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drawings/drawing2.xml" ContentType="application/vnd.openxmlformats-officedocument.drawing+xml"/>
  <Override PartName="/xl/worksheets/sheet3.xml" ContentType="application/vnd.openxmlformats-officedocument.spreadsheetml.worksheet+xml"/>
  <Override PartName="/xl/externalLinks/externalLink3.xml" ContentType="application/vnd.openxmlformats-officedocument.spreadsheetml.externalLink+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externalLinks/externalLink1.xml" ContentType="application/vnd.openxmlformats-officedocument.spreadsheetml.externalLink+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1110" yWindow="15" windowWidth="28470" windowHeight="11280" tabRatio="805"/>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C" sheetId="202" r:id="rId7"/>
    <sheet name="Tableau 1E" sheetId="205" r:id="rId8"/>
    <sheet name="Tableau 2" sheetId="206" r:id="rId9"/>
    <sheet name="Tableau 2A" sheetId="207" r:id="rId10"/>
    <sheet name="Tableau 3A" sheetId="116" r:id="rId11"/>
    <sheet name="Tableau 4A" sheetId="117" r:id="rId12"/>
    <sheet name="Tableau 6 " sheetId="272" r:id="rId13"/>
    <sheet name="Tableau 6 bis" sheetId="327" r:id="rId14"/>
    <sheet name="Tableau 6 ter" sheetId="330" r:id="rId15"/>
    <sheet name="Tableau 6A" sheetId="273" r:id="rId16"/>
    <sheet name="Tableau 6B" sheetId="274" r:id="rId17"/>
    <sheet name="Tableau 6C" sheetId="275" r:id="rId18"/>
    <sheet name="Tableau 6D" sheetId="276" r:id="rId19"/>
    <sheet name="Tableau 6E" sheetId="277" r:id="rId20"/>
    <sheet name="Tableau 6F" sheetId="278" r:id="rId21"/>
    <sheet name="Tableau 6G" sheetId="279" r:id="rId22"/>
    <sheet name="Tableau 6H" sheetId="280" r:id="rId23"/>
    <sheet name="Tableau 6I" sheetId="281" r:id="rId24"/>
    <sheet name="Tableau 6J" sheetId="282" r:id="rId25"/>
    <sheet name="Tableau 6L" sheetId="284" r:id="rId26"/>
    <sheet name="Tableau 6M" sheetId="285" r:id="rId27"/>
    <sheet name="Tableau 6N" sheetId="286" r:id="rId28"/>
    <sheet name="Tableau 6O" sheetId="287" r:id="rId29"/>
    <sheet name="Tableau 6P" sheetId="288" r:id="rId30"/>
    <sheet name="Tableau 7" sheetId="289" r:id="rId31"/>
    <sheet name="Tableau 7C" sheetId="291" r:id="rId32"/>
    <sheet name="Tableau 7D" sheetId="292" r:id="rId33"/>
    <sheet name="Tableau 7E" sheetId="293" r:id="rId34"/>
    <sheet name="Tableau 7F" sheetId="294" r:id="rId35"/>
    <sheet name="Tableau 7G" sheetId="296" r:id="rId36"/>
    <sheet name="Tableau 7H" sheetId="307" r:id="rId37"/>
    <sheet name="Tableau 7I" sheetId="297" r:id="rId38"/>
    <sheet name="Tableau 7J" sheetId="298" r:id="rId39"/>
    <sheet name="Tableau 7K" sheetId="299" r:id="rId40"/>
    <sheet name="Tableau 7L" sheetId="300" r:id="rId41"/>
    <sheet name="Tableau 7M" sheetId="301" r:id="rId42"/>
    <sheet name="Tableau 7N" sheetId="302" r:id="rId43"/>
    <sheet name="Tableau 7O" sheetId="329" r:id="rId44"/>
    <sheet name="Tableau 7P" sheetId="328" r:id="rId45"/>
    <sheet name="Tableau 7Q" sheetId="326" r:id="rId46"/>
    <sheet name="Tableau 8A" sheetId="74" r:id="rId47"/>
    <sheet name="Tableau 8C" sheetId="315" r:id="rId48"/>
    <sheet name="Tableau 8D" sheetId="316" r:id="rId49"/>
    <sheet name="Tableau 9A" sheetId="217" r:id="rId50"/>
    <sheet name="Tableau 9B" sheetId="218" r:id="rId51"/>
    <sheet name="Tableau 9C" sheetId="304" r:id="rId52"/>
    <sheet name="Tableau 10B" sheetId="220" r:id="rId53"/>
    <sheet name="Tableau 10C" sheetId="221" r:id="rId54"/>
    <sheet name="Tableau 11A" sheetId="62" r:id="rId55"/>
    <sheet name="Tableau 11B" sheetId="305" r:id="rId56"/>
    <sheet name="Tableau 12" sheetId="65" r:id="rId57"/>
    <sheet name="Tableau 13" sheetId="229" r:id="rId58"/>
    <sheet name="Tableau 14" sheetId="225" r:id="rId59"/>
    <sheet name="Tableau 14A" sheetId="226" r:id="rId60"/>
    <sheet name="Tableau 14B" sheetId="230" r:id="rId61"/>
    <sheet name="Tableau 14C" sheetId="231" r:id="rId62"/>
    <sheet name="Tableau 15" sheetId="77" r:id="rId63"/>
    <sheet name="Tableau 16A" sheetId="261" r:id="rId64"/>
    <sheet name="Tableau 16B" sheetId="232" r:id="rId65"/>
    <sheet name="Tableau 17" sheetId="78" r:id="rId66"/>
    <sheet name="Tableau 17A" sheetId="332" r:id="rId67"/>
    <sheet name="Tableau 17B" sheetId="331" r:id="rId68"/>
    <sheet name="Tableau 18A" sheetId="135" r:id="rId69"/>
    <sheet name="Tableau 18B" sheetId="191" r:id="rId70"/>
    <sheet name="Tableau 19" sheetId="235" r:id="rId71"/>
    <sheet name="Tableau 20A" sheetId="122" r:id="rId72"/>
    <sheet name="Tableau 20B" sheetId="131" r:id="rId73"/>
    <sheet name="Tableau 20C" sheetId="236" r:id="rId74"/>
    <sheet name="Tableau 28" sheetId="311" r:id="rId75"/>
    <sheet name="Tableau 29" sheetId="233" r:id="rId76"/>
    <sheet name="Tableau 30" sheetId="318" r:id="rId77"/>
  </sheets>
  <externalReferences>
    <externalReference r:id="rId78"/>
    <externalReference r:id="rId79"/>
    <externalReference r:id="rId80"/>
    <externalReference r:id="rId81"/>
    <externalReference r:id="rId82"/>
  </externalReferences>
  <definedNames>
    <definedName name="Aftakklem_LS">'[1]BASISPRIJZEN MATERIAAL'!$I$188</definedName>
    <definedName name="Codes" localSheetId="2">'[2]Codes des IM'!$B$2:$D$23</definedName>
    <definedName name="Codes">'[3]Codes des IM'!$B$2:$D$23</definedName>
    <definedName name="ELECTRICITE">'[4]Tableau 17A'!$A$1</definedName>
    <definedName name="Forfaitair_feeder">75000</definedName>
    <definedName name="Hangslot">'[1]BASISPRIJZEN MATERIAAL'!$I$138</definedName>
    <definedName name="_xlnm.Print_Titles" localSheetId="71">'Tableau 20A'!$A:$A,'Tableau 20A'!$1:$3</definedName>
    <definedName name="_xlnm.Print_Titles" localSheetId="73">'Tableau 20C'!$A:$A,'Tableau 20C'!$1:$3</definedName>
    <definedName name="_xlnm.Print_Titles" localSheetId="10">'Tableau 3A'!$1:$3</definedName>
    <definedName name="_xlnm.Print_Titles" localSheetId="11">'Tableau 4A'!$1:$5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ableau_17___Postes_de_tarif__impôts__prélèvements__surcharges__contributions_et_rétributions">'Tableau 17A'!$A$1</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ANNEXES!$A$1:$D$32</definedName>
    <definedName name="_xlnm.Print_Area" localSheetId="4">HYPOTHESES!$A$1:$C$61</definedName>
    <definedName name="_xlnm.Print_Area" localSheetId="0">'LIGNES DIRECTRICES'!$A$1:$D$115</definedName>
    <definedName name="_xlnm.Print_Area" localSheetId="52">'Tableau 10B'!$A$1:$J$106</definedName>
    <definedName name="_xlnm.Print_Area" localSheetId="54">'Tableau 11A'!$A$1:$F$27</definedName>
    <definedName name="_xlnm.Print_Area" localSheetId="55">'Tableau 11B'!$A$1:$F$28</definedName>
    <definedName name="_xlnm.Print_Area" localSheetId="56">'Tableau 12'!$A$1:$I$44</definedName>
    <definedName name="_xlnm.Print_Area" localSheetId="64">'Tableau 16B'!$A$1:$I$58</definedName>
    <definedName name="_xlnm.Print_Area" localSheetId="67">'Tableau 17B'!$A$1:$F$66</definedName>
    <definedName name="_xlnm.Print_Area" localSheetId="8">'Tableau 2'!$A$1:$J$20</definedName>
    <definedName name="_xlnm.Print_Area" localSheetId="72">'Tableau 20B'!$A$1:$X$86</definedName>
    <definedName name="_xlnm.Print_Area" localSheetId="75">'Tableau 29'!$A$1:$L$174</definedName>
    <definedName name="_xlnm.Print_Area" localSheetId="12">'Tableau 6 '!$A$1:$H$69</definedName>
    <definedName name="_xlnm.Print_Area" localSheetId="13">'Tableau 6 bis'!$A$1:$G$27</definedName>
    <definedName name="_xlnm.Print_Area" localSheetId="14">'Tableau 6 ter'!$A$1:$F$27</definedName>
    <definedName name="_xlnm.Print_Area" localSheetId="15">'Tableau 6A'!$A$1:$F$75</definedName>
    <definedName name="_xlnm.Print_Area" localSheetId="16">'Tableau 6B'!$A$1:$F$75</definedName>
    <definedName name="_xlnm.Print_Area" localSheetId="17">'Tableau 6C'!$A$1:$F$75</definedName>
    <definedName name="_xlnm.Print_Area" localSheetId="18">'Tableau 6D'!$A$1:$F$75</definedName>
    <definedName name="_xlnm.Print_Area" localSheetId="31">'Tableau 7C'!$A$1:$F$71</definedName>
    <definedName name="_xlnm.Print_Area" localSheetId="33">'Tableau 7E'!$A$1:$F$46</definedName>
    <definedName name="_xlnm.Print_Area" localSheetId="34">'Tableau 7F'!$A$1:$F$73</definedName>
    <definedName name="_xlnm.Print_Area" localSheetId="37">'Tableau 7I'!$A$1:$F$46</definedName>
    <definedName name="_xlnm.Print_Area" localSheetId="39">'Tableau 7K'!$A$1:$F$47</definedName>
  </definedNames>
  <calcPr calcId="125725"/>
</workbook>
</file>

<file path=xl/calcChain.xml><?xml version="1.0" encoding="utf-8"?>
<calcChain xmlns="http://schemas.openxmlformats.org/spreadsheetml/2006/main">
  <c r="C24" i="327"/>
  <c r="C23"/>
  <c r="K288" i="116"/>
  <c r="E41" i="311"/>
  <c r="G39"/>
  <c r="G40"/>
  <c r="F40"/>
  <c r="E40"/>
  <c r="F39"/>
  <c r="E39"/>
  <c r="G35"/>
  <c r="G36"/>
  <c r="F35"/>
  <c r="E35"/>
  <c r="D20" i="316"/>
  <c r="B20"/>
  <c r="B47" i="315"/>
  <c r="AE48" i="74"/>
  <c r="AD48"/>
  <c r="AD43"/>
  <c r="AC48"/>
  <c r="D65" i="289"/>
  <c r="B66"/>
  <c r="C65"/>
  <c r="B65"/>
  <c r="F38" i="272"/>
  <c r="E10" i="330"/>
  <c r="E38" i="272"/>
  <c r="B77"/>
  <c r="B76"/>
  <c r="A3"/>
  <c r="A2"/>
  <c r="J134" i="117"/>
  <c r="N286" i="116"/>
  <c r="N285"/>
  <c r="N284"/>
  <c r="N280"/>
  <c r="N275"/>
  <c r="N288"/>
  <c r="M288"/>
  <c r="L288"/>
  <c r="O271"/>
  <c r="Q271"/>
  <c r="R268"/>
  <c r="R267"/>
  <c r="R266"/>
  <c r="R256"/>
  <c r="R250"/>
  <c r="R245"/>
  <c r="R240"/>
  <c r="R230"/>
  <c r="R222"/>
  <c r="R212"/>
  <c r="R209"/>
  <c r="R207"/>
  <c r="R193"/>
  <c r="R190"/>
  <c r="R187"/>
  <c r="R184"/>
  <c r="R181"/>
  <c r="R178"/>
  <c r="R176"/>
  <c r="R172"/>
  <c r="R164"/>
  <c r="R158"/>
  <c r="R153"/>
  <c r="R151"/>
  <c r="R149"/>
  <c r="R147"/>
  <c r="R143"/>
  <c r="R135"/>
  <c r="R133"/>
  <c r="R134"/>
  <c r="R10"/>
  <c r="B17" i="206"/>
  <c r="B10"/>
  <c r="B8"/>
  <c r="H84" i="202"/>
  <c r="B5" i="56"/>
  <c r="B81" i="131"/>
  <c r="B24" i="235"/>
  <c r="B32" i="135"/>
  <c r="B70" i="331"/>
  <c r="B41" i="78"/>
  <c r="B60" i="232"/>
  <c r="B40" i="221"/>
  <c r="B41" i="326"/>
  <c r="B41" i="302"/>
  <c r="B85" i="298"/>
  <c r="B84"/>
  <c r="B2" i="330"/>
  <c r="A3"/>
  <c r="A2"/>
  <c r="B145" i="117"/>
  <c r="R123" i="116"/>
  <c r="R117"/>
  <c r="R112"/>
  <c r="R97"/>
  <c r="R107"/>
  <c r="R89"/>
  <c r="R79"/>
  <c r="R76"/>
  <c r="R74"/>
  <c r="R60"/>
  <c r="R57"/>
  <c r="R54"/>
  <c r="R51"/>
  <c r="R48"/>
  <c r="R45"/>
  <c r="R43"/>
  <c r="R39"/>
  <c r="R31"/>
  <c r="R25"/>
  <c r="R20"/>
  <c r="R18"/>
  <c r="R16"/>
  <c r="R14"/>
  <c r="M271"/>
  <c r="N276"/>
  <c r="B295"/>
  <c r="C87" i="202"/>
  <c r="B91" i="201"/>
  <c r="B90"/>
  <c r="B89"/>
  <c r="B2" i="331"/>
  <c r="A3"/>
  <c r="A2"/>
  <c r="B94" i="91"/>
  <c r="B93"/>
  <c r="B2" i="332"/>
  <c r="A3"/>
  <c r="A2"/>
  <c r="D32"/>
  <c r="C32"/>
  <c r="C33" s="1"/>
  <c r="C34" s="1"/>
  <c r="D30"/>
  <c r="D26" s="1"/>
  <c r="D33" s="1"/>
  <c r="D34" s="1"/>
  <c r="C30"/>
  <c r="C26"/>
  <c r="E26" s="1"/>
  <c r="C23"/>
  <c r="C24" s="1"/>
  <c r="D22"/>
  <c r="D23" s="1"/>
  <c r="D24" s="1"/>
  <c r="C22"/>
  <c r="D13"/>
  <c r="C13"/>
  <c r="E13" s="1"/>
  <c r="D10"/>
  <c r="D11" s="1"/>
  <c r="C10"/>
  <c r="E8"/>
  <c r="D5"/>
  <c r="C5"/>
  <c r="F52" i="331"/>
  <c r="E52"/>
  <c r="D52"/>
  <c r="C52"/>
  <c r="F50"/>
  <c r="F49"/>
  <c r="F48"/>
  <c r="F47"/>
  <c r="F46"/>
  <c r="F45"/>
  <c r="F44"/>
  <c r="F43"/>
  <c r="F42"/>
  <c r="F41"/>
  <c r="F40"/>
  <c r="F39"/>
  <c r="F38"/>
  <c r="F37"/>
  <c r="F36"/>
  <c r="E32"/>
  <c r="D32"/>
  <c r="C32"/>
  <c r="E29"/>
  <c r="E54" s="1"/>
  <c r="D29"/>
  <c r="D54" s="1"/>
  <c r="C29"/>
  <c r="C54" s="1"/>
  <c r="F27"/>
  <c r="F26"/>
  <c r="F25"/>
  <c r="F24"/>
  <c r="F23"/>
  <c r="F22"/>
  <c r="F21"/>
  <c r="F20"/>
  <c r="F19"/>
  <c r="F18"/>
  <c r="F17"/>
  <c r="F16"/>
  <c r="F15"/>
  <c r="F14"/>
  <c r="F13"/>
  <c r="E9"/>
  <c r="D9"/>
  <c r="C9"/>
  <c r="C36" i="332" l="1"/>
  <c r="C11"/>
  <c r="D36"/>
  <c r="D37" s="1"/>
  <c r="D39" s="1"/>
  <c r="F29" i="331"/>
  <c r="F54" s="1"/>
  <c r="C37" i="332" l="1"/>
  <c r="E36"/>
  <c r="D41"/>
  <c r="D40"/>
  <c r="E37" l="1"/>
  <c r="E39" s="1"/>
  <c r="C39"/>
  <c r="C41" l="1"/>
  <c r="C40"/>
  <c r="E40"/>
  <c r="E41"/>
  <c r="J9" i="117" l="1"/>
  <c r="N132" l="1"/>
  <c r="N133"/>
  <c r="N134"/>
  <c r="N129"/>
  <c r="K133" l="1"/>
  <c r="L133"/>
  <c r="M133"/>
  <c r="K134"/>
  <c r="L134"/>
  <c r="M134"/>
  <c r="J133"/>
  <c r="J132"/>
  <c r="N9"/>
  <c r="N13"/>
  <c r="K9"/>
  <c r="L9"/>
  <c r="M9"/>
  <c r="J13"/>
  <c r="M274" i="116"/>
  <c r="L274"/>
  <c r="K274"/>
  <c r="Y143"/>
  <c r="S143"/>
  <c r="T143"/>
  <c r="U143"/>
  <c r="V143"/>
  <c r="W143"/>
  <c r="X143"/>
  <c r="Q143"/>
  <c r="S10"/>
  <c r="T10"/>
  <c r="U10"/>
  <c r="V10"/>
  <c r="W10"/>
  <c r="X10"/>
  <c r="Y10"/>
  <c r="Z10"/>
  <c r="AA10"/>
  <c r="AB10"/>
  <c r="L10"/>
  <c r="F12" i="311" l="1"/>
  <c r="E12"/>
  <c r="B2" i="327"/>
  <c r="A3"/>
  <c r="A2"/>
  <c r="D10"/>
  <c r="D12" s="1"/>
  <c r="C13" l="1"/>
  <c r="E37" i="272" s="1"/>
  <c r="D13" i="327"/>
  <c r="D16" l="1"/>
  <c r="F37" i="272"/>
  <c r="B26" i="91"/>
  <c r="B25"/>
  <c r="T134" i="116"/>
  <c r="U134"/>
  <c r="V134"/>
  <c r="W134"/>
  <c r="X134"/>
  <c r="Y134"/>
  <c r="Z134"/>
  <c r="AA134"/>
  <c r="AB134"/>
  <c r="S134"/>
  <c r="Q10"/>
  <c r="Q134" s="1"/>
  <c r="P10"/>
  <c r="P134" s="1"/>
  <c r="O10"/>
  <c r="N10"/>
  <c r="N134" s="1"/>
  <c r="M10"/>
  <c r="M134" s="1"/>
  <c r="L134"/>
  <c r="M143"/>
  <c r="M267" s="1"/>
  <c r="N143"/>
  <c r="O143"/>
  <c r="P143"/>
  <c r="P267" s="1"/>
  <c r="Q267"/>
  <c r="L143"/>
  <c r="L267" s="1"/>
  <c r="T267"/>
  <c r="U267"/>
  <c r="V267"/>
  <c r="W267"/>
  <c r="X267"/>
  <c r="Y267"/>
  <c r="S267"/>
  <c r="N267"/>
  <c r="O267"/>
  <c r="F50" i="311"/>
  <c r="C60" i="205"/>
  <c r="C59"/>
  <c r="C55"/>
  <c r="C54"/>
  <c r="C53"/>
  <c r="C52"/>
  <c r="B60"/>
  <c r="B59"/>
  <c r="B55"/>
  <c r="B54"/>
  <c r="B53"/>
  <c r="B52"/>
  <c r="H78" i="202"/>
  <c r="H72"/>
  <c r="H73"/>
  <c r="H74"/>
  <c r="H75"/>
  <c r="H76"/>
  <c r="H71"/>
  <c r="H68"/>
  <c r="H65"/>
  <c r="H60"/>
  <c r="H48"/>
  <c r="H50"/>
  <c r="H52"/>
  <c r="H54"/>
  <c r="H56"/>
  <c r="H46"/>
  <c r="H25"/>
  <c r="H27"/>
  <c r="H29"/>
  <c r="H31"/>
  <c r="H33"/>
  <c r="H23"/>
  <c r="H15"/>
  <c r="H17"/>
  <c r="H19"/>
  <c r="H13"/>
  <c r="F78"/>
  <c r="F72"/>
  <c r="F73"/>
  <c r="F74"/>
  <c r="F75"/>
  <c r="F76"/>
  <c r="F71"/>
  <c r="F68"/>
  <c r="F65"/>
  <c r="F60"/>
  <c r="F56"/>
  <c r="F54"/>
  <c r="F52"/>
  <c r="F50"/>
  <c r="F48"/>
  <c r="F46"/>
  <c r="F33"/>
  <c r="F31"/>
  <c r="F29"/>
  <c r="F27"/>
  <c r="F25"/>
  <c r="F23"/>
  <c r="F19"/>
  <c r="F17"/>
  <c r="F15"/>
  <c r="F13"/>
  <c r="B60" i="91"/>
  <c r="B59"/>
  <c r="F25" i="329"/>
  <c r="C25"/>
  <c r="E25"/>
  <c r="D25"/>
  <c r="D25" i="328"/>
  <c r="F25" s="1"/>
  <c r="C25"/>
  <c r="E25"/>
  <c r="F23"/>
  <c r="F22"/>
  <c r="F21"/>
  <c r="F20"/>
  <c r="F19"/>
  <c r="F18"/>
  <c r="F17"/>
  <c r="F16"/>
  <c r="F15"/>
  <c r="F14"/>
  <c r="F13"/>
  <c r="F12"/>
  <c r="E8"/>
  <c r="D8"/>
  <c r="C8"/>
  <c r="A2"/>
  <c r="A3"/>
  <c r="B2"/>
  <c r="F12" i="329"/>
  <c r="F23"/>
  <c r="F22"/>
  <c r="F21"/>
  <c r="F20"/>
  <c r="F19"/>
  <c r="F18"/>
  <c r="F17"/>
  <c r="F16"/>
  <c r="F15"/>
  <c r="F14"/>
  <c r="F13"/>
  <c r="E8"/>
  <c r="D8"/>
  <c r="C8"/>
  <c r="B2"/>
  <c r="A3"/>
  <c r="A2"/>
  <c r="O134" i="116" l="1"/>
  <c r="G12" i="311"/>
  <c r="I12" s="1"/>
  <c r="E50"/>
  <c r="F24"/>
  <c r="E24"/>
  <c r="F22"/>
  <c r="E22"/>
  <c r="F23"/>
  <c r="E17"/>
  <c r="F17"/>
  <c r="F15"/>
  <c r="E15"/>
  <c r="E52" s="1"/>
  <c r="I9" i="235"/>
  <c r="I11"/>
  <c r="I12"/>
  <c r="I14"/>
  <c r="I15"/>
  <c r="I16"/>
  <c r="G9"/>
  <c r="G11"/>
  <c r="G12"/>
  <c r="G13"/>
  <c r="G14"/>
  <c r="G15"/>
  <c r="G17"/>
  <c r="G8"/>
  <c r="E18"/>
  <c r="E19" s="1"/>
  <c r="E17"/>
  <c r="D18"/>
  <c r="D19" s="1"/>
  <c r="G19" s="1"/>
  <c r="D17"/>
  <c r="C18"/>
  <c r="I18" s="1"/>
  <c r="C17"/>
  <c r="I17" s="1"/>
  <c r="I8"/>
  <c r="E16"/>
  <c r="D16"/>
  <c r="G16" s="1"/>
  <c r="C16"/>
  <c r="E13"/>
  <c r="F13" s="1"/>
  <c r="D13"/>
  <c r="C13"/>
  <c r="I13" s="1"/>
  <c r="C10"/>
  <c r="B87" i="91"/>
  <c r="E51" i="232"/>
  <c r="G20"/>
  <c r="F20"/>
  <c r="E20"/>
  <c r="B9" i="305"/>
  <c r="B10"/>
  <c r="B11"/>
  <c r="B12"/>
  <c r="B13"/>
  <c r="B14"/>
  <c r="B15"/>
  <c r="B16"/>
  <c r="B17"/>
  <c r="B18"/>
  <c r="B19"/>
  <c r="B20"/>
  <c r="B21"/>
  <c r="B22"/>
  <c r="B8"/>
  <c r="B9" i="62"/>
  <c r="B10"/>
  <c r="B11"/>
  <c r="B12"/>
  <c r="B13"/>
  <c r="B14"/>
  <c r="B15"/>
  <c r="B16"/>
  <c r="B17"/>
  <c r="B18"/>
  <c r="B19"/>
  <c r="B20"/>
  <c r="B21"/>
  <c r="I26" i="221"/>
  <c r="D26"/>
  <c r="H26"/>
  <c r="G26"/>
  <c r="F26"/>
  <c r="E26"/>
  <c r="C26"/>
  <c r="J8"/>
  <c r="K8" s="1"/>
  <c r="E85" i="220"/>
  <c r="F85"/>
  <c r="E86"/>
  <c r="F86"/>
  <c r="E87"/>
  <c r="F87"/>
  <c r="E88"/>
  <c r="F88"/>
  <c r="E89"/>
  <c r="F89"/>
  <c r="E90"/>
  <c r="F90"/>
  <c r="E91"/>
  <c r="F91"/>
  <c r="E92"/>
  <c r="F92"/>
  <c r="E93"/>
  <c r="F93"/>
  <c r="E94"/>
  <c r="F94"/>
  <c r="E95"/>
  <c r="F95"/>
  <c r="E96"/>
  <c r="G96" s="1"/>
  <c r="F96"/>
  <c r="E97"/>
  <c r="F97"/>
  <c r="E98"/>
  <c r="F98"/>
  <c r="E99"/>
  <c r="F99"/>
  <c r="E100"/>
  <c r="F100"/>
  <c r="E101"/>
  <c r="F101"/>
  <c r="E102"/>
  <c r="F102"/>
  <c r="E103"/>
  <c r="F103"/>
  <c r="D86"/>
  <c r="D87"/>
  <c r="D88"/>
  <c r="D89"/>
  <c r="D90"/>
  <c r="D91"/>
  <c r="D92"/>
  <c r="D93"/>
  <c r="D94"/>
  <c r="D95"/>
  <c r="D96"/>
  <c r="D97"/>
  <c r="D98"/>
  <c r="D99"/>
  <c r="D100"/>
  <c r="D101"/>
  <c r="D102"/>
  <c r="D103"/>
  <c r="D85"/>
  <c r="G85" s="1"/>
  <c r="C86"/>
  <c r="C87"/>
  <c r="C88"/>
  <c r="C89"/>
  <c r="C90"/>
  <c r="C91"/>
  <c r="C92"/>
  <c r="C93"/>
  <c r="C94"/>
  <c r="C95"/>
  <c r="C96"/>
  <c r="C97"/>
  <c r="C98"/>
  <c r="C99"/>
  <c r="C100"/>
  <c r="C101"/>
  <c r="C102"/>
  <c r="C103"/>
  <c r="C85"/>
  <c r="G33"/>
  <c r="H33" s="1"/>
  <c r="C52"/>
  <c r="C27"/>
  <c r="G13"/>
  <c r="G21"/>
  <c r="E11" i="315"/>
  <c r="E12"/>
  <c r="E15"/>
  <c r="E16"/>
  <c r="E19"/>
  <c r="E20"/>
  <c r="E24"/>
  <c r="E27"/>
  <c r="E31"/>
  <c r="E32"/>
  <c r="E35"/>
  <c r="E36"/>
  <c r="E39"/>
  <c r="E40"/>
  <c r="E44"/>
  <c r="D9"/>
  <c r="E9" s="1"/>
  <c r="D10"/>
  <c r="E10" s="1"/>
  <c r="D11"/>
  <c r="D12"/>
  <c r="D14"/>
  <c r="E14" s="1"/>
  <c r="D15"/>
  <c r="D16"/>
  <c r="D17"/>
  <c r="E17" s="1"/>
  <c r="D19"/>
  <c r="D20"/>
  <c r="D21"/>
  <c r="E21" s="1"/>
  <c r="D22"/>
  <c r="E22" s="1"/>
  <c r="D24"/>
  <c r="D25"/>
  <c r="E25" s="1"/>
  <c r="D26"/>
  <c r="E26" s="1"/>
  <c r="D27"/>
  <c r="D29"/>
  <c r="E29" s="1"/>
  <c r="D30"/>
  <c r="E30" s="1"/>
  <c r="D31"/>
  <c r="D32"/>
  <c r="D34"/>
  <c r="E34" s="1"/>
  <c r="D35"/>
  <c r="D36"/>
  <c r="D37"/>
  <c r="E37" s="1"/>
  <c r="D39"/>
  <c r="D40"/>
  <c r="D41"/>
  <c r="E41" s="1"/>
  <c r="D42"/>
  <c r="E42" s="1"/>
  <c r="D44"/>
  <c r="D45"/>
  <c r="E45" s="1"/>
  <c r="B6"/>
  <c r="B38"/>
  <c r="C28"/>
  <c r="C18"/>
  <c r="B13"/>
  <c r="B8"/>
  <c r="U52" i="74"/>
  <c r="U51"/>
  <c r="AA41"/>
  <c r="Y41"/>
  <c r="W41"/>
  <c r="U41"/>
  <c r="U46" s="1"/>
  <c r="N37"/>
  <c r="H37"/>
  <c r="Z34"/>
  <c r="Z40" s="1"/>
  <c r="X34"/>
  <c r="X40" s="1"/>
  <c r="V34"/>
  <c r="V40" s="1"/>
  <c r="L31"/>
  <c r="I31"/>
  <c r="F31"/>
  <c r="AA30"/>
  <c r="AA31" s="1"/>
  <c r="Z30"/>
  <c r="Y30"/>
  <c r="Y31" s="1"/>
  <c r="X30"/>
  <c r="W30"/>
  <c r="W31" s="1"/>
  <c r="V30"/>
  <c r="U30"/>
  <c r="U31" s="1"/>
  <c r="N30"/>
  <c r="N31" s="1"/>
  <c r="K30"/>
  <c r="K31" s="1"/>
  <c r="K43" s="1"/>
  <c r="H30"/>
  <c r="H31" s="1"/>
  <c r="L24"/>
  <c r="F24"/>
  <c r="AA23"/>
  <c r="Z23"/>
  <c r="Y23"/>
  <c r="X23"/>
  <c r="W23"/>
  <c r="V23"/>
  <c r="U23"/>
  <c r="N23"/>
  <c r="H23"/>
  <c r="AA22"/>
  <c r="Y22"/>
  <c r="Y24" s="1"/>
  <c r="W22"/>
  <c r="U22"/>
  <c r="U24" s="1"/>
  <c r="N22"/>
  <c r="H22"/>
  <c r="E22"/>
  <c r="E24" s="1"/>
  <c r="L16"/>
  <c r="L43" s="1"/>
  <c r="F16"/>
  <c r="F43" s="1"/>
  <c r="AA15"/>
  <c r="Z15"/>
  <c r="Y15"/>
  <c r="X15"/>
  <c r="W15"/>
  <c r="V15"/>
  <c r="U15"/>
  <c r="N15"/>
  <c r="H15"/>
  <c r="E15"/>
  <c r="AA14"/>
  <c r="Z14"/>
  <c r="Y14"/>
  <c r="X14"/>
  <c r="W14"/>
  <c r="V14"/>
  <c r="U14"/>
  <c r="N14"/>
  <c r="H14"/>
  <c r="E14"/>
  <c r="AA13"/>
  <c r="Y13"/>
  <c r="W13"/>
  <c r="W16" s="1"/>
  <c r="U13"/>
  <c r="N13"/>
  <c r="N16" s="1"/>
  <c r="H13"/>
  <c r="E13"/>
  <c r="E16" s="1"/>
  <c r="A3"/>
  <c r="B2"/>
  <c r="A2"/>
  <c r="AA16" l="1"/>
  <c r="AA43" s="1"/>
  <c r="U16"/>
  <c r="Y16"/>
  <c r="Y43" s="1"/>
  <c r="I10" i="235"/>
  <c r="G18"/>
  <c r="G50" i="311"/>
  <c r="I50" s="1"/>
  <c r="G22"/>
  <c r="I22" s="1"/>
  <c r="G15"/>
  <c r="I15" s="1"/>
  <c r="H16" i="74"/>
  <c r="H43" s="1"/>
  <c r="W24"/>
  <c r="AA24"/>
  <c r="AC24" s="1"/>
  <c r="N43"/>
  <c r="U43"/>
  <c r="E43"/>
  <c r="W43"/>
  <c r="AC31"/>
  <c r="AC16" l="1"/>
  <c r="AC43"/>
  <c r="AE43" l="1"/>
  <c r="E29" i="292" l="1"/>
  <c r="E30"/>
  <c r="D30"/>
  <c r="D29"/>
  <c r="C29"/>
  <c r="D26"/>
  <c r="E26"/>
  <c r="E27"/>
  <c r="D27"/>
  <c r="C30"/>
  <c r="C27"/>
  <c r="C26"/>
  <c r="F24"/>
  <c r="F23"/>
  <c r="F21"/>
  <c r="F20"/>
  <c r="F18"/>
  <c r="F17"/>
  <c r="F15"/>
  <c r="F14"/>
  <c r="F12"/>
  <c r="F11"/>
  <c r="F9"/>
  <c r="F8"/>
  <c r="N20" i="117"/>
  <c r="N21"/>
  <c r="N22"/>
  <c r="N23"/>
  <c r="N25"/>
  <c r="N26"/>
  <c r="N27"/>
  <c r="N28"/>
  <c r="N29"/>
  <c r="N31"/>
  <c r="N32"/>
  <c r="N33"/>
  <c r="N34"/>
  <c r="N35"/>
  <c r="N36"/>
  <c r="N39"/>
  <c r="N40"/>
  <c r="N43"/>
  <c r="N45"/>
  <c r="N46"/>
  <c r="N48"/>
  <c r="N49"/>
  <c r="N51"/>
  <c r="N52"/>
  <c r="N53"/>
  <c r="N54"/>
  <c r="N55"/>
  <c r="N57"/>
  <c r="N58"/>
  <c r="N60"/>
  <c r="N61"/>
  <c r="N62"/>
  <c r="N64"/>
  <c r="N66"/>
  <c r="N68"/>
  <c r="N70"/>
  <c r="N71"/>
  <c r="N76"/>
  <c r="N77"/>
  <c r="N79"/>
  <c r="N80"/>
  <c r="N81"/>
  <c r="N82"/>
  <c r="N83"/>
  <c r="N85"/>
  <c r="N86"/>
  <c r="N89"/>
  <c r="N90"/>
  <c r="N91"/>
  <c r="N93"/>
  <c r="N94"/>
  <c r="N98"/>
  <c r="N99"/>
  <c r="N100"/>
  <c r="N101"/>
  <c r="N102"/>
  <c r="N104"/>
  <c r="N108"/>
  <c r="N109"/>
  <c r="N113"/>
  <c r="N114"/>
  <c r="N115"/>
  <c r="N117"/>
  <c r="N118"/>
  <c r="N119"/>
  <c r="N120"/>
  <c r="N121"/>
  <c r="N123"/>
  <c r="N124"/>
  <c r="N125"/>
  <c r="N126"/>
  <c r="N127"/>
  <c r="N128"/>
  <c r="J7"/>
  <c r="J24"/>
  <c r="N24" s="1"/>
  <c r="J30"/>
  <c r="N30" s="1"/>
  <c r="J38"/>
  <c r="J44"/>
  <c r="N44" s="1"/>
  <c r="J47"/>
  <c r="N47" s="1"/>
  <c r="J50"/>
  <c r="N50" s="1"/>
  <c r="J53"/>
  <c r="J56"/>
  <c r="N56" s="1"/>
  <c r="J59"/>
  <c r="N59" s="1"/>
  <c r="J78"/>
  <c r="J75" s="1"/>
  <c r="J73" s="1"/>
  <c r="N73" s="1"/>
  <c r="J88"/>
  <c r="N88" s="1"/>
  <c r="J96"/>
  <c r="N96" s="1"/>
  <c r="J106"/>
  <c r="J116"/>
  <c r="N116" s="1"/>
  <c r="J122"/>
  <c r="N122" s="1"/>
  <c r="M122"/>
  <c r="M116"/>
  <c r="M106"/>
  <c r="N106" s="1"/>
  <c r="M96"/>
  <c r="M88"/>
  <c r="M78"/>
  <c r="M75"/>
  <c r="M73" s="1"/>
  <c r="M59"/>
  <c r="M56"/>
  <c r="M53"/>
  <c r="M50"/>
  <c r="M47"/>
  <c r="M44"/>
  <c r="M42" s="1"/>
  <c r="M38"/>
  <c r="N38" s="1"/>
  <c r="M30"/>
  <c r="M24"/>
  <c r="M19" s="1"/>
  <c r="M17" s="1"/>
  <c r="L122"/>
  <c r="L116"/>
  <c r="L106"/>
  <c r="L96"/>
  <c r="L88"/>
  <c r="L78"/>
  <c r="L75"/>
  <c r="L73" s="1"/>
  <c r="L59"/>
  <c r="L56"/>
  <c r="L53"/>
  <c r="L50"/>
  <c r="L47"/>
  <c r="L44"/>
  <c r="L42" s="1"/>
  <c r="L38"/>
  <c r="L30"/>
  <c r="L24"/>
  <c r="K122"/>
  <c r="K116"/>
  <c r="K106"/>
  <c r="K96"/>
  <c r="K88"/>
  <c r="K78"/>
  <c r="K75"/>
  <c r="K73" s="1"/>
  <c r="K59"/>
  <c r="K56"/>
  <c r="K53"/>
  <c r="K50"/>
  <c r="K47"/>
  <c r="K44"/>
  <c r="K42" s="1"/>
  <c r="K38"/>
  <c r="K30"/>
  <c r="K24"/>
  <c r="Y256" i="116"/>
  <c r="X256"/>
  <c r="W256"/>
  <c r="V256"/>
  <c r="U256"/>
  <c r="T256"/>
  <c r="S256"/>
  <c r="Y250"/>
  <c r="X250"/>
  <c r="W250"/>
  <c r="W245" s="1"/>
  <c r="V250"/>
  <c r="U250"/>
  <c r="T250"/>
  <c r="S250"/>
  <c r="S245" s="1"/>
  <c r="Y240"/>
  <c r="X240"/>
  <c r="W240"/>
  <c r="V240"/>
  <c r="U240"/>
  <c r="T240"/>
  <c r="S240"/>
  <c r="Y230"/>
  <c r="X230"/>
  <c r="W230"/>
  <c r="V230"/>
  <c r="U230"/>
  <c r="T230"/>
  <c r="S230"/>
  <c r="Y222"/>
  <c r="X222"/>
  <c r="W222"/>
  <c r="V222"/>
  <c r="U222"/>
  <c r="T222"/>
  <c r="S222"/>
  <c r="Y212"/>
  <c r="Y209" s="1"/>
  <c r="Y207" s="1"/>
  <c r="X212"/>
  <c r="X209" s="1"/>
  <c r="X207" s="1"/>
  <c r="W212"/>
  <c r="W209" s="1"/>
  <c r="W207" s="1"/>
  <c r="V212"/>
  <c r="V209" s="1"/>
  <c r="V207" s="1"/>
  <c r="U212"/>
  <c r="U209" s="1"/>
  <c r="U207" s="1"/>
  <c r="T212"/>
  <c r="T209" s="1"/>
  <c r="T207" s="1"/>
  <c r="S212"/>
  <c r="S209" s="1"/>
  <c r="S207" s="1"/>
  <c r="Y193"/>
  <c r="X193"/>
  <c r="W193"/>
  <c r="V193"/>
  <c r="U193"/>
  <c r="T193"/>
  <c r="S193"/>
  <c r="Y190"/>
  <c r="X190"/>
  <c r="W190"/>
  <c r="V190"/>
  <c r="U190"/>
  <c r="T190"/>
  <c r="S190"/>
  <c r="Y187"/>
  <c r="X187"/>
  <c r="W187"/>
  <c r="V187"/>
  <c r="U187"/>
  <c r="T187"/>
  <c r="S187"/>
  <c r="Y184"/>
  <c r="X184"/>
  <c r="W184"/>
  <c r="V184"/>
  <c r="U184"/>
  <c r="T184"/>
  <c r="S184"/>
  <c r="Y181"/>
  <c r="X181"/>
  <c r="W181"/>
  <c r="V181"/>
  <c r="U181"/>
  <c r="T181"/>
  <c r="S181"/>
  <c r="Y178"/>
  <c r="X178"/>
  <c r="W178"/>
  <c r="V178"/>
  <c r="U178"/>
  <c r="T178"/>
  <c r="S178"/>
  <c r="Y172"/>
  <c r="X172"/>
  <c r="W172"/>
  <c r="V172"/>
  <c r="U172"/>
  <c r="T172"/>
  <c r="S172"/>
  <c r="Y164"/>
  <c r="X164"/>
  <c r="W164"/>
  <c r="V164"/>
  <c r="U164"/>
  <c r="T164"/>
  <c r="S164"/>
  <c r="Y158"/>
  <c r="X158"/>
  <c r="W158"/>
  <c r="W153" s="1"/>
  <c r="V158"/>
  <c r="U158"/>
  <c r="T158"/>
  <c r="S158"/>
  <c r="Q256"/>
  <c r="P256"/>
  <c r="O256"/>
  <c r="O245" s="1"/>
  <c r="N256"/>
  <c r="M256"/>
  <c r="L256"/>
  <c r="Q250"/>
  <c r="P250"/>
  <c r="O250"/>
  <c r="N250"/>
  <c r="M250"/>
  <c r="L250"/>
  <c r="Q240"/>
  <c r="P240"/>
  <c r="O240"/>
  <c r="N240"/>
  <c r="M240"/>
  <c r="L240"/>
  <c r="Q230"/>
  <c r="P230"/>
  <c r="O230"/>
  <c r="N230"/>
  <c r="M230"/>
  <c r="L230"/>
  <c r="Q222"/>
  <c r="P222"/>
  <c r="O222"/>
  <c r="N222"/>
  <c r="M222"/>
  <c r="L222"/>
  <c r="Q212"/>
  <c r="Q209" s="1"/>
  <c r="Q207" s="1"/>
  <c r="P212"/>
  <c r="P209" s="1"/>
  <c r="P207" s="1"/>
  <c r="O212"/>
  <c r="O209" s="1"/>
  <c r="O207" s="1"/>
  <c r="N212"/>
  <c r="N209" s="1"/>
  <c r="N207" s="1"/>
  <c r="M212"/>
  <c r="M209" s="1"/>
  <c r="M207" s="1"/>
  <c r="L212"/>
  <c r="L209" s="1"/>
  <c r="L207" s="1"/>
  <c r="Q193"/>
  <c r="P193"/>
  <c r="O193"/>
  <c r="N193"/>
  <c r="M193"/>
  <c r="L193"/>
  <c r="Q190"/>
  <c r="P190"/>
  <c r="O190"/>
  <c r="N190"/>
  <c r="M190"/>
  <c r="L190"/>
  <c r="Q187"/>
  <c r="P187"/>
  <c r="O187"/>
  <c r="N187"/>
  <c r="M187"/>
  <c r="L187"/>
  <c r="Q184"/>
  <c r="P184"/>
  <c r="O184"/>
  <c r="N184"/>
  <c r="M184"/>
  <c r="L184"/>
  <c r="Q181"/>
  <c r="P181"/>
  <c r="O181"/>
  <c r="N181"/>
  <c r="M181"/>
  <c r="L181"/>
  <c r="Q178"/>
  <c r="P178"/>
  <c r="O178"/>
  <c r="N178"/>
  <c r="M178"/>
  <c r="L178"/>
  <c r="Q172"/>
  <c r="P172"/>
  <c r="O172"/>
  <c r="N172"/>
  <c r="M172"/>
  <c r="L172"/>
  <c r="Q164"/>
  <c r="P164"/>
  <c r="O164"/>
  <c r="N164"/>
  <c r="M164"/>
  <c r="L164"/>
  <c r="Q158"/>
  <c r="P158"/>
  <c r="O158"/>
  <c r="N158"/>
  <c r="M158"/>
  <c r="L158"/>
  <c r="AB123"/>
  <c r="AA123"/>
  <c r="Z123"/>
  <c r="Y123"/>
  <c r="X123"/>
  <c r="X112" s="1"/>
  <c r="W123"/>
  <c r="V123"/>
  <c r="U123"/>
  <c r="T123"/>
  <c r="T112" s="1"/>
  <c r="S123"/>
  <c r="AB117"/>
  <c r="AA117"/>
  <c r="Z117"/>
  <c r="Z112" s="1"/>
  <c r="Y117"/>
  <c r="X117"/>
  <c r="W117"/>
  <c r="W112" s="1"/>
  <c r="V117"/>
  <c r="V112" s="1"/>
  <c r="U117"/>
  <c r="T117"/>
  <c r="S117"/>
  <c r="AB112"/>
  <c r="AB107"/>
  <c r="AA107"/>
  <c r="Z107"/>
  <c r="Y107"/>
  <c r="X107"/>
  <c r="W107"/>
  <c r="V107"/>
  <c r="U107"/>
  <c r="T107"/>
  <c r="S107"/>
  <c r="AB97"/>
  <c r="AA97"/>
  <c r="Z97"/>
  <c r="Y97"/>
  <c r="X97"/>
  <c r="W97"/>
  <c r="V97"/>
  <c r="U97"/>
  <c r="T97"/>
  <c r="S97"/>
  <c r="AB89"/>
  <c r="AA89"/>
  <c r="Z89"/>
  <c r="Y89"/>
  <c r="X89"/>
  <c r="W89"/>
  <c r="V89"/>
  <c r="U89"/>
  <c r="T89"/>
  <c r="S89"/>
  <c r="AB79"/>
  <c r="AB76" s="1"/>
  <c r="AB74" s="1"/>
  <c r="AA79"/>
  <c r="AA76" s="1"/>
  <c r="AA74" s="1"/>
  <c r="Z79"/>
  <c r="Y79"/>
  <c r="X79"/>
  <c r="X76" s="1"/>
  <c r="X74" s="1"/>
  <c r="W79"/>
  <c r="W76" s="1"/>
  <c r="W74" s="1"/>
  <c r="V79"/>
  <c r="U79"/>
  <c r="U76" s="1"/>
  <c r="U74" s="1"/>
  <c r="T79"/>
  <c r="T76" s="1"/>
  <c r="T74" s="1"/>
  <c r="S79"/>
  <c r="S76" s="1"/>
  <c r="S74" s="1"/>
  <c r="Z76"/>
  <c r="Z74" s="1"/>
  <c r="Y76"/>
  <c r="Y74" s="1"/>
  <c r="V76"/>
  <c r="V74" s="1"/>
  <c r="AB60"/>
  <c r="AA60"/>
  <c r="Z60"/>
  <c r="Y60"/>
  <c r="X60"/>
  <c r="W60"/>
  <c r="V60"/>
  <c r="U60"/>
  <c r="T60"/>
  <c r="S60"/>
  <c r="AB57"/>
  <c r="AA57"/>
  <c r="Z57"/>
  <c r="Y57"/>
  <c r="X57"/>
  <c r="W57"/>
  <c r="V57"/>
  <c r="U57"/>
  <c r="T57"/>
  <c r="S57"/>
  <c r="AB54"/>
  <c r="AA54"/>
  <c r="Z54"/>
  <c r="Y54"/>
  <c r="X54"/>
  <c r="W54"/>
  <c r="V54"/>
  <c r="U54"/>
  <c r="T54"/>
  <c r="S54"/>
  <c r="AB51"/>
  <c r="AA51"/>
  <c r="Z51"/>
  <c r="Y51"/>
  <c r="X51"/>
  <c r="W51"/>
  <c r="V51"/>
  <c r="U51"/>
  <c r="T51"/>
  <c r="S51"/>
  <c r="AB48"/>
  <c r="AA48"/>
  <c r="Z48"/>
  <c r="Y48"/>
  <c r="Y43" s="1"/>
  <c r="X48"/>
  <c r="W48"/>
  <c r="V48"/>
  <c r="U48"/>
  <c r="U43" s="1"/>
  <c r="T48"/>
  <c r="S48"/>
  <c r="AB45"/>
  <c r="AB43" s="1"/>
  <c r="AA45"/>
  <c r="AA43" s="1"/>
  <c r="Z45"/>
  <c r="Y45"/>
  <c r="X45"/>
  <c r="X43" s="1"/>
  <c r="W45"/>
  <c r="W43" s="1"/>
  <c r="V45"/>
  <c r="V43" s="1"/>
  <c r="U45"/>
  <c r="T45"/>
  <c r="T43" s="1"/>
  <c r="S45"/>
  <c r="S43" s="1"/>
  <c r="AB39"/>
  <c r="AA39"/>
  <c r="Z39"/>
  <c r="Y39"/>
  <c r="X39"/>
  <c r="W39"/>
  <c r="V39"/>
  <c r="U39"/>
  <c r="T39"/>
  <c r="S39"/>
  <c r="AB31"/>
  <c r="AA31"/>
  <c r="Z31"/>
  <c r="Y31"/>
  <c r="X31"/>
  <c r="W31"/>
  <c r="V31"/>
  <c r="U31"/>
  <c r="T31"/>
  <c r="S31"/>
  <c r="AB25"/>
  <c r="AA25"/>
  <c r="Z25"/>
  <c r="Y25"/>
  <c r="Y20" s="1"/>
  <c r="X25"/>
  <c r="W25"/>
  <c r="V25"/>
  <c r="U25"/>
  <c r="U20" s="1"/>
  <c r="T25"/>
  <c r="S25"/>
  <c r="Q123"/>
  <c r="P123"/>
  <c r="O123"/>
  <c r="Q117"/>
  <c r="P117"/>
  <c r="O117"/>
  <c r="Q107"/>
  <c r="P107"/>
  <c r="O107"/>
  <c r="Q97"/>
  <c r="P97"/>
  <c r="O97"/>
  <c r="Q89"/>
  <c r="P89"/>
  <c r="O89"/>
  <c r="Q79"/>
  <c r="Q76" s="1"/>
  <c r="Q74" s="1"/>
  <c r="P79"/>
  <c r="P76" s="1"/>
  <c r="P74" s="1"/>
  <c r="O79"/>
  <c r="O76"/>
  <c r="O74" s="1"/>
  <c r="Q60"/>
  <c r="P60"/>
  <c r="O60"/>
  <c r="Q57"/>
  <c r="P57"/>
  <c r="O57"/>
  <c r="Q54"/>
  <c r="P54"/>
  <c r="O54"/>
  <c r="Q51"/>
  <c r="P51"/>
  <c r="O51"/>
  <c r="Q48"/>
  <c r="P48"/>
  <c r="O48"/>
  <c r="Q45"/>
  <c r="P45"/>
  <c r="O45"/>
  <c r="Q39"/>
  <c r="P39"/>
  <c r="O39"/>
  <c r="Q31"/>
  <c r="P31"/>
  <c r="O31"/>
  <c r="Q25"/>
  <c r="P25"/>
  <c r="O25"/>
  <c r="N123"/>
  <c r="N117"/>
  <c r="N107"/>
  <c r="N97"/>
  <c r="N89"/>
  <c r="N79"/>
  <c r="N76" s="1"/>
  <c r="N74" s="1"/>
  <c r="N60"/>
  <c r="N57"/>
  <c r="N54"/>
  <c r="N51"/>
  <c r="N48"/>
  <c r="N45"/>
  <c r="N39"/>
  <c r="N31"/>
  <c r="N25"/>
  <c r="M123"/>
  <c r="M117"/>
  <c r="M107"/>
  <c r="M97"/>
  <c r="M89"/>
  <c r="M79"/>
  <c r="M76" s="1"/>
  <c r="M74" s="1"/>
  <c r="M60"/>
  <c r="M57"/>
  <c r="M54"/>
  <c r="M51"/>
  <c r="M48"/>
  <c r="M45"/>
  <c r="M39"/>
  <c r="M31"/>
  <c r="M25"/>
  <c r="L107"/>
  <c r="L97"/>
  <c r="L89"/>
  <c r="L79"/>
  <c r="L76" s="1"/>
  <c r="L74" s="1"/>
  <c r="L60"/>
  <c r="L57"/>
  <c r="L54"/>
  <c r="L51"/>
  <c r="L48"/>
  <c r="L45"/>
  <c r="L39"/>
  <c r="L31"/>
  <c r="L25"/>
  <c r="M20" l="1"/>
  <c r="T153"/>
  <c r="X153"/>
  <c r="U176"/>
  <c r="P176"/>
  <c r="Z20"/>
  <c r="Q153"/>
  <c r="V245"/>
  <c r="Q43"/>
  <c r="Z43"/>
  <c r="L153"/>
  <c r="P153"/>
  <c r="P151" s="1"/>
  <c r="M176"/>
  <c r="Q176"/>
  <c r="Q151" s="1"/>
  <c r="Q149" s="1"/>
  <c r="U18"/>
  <c r="S176"/>
  <c r="T245"/>
  <c r="X245"/>
  <c r="Y18"/>
  <c r="Y16" s="1"/>
  <c r="M43"/>
  <c r="M18" s="1"/>
  <c r="M16" s="1"/>
  <c r="V20"/>
  <c r="V18" s="1"/>
  <c r="S112"/>
  <c r="AA112"/>
  <c r="N176"/>
  <c r="L176"/>
  <c r="U245"/>
  <c r="Y245"/>
  <c r="S20"/>
  <c r="S18" s="1"/>
  <c r="S16" s="1"/>
  <c r="W20"/>
  <c r="W18" s="1"/>
  <c r="W16" s="1"/>
  <c r="W14" s="1"/>
  <c r="W133" s="1"/>
  <c r="W135" s="1"/>
  <c r="O153"/>
  <c r="M153"/>
  <c r="M151" s="1"/>
  <c r="L245"/>
  <c r="P245"/>
  <c r="N245"/>
  <c r="S153"/>
  <c r="Z18"/>
  <c r="Z16" s="1"/>
  <c r="Z14" s="1"/>
  <c r="Z133" s="1"/>
  <c r="Z135" s="1"/>
  <c r="N112"/>
  <c r="U112"/>
  <c r="Y112"/>
  <c r="Y14" s="1"/>
  <c r="Y133" s="1"/>
  <c r="Y135" s="1"/>
  <c r="N153"/>
  <c r="N151" s="1"/>
  <c r="N149" s="1"/>
  <c r="O20"/>
  <c r="Q112"/>
  <c r="U16"/>
  <c r="AA20"/>
  <c r="AA18" s="1"/>
  <c r="AA16" s="1"/>
  <c r="L151"/>
  <c r="L149" s="1"/>
  <c r="U153"/>
  <c r="U151" s="1"/>
  <c r="U149" s="1"/>
  <c r="U147" s="1"/>
  <c r="U266" s="1"/>
  <c r="U268" s="1"/>
  <c r="Y153"/>
  <c r="W176"/>
  <c r="L19" i="117"/>
  <c r="M111"/>
  <c r="N78"/>
  <c r="N75"/>
  <c r="N43" i="116"/>
  <c r="N20"/>
  <c r="O43"/>
  <c r="T20"/>
  <c r="T18" s="1"/>
  <c r="T16" s="1"/>
  <c r="T14" s="1"/>
  <c r="T133" s="1"/>
  <c r="T135" s="1"/>
  <c r="X20"/>
  <c r="X18" s="1"/>
  <c r="X16" s="1"/>
  <c r="X14" s="1"/>
  <c r="X133" s="1"/>
  <c r="X135" s="1"/>
  <c r="AB20"/>
  <c r="O176"/>
  <c r="O151" s="1"/>
  <c r="O149" s="1"/>
  <c r="O147" s="1"/>
  <c r="O266" s="1"/>
  <c r="O268" s="1"/>
  <c r="M245"/>
  <c r="Q245"/>
  <c r="T176"/>
  <c r="X176"/>
  <c r="X151" s="1"/>
  <c r="X149" s="1"/>
  <c r="X147" s="1"/>
  <c r="X266" s="1"/>
  <c r="X268" s="1"/>
  <c r="Y176"/>
  <c r="Y151" s="1"/>
  <c r="Y149" s="1"/>
  <c r="Y147" s="1"/>
  <c r="Y266" s="1"/>
  <c r="Y268" s="1"/>
  <c r="N18"/>
  <c r="N16" s="1"/>
  <c r="N14" s="1"/>
  <c r="N133" s="1"/>
  <c r="N135" s="1"/>
  <c r="V16"/>
  <c r="V14" s="1"/>
  <c r="V133" s="1"/>
  <c r="V135" s="1"/>
  <c r="AB18"/>
  <c r="AB16" s="1"/>
  <c r="AB14" s="1"/>
  <c r="AB133" s="1"/>
  <c r="AB135" s="1"/>
  <c r="M149"/>
  <c r="P149"/>
  <c r="P147" s="1"/>
  <c r="P266" s="1"/>
  <c r="P268" s="1"/>
  <c r="M112"/>
  <c r="T151"/>
  <c r="T149" s="1"/>
  <c r="T147" s="1"/>
  <c r="T266" s="1"/>
  <c r="T268" s="1"/>
  <c r="L20"/>
  <c r="L43"/>
  <c r="P43"/>
  <c r="V176"/>
  <c r="W151"/>
  <c r="W149" s="1"/>
  <c r="W147" s="1"/>
  <c r="W266" s="1"/>
  <c r="W268" s="1"/>
  <c r="Q20"/>
  <c r="Q18" s="1"/>
  <c r="Q16" s="1"/>
  <c r="Q14" s="1"/>
  <c r="Q133" s="1"/>
  <c r="Q135" s="1"/>
  <c r="O112"/>
  <c r="P112"/>
  <c r="V153"/>
  <c r="L17" i="117"/>
  <c r="M15"/>
  <c r="M13" s="1"/>
  <c r="M132" s="1"/>
  <c r="K19"/>
  <c r="L111"/>
  <c r="K17"/>
  <c r="K15" s="1"/>
  <c r="K13" s="1"/>
  <c r="K132" s="1"/>
  <c r="L15"/>
  <c r="L13" s="1"/>
  <c r="L132" s="1"/>
  <c r="K111"/>
  <c r="J19"/>
  <c r="N19" s="1"/>
  <c r="J42"/>
  <c r="N42" s="1"/>
  <c r="J111"/>
  <c r="O18" i="116"/>
  <c r="P20"/>
  <c r="E11" i="311"/>
  <c r="U14" i="116" l="1"/>
  <c r="U133" s="1"/>
  <c r="U135" s="1"/>
  <c r="N147"/>
  <c r="N266" s="1"/>
  <c r="N268" s="1"/>
  <c r="S14"/>
  <c r="S133" s="1"/>
  <c r="S135" s="1"/>
  <c r="M14"/>
  <c r="M133" s="1"/>
  <c r="S151"/>
  <c r="S149" s="1"/>
  <c r="S147" s="1"/>
  <c r="S266" s="1"/>
  <c r="S268" s="1"/>
  <c r="L147"/>
  <c r="L266" s="1"/>
  <c r="L268" s="1"/>
  <c r="AA14"/>
  <c r="AA133" s="1"/>
  <c r="AA135" s="1"/>
  <c r="N111" i="117"/>
  <c r="L18" i="116"/>
  <c r="L16" s="1"/>
  <c r="M147"/>
  <c r="M266" s="1"/>
  <c r="M268" s="1"/>
  <c r="Q147"/>
  <c r="Q266" s="1"/>
  <c r="M135"/>
  <c r="P18"/>
  <c r="P16" s="1"/>
  <c r="P14" s="1"/>
  <c r="P133" s="1"/>
  <c r="V151"/>
  <c r="V149" s="1"/>
  <c r="V147" s="1"/>
  <c r="V266" s="1"/>
  <c r="V268" s="1"/>
  <c r="F39" i="272"/>
  <c r="F11" i="311"/>
  <c r="G11" s="1"/>
  <c r="H11" s="1"/>
  <c r="J17" i="117"/>
  <c r="O16" i="116"/>
  <c r="O14" s="1"/>
  <c r="O133" s="1"/>
  <c r="Q268" l="1"/>
  <c r="O135"/>
  <c r="O138" s="1"/>
  <c r="P135"/>
  <c r="Q138" s="1"/>
  <c r="N136" i="117" s="1"/>
  <c r="J15"/>
  <c r="N17"/>
  <c r="E39" i="272"/>
  <c r="B69" i="91"/>
  <c r="B61"/>
  <c r="J97" i="233"/>
  <c r="K97"/>
  <c r="I97"/>
  <c r="L84"/>
  <c r="L85"/>
  <c r="L86"/>
  <c r="L87"/>
  <c r="L88"/>
  <c r="L89"/>
  <c r="L90"/>
  <c r="L91"/>
  <c r="L92"/>
  <c r="L93"/>
  <c r="L94"/>
  <c r="L95"/>
  <c r="L96"/>
  <c r="L83"/>
  <c r="K73"/>
  <c r="K74"/>
  <c r="K75"/>
  <c r="K72"/>
  <c r="J73"/>
  <c r="J74"/>
  <c r="J75"/>
  <c r="J72"/>
  <c r="K71"/>
  <c r="J71"/>
  <c r="I72"/>
  <c r="I73"/>
  <c r="I74"/>
  <c r="I75"/>
  <c r="H72"/>
  <c r="H73"/>
  <c r="H74"/>
  <c r="H75"/>
  <c r="G72"/>
  <c r="G73"/>
  <c r="G74"/>
  <c r="G75"/>
  <c r="F72"/>
  <c r="F73"/>
  <c r="F74"/>
  <c r="F75"/>
  <c r="E72"/>
  <c r="E73"/>
  <c r="E74"/>
  <c r="E75"/>
  <c r="D72"/>
  <c r="D73"/>
  <c r="D74"/>
  <c r="D75"/>
  <c r="C72"/>
  <c r="C73"/>
  <c r="C74"/>
  <c r="C75"/>
  <c r="D71"/>
  <c r="E71"/>
  <c r="F71"/>
  <c r="G71"/>
  <c r="H71"/>
  <c r="I71"/>
  <c r="C71"/>
  <c r="K70"/>
  <c r="J70"/>
  <c r="I69"/>
  <c r="I70"/>
  <c r="H68"/>
  <c r="H69"/>
  <c r="H70"/>
  <c r="G67"/>
  <c r="G68"/>
  <c r="G69"/>
  <c r="G70"/>
  <c r="F66"/>
  <c r="F67"/>
  <c r="F68"/>
  <c r="F69"/>
  <c r="F70"/>
  <c r="E70"/>
  <c r="D70"/>
  <c r="E65"/>
  <c r="E66"/>
  <c r="E67"/>
  <c r="E68"/>
  <c r="E69"/>
  <c r="D66"/>
  <c r="D67"/>
  <c r="D68"/>
  <c r="D69"/>
  <c r="D65"/>
  <c r="C66"/>
  <c r="C67"/>
  <c r="C68"/>
  <c r="C69"/>
  <c r="C70"/>
  <c r="J7" i="221"/>
  <c r="G59" i="220"/>
  <c r="H59" s="1"/>
  <c r="D78"/>
  <c r="E78"/>
  <c r="F78"/>
  <c r="C78"/>
  <c r="F52"/>
  <c r="E52"/>
  <c r="D52"/>
  <c r="D27"/>
  <c r="E27"/>
  <c r="F27"/>
  <c r="G8"/>
  <c r="H8" s="1"/>
  <c r="L70" i="233" l="1"/>
  <c r="K7" i="221"/>
  <c r="K76" i="233"/>
  <c r="N15" i="117"/>
  <c r="L72" i="233"/>
  <c r="L75"/>
  <c r="L97"/>
  <c r="L71"/>
  <c r="L74"/>
  <c r="L73"/>
  <c r="G27" i="220"/>
  <c r="G52"/>
  <c r="G78"/>
  <c r="D55" i="233"/>
  <c r="E55"/>
  <c r="F55"/>
  <c r="G55"/>
  <c r="H55"/>
  <c r="I55"/>
  <c r="J55"/>
  <c r="K55"/>
  <c r="C55"/>
  <c r="D34"/>
  <c r="E34"/>
  <c r="F34"/>
  <c r="G34"/>
  <c r="H34"/>
  <c r="I34"/>
  <c r="J34"/>
  <c r="K34"/>
  <c r="C34"/>
  <c r="L25"/>
  <c r="L26"/>
  <c r="L27"/>
  <c r="L28"/>
  <c r="L29"/>
  <c r="L30"/>
  <c r="L31"/>
  <c r="L32"/>
  <c r="L33"/>
  <c r="L24"/>
  <c r="L34" l="1"/>
  <c r="H85" i="220"/>
  <c r="F23" i="326"/>
  <c r="F22"/>
  <c r="F21"/>
  <c r="F20"/>
  <c r="F19"/>
  <c r="F18"/>
  <c r="F17"/>
  <c r="F16"/>
  <c r="F15"/>
  <c r="F14"/>
  <c r="F13"/>
  <c r="F12"/>
  <c r="E8"/>
  <c r="E25" s="1"/>
  <c r="D8"/>
  <c r="D25" s="1"/>
  <c r="C8"/>
  <c r="C25" s="1"/>
  <c r="A3"/>
  <c r="B2"/>
  <c r="A2"/>
  <c r="E104" i="311"/>
  <c r="F104"/>
  <c r="I104"/>
  <c r="F25" i="326" l="1"/>
  <c r="C6" i="315"/>
  <c r="F46" i="311"/>
  <c r="E46"/>
  <c r="F6"/>
  <c r="E6"/>
  <c r="E21" i="236"/>
  <c r="B21"/>
  <c r="E5"/>
  <c r="B5"/>
  <c r="S39" i="131"/>
  <c r="O39"/>
  <c r="G39"/>
  <c r="C39"/>
  <c r="S6"/>
  <c r="O6"/>
  <c r="G6"/>
  <c r="C6"/>
  <c r="E35" i="122"/>
  <c r="B35"/>
  <c r="E5"/>
  <c r="B5"/>
  <c r="E6" i="235"/>
  <c r="D6"/>
  <c r="C6"/>
  <c r="D7" i="191"/>
  <c r="C7"/>
  <c r="B7"/>
  <c r="E8" i="135"/>
  <c r="D8"/>
  <c r="C8"/>
  <c r="K28" i="78"/>
  <c r="K25"/>
  <c r="K22"/>
  <c r="K19"/>
  <c r="K16"/>
  <c r="K13"/>
  <c r="K10"/>
  <c r="H28"/>
  <c r="H25"/>
  <c r="H22"/>
  <c r="H19"/>
  <c r="H16"/>
  <c r="H13"/>
  <c r="H10"/>
  <c r="E28"/>
  <c r="E25"/>
  <c r="E22"/>
  <c r="E19"/>
  <c r="E16"/>
  <c r="E13"/>
  <c r="E10"/>
  <c r="I5"/>
  <c r="F5"/>
  <c r="C5"/>
  <c r="D30"/>
  <c r="C30"/>
  <c r="F30"/>
  <c r="G6" i="232"/>
  <c r="F6"/>
  <c r="E6"/>
  <c r="E8" i="261"/>
  <c r="D8"/>
  <c r="C8"/>
  <c r="C6" i="77"/>
  <c r="C7" i="231"/>
  <c r="C7" i="230"/>
  <c r="C7" i="226"/>
  <c r="C22" i="225"/>
  <c r="C7"/>
  <c r="C6" i="229"/>
  <c r="B6"/>
  <c r="H26" i="65"/>
  <c r="G26"/>
  <c r="D26"/>
  <c r="C26"/>
  <c r="I23"/>
  <c r="I22"/>
  <c r="I18"/>
  <c r="I17"/>
  <c r="I16"/>
  <c r="I15"/>
  <c r="I26" s="1"/>
  <c r="E23"/>
  <c r="E22"/>
  <c r="E18"/>
  <c r="E17"/>
  <c r="E16"/>
  <c r="E15"/>
  <c r="E26" s="1"/>
  <c r="G7"/>
  <c r="C7"/>
  <c r="C24" i="305"/>
  <c r="G16" i="220"/>
  <c r="E5" i="304"/>
  <c r="D5"/>
  <c r="C5"/>
  <c r="E5" i="217"/>
  <c r="D5"/>
  <c r="C5"/>
  <c r="E5" i="218"/>
  <c r="D5"/>
  <c r="C5"/>
  <c r="B53" i="289"/>
  <c r="D32"/>
  <c r="C32"/>
  <c r="B32"/>
  <c r="D6"/>
  <c r="C6"/>
  <c r="B6"/>
  <c r="E8" i="302"/>
  <c r="D8"/>
  <c r="C8"/>
  <c r="F20" i="301"/>
  <c r="E8"/>
  <c r="D8"/>
  <c r="C8"/>
  <c r="E8" i="300"/>
  <c r="D8"/>
  <c r="C8"/>
  <c r="E8" i="299"/>
  <c r="D8"/>
  <c r="C8"/>
  <c r="F70" i="298"/>
  <c r="E70"/>
  <c r="D70"/>
  <c r="F63"/>
  <c r="E63"/>
  <c r="D63"/>
  <c r="F56"/>
  <c r="E56"/>
  <c r="D56"/>
  <c r="F49"/>
  <c r="E49"/>
  <c r="D49"/>
  <c r="F42"/>
  <c r="E42"/>
  <c r="D42"/>
  <c r="F35"/>
  <c r="E35"/>
  <c r="D35"/>
  <c r="G7"/>
  <c r="F7"/>
  <c r="E7"/>
  <c r="E8" i="297"/>
  <c r="D8"/>
  <c r="C8"/>
  <c r="E8" i="307"/>
  <c r="D8"/>
  <c r="C8"/>
  <c r="E8" i="296"/>
  <c r="D8"/>
  <c r="C8"/>
  <c r="F33" i="294"/>
  <c r="E33"/>
  <c r="D33"/>
  <c r="E9"/>
  <c r="D9"/>
  <c r="C9"/>
  <c r="E8" i="293"/>
  <c r="D8"/>
  <c r="C8"/>
  <c r="C5" i="292"/>
  <c r="E9" i="291"/>
  <c r="D9"/>
  <c r="C9"/>
  <c r="E32"/>
  <c r="D32"/>
  <c r="C32"/>
  <c r="E8" i="288"/>
  <c r="D8"/>
  <c r="C8"/>
  <c r="E8" i="287"/>
  <c r="D8"/>
  <c r="C8"/>
  <c r="E8" i="286"/>
  <c r="D8"/>
  <c r="C8"/>
  <c r="E32" i="285"/>
  <c r="D32"/>
  <c r="C32"/>
  <c r="E9"/>
  <c r="D9"/>
  <c r="C9"/>
  <c r="E32" i="284"/>
  <c r="D32"/>
  <c r="C32"/>
  <c r="E9"/>
  <c r="D9"/>
  <c r="C9"/>
  <c r="E32" i="282"/>
  <c r="D32"/>
  <c r="C32"/>
  <c r="E9"/>
  <c r="D9"/>
  <c r="C9"/>
  <c r="E32" i="281"/>
  <c r="D32"/>
  <c r="C32"/>
  <c r="E9"/>
  <c r="D9"/>
  <c r="C9"/>
  <c r="E32" i="280"/>
  <c r="D32"/>
  <c r="C32"/>
  <c r="E9"/>
  <c r="D9"/>
  <c r="C9"/>
  <c r="E32" i="279"/>
  <c r="D32"/>
  <c r="C32"/>
  <c r="E9"/>
  <c r="D9"/>
  <c r="C9"/>
  <c r="E32" i="278"/>
  <c r="D32"/>
  <c r="C32"/>
  <c r="E9"/>
  <c r="D9"/>
  <c r="C9"/>
  <c r="E32" i="277"/>
  <c r="D32"/>
  <c r="C32"/>
  <c r="E9"/>
  <c r="D9"/>
  <c r="C9"/>
  <c r="E32" i="276"/>
  <c r="D32"/>
  <c r="C32"/>
  <c r="E9"/>
  <c r="D9"/>
  <c r="C9"/>
  <c r="E32" i="275"/>
  <c r="D32"/>
  <c r="C32"/>
  <c r="E9"/>
  <c r="D9"/>
  <c r="C9"/>
  <c r="E32" i="274"/>
  <c r="D32"/>
  <c r="C32"/>
  <c r="E9"/>
  <c r="D9"/>
  <c r="C9"/>
  <c r="E32" i="273"/>
  <c r="D32"/>
  <c r="C32"/>
  <c r="E9"/>
  <c r="D9"/>
  <c r="C9"/>
  <c r="I30" i="65" l="1"/>
  <c r="E30" i="78"/>
  <c r="N7" i="117"/>
  <c r="M7"/>
  <c r="L7"/>
  <c r="K7"/>
  <c r="Q140" i="116"/>
  <c r="P140"/>
  <c r="O140"/>
  <c r="N140"/>
  <c r="M140"/>
  <c r="L140"/>
  <c r="Q7"/>
  <c r="P7"/>
  <c r="O7"/>
  <c r="N7"/>
  <c r="M7"/>
  <c r="L7"/>
  <c r="N5" i="207"/>
  <c r="E5"/>
  <c r="A12" i="206"/>
  <c r="A5"/>
  <c r="C70" i="205"/>
  <c r="B70"/>
  <c r="C27"/>
  <c r="B27"/>
  <c r="C6"/>
  <c r="B6"/>
  <c r="H7" i="202"/>
  <c r="F7"/>
  <c r="O6" i="201"/>
  <c r="F6"/>
  <c r="E48" i="289" l="1"/>
  <c r="B39" i="122"/>
  <c r="C28"/>
  <c r="B28"/>
  <c r="D28" s="1"/>
  <c r="D26"/>
  <c r="D25"/>
  <c r="D24"/>
  <c r="D23"/>
  <c r="B20"/>
  <c r="C13"/>
  <c r="B13"/>
  <c r="D13" s="1"/>
  <c r="D11"/>
  <c r="D10"/>
  <c r="D9"/>
  <c r="D8"/>
  <c r="E20"/>
  <c r="H9" i="235"/>
  <c r="H11"/>
  <c r="H12"/>
  <c r="H14"/>
  <c r="H15"/>
  <c r="H8"/>
  <c r="F9"/>
  <c r="F11"/>
  <c r="F12"/>
  <c r="F14"/>
  <c r="F15"/>
  <c r="F8"/>
  <c r="F37" i="311" l="1"/>
  <c r="E37"/>
  <c r="F36"/>
  <c r="E36"/>
  <c r="E23"/>
  <c r="J69" i="233"/>
  <c r="I68"/>
  <c r="B122" i="91"/>
  <c r="B120"/>
  <c r="B119"/>
  <c r="B66"/>
  <c r="J12" i="233"/>
  <c r="K12"/>
  <c r="A4" i="318"/>
  <c r="B3"/>
  <c r="A3"/>
  <c r="B2" i="316"/>
  <c r="A3"/>
  <c r="A2"/>
  <c r="D32"/>
  <c r="D24"/>
  <c r="D25" s="1"/>
  <c r="D31" s="1"/>
  <c r="B65" i="91"/>
  <c r="A4" i="315"/>
  <c r="A3"/>
  <c r="C43"/>
  <c r="B43"/>
  <c r="C38"/>
  <c r="D38" s="1"/>
  <c r="E38" s="1"/>
  <c r="C33"/>
  <c r="B33"/>
  <c r="B28"/>
  <c r="D28" s="1"/>
  <c r="E28" s="1"/>
  <c r="C23"/>
  <c r="D23" s="1"/>
  <c r="E23" s="1"/>
  <c r="B23"/>
  <c r="B18"/>
  <c r="D18" s="1"/>
  <c r="E18" s="1"/>
  <c r="C13"/>
  <c r="D13" s="1"/>
  <c r="E13" s="1"/>
  <c r="C8"/>
  <c r="D8" s="1"/>
  <c r="E8" s="1"/>
  <c r="C3" i="311"/>
  <c r="A4"/>
  <c r="A3"/>
  <c r="F52"/>
  <c r="G52" s="1"/>
  <c r="F13" i="135"/>
  <c r="F14"/>
  <c r="F15"/>
  <c r="F16"/>
  <c r="F17"/>
  <c r="F18"/>
  <c r="F19"/>
  <c r="F20"/>
  <c r="F21"/>
  <c r="F22"/>
  <c r="F23"/>
  <c r="F12"/>
  <c r="H53" i="232"/>
  <c r="H52"/>
  <c r="H42"/>
  <c r="H39"/>
  <c r="H38"/>
  <c r="H34"/>
  <c r="H33"/>
  <c r="H30"/>
  <c r="H29"/>
  <c r="H28"/>
  <c r="H27"/>
  <c r="H26"/>
  <c r="H24"/>
  <c r="H23"/>
  <c r="H22"/>
  <c r="H21"/>
  <c r="H18"/>
  <c r="H10"/>
  <c r="H11"/>
  <c r="H12"/>
  <c r="H13"/>
  <c r="H14"/>
  <c r="H15"/>
  <c r="H9"/>
  <c r="F13" i="261"/>
  <c r="F14"/>
  <c r="F15"/>
  <c r="F16"/>
  <c r="F17"/>
  <c r="F18"/>
  <c r="F19"/>
  <c r="F20"/>
  <c r="F21"/>
  <c r="F22"/>
  <c r="F23"/>
  <c r="F12"/>
  <c r="E30" i="311"/>
  <c r="E68" s="1"/>
  <c r="C10" i="231"/>
  <c r="C31" i="230"/>
  <c r="C19"/>
  <c r="B46" i="315" l="1"/>
  <c r="D43"/>
  <c r="E43" s="1"/>
  <c r="C46"/>
  <c r="H20" i="232"/>
  <c r="D33" i="315"/>
  <c r="E33" s="1"/>
  <c r="E66" i="311"/>
  <c r="J76" i="233"/>
  <c r="L69"/>
  <c r="I76"/>
  <c r="L68"/>
  <c r="F66" i="311"/>
  <c r="G37"/>
  <c r="I37" s="1"/>
  <c r="I36"/>
  <c r="I39"/>
  <c r="G23"/>
  <c r="I23" s="1"/>
  <c r="D33" i="316"/>
  <c r="C15" i="226"/>
  <c r="C16" s="1"/>
  <c r="C12"/>
  <c r="B2"/>
  <c r="C19"/>
  <c r="C47" i="315" l="1"/>
  <c r="F38" i="311"/>
  <c r="F41" s="1"/>
  <c r="F70" s="1"/>
  <c r="D46" i="315"/>
  <c r="E46" s="1"/>
  <c r="E38" i="311"/>
  <c r="E64"/>
  <c r="I35"/>
  <c r="F64"/>
  <c r="I52"/>
  <c r="G84"/>
  <c r="G82"/>
  <c r="G66"/>
  <c r="D21" i="229"/>
  <c r="D20"/>
  <c r="E20" s="1"/>
  <c r="D19"/>
  <c r="E19" s="1"/>
  <c r="D18"/>
  <c r="D17"/>
  <c r="D16"/>
  <c r="E16" s="1"/>
  <c r="E9"/>
  <c r="E13"/>
  <c r="E17"/>
  <c r="E18"/>
  <c r="E21"/>
  <c r="D9"/>
  <c r="D10"/>
  <c r="E10" s="1"/>
  <c r="D11"/>
  <c r="E11" s="1"/>
  <c r="D12"/>
  <c r="E12" s="1"/>
  <c r="D13"/>
  <c r="D14"/>
  <c r="E14" s="1"/>
  <c r="C15"/>
  <c r="C8"/>
  <c r="F26" i="218"/>
  <c r="F23"/>
  <c r="F22"/>
  <c r="F18"/>
  <c r="F15"/>
  <c r="F12"/>
  <c r="F11"/>
  <c r="F30" i="217"/>
  <c r="F24"/>
  <c r="F25"/>
  <c r="F26"/>
  <c r="F23"/>
  <c r="F18"/>
  <c r="F7"/>
  <c r="F13" i="293"/>
  <c r="F14"/>
  <c r="F15"/>
  <c r="F16"/>
  <c r="F17"/>
  <c r="F18"/>
  <c r="F19"/>
  <c r="F20"/>
  <c r="F21"/>
  <c r="F22"/>
  <c r="F23"/>
  <c r="F12"/>
  <c r="F14" i="294"/>
  <c r="F15"/>
  <c r="F16"/>
  <c r="F17"/>
  <c r="F18"/>
  <c r="F19"/>
  <c r="F20"/>
  <c r="F21"/>
  <c r="F22"/>
  <c r="F23"/>
  <c r="F24"/>
  <c r="F25"/>
  <c r="F26"/>
  <c r="F27"/>
  <c r="F13"/>
  <c r="F13" i="296"/>
  <c r="F14"/>
  <c r="F15"/>
  <c r="F16"/>
  <c r="F17"/>
  <c r="F18"/>
  <c r="F19"/>
  <c r="F20"/>
  <c r="F21"/>
  <c r="F22"/>
  <c r="F23"/>
  <c r="F12"/>
  <c r="F13" i="307"/>
  <c r="F14"/>
  <c r="F15"/>
  <c r="F16"/>
  <c r="F17"/>
  <c r="F18"/>
  <c r="F19"/>
  <c r="F20"/>
  <c r="F21"/>
  <c r="F22"/>
  <c r="F23"/>
  <c r="F12"/>
  <c r="F13" i="297"/>
  <c r="F14"/>
  <c r="F15"/>
  <c r="F16"/>
  <c r="F17"/>
  <c r="F18"/>
  <c r="F19"/>
  <c r="F20"/>
  <c r="F21"/>
  <c r="F22"/>
  <c r="F23"/>
  <c r="F12"/>
  <c r="F13" i="302"/>
  <c r="F14"/>
  <c r="F15"/>
  <c r="F16"/>
  <c r="F17"/>
  <c r="F18"/>
  <c r="F19"/>
  <c r="F20"/>
  <c r="F21"/>
  <c r="F22"/>
  <c r="F23"/>
  <c r="F12"/>
  <c r="F13" i="301"/>
  <c r="F14"/>
  <c r="F15"/>
  <c r="F16"/>
  <c r="F17"/>
  <c r="F18"/>
  <c r="F19"/>
  <c r="F21"/>
  <c r="F22"/>
  <c r="F23"/>
  <c r="F12"/>
  <c r="F13" i="300"/>
  <c r="F14"/>
  <c r="F15"/>
  <c r="F16"/>
  <c r="F17"/>
  <c r="F18"/>
  <c r="F19"/>
  <c r="F20"/>
  <c r="F21"/>
  <c r="F22"/>
  <c r="F23"/>
  <c r="F12"/>
  <c r="F13" i="299"/>
  <c r="F14"/>
  <c r="F15"/>
  <c r="F16"/>
  <c r="F17"/>
  <c r="F18"/>
  <c r="F19"/>
  <c r="F20"/>
  <c r="F21"/>
  <c r="F22"/>
  <c r="F23"/>
  <c r="F12"/>
  <c r="E52" i="291"/>
  <c r="D52"/>
  <c r="C52"/>
  <c r="F14"/>
  <c r="F15"/>
  <c r="F16"/>
  <c r="F17"/>
  <c r="F18"/>
  <c r="F19"/>
  <c r="F20"/>
  <c r="F21"/>
  <c r="F22"/>
  <c r="F23"/>
  <c r="F24"/>
  <c r="F25"/>
  <c r="F26"/>
  <c r="F27"/>
  <c r="F13"/>
  <c r="E29"/>
  <c r="D29"/>
  <c r="C29"/>
  <c r="C54" s="1"/>
  <c r="E60" i="289"/>
  <c r="E59"/>
  <c r="E58"/>
  <c r="E57"/>
  <c r="E56"/>
  <c r="E55"/>
  <c r="E52"/>
  <c r="E38"/>
  <c r="E39"/>
  <c r="E40"/>
  <c r="E41"/>
  <c r="E42"/>
  <c r="E43"/>
  <c r="E44"/>
  <c r="E45"/>
  <c r="E46"/>
  <c r="E47"/>
  <c r="E49"/>
  <c r="E50"/>
  <c r="E51"/>
  <c r="E37"/>
  <c r="F21" i="311"/>
  <c r="E21"/>
  <c r="F20"/>
  <c r="E20"/>
  <c r="F19"/>
  <c r="E19"/>
  <c r="F18"/>
  <c r="E18"/>
  <c r="F16"/>
  <c r="F58" s="1"/>
  <c r="E16"/>
  <c r="E58" s="1"/>
  <c r="E23" i="289"/>
  <c r="E22"/>
  <c r="E21"/>
  <c r="E20"/>
  <c r="E18"/>
  <c r="E17"/>
  <c r="E16"/>
  <c r="E15"/>
  <c r="E13"/>
  <c r="E12"/>
  <c r="E11"/>
  <c r="F13" i="288"/>
  <c r="F14"/>
  <c r="F15"/>
  <c r="F16"/>
  <c r="F17"/>
  <c r="F18"/>
  <c r="F19"/>
  <c r="F20"/>
  <c r="F21"/>
  <c r="F22"/>
  <c r="F23"/>
  <c r="F24"/>
  <c r="F25"/>
  <c r="F26"/>
  <c r="F12"/>
  <c r="F13" i="287"/>
  <c r="F14"/>
  <c r="F15"/>
  <c r="F16"/>
  <c r="F17"/>
  <c r="F18"/>
  <c r="F19"/>
  <c r="F20"/>
  <c r="F21"/>
  <c r="F22"/>
  <c r="F23"/>
  <c r="F24"/>
  <c r="F25"/>
  <c r="F26"/>
  <c r="F12"/>
  <c r="F13" i="286"/>
  <c r="F14"/>
  <c r="F15"/>
  <c r="F16"/>
  <c r="F17"/>
  <c r="F18"/>
  <c r="F19"/>
  <c r="F20"/>
  <c r="F21"/>
  <c r="F22"/>
  <c r="F23"/>
  <c r="F24"/>
  <c r="F25"/>
  <c r="F26"/>
  <c r="F12"/>
  <c r="F50" i="285"/>
  <c r="F49"/>
  <c r="F48"/>
  <c r="F47"/>
  <c r="F46"/>
  <c r="F45"/>
  <c r="F44"/>
  <c r="F43"/>
  <c r="F42"/>
  <c r="F41"/>
  <c r="F40"/>
  <c r="F39"/>
  <c r="F38"/>
  <c r="F37"/>
  <c r="F36"/>
  <c r="F14"/>
  <c r="F15"/>
  <c r="F16"/>
  <c r="F17"/>
  <c r="F18"/>
  <c r="F19"/>
  <c r="F20"/>
  <c r="F21"/>
  <c r="F22"/>
  <c r="F23"/>
  <c r="F24"/>
  <c r="F25"/>
  <c r="F26"/>
  <c r="F27"/>
  <c r="F13"/>
  <c r="F50" i="284"/>
  <c r="F49"/>
  <c r="F48"/>
  <c r="F47"/>
  <c r="F46"/>
  <c r="F45"/>
  <c r="F44"/>
  <c r="F43"/>
  <c r="F42"/>
  <c r="F41"/>
  <c r="F40"/>
  <c r="F39"/>
  <c r="F38"/>
  <c r="F37"/>
  <c r="F36"/>
  <c r="F14"/>
  <c r="F15"/>
  <c r="F16"/>
  <c r="F17"/>
  <c r="F18"/>
  <c r="F19"/>
  <c r="F20"/>
  <c r="F21"/>
  <c r="F22"/>
  <c r="F23"/>
  <c r="F24"/>
  <c r="F25"/>
  <c r="F26"/>
  <c r="F27"/>
  <c r="F13"/>
  <c r="F50" i="282"/>
  <c r="F49"/>
  <c r="F48"/>
  <c r="F47"/>
  <c r="F46"/>
  <c r="F45"/>
  <c r="F44"/>
  <c r="F43"/>
  <c r="F42"/>
  <c r="F41"/>
  <c r="F40"/>
  <c r="F39"/>
  <c r="F38"/>
  <c r="F37"/>
  <c r="F36"/>
  <c r="F14"/>
  <c r="F15"/>
  <c r="F16"/>
  <c r="F17"/>
  <c r="F18"/>
  <c r="F19"/>
  <c r="F20"/>
  <c r="F21"/>
  <c r="F22"/>
  <c r="F23"/>
  <c r="F24"/>
  <c r="F25"/>
  <c r="F26"/>
  <c r="F27"/>
  <c r="F13"/>
  <c r="F50" i="281"/>
  <c r="F49"/>
  <c r="F48"/>
  <c r="F47"/>
  <c r="F46"/>
  <c r="F45"/>
  <c r="F44"/>
  <c r="F43"/>
  <c r="F42"/>
  <c r="F41"/>
  <c r="F40"/>
  <c r="F39"/>
  <c r="F38"/>
  <c r="F37"/>
  <c r="F36"/>
  <c r="F14"/>
  <c r="F15"/>
  <c r="F16"/>
  <c r="F17"/>
  <c r="F18"/>
  <c r="F19"/>
  <c r="F20"/>
  <c r="F21"/>
  <c r="F22"/>
  <c r="F23"/>
  <c r="F24"/>
  <c r="F25"/>
  <c r="F26"/>
  <c r="F27"/>
  <c r="F13"/>
  <c r="F50" i="280"/>
  <c r="F49"/>
  <c r="F48"/>
  <c r="F47"/>
  <c r="F46"/>
  <c r="F45"/>
  <c r="F44"/>
  <c r="F43"/>
  <c r="F42"/>
  <c r="F41"/>
  <c r="F40"/>
  <c r="F39"/>
  <c r="F38"/>
  <c r="F37"/>
  <c r="F36"/>
  <c r="F14"/>
  <c r="F15"/>
  <c r="F16"/>
  <c r="F17"/>
  <c r="F18"/>
  <c r="F19"/>
  <c r="F20"/>
  <c r="F21"/>
  <c r="F22"/>
  <c r="F23"/>
  <c r="F24"/>
  <c r="F25"/>
  <c r="F26"/>
  <c r="F27"/>
  <c r="F13"/>
  <c r="F50" i="279"/>
  <c r="F49"/>
  <c r="F48"/>
  <c r="F47"/>
  <c r="F46"/>
  <c r="F45"/>
  <c r="F44"/>
  <c r="F43"/>
  <c r="F42"/>
  <c r="F41"/>
  <c r="F40"/>
  <c r="F39"/>
  <c r="F38"/>
  <c r="F37"/>
  <c r="F36"/>
  <c r="F14"/>
  <c r="F15"/>
  <c r="F16"/>
  <c r="F17"/>
  <c r="F18"/>
  <c r="F19"/>
  <c r="F20"/>
  <c r="F21"/>
  <c r="F22"/>
  <c r="F23"/>
  <c r="F24"/>
  <c r="F25"/>
  <c r="F26"/>
  <c r="F27"/>
  <c r="F13"/>
  <c r="F50" i="278"/>
  <c r="F49"/>
  <c r="F48"/>
  <c r="F47"/>
  <c r="F46"/>
  <c r="F45"/>
  <c r="F44"/>
  <c r="F43"/>
  <c r="F42"/>
  <c r="F41"/>
  <c r="F40"/>
  <c r="F39"/>
  <c r="F38"/>
  <c r="F37"/>
  <c r="F36"/>
  <c r="F27"/>
  <c r="F26"/>
  <c r="F25"/>
  <c r="F24"/>
  <c r="F23"/>
  <c r="F22"/>
  <c r="F21"/>
  <c r="F20"/>
  <c r="F19"/>
  <c r="F18"/>
  <c r="F17"/>
  <c r="F16"/>
  <c r="F15"/>
  <c r="F14"/>
  <c r="F13"/>
  <c r="F50" i="277"/>
  <c r="F49"/>
  <c r="F48"/>
  <c r="F47"/>
  <c r="F46"/>
  <c r="F45"/>
  <c r="F44"/>
  <c r="F43"/>
  <c r="F42"/>
  <c r="F41"/>
  <c r="F40"/>
  <c r="F39"/>
  <c r="F38"/>
  <c r="F37"/>
  <c r="F36"/>
  <c r="F27"/>
  <c r="F14"/>
  <c r="F15"/>
  <c r="F16"/>
  <c r="F17"/>
  <c r="F18"/>
  <c r="F19"/>
  <c r="F20"/>
  <c r="F21"/>
  <c r="F22"/>
  <c r="F23"/>
  <c r="F24"/>
  <c r="F25"/>
  <c r="F26"/>
  <c r="F13"/>
  <c r="F50" i="276"/>
  <c r="F49"/>
  <c r="F48"/>
  <c r="F47"/>
  <c r="F46"/>
  <c r="F45"/>
  <c r="F44"/>
  <c r="F43"/>
  <c r="F42"/>
  <c r="F41"/>
  <c r="F40"/>
  <c r="F39"/>
  <c r="F38"/>
  <c r="F37"/>
  <c r="F36"/>
  <c r="F14"/>
  <c r="F15"/>
  <c r="F16"/>
  <c r="F17"/>
  <c r="F18"/>
  <c r="F19"/>
  <c r="F20"/>
  <c r="F21"/>
  <c r="F22"/>
  <c r="F23"/>
  <c r="F24"/>
  <c r="F25"/>
  <c r="F26"/>
  <c r="F27"/>
  <c r="F13"/>
  <c r="F37" i="275"/>
  <c r="F38"/>
  <c r="F39"/>
  <c r="F40"/>
  <c r="F41"/>
  <c r="F42"/>
  <c r="F43"/>
  <c r="F44"/>
  <c r="F45"/>
  <c r="F46"/>
  <c r="F47"/>
  <c r="F48"/>
  <c r="F49"/>
  <c r="F50"/>
  <c r="F36"/>
  <c r="F14"/>
  <c r="F15"/>
  <c r="F16"/>
  <c r="F17"/>
  <c r="F18"/>
  <c r="F19"/>
  <c r="F20"/>
  <c r="F21"/>
  <c r="F22"/>
  <c r="F23"/>
  <c r="F24"/>
  <c r="F25"/>
  <c r="F26"/>
  <c r="F27"/>
  <c r="F13"/>
  <c r="F50" i="274"/>
  <c r="F49"/>
  <c r="F48"/>
  <c r="F47"/>
  <c r="F46"/>
  <c r="F45"/>
  <c r="F44"/>
  <c r="F43"/>
  <c r="F42"/>
  <c r="F41"/>
  <c r="F40"/>
  <c r="F39"/>
  <c r="F38"/>
  <c r="F37"/>
  <c r="F36"/>
  <c r="F14"/>
  <c r="F15"/>
  <c r="F16"/>
  <c r="F17"/>
  <c r="F18"/>
  <c r="F19"/>
  <c r="F20"/>
  <c r="F21"/>
  <c r="F22"/>
  <c r="F23"/>
  <c r="F24"/>
  <c r="F25"/>
  <c r="F26"/>
  <c r="F27"/>
  <c r="F13"/>
  <c r="F50" i="273"/>
  <c r="F49"/>
  <c r="F48"/>
  <c r="F47"/>
  <c r="F46"/>
  <c r="F45"/>
  <c r="F44"/>
  <c r="F43"/>
  <c r="F42"/>
  <c r="F41"/>
  <c r="F40"/>
  <c r="F39"/>
  <c r="F38"/>
  <c r="F37"/>
  <c r="F36"/>
  <c r="F14"/>
  <c r="F15"/>
  <c r="F16"/>
  <c r="F17"/>
  <c r="F18"/>
  <c r="F19"/>
  <c r="F20"/>
  <c r="F21"/>
  <c r="F22"/>
  <c r="F23"/>
  <c r="F24"/>
  <c r="F25"/>
  <c r="F26"/>
  <c r="F27"/>
  <c r="F13"/>
  <c r="D59" i="272"/>
  <c r="D60"/>
  <c r="D61"/>
  <c r="D62"/>
  <c r="D63"/>
  <c r="D58"/>
  <c r="D54"/>
  <c r="D55"/>
  <c r="D56"/>
  <c r="G31"/>
  <c r="G35" s="1"/>
  <c r="F10" i="311" s="1"/>
  <c r="F74" s="1"/>
  <c r="D31" i="272"/>
  <c r="D35" s="1"/>
  <c r="E31"/>
  <c r="E35" s="1"/>
  <c r="C80" i="205"/>
  <c r="C72"/>
  <c r="B80"/>
  <c r="B72"/>
  <c r="D58"/>
  <c r="E58" s="1"/>
  <c r="D57"/>
  <c r="E57" s="1"/>
  <c r="D56"/>
  <c r="E56" s="1"/>
  <c r="D37"/>
  <c r="E37" s="1"/>
  <c r="D36"/>
  <c r="E36" s="1"/>
  <c r="D35"/>
  <c r="E35" s="1"/>
  <c r="J58" i="201"/>
  <c r="D14" i="205"/>
  <c r="E14" s="1"/>
  <c r="D15"/>
  <c r="E15" s="1"/>
  <c r="D16"/>
  <c r="E16" s="1"/>
  <c r="G41" i="311" l="1"/>
  <c r="E70"/>
  <c r="G38"/>
  <c r="D47" i="315"/>
  <c r="E47" s="1"/>
  <c r="E54" i="311"/>
  <c r="G58"/>
  <c r="F41" i="272"/>
  <c r="G43" s="1"/>
  <c r="E41"/>
  <c r="G64" i="311"/>
  <c r="G96" s="1"/>
  <c r="I40"/>
  <c r="I66"/>
  <c r="G98"/>
  <c r="G13" i="202"/>
  <c r="D54" i="205"/>
  <c r="E54" s="1"/>
  <c r="D59"/>
  <c r="E59" s="1"/>
  <c r="D53"/>
  <c r="E53" s="1"/>
  <c r="E56" i="311"/>
  <c r="F54"/>
  <c r="F56"/>
  <c r="C43" i="226"/>
  <c r="E54" i="291"/>
  <c r="D54"/>
  <c r="F52"/>
  <c r="F29"/>
  <c r="G16" i="311"/>
  <c r="I16" s="1"/>
  <c r="G18"/>
  <c r="I18" s="1"/>
  <c r="G20"/>
  <c r="I20" s="1"/>
  <c r="G24"/>
  <c r="I24" s="1"/>
  <c r="G17"/>
  <c r="I17" s="1"/>
  <c r="G19"/>
  <c r="I19" s="1"/>
  <c r="G21"/>
  <c r="I21" s="1"/>
  <c r="B86" i="205"/>
  <c r="C86"/>
  <c r="D52"/>
  <c r="E52" s="1"/>
  <c r="D60"/>
  <c r="E60" s="1"/>
  <c r="J30" i="78"/>
  <c r="I30"/>
  <c r="B7" i="56"/>
  <c r="B52" i="91"/>
  <c r="E25" i="307"/>
  <c r="D25"/>
  <c r="C25"/>
  <c r="A3"/>
  <c r="B2"/>
  <c r="A2"/>
  <c r="I64" i="311" l="1"/>
  <c r="G92"/>
  <c r="K30" i="78"/>
  <c r="F25" i="307"/>
  <c r="G54" i="311"/>
  <c r="G56"/>
  <c r="F54" i="291"/>
  <c r="B77" i="91"/>
  <c r="B70"/>
  <c r="B99"/>
  <c r="I56" i="311" l="1"/>
  <c r="G88"/>
  <c r="I54"/>
  <c r="G86"/>
  <c r="I58"/>
  <c r="G90"/>
  <c r="I41"/>
  <c r="G70"/>
  <c r="G10" i="236"/>
  <c r="D10"/>
  <c r="D24"/>
  <c r="G24"/>
  <c r="D25"/>
  <c r="G25"/>
  <c r="D26"/>
  <c r="G26"/>
  <c r="D27"/>
  <c r="G27"/>
  <c r="B29"/>
  <c r="C29"/>
  <c r="E29"/>
  <c r="F29"/>
  <c r="F28" i="122"/>
  <c r="E28"/>
  <c r="G26"/>
  <c r="G25"/>
  <c r="G24"/>
  <c r="G23"/>
  <c r="G30" i="78"/>
  <c r="C27" i="231"/>
  <c r="C31" i="226"/>
  <c r="F24" i="305"/>
  <c r="E24"/>
  <c r="D24"/>
  <c r="F23" i="62"/>
  <c r="E23"/>
  <c r="D23"/>
  <c r="C23"/>
  <c r="A3" i="305"/>
  <c r="B2"/>
  <c r="A2"/>
  <c r="B8" i="62"/>
  <c r="C12" i="231"/>
  <c r="E22" i="304"/>
  <c r="E21" s="1"/>
  <c r="D22"/>
  <c r="D21" s="1"/>
  <c r="C22"/>
  <c r="C21"/>
  <c r="E10"/>
  <c r="D10"/>
  <c r="C10"/>
  <c r="A3"/>
  <c r="B2"/>
  <c r="A2"/>
  <c r="A3" i="302"/>
  <c r="B2"/>
  <c r="A2"/>
  <c r="A3" i="301"/>
  <c r="B2"/>
  <c r="A2"/>
  <c r="A3" i="300"/>
  <c r="B2"/>
  <c r="A2"/>
  <c r="A3" i="299"/>
  <c r="B2"/>
  <c r="A2"/>
  <c r="A3" i="298"/>
  <c r="B2"/>
  <c r="A2"/>
  <c r="A3" i="297"/>
  <c r="B2"/>
  <c r="A2"/>
  <c r="A3" i="296"/>
  <c r="B2"/>
  <c r="A2"/>
  <c r="A3" i="294"/>
  <c r="B2"/>
  <c r="A2"/>
  <c r="A3" i="293"/>
  <c r="B2"/>
  <c r="A2"/>
  <c r="A3" i="292"/>
  <c r="B2"/>
  <c r="A2"/>
  <c r="A3" i="291"/>
  <c r="B2"/>
  <c r="A2"/>
  <c r="A3" i="289"/>
  <c r="B2"/>
  <c r="A2"/>
  <c r="A3" i="288"/>
  <c r="B2"/>
  <c r="A2"/>
  <c r="A3" i="287"/>
  <c r="B2"/>
  <c r="A2"/>
  <c r="A3" i="286"/>
  <c r="B2"/>
  <c r="A2"/>
  <c r="A3" i="285"/>
  <c r="B2"/>
  <c r="A2"/>
  <c r="A3" i="284"/>
  <c r="B2"/>
  <c r="A2"/>
  <c r="A3" i="282"/>
  <c r="B2"/>
  <c r="A2"/>
  <c r="A3" i="281"/>
  <c r="B2"/>
  <c r="A2"/>
  <c r="A3" i="280"/>
  <c r="B2"/>
  <c r="A2"/>
  <c r="A3" i="279"/>
  <c r="B2"/>
  <c r="A2"/>
  <c r="A3" i="278"/>
  <c r="B2"/>
  <c r="A2"/>
  <c r="A3" i="277"/>
  <c r="B2"/>
  <c r="A2"/>
  <c r="A3" i="276"/>
  <c r="B2"/>
  <c r="A2"/>
  <c r="A3" i="275"/>
  <c r="B2"/>
  <c r="A2"/>
  <c r="A3" i="274"/>
  <c r="B2"/>
  <c r="A2"/>
  <c r="A3" i="273"/>
  <c r="B2"/>
  <c r="A2"/>
  <c r="C2" i="272"/>
  <c r="C33" i="304" l="1"/>
  <c r="D33"/>
  <c r="G29" i="236"/>
  <c r="I70" i="311"/>
  <c r="G102"/>
  <c r="D29" i="236"/>
  <c r="H30" i="78"/>
  <c r="E33" i="304"/>
  <c r="C13" i="231" s="1"/>
  <c r="C15"/>
  <c r="G28" i="122"/>
  <c r="B58" i="91"/>
  <c r="B57"/>
  <c r="B56"/>
  <c r="B55"/>
  <c r="B54"/>
  <c r="B53"/>
  <c r="B51"/>
  <c r="B50"/>
  <c r="B49"/>
  <c r="B48"/>
  <c r="B47"/>
  <c r="B44"/>
  <c r="B42"/>
  <c r="B41"/>
  <c r="B40"/>
  <c r="B39"/>
  <c r="B38"/>
  <c r="B36"/>
  <c r="B35"/>
  <c r="B34"/>
  <c r="B33"/>
  <c r="B32"/>
  <c r="B31"/>
  <c r="B30"/>
  <c r="B29"/>
  <c r="B28"/>
  <c r="B27"/>
  <c r="E25" i="302"/>
  <c r="D25"/>
  <c r="C25"/>
  <c r="E25" i="301"/>
  <c r="D25"/>
  <c r="C25"/>
  <c r="E25" i="300"/>
  <c r="D25"/>
  <c r="C25"/>
  <c r="E25" i="299"/>
  <c r="D25"/>
  <c r="C25"/>
  <c r="G29" i="298"/>
  <c r="F29"/>
  <c r="E29"/>
  <c r="G18"/>
  <c r="F18"/>
  <c r="E18"/>
  <c r="E25" i="297"/>
  <c r="D25"/>
  <c r="C25"/>
  <c r="E25" i="296"/>
  <c r="D25"/>
  <c r="C25"/>
  <c r="F53" i="294"/>
  <c r="E53"/>
  <c r="D53"/>
  <c r="E29"/>
  <c r="D29"/>
  <c r="F29" s="1"/>
  <c r="C29"/>
  <c r="E25" i="293"/>
  <c r="D25"/>
  <c r="C25"/>
  <c r="E61" i="289"/>
  <c r="D61"/>
  <c r="C61"/>
  <c r="B61"/>
  <c r="E53"/>
  <c r="D53"/>
  <c r="D63" s="1"/>
  <c r="C53"/>
  <c r="D25"/>
  <c r="C25"/>
  <c r="B25"/>
  <c r="E28" i="288"/>
  <c r="D28"/>
  <c r="F28" s="1"/>
  <c r="C28"/>
  <c r="E28" i="287"/>
  <c r="D28"/>
  <c r="C28"/>
  <c r="E28" i="286"/>
  <c r="D28"/>
  <c r="F28" s="1"/>
  <c r="C28"/>
  <c r="E52" i="285"/>
  <c r="D52"/>
  <c r="C52"/>
  <c r="E29"/>
  <c r="D29"/>
  <c r="C29"/>
  <c r="E52" i="284"/>
  <c r="D52"/>
  <c r="C52"/>
  <c r="E29"/>
  <c r="D29"/>
  <c r="C29"/>
  <c r="E52" i="282"/>
  <c r="D52"/>
  <c r="C52"/>
  <c r="E29"/>
  <c r="D29"/>
  <c r="C29"/>
  <c r="E52" i="281"/>
  <c r="D52"/>
  <c r="C52"/>
  <c r="E29"/>
  <c r="D29"/>
  <c r="C29"/>
  <c r="E52" i="280"/>
  <c r="D52"/>
  <c r="C52"/>
  <c r="E29"/>
  <c r="D29"/>
  <c r="C29"/>
  <c r="E52" i="279"/>
  <c r="D52"/>
  <c r="C52"/>
  <c r="E29"/>
  <c r="D29"/>
  <c r="C29"/>
  <c r="E52" i="278"/>
  <c r="D52"/>
  <c r="C52"/>
  <c r="E29"/>
  <c r="D29"/>
  <c r="C29"/>
  <c r="E52" i="277"/>
  <c r="D52"/>
  <c r="F52" s="1"/>
  <c r="C52"/>
  <c r="E29"/>
  <c r="D29"/>
  <c r="C29"/>
  <c r="E52" i="276"/>
  <c r="D52"/>
  <c r="C52"/>
  <c r="E29"/>
  <c r="D29"/>
  <c r="F29" s="1"/>
  <c r="C29"/>
  <c r="E52" i="275"/>
  <c r="D52"/>
  <c r="F52" s="1"/>
  <c r="C52"/>
  <c r="E29"/>
  <c r="D29"/>
  <c r="C29"/>
  <c r="E52" i="274"/>
  <c r="D52"/>
  <c r="C52"/>
  <c r="E29"/>
  <c r="D29"/>
  <c r="C29"/>
  <c r="E52" i="273"/>
  <c r="D52"/>
  <c r="F52" s="1"/>
  <c r="C52"/>
  <c r="E29"/>
  <c r="E54" s="1"/>
  <c r="D29"/>
  <c r="C29"/>
  <c r="A3" i="233"/>
  <c r="C2"/>
  <c r="A2"/>
  <c r="A3" i="236"/>
  <c r="B2"/>
  <c r="A2"/>
  <c r="A3" i="131"/>
  <c r="B2"/>
  <c r="A2"/>
  <c r="A3" i="122"/>
  <c r="B2"/>
  <c r="A2"/>
  <c r="A3" i="235"/>
  <c r="B2"/>
  <c r="A2"/>
  <c r="A3" i="191"/>
  <c r="B2"/>
  <c r="A2"/>
  <c r="A3" i="135"/>
  <c r="B2"/>
  <c r="A2"/>
  <c r="A3" i="78"/>
  <c r="B2"/>
  <c r="A2"/>
  <c r="A3" i="232"/>
  <c r="B2"/>
  <c r="A2"/>
  <c r="A3" i="261"/>
  <c r="B2"/>
  <c r="A2"/>
  <c r="A3" i="230"/>
  <c r="B2"/>
  <c r="A2"/>
  <c r="A3" i="226"/>
  <c r="A2"/>
  <c r="A3" i="225"/>
  <c r="B2"/>
  <c r="A2"/>
  <c r="A3" i="229"/>
  <c r="B2"/>
  <c r="A2"/>
  <c r="A3" i="65"/>
  <c r="A2"/>
  <c r="A3" i="62"/>
  <c r="B2"/>
  <c r="A2"/>
  <c r="A3" i="221"/>
  <c r="B2"/>
  <c r="A2"/>
  <c r="A3" i="220"/>
  <c r="B2"/>
  <c r="A2"/>
  <c r="A3" i="218"/>
  <c r="B2"/>
  <c r="A2"/>
  <c r="A3" i="217"/>
  <c r="B2"/>
  <c r="A2"/>
  <c r="A3" i="117"/>
  <c r="D2"/>
  <c r="A2"/>
  <c r="A3" i="116"/>
  <c r="D2"/>
  <c r="A2"/>
  <c r="A3" i="207"/>
  <c r="D2"/>
  <c r="A2"/>
  <c r="A3" i="206"/>
  <c r="B2"/>
  <c r="A2"/>
  <c r="B2" i="205"/>
  <c r="A3"/>
  <c r="A2"/>
  <c r="A3" i="202"/>
  <c r="A2"/>
  <c r="A3" i="201"/>
  <c r="A2"/>
  <c r="F37" i="232"/>
  <c r="G37"/>
  <c r="E37"/>
  <c r="D54" i="280" l="1"/>
  <c r="F29"/>
  <c r="C54" i="274"/>
  <c r="F52"/>
  <c r="E54" i="275"/>
  <c r="C54" i="276"/>
  <c r="F52"/>
  <c r="E54" i="277"/>
  <c r="C54" i="278"/>
  <c r="F52"/>
  <c r="E54" i="279"/>
  <c r="F52" i="280"/>
  <c r="E54" i="281"/>
  <c r="C54" i="282"/>
  <c r="F52"/>
  <c r="E54" i="284"/>
  <c r="C54" i="285"/>
  <c r="F52"/>
  <c r="E25" i="289"/>
  <c r="C54" i="273"/>
  <c r="E54" i="274"/>
  <c r="C54" i="275"/>
  <c r="E54" i="276"/>
  <c r="C54" i="277"/>
  <c r="E54" i="278"/>
  <c r="C54" i="279"/>
  <c r="F52"/>
  <c r="E54" i="280"/>
  <c r="C54" i="281"/>
  <c r="F52"/>
  <c r="E54" i="282"/>
  <c r="C54" i="284"/>
  <c r="F52"/>
  <c r="E54" i="285"/>
  <c r="F28" i="287"/>
  <c r="D54" i="274"/>
  <c r="F54" s="1"/>
  <c r="F29"/>
  <c r="D54" i="278"/>
  <c r="F54" s="1"/>
  <c r="F29"/>
  <c r="D54" i="282"/>
  <c r="F54" s="1"/>
  <c r="F29"/>
  <c r="D54" i="285"/>
  <c r="F54" s="1"/>
  <c r="F29"/>
  <c r="D54" i="273"/>
  <c r="F54" s="1"/>
  <c r="F29"/>
  <c r="D54" i="275"/>
  <c r="F54" s="1"/>
  <c r="F29"/>
  <c r="D54" i="277"/>
  <c r="F54" s="1"/>
  <c r="F29"/>
  <c r="D54" i="279"/>
  <c r="F54" s="1"/>
  <c r="F29"/>
  <c r="D54" i="281"/>
  <c r="F54" s="1"/>
  <c r="F29"/>
  <c r="D54" i="284"/>
  <c r="F29"/>
  <c r="F25" i="296"/>
  <c r="H37" i="232"/>
  <c r="F25" i="297"/>
  <c r="F25" i="302"/>
  <c r="F25" i="301"/>
  <c r="F25" i="300"/>
  <c r="F25" i="299"/>
  <c r="F25" i="293"/>
  <c r="C54" i="280"/>
  <c r="D54" i="276"/>
  <c r="F54" s="1"/>
  <c r="E63" i="289"/>
  <c r="C63"/>
  <c r="B63"/>
  <c r="B97" i="91"/>
  <c r="B96"/>
  <c r="B90"/>
  <c r="B89"/>
  <c r="F54" i="284" l="1"/>
  <c r="F54" i="280"/>
  <c r="F25" i="135"/>
  <c r="E25"/>
  <c r="D25"/>
  <c r="C25"/>
  <c r="F25" i="261"/>
  <c r="E25"/>
  <c r="D25"/>
  <c r="C25"/>
  <c r="C25" i="231"/>
  <c r="C26" s="1"/>
  <c r="C28"/>
  <c r="C29"/>
  <c r="C29" i="230"/>
  <c r="C30" s="1"/>
  <c r="C32"/>
  <c r="C33"/>
  <c r="C29" i="226"/>
  <c r="C30" s="1"/>
  <c r="C32"/>
  <c r="C33"/>
  <c r="B14" i="91"/>
  <c r="B12"/>
  <c r="B103"/>
  <c r="B102"/>
  <c r="F14" i="236"/>
  <c r="E14"/>
  <c r="C14"/>
  <c r="B14"/>
  <c r="G12"/>
  <c r="D12"/>
  <c r="G11"/>
  <c r="D11"/>
  <c r="G9"/>
  <c r="D9"/>
  <c r="G8"/>
  <c r="D8"/>
  <c r="E10" i="235"/>
  <c r="D10"/>
  <c r="G10" s="1"/>
  <c r="A3" i="231"/>
  <c r="A2"/>
  <c r="C2"/>
  <c r="H97" i="233"/>
  <c r="G97"/>
  <c r="F97"/>
  <c r="E97"/>
  <c r="D97"/>
  <c r="C97"/>
  <c r="H67"/>
  <c r="G66"/>
  <c r="F65"/>
  <c r="F76" s="1"/>
  <c r="C65"/>
  <c r="E64"/>
  <c r="E76" s="1"/>
  <c r="D64"/>
  <c r="C64"/>
  <c r="D63"/>
  <c r="C63"/>
  <c r="C62"/>
  <c r="L54"/>
  <c r="L53"/>
  <c r="L52"/>
  <c r="L51"/>
  <c r="L50"/>
  <c r="L49"/>
  <c r="L48"/>
  <c r="L47"/>
  <c r="L46"/>
  <c r="L45"/>
  <c r="L44"/>
  <c r="L43"/>
  <c r="L42"/>
  <c r="L41"/>
  <c r="I12"/>
  <c r="H12"/>
  <c r="G12"/>
  <c r="F12"/>
  <c r="E12"/>
  <c r="D12"/>
  <c r="C12"/>
  <c r="B85" i="91"/>
  <c r="G51" i="232"/>
  <c r="G49" s="1"/>
  <c r="F51"/>
  <c r="E49"/>
  <c r="G32"/>
  <c r="F32"/>
  <c r="E32"/>
  <c r="G25"/>
  <c r="F25"/>
  <c r="E25"/>
  <c r="G8"/>
  <c r="F8"/>
  <c r="E8"/>
  <c r="C19" i="231"/>
  <c r="C20" s="1"/>
  <c r="C39" s="1"/>
  <c r="C16"/>
  <c r="B84" i="91"/>
  <c r="B83"/>
  <c r="B82"/>
  <c r="B80"/>
  <c r="B79"/>
  <c r="B74"/>
  <c r="B73"/>
  <c r="B68"/>
  <c r="C15" i="230"/>
  <c r="C16" s="1"/>
  <c r="B15" i="229"/>
  <c r="D15" s="1"/>
  <c r="E15" s="1"/>
  <c r="B8"/>
  <c r="D8" s="1"/>
  <c r="E8" s="1"/>
  <c r="J25" i="221"/>
  <c r="K25" s="1"/>
  <c r="J24"/>
  <c r="K24" s="1"/>
  <c r="J23"/>
  <c r="J22"/>
  <c r="J21"/>
  <c r="K21" s="1"/>
  <c r="J20"/>
  <c r="K20" s="1"/>
  <c r="J19"/>
  <c r="J18"/>
  <c r="K18" s="1"/>
  <c r="J17"/>
  <c r="K17" s="1"/>
  <c r="J16"/>
  <c r="K16" s="1"/>
  <c r="J15"/>
  <c r="J14"/>
  <c r="J13"/>
  <c r="K13" s="1"/>
  <c r="J12"/>
  <c r="K12" s="1"/>
  <c r="J11"/>
  <c r="J10"/>
  <c r="K10" s="1"/>
  <c r="J9"/>
  <c r="G100" i="220"/>
  <c r="G93"/>
  <c r="F104"/>
  <c r="E104"/>
  <c r="D104"/>
  <c r="C104"/>
  <c r="G77"/>
  <c r="H77" s="1"/>
  <c r="G76"/>
  <c r="H76" s="1"/>
  <c r="G75"/>
  <c r="H75" s="1"/>
  <c r="G74"/>
  <c r="H74" s="1"/>
  <c r="G73"/>
  <c r="H73" s="1"/>
  <c r="G72"/>
  <c r="H72" s="1"/>
  <c r="G71"/>
  <c r="H71" s="1"/>
  <c r="G70"/>
  <c r="H70" s="1"/>
  <c r="G69"/>
  <c r="H69" s="1"/>
  <c r="G68"/>
  <c r="H68" s="1"/>
  <c r="G67"/>
  <c r="H67" s="1"/>
  <c r="G66"/>
  <c r="H66" s="1"/>
  <c r="G65"/>
  <c r="H65" s="1"/>
  <c r="G64"/>
  <c r="H64" s="1"/>
  <c r="G63"/>
  <c r="H63" s="1"/>
  <c r="G62"/>
  <c r="H62" s="1"/>
  <c r="G61"/>
  <c r="H61" s="1"/>
  <c r="G60"/>
  <c r="H60" s="1"/>
  <c r="G51"/>
  <c r="H51" s="1"/>
  <c r="G50"/>
  <c r="H50" s="1"/>
  <c r="G49"/>
  <c r="H49" s="1"/>
  <c r="G48"/>
  <c r="H48" s="1"/>
  <c r="G47"/>
  <c r="H47" s="1"/>
  <c r="G46"/>
  <c r="H46" s="1"/>
  <c r="G45"/>
  <c r="H45" s="1"/>
  <c r="G44"/>
  <c r="H44" s="1"/>
  <c r="G43"/>
  <c r="H43" s="1"/>
  <c r="G42"/>
  <c r="H42" s="1"/>
  <c r="G41"/>
  <c r="H41" s="1"/>
  <c r="G40"/>
  <c r="H40" s="1"/>
  <c r="G39"/>
  <c r="H39" s="1"/>
  <c r="G38"/>
  <c r="H38" s="1"/>
  <c r="G37"/>
  <c r="H37" s="1"/>
  <c r="G36"/>
  <c r="H36" s="1"/>
  <c r="G35"/>
  <c r="H35" s="1"/>
  <c r="G34"/>
  <c r="H34" s="1"/>
  <c r="G26"/>
  <c r="H26" s="1"/>
  <c r="G25"/>
  <c r="H25" s="1"/>
  <c r="G24"/>
  <c r="H24" s="1"/>
  <c r="G23"/>
  <c r="H23" s="1"/>
  <c r="G22"/>
  <c r="H22" s="1"/>
  <c r="H21"/>
  <c r="G20"/>
  <c r="H20" s="1"/>
  <c r="G19"/>
  <c r="H19" s="1"/>
  <c r="G18"/>
  <c r="H18" s="1"/>
  <c r="G17"/>
  <c r="H17" s="1"/>
  <c r="H16"/>
  <c r="G15"/>
  <c r="H15" s="1"/>
  <c r="G14"/>
  <c r="H14" s="1"/>
  <c r="H13"/>
  <c r="G12"/>
  <c r="H12" s="1"/>
  <c r="G11"/>
  <c r="H11" s="1"/>
  <c r="G10"/>
  <c r="H10" s="1"/>
  <c r="G9"/>
  <c r="H9" s="1"/>
  <c r="C29" i="218"/>
  <c r="D21"/>
  <c r="E21"/>
  <c r="C10"/>
  <c r="D7"/>
  <c r="K23" i="221"/>
  <c r="K22"/>
  <c r="K19"/>
  <c r="K15"/>
  <c r="K14"/>
  <c r="K11"/>
  <c r="E10" i="218"/>
  <c r="E29"/>
  <c r="D10"/>
  <c r="D29"/>
  <c r="E22" i="217"/>
  <c r="D22"/>
  <c r="C22"/>
  <c r="C21" s="1"/>
  <c r="C33" s="1"/>
  <c r="G89" i="220"/>
  <c r="G95"/>
  <c r="G97"/>
  <c r="G99"/>
  <c r="H99" s="1"/>
  <c r="G88"/>
  <c r="G90"/>
  <c r="G92"/>
  <c r="H92" s="1"/>
  <c r="G94"/>
  <c r="G98"/>
  <c r="F46" i="232"/>
  <c r="G46"/>
  <c r="E46"/>
  <c r="C13" i="205"/>
  <c r="B13"/>
  <c r="B10" i="91"/>
  <c r="B8"/>
  <c r="B15"/>
  <c r="U68" i="207"/>
  <c r="R68"/>
  <c r="N68" s="1"/>
  <c r="L68"/>
  <c r="I68"/>
  <c r="E68" s="1"/>
  <c r="U66"/>
  <c r="R66"/>
  <c r="N66"/>
  <c r="L66"/>
  <c r="E66" s="1"/>
  <c r="I66"/>
  <c r="U64"/>
  <c r="R64"/>
  <c r="N64" s="1"/>
  <c r="L64"/>
  <c r="I64"/>
  <c r="E64" s="1"/>
  <c r="U61"/>
  <c r="R61"/>
  <c r="N61"/>
  <c r="L61"/>
  <c r="E61" s="1"/>
  <c r="I61"/>
  <c r="U59"/>
  <c r="R59"/>
  <c r="N59" s="1"/>
  <c r="L59"/>
  <c r="I59"/>
  <c r="E59" s="1"/>
  <c r="U57"/>
  <c r="R57"/>
  <c r="N57"/>
  <c r="L57"/>
  <c r="E57" s="1"/>
  <c r="I57"/>
  <c r="U55"/>
  <c r="R55"/>
  <c r="N55" s="1"/>
  <c r="L55"/>
  <c r="I55"/>
  <c r="E55" s="1"/>
  <c r="U54"/>
  <c r="R54"/>
  <c r="N54"/>
  <c r="L54"/>
  <c r="E54" s="1"/>
  <c r="I54"/>
  <c r="U52"/>
  <c r="R52"/>
  <c r="N52" s="1"/>
  <c r="L52"/>
  <c r="I52"/>
  <c r="E52" s="1"/>
  <c r="U49"/>
  <c r="R49"/>
  <c r="N49"/>
  <c r="L49"/>
  <c r="E49" s="1"/>
  <c r="I49"/>
  <c r="U46"/>
  <c r="R46"/>
  <c r="N46" s="1"/>
  <c r="L46"/>
  <c r="I46"/>
  <c r="E46" s="1"/>
  <c r="U45"/>
  <c r="R45"/>
  <c r="L45"/>
  <c r="I45"/>
  <c r="E45"/>
  <c r="U44"/>
  <c r="R44"/>
  <c r="R42" s="1"/>
  <c r="R71" s="1"/>
  <c r="N44"/>
  <c r="L44"/>
  <c r="L42" s="1"/>
  <c r="I44"/>
  <c r="E44" s="1"/>
  <c r="U42"/>
  <c r="U71"/>
  <c r="U75" s="1"/>
  <c r="T42"/>
  <c r="T71"/>
  <c r="H16" i="206" s="1"/>
  <c r="S42" i="207"/>
  <c r="S71" s="1"/>
  <c r="Q42"/>
  <c r="Q71"/>
  <c r="E16" i="206" s="1"/>
  <c r="P42" i="207"/>
  <c r="P71" s="1"/>
  <c r="D16" i="206" s="1"/>
  <c r="O42" i="207"/>
  <c r="O71"/>
  <c r="C16" i="206" s="1"/>
  <c r="K42" i="207"/>
  <c r="K71" s="1"/>
  <c r="H9" i="206" s="1"/>
  <c r="I9" s="1"/>
  <c r="J42" i="207"/>
  <c r="J71"/>
  <c r="G9" i="206" s="1"/>
  <c r="I42" i="207"/>
  <c r="I71" s="1"/>
  <c r="H42"/>
  <c r="H71"/>
  <c r="E9" i="206" s="1"/>
  <c r="G42" i="207"/>
  <c r="G71"/>
  <c r="D9" i="206" s="1"/>
  <c r="F42" i="207"/>
  <c r="F71"/>
  <c r="C9" i="206" s="1"/>
  <c r="P33" i="207"/>
  <c r="D15" i="206" s="1"/>
  <c r="U30" i="207"/>
  <c r="R30"/>
  <c r="N30" s="1"/>
  <c r="L30"/>
  <c r="E30" s="1"/>
  <c r="I30"/>
  <c r="U28"/>
  <c r="R28"/>
  <c r="N28" s="1"/>
  <c r="L28"/>
  <c r="I28"/>
  <c r="E28"/>
  <c r="U25"/>
  <c r="R25"/>
  <c r="N25" s="1"/>
  <c r="L25"/>
  <c r="E25" s="1"/>
  <c r="I25"/>
  <c r="U22"/>
  <c r="R22"/>
  <c r="N22" s="1"/>
  <c r="L22"/>
  <c r="I22"/>
  <c r="E22"/>
  <c r="U20"/>
  <c r="R20"/>
  <c r="N20" s="1"/>
  <c r="L20"/>
  <c r="E20" s="1"/>
  <c r="I20"/>
  <c r="U18"/>
  <c r="R18"/>
  <c r="N18" s="1"/>
  <c r="L18"/>
  <c r="I18"/>
  <c r="E18" s="1"/>
  <c r="U17"/>
  <c r="R17"/>
  <c r="N17" s="1"/>
  <c r="L17"/>
  <c r="E17" s="1"/>
  <c r="I17"/>
  <c r="U16"/>
  <c r="R16"/>
  <c r="N16" s="1"/>
  <c r="L16"/>
  <c r="I16"/>
  <c r="E16" s="1"/>
  <c r="U13"/>
  <c r="N13" s="1"/>
  <c r="N11" s="1"/>
  <c r="N33" s="1"/>
  <c r="R13"/>
  <c r="L13"/>
  <c r="L11" s="1"/>
  <c r="L33" s="1"/>
  <c r="I13"/>
  <c r="E13" s="1"/>
  <c r="T11"/>
  <c r="T33" s="1"/>
  <c r="H15" i="206" s="1"/>
  <c r="S11" i="207"/>
  <c r="S33"/>
  <c r="G15" i="206" s="1"/>
  <c r="Q11" i="207"/>
  <c r="Q33"/>
  <c r="E15" i="206" s="1"/>
  <c r="P11" i="207"/>
  <c r="O11"/>
  <c r="O33" s="1"/>
  <c r="K11"/>
  <c r="K33" s="1"/>
  <c r="J11"/>
  <c r="J33"/>
  <c r="G8" i="206" s="1"/>
  <c r="H11" i="207"/>
  <c r="H33"/>
  <c r="E8" i="206" s="1"/>
  <c r="G11" i="207"/>
  <c r="G33" s="1"/>
  <c r="F11"/>
  <c r="F33" s="1"/>
  <c r="G78" i="202"/>
  <c r="G50"/>
  <c r="G56"/>
  <c r="H58"/>
  <c r="G68"/>
  <c r="G71"/>
  <c r="G73"/>
  <c r="G74"/>
  <c r="G75"/>
  <c r="G76"/>
  <c r="G33"/>
  <c r="G15"/>
  <c r="G23"/>
  <c r="G25"/>
  <c r="G29"/>
  <c r="G31"/>
  <c r="E2"/>
  <c r="E2" i="201"/>
  <c r="G17" i="202"/>
  <c r="V80" i="201"/>
  <c r="S80"/>
  <c r="O80" s="1"/>
  <c r="M80"/>
  <c r="F80" s="1"/>
  <c r="J80"/>
  <c r="V78"/>
  <c r="S78"/>
  <c r="O78" s="1"/>
  <c r="M78"/>
  <c r="J78"/>
  <c r="F78"/>
  <c r="V77"/>
  <c r="S77"/>
  <c r="O77" s="1"/>
  <c r="M77"/>
  <c r="F77" s="1"/>
  <c r="J77"/>
  <c r="V76"/>
  <c r="S76"/>
  <c r="O76" s="1"/>
  <c r="M76"/>
  <c r="J76"/>
  <c r="F76"/>
  <c r="V75"/>
  <c r="S75"/>
  <c r="O75" s="1"/>
  <c r="M75"/>
  <c r="F75" s="1"/>
  <c r="J75"/>
  <c r="V74"/>
  <c r="S74"/>
  <c r="O74" s="1"/>
  <c r="M74"/>
  <c r="J74"/>
  <c r="F74" s="1"/>
  <c r="V73"/>
  <c r="V72"/>
  <c r="S73"/>
  <c r="O73"/>
  <c r="M73"/>
  <c r="M72" s="1"/>
  <c r="J73"/>
  <c r="J72" s="1"/>
  <c r="U72"/>
  <c r="T72"/>
  <c r="S72"/>
  <c r="R72"/>
  <c r="Q72"/>
  <c r="P72"/>
  <c r="L72"/>
  <c r="L64" s="1"/>
  <c r="L83" s="1"/>
  <c r="B65" i="205" s="1"/>
  <c r="K72" i="201"/>
  <c r="I72"/>
  <c r="H72"/>
  <c r="H64" s="1"/>
  <c r="G72"/>
  <c r="V70"/>
  <c r="S70"/>
  <c r="S66" s="1"/>
  <c r="S64" s="1"/>
  <c r="O70"/>
  <c r="M70"/>
  <c r="J70"/>
  <c r="J66" s="1"/>
  <c r="J64" s="1"/>
  <c r="V67"/>
  <c r="V66"/>
  <c r="V64" s="1"/>
  <c r="S67"/>
  <c r="O67"/>
  <c r="O66" s="1"/>
  <c r="M67"/>
  <c r="M66" s="1"/>
  <c r="J67"/>
  <c r="U66"/>
  <c r="T66"/>
  <c r="R66"/>
  <c r="Q66"/>
  <c r="P66"/>
  <c r="L66"/>
  <c r="K66"/>
  <c r="I66"/>
  <c r="H66"/>
  <c r="G66"/>
  <c r="U64"/>
  <c r="T64"/>
  <c r="R64"/>
  <c r="Q64"/>
  <c r="P64"/>
  <c r="K64"/>
  <c r="I64"/>
  <c r="G64"/>
  <c r="V62"/>
  <c r="S62"/>
  <c r="S60" s="1"/>
  <c r="M62"/>
  <c r="M60" s="1"/>
  <c r="J62"/>
  <c r="F62" s="1"/>
  <c r="F60" s="1"/>
  <c r="V60"/>
  <c r="U60"/>
  <c r="T60"/>
  <c r="R60"/>
  <c r="Q60"/>
  <c r="P60"/>
  <c r="L60"/>
  <c r="K60"/>
  <c r="I60"/>
  <c r="H60"/>
  <c r="G60"/>
  <c r="V58"/>
  <c r="C39" i="205" s="1"/>
  <c r="S58" i="201"/>
  <c r="O58" s="1"/>
  <c r="C18" i="205" s="1"/>
  <c r="M58" i="201"/>
  <c r="B39" i="205" s="1"/>
  <c r="V56" i="201"/>
  <c r="C38" i="205" s="1"/>
  <c r="D38" s="1"/>
  <c r="E38" s="1"/>
  <c r="S56" i="201"/>
  <c r="O56"/>
  <c r="C17" i="205" s="1"/>
  <c r="M56" i="201"/>
  <c r="B38" i="205" s="1"/>
  <c r="J56" i="201"/>
  <c r="F56" s="1"/>
  <c r="B17" i="205" s="1"/>
  <c r="V54" i="201"/>
  <c r="C34" i="205" s="1"/>
  <c r="S54" i="201"/>
  <c r="M54"/>
  <c r="B34" i="205" s="1"/>
  <c r="J54" i="201"/>
  <c r="F54" s="1"/>
  <c r="V52"/>
  <c r="C33" i="205" s="1"/>
  <c r="D33" s="1"/>
  <c r="E33" s="1"/>
  <c r="S52" i="201"/>
  <c r="O52"/>
  <c r="C12" i="205" s="1"/>
  <c r="M52" i="201"/>
  <c r="B33" i="205" s="1"/>
  <c r="J52" i="201"/>
  <c r="F52" s="1"/>
  <c r="B12" i="205" s="1"/>
  <c r="V50" i="201"/>
  <c r="C32" i="205" s="1"/>
  <c r="D32" s="1"/>
  <c r="E32" s="1"/>
  <c r="S50" i="201"/>
  <c r="M50"/>
  <c r="B32" i="205" s="1"/>
  <c r="J50" i="201"/>
  <c r="J46" s="1"/>
  <c r="J83" s="1"/>
  <c r="V48"/>
  <c r="C31" i="205" s="1"/>
  <c r="S48" i="201"/>
  <c r="O48" s="1"/>
  <c r="M48"/>
  <c r="B31" i="205" s="1"/>
  <c r="J48" i="201"/>
  <c r="F48"/>
  <c r="B10" i="205" s="1"/>
  <c r="U46" i="201"/>
  <c r="U83"/>
  <c r="C65" i="205" s="1"/>
  <c r="T46" i="201"/>
  <c r="T83"/>
  <c r="R46"/>
  <c r="R83"/>
  <c r="Q46"/>
  <c r="Q83"/>
  <c r="P46"/>
  <c r="P83"/>
  <c r="L46"/>
  <c r="K46"/>
  <c r="K83"/>
  <c r="I46"/>
  <c r="I83" s="1"/>
  <c r="I86" s="1"/>
  <c r="H46"/>
  <c r="G46"/>
  <c r="G83" s="1"/>
  <c r="V34"/>
  <c r="S34"/>
  <c r="O34"/>
  <c r="M34"/>
  <c r="J34"/>
  <c r="F34" s="1"/>
  <c r="V32"/>
  <c r="S32"/>
  <c r="O32" s="1"/>
  <c r="M32"/>
  <c r="J32"/>
  <c r="F32" s="1"/>
  <c r="F22" s="1"/>
  <c r="V30"/>
  <c r="S30"/>
  <c r="O30"/>
  <c r="M30"/>
  <c r="J30"/>
  <c r="F30" s="1"/>
  <c r="V28"/>
  <c r="S28"/>
  <c r="S22" s="1"/>
  <c r="S37" s="1"/>
  <c r="M28"/>
  <c r="J28"/>
  <c r="F28" s="1"/>
  <c r="V26"/>
  <c r="S26"/>
  <c r="O26"/>
  <c r="M26"/>
  <c r="J26"/>
  <c r="F26" s="1"/>
  <c r="V24"/>
  <c r="O24" s="1"/>
  <c r="S24"/>
  <c r="M24"/>
  <c r="F24" s="1"/>
  <c r="J24"/>
  <c r="U22"/>
  <c r="U37"/>
  <c r="U86" s="1"/>
  <c r="T22"/>
  <c r="T37" s="1"/>
  <c r="T86" s="1"/>
  <c r="R22"/>
  <c r="Q22"/>
  <c r="P22"/>
  <c r="P37" s="1"/>
  <c r="P86" s="1"/>
  <c r="L22"/>
  <c r="L37"/>
  <c r="L86" s="1"/>
  <c r="K22"/>
  <c r="J22"/>
  <c r="I22"/>
  <c r="I37"/>
  <c r="H22"/>
  <c r="H37"/>
  <c r="G22"/>
  <c r="G37"/>
  <c r="G86" s="1"/>
  <c r="V20"/>
  <c r="O20" s="1"/>
  <c r="S20"/>
  <c r="M20"/>
  <c r="J20"/>
  <c r="F20" s="1"/>
  <c r="V18"/>
  <c r="S18"/>
  <c r="O18"/>
  <c r="M18"/>
  <c r="J18"/>
  <c r="F18" s="1"/>
  <c r="V16"/>
  <c r="O16" s="1"/>
  <c r="S16"/>
  <c r="S12"/>
  <c r="M16"/>
  <c r="J16"/>
  <c r="F16" s="1"/>
  <c r="V14"/>
  <c r="S14"/>
  <c r="O14"/>
  <c r="M14"/>
  <c r="J14"/>
  <c r="F14" s="1"/>
  <c r="U12"/>
  <c r="T12"/>
  <c r="R12"/>
  <c r="R37" s="1"/>
  <c r="Q12"/>
  <c r="Q37" s="1"/>
  <c r="Q86" s="1"/>
  <c r="P12"/>
  <c r="M12"/>
  <c r="L12"/>
  <c r="K12"/>
  <c r="K37" s="1"/>
  <c r="K86" s="1"/>
  <c r="I12"/>
  <c r="H12"/>
  <c r="G12"/>
  <c r="B101" i="91"/>
  <c r="B92"/>
  <c r="B76"/>
  <c r="B63"/>
  <c r="B19"/>
  <c r="B17"/>
  <c r="B4" i="56"/>
  <c r="D61" i="77"/>
  <c r="D25"/>
  <c r="D38"/>
  <c r="D55" s="1"/>
  <c r="D52"/>
  <c r="A3"/>
  <c r="B2"/>
  <c r="A2"/>
  <c r="E39" i="122"/>
  <c r="E13"/>
  <c r="F13"/>
  <c r="G11"/>
  <c r="G10"/>
  <c r="G9"/>
  <c r="G8"/>
  <c r="L117" i="116"/>
  <c r="L123"/>
  <c r="D5"/>
  <c r="D5" i="117"/>
  <c r="J75" i="207"/>
  <c r="H75"/>
  <c r="O75"/>
  <c r="T75"/>
  <c r="F75"/>
  <c r="H74"/>
  <c r="H76"/>
  <c r="K75"/>
  <c r="Q75"/>
  <c r="Q74"/>
  <c r="P75"/>
  <c r="L71"/>
  <c r="T74"/>
  <c r="T76" s="1"/>
  <c r="N45"/>
  <c r="G52" i="202"/>
  <c r="F70"/>
  <c r="G27"/>
  <c r="G72"/>
  <c r="F44"/>
  <c r="F21"/>
  <c r="F11"/>
  <c r="F58"/>
  <c r="F64"/>
  <c r="R86" i="201"/>
  <c r="Q76" i="207"/>
  <c r="C15" i="206" l="1"/>
  <c r="O74" i="207"/>
  <c r="O76" s="1"/>
  <c r="I8" i="206"/>
  <c r="L74" i="207"/>
  <c r="F9" i="206"/>
  <c r="I75" i="207"/>
  <c r="N42"/>
  <c r="N71" s="1"/>
  <c r="O12" i="201"/>
  <c r="M64"/>
  <c r="C8" i="206"/>
  <c r="C10" s="1"/>
  <c r="F74" i="207"/>
  <c r="F76" s="1"/>
  <c r="G16" i="206"/>
  <c r="I16" s="1"/>
  <c r="S75" i="207"/>
  <c r="F16" i="206"/>
  <c r="R75" i="207"/>
  <c r="V12" i="201"/>
  <c r="H83"/>
  <c r="H86" s="1"/>
  <c r="O64"/>
  <c r="O72"/>
  <c r="D8" i="206"/>
  <c r="G74" i="207"/>
  <c r="E42"/>
  <c r="E71" s="1"/>
  <c r="E75" s="1"/>
  <c r="C10" i="205"/>
  <c r="D10" s="1"/>
  <c r="E10" s="1"/>
  <c r="I10" i="206"/>
  <c r="L75" i="207"/>
  <c r="F12" i="201"/>
  <c r="F37" s="1"/>
  <c r="H8" i="206"/>
  <c r="K74" i="207"/>
  <c r="K76" s="1"/>
  <c r="E11"/>
  <c r="E33" s="1"/>
  <c r="E74" s="1"/>
  <c r="E76" s="1"/>
  <c r="G75"/>
  <c r="J74"/>
  <c r="J76" s="1"/>
  <c r="S74"/>
  <c r="J12" i="201"/>
  <c r="J37" s="1"/>
  <c r="J86" s="1"/>
  <c r="M22"/>
  <c r="M37" s="1"/>
  <c r="O28"/>
  <c r="O22" s="1"/>
  <c r="O37" s="1"/>
  <c r="M46"/>
  <c r="S46"/>
  <c r="S83" s="1"/>
  <c r="S86" s="1"/>
  <c r="F50"/>
  <c r="F58"/>
  <c r="B18" i="205" s="1"/>
  <c r="D18" s="1"/>
  <c r="E18" s="1"/>
  <c r="D39"/>
  <c r="E39" s="1"/>
  <c r="J60" i="201"/>
  <c r="O62"/>
  <c r="O60" s="1"/>
  <c r="F70"/>
  <c r="F73"/>
  <c r="F72" s="1"/>
  <c r="I11" i="207"/>
  <c r="I33" s="1"/>
  <c r="R11"/>
  <c r="R33" s="1"/>
  <c r="F10" i="218"/>
  <c r="K9" i="221"/>
  <c r="K26" s="1"/>
  <c r="J26"/>
  <c r="F10" i="235"/>
  <c r="H10"/>
  <c r="G14" i="236"/>
  <c r="D17" i="205"/>
  <c r="E17" s="1"/>
  <c r="D21" i="217"/>
  <c r="F22"/>
  <c r="P74" i="207"/>
  <c r="P76" s="1"/>
  <c r="V22" i="201"/>
  <c r="V37" s="1"/>
  <c r="V86" s="1"/>
  <c r="V46"/>
  <c r="V83" s="1"/>
  <c r="C44" i="205" s="1"/>
  <c r="E21" i="217"/>
  <c r="F21" i="218"/>
  <c r="H26" s="1"/>
  <c r="D12" i="205"/>
  <c r="E12" s="1"/>
  <c r="D31"/>
  <c r="E31" s="1"/>
  <c r="O50" i="201"/>
  <c r="C11" i="205" s="1"/>
  <c r="O54" i="201"/>
  <c r="F67"/>
  <c r="F66" s="1"/>
  <c r="F64" s="1"/>
  <c r="U11" i="207"/>
  <c r="U33" s="1"/>
  <c r="L55" i="233"/>
  <c r="D76"/>
  <c r="L65"/>
  <c r="E28" i="311"/>
  <c r="F29" i="218"/>
  <c r="E7"/>
  <c r="F7" s="1"/>
  <c r="C23" i="230"/>
  <c r="C23" i="226"/>
  <c r="F28" i="311"/>
  <c r="H76" i="233"/>
  <c r="L67"/>
  <c r="L63"/>
  <c r="L64"/>
  <c r="L62"/>
  <c r="C76"/>
  <c r="G76"/>
  <c r="L66"/>
  <c r="H32" i="232"/>
  <c r="G19"/>
  <c r="G17" s="1"/>
  <c r="G45" s="1"/>
  <c r="H27" i="220"/>
  <c r="H52"/>
  <c r="G86"/>
  <c r="H78"/>
  <c r="L112" i="116"/>
  <c r="L14" s="1"/>
  <c r="G87" i="220"/>
  <c r="H87" s="1"/>
  <c r="G91"/>
  <c r="H91" s="1"/>
  <c r="G101"/>
  <c r="H101" s="1"/>
  <c r="G102"/>
  <c r="H102" s="1"/>
  <c r="G103"/>
  <c r="H103" s="1"/>
  <c r="H88"/>
  <c r="H89"/>
  <c r="H90"/>
  <c r="H93"/>
  <c r="H94"/>
  <c r="H95"/>
  <c r="H96"/>
  <c r="H97"/>
  <c r="H98"/>
  <c r="H100"/>
  <c r="C45" i="230"/>
  <c r="C48" s="1"/>
  <c r="D14" i="236"/>
  <c r="H17" i="235"/>
  <c r="F17"/>
  <c r="H18"/>
  <c r="F18"/>
  <c r="H16"/>
  <c r="F16"/>
  <c r="H13"/>
  <c r="H8" i="232"/>
  <c r="H25"/>
  <c r="F49"/>
  <c r="H49" s="1"/>
  <c r="H51"/>
  <c r="D10" i="206"/>
  <c r="D13" i="205"/>
  <c r="D23" s="1"/>
  <c r="D34"/>
  <c r="E34" s="1"/>
  <c r="D55"/>
  <c r="H11" i="202"/>
  <c r="F36"/>
  <c r="F62"/>
  <c r="F81" s="1"/>
  <c r="E10" i="206"/>
  <c r="B42" i="205"/>
  <c r="C42"/>
  <c r="B63"/>
  <c r="C63"/>
  <c r="H17" i="206"/>
  <c r="G17"/>
  <c r="E17"/>
  <c r="G19" i="202"/>
  <c r="G11" s="1"/>
  <c r="G48"/>
  <c r="G54"/>
  <c r="C17" i="206"/>
  <c r="C21" i="205"/>
  <c r="H44" i="202"/>
  <c r="H64"/>
  <c r="G13" i="122"/>
  <c r="G65" i="202"/>
  <c r="G64" s="1"/>
  <c r="G46"/>
  <c r="H10" i="206"/>
  <c r="G70" i="202"/>
  <c r="G10" i="206"/>
  <c r="H21" i="202"/>
  <c r="D17" i="206"/>
  <c r="G60" i="202"/>
  <c r="G58" s="1"/>
  <c r="H70"/>
  <c r="C34" i="230"/>
  <c r="C35" s="1"/>
  <c r="C36" s="1"/>
  <c r="C40" s="1"/>
  <c r="C42" s="1"/>
  <c r="C30" i="231"/>
  <c r="C31" s="1"/>
  <c r="C32" s="1"/>
  <c r="C36" s="1"/>
  <c r="C44" s="1"/>
  <c r="C24" i="225" s="1"/>
  <c r="C34" i="226"/>
  <c r="C35" s="1"/>
  <c r="C36" s="1"/>
  <c r="C40" s="1"/>
  <c r="B16" i="206"/>
  <c r="C19" i="235"/>
  <c r="F19"/>
  <c r="E19" i="232"/>
  <c r="E17" s="1"/>
  <c r="F19"/>
  <c r="D66" i="289"/>
  <c r="G21" i="202"/>
  <c r="F86" i="201" l="1"/>
  <c r="E33" i="217"/>
  <c r="M83" i="201"/>
  <c r="B44" i="205" s="1"/>
  <c r="S76" i="207"/>
  <c r="G76"/>
  <c r="I15" i="206"/>
  <c r="I17" s="1"/>
  <c r="U74" i="207"/>
  <c r="U76" s="1"/>
  <c r="E23" i="205"/>
  <c r="E45" i="232"/>
  <c r="C27" i="261" s="1"/>
  <c r="C28" s="1"/>
  <c r="D44" i="205"/>
  <c r="E44" s="1"/>
  <c r="D33" i="217"/>
  <c r="F21"/>
  <c r="H30" s="1"/>
  <c r="O46" i="201"/>
  <c r="O83" s="1"/>
  <c r="C23" i="205" s="1"/>
  <c r="L76" i="207"/>
  <c r="F8" i="206"/>
  <c r="I74" i="207"/>
  <c r="I76" s="1"/>
  <c r="H19" i="235"/>
  <c r="I19"/>
  <c r="H86" i="220"/>
  <c r="H104" s="1"/>
  <c r="G104"/>
  <c r="F15" i="206"/>
  <c r="R74" i="207"/>
  <c r="R76" s="1"/>
  <c r="B11" i="205"/>
  <c r="B21" s="1"/>
  <c r="F46" i="201"/>
  <c r="F83" s="1"/>
  <c r="B23" i="205" s="1"/>
  <c r="M86" i="201"/>
  <c r="G28" i="311"/>
  <c r="I28" s="1"/>
  <c r="C22" i="230"/>
  <c r="C24" s="1"/>
  <c r="C51" s="1"/>
  <c r="C12" i="225" s="1"/>
  <c r="C22" i="226"/>
  <c r="C24" s="1"/>
  <c r="H36" i="202"/>
  <c r="L76" i="233"/>
  <c r="F84" i="202"/>
  <c r="G48" i="311"/>
  <c r="E10"/>
  <c r="E74" s="1"/>
  <c r="E13" i="205"/>
  <c r="F17" i="232"/>
  <c r="F45" s="1"/>
  <c r="H19"/>
  <c r="H17" s="1"/>
  <c r="H45" s="1"/>
  <c r="E27" i="261"/>
  <c r="E28" s="1"/>
  <c r="F32" i="311"/>
  <c r="F62" s="1"/>
  <c r="E56" i="232"/>
  <c r="L133" i="116"/>
  <c r="L135" s="1"/>
  <c r="M138" s="1"/>
  <c r="B9" i="206"/>
  <c r="D42" i="205"/>
  <c r="E42" s="1"/>
  <c r="E55"/>
  <c r="D65"/>
  <c r="E65" s="1"/>
  <c r="G44" i="202"/>
  <c r="D63" i="205"/>
  <c r="E63" s="1"/>
  <c r="G36" i="202"/>
  <c r="G62"/>
  <c r="H62"/>
  <c r="H81" s="1"/>
  <c r="C47" i="231"/>
  <c r="C25" i="225" s="1"/>
  <c r="G56" i="232"/>
  <c r="B15" i="206" l="1"/>
  <c r="F17"/>
  <c r="F10"/>
  <c r="F33" i="217"/>
  <c r="E27" i="311"/>
  <c r="O86" i="201"/>
  <c r="D11" i="205"/>
  <c r="C20" i="226"/>
  <c r="C21" s="1"/>
  <c r="C48" s="1"/>
  <c r="C9" i="225" s="1"/>
  <c r="C16" s="1"/>
  <c r="C28" s="1"/>
  <c r="C20" i="230"/>
  <c r="C11" s="1"/>
  <c r="F27" i="311"/>
  <c r="F26" s="1"/>
  <c r="F60" s="1"/>
  <c r="C54" i="230"/>
  <c r="C13" i="225" s="1"/>
  <c r="G10" i="311"/>
  <c r="E32"/>
  <c r="E62" s="1"/>
  <c r="F56" i="232"/>
  <c r="H56" s="1"/>
  <c r="D27" i="261"/>
  <c r="D28" s="1"/>
  <c r="C10" i="230"/>
  <c r="C21"/>
  <c r="G81" i="202"/>
  <c r="G84" s="1"/>
  <c r="G27" i="311" l="1"/>
  <c r="I27" s="1"/>
  <c r="E26"/>
  <c r="C12" i="230"/>
  <c r="E11" i="205"/>
  <c r="D21"/>
  <c r="E21" s="1"/>
  <c r="I48" i="311"/>
  <c r="F30"/>
  <c r="C32" i="225"/>
  <c r="G74" i="311"/>
  <c r="H10"/>
  <c r="H74" s="1"/>
  <c r="G32"/>
  <c r="I32" s="1"/>
  <c r="C51" i="226"/>
  <c r="C10" i="225" s="1"/>
  <c r="C17" s="1"/>
  <c r="E60" i="311" l="1"/>
  <c r="G60" s="1"/>
  <c r="I60" s="1"/>
  <c r="G26"/>
  <c r="I26" s="1"/>
  <c r="G80"/>
  <c r="F68"/>
  <c r="G30"/>
  <c r="I30" s="1"/>
  <c r="G62"/>
  <c r="G94" s="1"/>
  <c r="E72"/>
  <c r="G68" l="1"/>
  <c r="F72"/>
  <c r="I62"/>
  <c r="C66" i="289"/>
  <c r="K138" i="117" l="1"/>
  <c r="L138"/>
  <c r="M138"/>
  <c r="J138"/>
  <c r="I68" i="311"/>
  <c r="G72"/>
  <c r="I72" l="1"/>
  <c r="G100"/>
  <c r="G104" s="1"/>
</calcChain>
</file>

<file path=xl/sharedStrings.xml><?xml version="1.0" encoding="utf-8"?>
<sst xmlns="http://schemas.openxmlformats.org/spreadsheetml/2006/main" count="3390" uniqueCount="1573">
  <si>
    <t>check</t>
  </si>
  <si>
    <t>YMR</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</si>
  <si>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</si>
  <si>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</si>
  <si>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</si>
  <si>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</si>
  <si>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</si>
  <si>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</si>
  <si>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</si>
  <si>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</si>
  <si>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</si>
  <si>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</si>
  <si>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ACTIVATION RAB</t>
  </si>
  <si>
    <t>Immobilisations corporelles : Plus-value RAB (3)</t>
  </si>
  <si>
    <t>Rémunération nette des capitaux investis</t>
  </si>
  <si>
    <t>TAUX D'INFLATION (%)</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</si>
  <si>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</si>
  <si>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</si>
  <si>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</si>
  <si>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</si>
  <si>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</si>
  <si>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</si>
  <si>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</si>
  <si>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</si>
  <si>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</si>
  <si>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</si>
  <si>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</si>
  <si>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</si>
  <si>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6L</t>
  </si>
  <si>
    <t>Tableau 6M</t>
  </si>
  <si>
    <t>Total entrant (coûts)</t>
  </si>
  <si>
    <t>régularisations</t>
  </si>
  <si>
    <t>Total sortant (revenus)</t>
  </si>
  <si>
    <t>OPEX OSP</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</si>
  <si>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</si>
  <si>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</si>
  <si>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</si>
  <si>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</si>
  <si>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</si>
  <si>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</si>
  <si>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</si>
  <si>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</si>
  <si>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</si>
  <si>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</si>
  <si>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</si>
  <si>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</si>
  <si>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</si>
  <si>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</si>
  <si>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</si>
  <si>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</si>
  <si>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</si>
  <si>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</si>
  <si>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</si>
  <si>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</si>
  <si>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</si>
  <si>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</si>
  <si>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</si>
  <si>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Budget total (impôts, prélèvements, surcharges, contributions et rétributions) / Budget total</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</si>
  <si>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</si>
  <si>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</si>
  <si>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</si>
  <si>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</si>
  <si>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</si>
  <si>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</si>
  <si>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</si>
  <si>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</si>
  <si>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</si>
  <si>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</si>
  <si>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</si>
  <si>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</si>
  <si>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</si>
  <si>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</si>
  <si>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</si>
  <si>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</si>
  <si>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</si>
  <si>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</si>
  <si>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</si>
  <si>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</si>
  <si>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</si>
  <si>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</si>
  <si>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</si>
  <si>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</si>
  <si>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</si>
  <si>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</si>
  <si>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</si>
  <si>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</si>
  <si>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</si>
  <si>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</si>
  <si>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</si>
  <si>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</si>
  <si>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</si>
  <si>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</si>
  <si>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</si>
  <si>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</si>
  <si>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</si>
  <si>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</si>
  <si>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</si>
  <si>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</si>
  <si>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</si>
  <si>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</si>
  <si>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</si>
  <si>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</si>
  <si>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</si>
  <si>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</si>
  <si>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</si>
  <si>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</si>
  <si>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</si>
  <si>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</si>
  <si>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</si>
  <si>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</si>
  <si>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</si>
  <si>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</si>
  <si>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</si>
  <si>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</si>
  <si>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</si>
  <si>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</si>
  <si>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</si>
  <si>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</si>
  <si>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</si>
  <si>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Télétransmission / Fibres optiques</t>
  </si>
  <si>
    <t>Outillage et mobilier</t>
  </si>
  <si>
    <t>Matériel roulant</t>
  </si>
  <si>
    <t>Installation labo</t>
  </si>
  <si>
    <t>Installation administrative (informatique et bureaux)</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</si>
  <si>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</si>
  <si>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</si>
  <si>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</si>
  <si>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</si>
  <si>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</si>
  <si>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</si>
  <si>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</si>
  <si>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</si>
  <si>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</si>
  <si>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</si>
  <si>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</si>
  <si>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</si>
  <si>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</si>
  <si>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</si>
  <si>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</si>
  <si>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</si>
  <si>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</si>
  <si>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</si>
  <si>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</si>
  <si>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</si>
  <si>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</si>
  <si>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</si>
  <si>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</si>
  <si>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</si>
  <si>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</si>
  <si>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</si>
  <si>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</si>
  <si>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</si>
  <si>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</si>
  <si>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</si>
  <si>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</si>
  <si>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</si>
  <si>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</si>
  <si>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</si>
  <si>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</si>
  <si>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SURCHARGES DIVERSES</t>
  </si>
  <si>
    <t>DIFFERENCE</t>
  </si>
  <si>
    <t>Obligations de service public</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</si>
  <si>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</si>
  <si>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</si>
  <si>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</si>
  <si>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</si>
  <si>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</si>
  <si>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</si>
  <si>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</si>
  <si>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</si>
  <si>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</si>
  <si>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</si>
  <si>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</si>
  <si>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</si>
  <si>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</si>
  <si>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</si>
  <si>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</si>
  <si>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</si>
  <si>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</si>
  <si>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</si>
  <si>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</si>
  <si>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</si>
  <si>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</si>
  <si>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</si>
  <si>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</si>
  <si>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</si>
  <si>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</si>
  <si>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</si>
  <si>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</si>
  <si>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</si>
  <si>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</si>
  <si>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</si>
  <si>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</si>
  <si>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</si>
  <si>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</si>
  <si>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</si>
  <si>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</si>
  <si>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</si>
  <si>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</si>
  <si>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</si>
  <si>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</si>
  <si>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</si>
  <si>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</si>
  <si>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</si>
  <si>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</si>
  <si>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</si>
  <si>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</si>
  <si>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Total coûts gérables - EUR</t>
  </si>
  <si>
    <t>60, 61, 62, 74  attribués aux OSP - EUR</t>
  </si>
  <si>
    <t>Coûts gérables après attribution aux OSP</t>
  </si>
  <si>
    <t>Différence</t>
  </si>
  <si>
    <t>1. Veuillez compléter les champs de façon exhaustive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</si>
  <si>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</si>
  <si>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</si>
  <si>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</si>
  <si>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</si>
  <si>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</si>
  <si>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</si>
  <si>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</si>
  <si>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Hypothèses</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</si>
  <si>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</si>
  <si>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</si>
  <si>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</si>
  <si>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</si>
  <si>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</si>
  <si>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</si>
  <si>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</si>
  <si>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</si>
  <si>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</si>
  <si>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</si>
  <si>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</si>
  <si>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</si>
  <si>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Total</t>
  </si>
  <si>
    <t>Tarif pour la gestion du système</t>
  </si>
  <si>
    <t>Gestionnaire du réseau de distribution</t>
  </si>
  <si>
    <t>ACTIVITE</t>
  </si>
  <si>
    <t>VERSION</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</si>
  <si>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</si>
  <si>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</si>
  <si>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</si>
  <si>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</si>
  <si>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</si>
  <si>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</si>
  <si>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</si>
  <si>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</si>
  <si>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</si>
  <si>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</si>
  <si>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</si>
  <si>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</si>
  <si>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</si>
  <si>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</si>
  <si>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</si>
  <si>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</si>
  <si>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</si>
  <si>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</si>
  <si>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</si>
  <si>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</si>
  <si>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</si>
  <si>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</si>
  <si>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</si>
  <si>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REMUNERANT LA MISE A DISPOSITION D'APPAREILS </t>
  </si>
  <si>
    <t>DE MESURE, DE COMPTAGE ET DE RELEVE</t>
  </si>
  <si>
    <t>TARIF POUR LES OBLIGATIONS DE SERVICE PUBLIC</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</si>
  <si>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</si>
  <si>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</si>
  <si>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</si>
  <si>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</si>
  <si>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</si>
  <si>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</si>
  <si>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</si>
  <si>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</si>
  <si>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</si>
  <si>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</si>
  <si>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</si>
  <si>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</si>
  <si>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</si>
  <si>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</si>
  <si>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</si>
  <si>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</si>
  <si>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</si>
  <si>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</si>
  <si>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</si>
  <si>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</si>
  <si>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</si>
  <si>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Coûts d'installations hors infrastructure (= installations mixtes)</t>
  </si>
  <si>
    <t>Amortissements</t>
  </si>
  <si>
    <t>Autres coûts</t>
  </si>
  <si>
    <t>Coût d'étude, de construction et d'entretien de l'infrastructure</t>
  </si>
  <si>
    <t>Etudes</t>
  </si>
  <si>
    <t xml:space="preserve">autres coûts </t>
  </si>
  <si>
    <t>Autres coûts relatifs à l'infrastructure</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</si>
  <si>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</si>
  <si>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</si>
  <si>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</si>
  <si>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</si>
  <si>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</si>
  <si>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</si>
  <si>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</si>
  <si>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</si>
  <si>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</si>
  <si>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</si>
  <si>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</si>
  <si>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</si>
  <si>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</si>
  <si>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</si>
  <si>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</si>
  <si>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</si>
  <si>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</si>
  <si>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</si>
  <si>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</si>
  <si>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</si>
  <si>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</si>
  <si>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</si>
  <si>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</si>
  <si>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</si>
  <si>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</si>
  <si>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</si>
  <si>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</si>
  <si>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</si>
  <si>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</si>
  <si>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</si>
  <si>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</si>
  <si>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</si>
  <si>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</si>
  <si>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</si>
  <si>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</si>
  <si>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</si>
  <si>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</si>
  <si>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</si>
  <si>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</si>
  <si>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</si>
  <si>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</si>
  <si>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</si>
  <si>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</si>
  <si>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</si>
  <si>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</si>
  <si>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</si>
  <si>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</si>
  <si>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</si>
  <si>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</si>
  <si>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</si>
  <si>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</si>
  <si>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</si>
  <si>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</si>
  <si>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</si>
  <si>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</si>
  <si>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</si>
  <si>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</si>
  <si>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</si>
  <si>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</si>
  <si>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</si>
  <si>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</si>
  <si>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</si>
  <si>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</si>
  <si>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</si>
  <si>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</si>
  <si>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</si>
  <si>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</si>
  <si>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</si>
  <si>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</si>
  <si>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</si>
  <si>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</si>
  <si>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</si>
  <si>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</si>
  <si>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</si>
  <si>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</si>
  <si>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</si>
  <si>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</si>
  <si>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</si>
  <si>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</si>
  <si>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</si>
  <si>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</si>
  <si>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</si>
  <si>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</si>
  <si>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</si>
  <si>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</si>
  <si>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</si>
  <si>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</si>
  <si>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</si>
  <si>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</si>
  <si>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</si>
  <si>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</si>
  <si>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</si>
  <si>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</si>
  <si>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</si>
  <si>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</si>
  <si>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</si>
  <si>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</si>
  <si>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</si>
  <si>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</si>
  <si>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</si>
  <si>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</si>
  <si>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</si>
  <si>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</si>
  <si>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</si>
  <si>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Pm</t>
  </si>
  <si>
    <t>Ps</t>
  </si>
  <si>
    <t>EUR</t>
  </si>
  <si>
    <t>#61</t>
  </si>
  <si>
    <t>#62</t>
  </si>
  <si>
    <t>(3) = (1) - (2)</t>
  </si>
  <si>
    <t>(4)</t>
  </si>
  <si>
    <t>(5)</t>
  </si>
  <si>
    <t>alfa</t>
  </si>
  <si>
    <t>(1+alfa)</t>
  </si>
  <si>
    <t>kW</t>
  </si>
  <si>
    <t>kWh</t>
  </si>
  <si>
    <t>AMR</t>
  </si>
  <si>
    <t>MMR</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</si>
  <si>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</si>
  <si>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</si>
  <si>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</si>
  <si>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</si>
  <si>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</si>
  <si>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</si>
  <si>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</si>
  <si>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</si>
  <si>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</si>
  <si>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</si>
  <si>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</si>
  <si>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</si>
  <si>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</si>
  <si>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</si>
  <si>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</si>
  <si>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</si>
  <si>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</si>
  <si>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</si>
  <si>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</si>
  <si>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</si>
  <si>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</si>
  <si>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</si>
  <si>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</si>
  <si>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</si>
  <si>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</si>
  <si>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</si>
  <si>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</si>
  <si>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</si>
  <si>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</si>
  <si>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</si>
  <si>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1.</t>
  </si>
  <si>
    <t>2.</t>
  </si>
  <si>
    <t>3.</t>
  </si>
  <si>
    <t>4.</t>
  </si>
  <si>
    <t>4.1.</t>
  </si>
  <si>
    <t>4.2.</t>
  </si>
  <si>
    <t>4.3.</t>
  </si>
  <si>
    <t>gridfee</t>
  </si>
  <si>
    <t>1.1</t>
  </si>
  <si>
    <t>1.2.</t>
  </si>
  <si>
    <t>1.3.</t>
  </si>
  <si>
    <t>S &lt;= 33%</t>
  </si>
  <si>
    <t>Coûts activés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</si>
  <si>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</si>
  <si>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</si>
  <si>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</si>
  <si>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</si>
  <si>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</si>
  <si>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</si>
  <si>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</si>
  <si>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</si>
  <si>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</si>
  <si>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</si>
  <si>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</si>
  <si>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</si>
  <si>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</si>
  <si>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</si>
  <si>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</si>
  <si>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</si>
  <si>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</si>
  <si>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BUDGET 2015</t>
  </si>
  <si>
    <t>N°1:</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</si>
  <si>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</si>
  <si>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</si>
  <si>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</si>
  <si>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</si>
  <si>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</si>
  <si>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</si>
  <si>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</si>
  <si>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</si>
  <si>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</si>
  <si>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</si>
  <si>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</si>
  <si>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</si>
  <si>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</si>
  <si>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</si>
  <si>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</si>
  <si>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</si>
  <si>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</si>
  <si>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</si>
  <si>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</si>
  <si>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</si>
  <si>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</si>
  <si>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</si>
  <si>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</si>
  <si>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</si>
  <si>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</si>
  <si>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</si>
  <si>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</si>
  <si>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</si>
  <si>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</si>
  <si>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</si>
  <si>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</si>
  <si>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</si>
  <si>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</si>
  <si>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Autres</t>
  </si>
  <si>
    <t>Transit</t>
  </si>
  <si>
    <t>Réductions de valeur</t>
  </si>
  <si>
    <t>Redevance occupation domaine public</t>
  </si>
  <si>
    <t>Autres éléments non-gérables</t>
  </si>
  <si>
    <t>Annexe:</t>
  </si>
  <si>
    <t xml:space="preserve">#60 </t>
  </si>
  <si>
    <t xml:space="preserve">(tous les produits prévus par l'art. 2, §1, 11° de la décision) </t>
  </si>
  <si>
    <t>Paramètres utilisés dans le calcul du plafond des coûts gérables:</t>
  </si>
  <si>
    <t>Plafond coûts gérables</t>
  </si>
  <si>
    <t>Adaptation pour coûts IT Atrias</t>
  </si>
  <si>
    <t>Total Plafond coûts gérables</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</si>
  <si>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</si>
  <si>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</si>
  <si>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</si>
  <si>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</si>
  <si>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</si>
  <si>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</si>
  <si>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</si>
  <si>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</si>
  <si>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</si>
  <si>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</si>
  <si>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</si>
  <si>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</si>
  <si>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</si>
  <si>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</si>
  <si>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</si>
  <si>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</si>
  <si>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</si>
  <si>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</si>
  <si>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</si>
  <si>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</si>
  <si>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</si>
  <si>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</si>
  <si>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</si>
  <si>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</si>
  <si>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</si>
  <si>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</si>
  <si>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31.12.2014</t>
    </r>
  </si>
  <si>
    <r>
      <t xml:space="preserve">Plus-value sur base de l'indexation historique au </t>
    </r>
    <r>
      <rPr>
        <b/>
        <sz val="10"/>
        <color indexed="8"/>
        <rFont val="Arial"/>
        <family val="2"/>
      </rPr>
      <t>31.12.2015</t>
    </r>
  </si>
  <si>
    <r>
      <t xml:space="preserve">Plus-value RAB au </t>
    </r>
    <r>
      <rPr>
        <b/>
        <sz val="10"/>
        <color indexed="8"/>
        <rFont val="Arial"/>
        <family val="2"/>
      </rPr>
      <t>31.12.2014</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</si>
  <si>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</si>
  <si>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</si>
  <si>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31.12.2014</t>
    </r>
  </si>
  <si>
    <r>
      <t xml:space="preserve">Actif régulé "primaire" au </t>
    </r>
    <r>
      <rPr>
        <b/>
        <sz val="10"/>
        <color indexed="8"/>
        <rFont val="Arial"/>
        <family val="2"/>
      </rPr>
      <t>31.12.2015</t>
    </r>
  </si>
  <si>
    <t>Actif régulé "secondaire"</t>
  </si>
  <si>
    <r>
      <t xml:space="preserve">Valeur d'acquisition historique au </t>
    </r>
    <r>
      <rPr>
        <b/>
        <sz val="10"/>
        <color indexed="8"/>
        <rFont val="Arial"/>
        <family val="2"/>
      </rPr>
      <t>31.12.2015</t>
    </r>
  </si>
  <si>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</si>
  <si>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</si>
  <si>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</si>
  <si>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</si>
  <si>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</si>
  <si>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</si>
  <si>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</si>
  <si>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</si>
  <si>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</si>
  <si>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</si>
  <si>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</si>
  <si>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</si>
  <si>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</si>
  <si>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</si>
  <si>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</si>
  <si>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</si>
  <si>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</si>
  <si>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</si>
  <si>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</si>
  <si>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</si>
  <si>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</si>
  <si>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Immobilisations corporelles régulées + logiciels</t>
  </si>
  <si>
    <t>Valeur de départ de l'actif régulé  "secondaire"</t>
  </si>
  <si>
    <t>Valeur finale de l'actif régulé  "secondaire"</t>
  </si>
  <si>
    <r>
      <t xml:space="preserve">Valeur d'acquisition historique au </t>
    </r>
    <r>
      <rPr>
        <b/>
        <sz val="10"/>
        <color indexed="8"/>
        <rFont val="Arial"/>
        <family val="2"/>
      </rPr>
      <t>31.12.2014</t>
    </r>
  </si>
  <si>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</si>
  <si>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</si>
  <si>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</si>
  <si>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</si>
  <si>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</si>
  <si>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</si>
  <si>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</si>
  <si>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</si>
  <si>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</si>
  <si>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</si>
  <si>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</si>
  <si>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</si>
  <si>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</si>
  <si>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</si>
  <si>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</si>
  <si>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</si>
  <si>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</si>
  <si>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</si>
  <si>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</si>
  <si>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</si>
  <si>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</si>
  <si>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</si>
  <si>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Tableau 14 : Calcul de la marge bénéficiaire équitable totale et comparaison avec la marge équitable AR 2008</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</si>
  <si>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</si>
  <si>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</si>
  <si>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</si>
  <si>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</si>
  <si>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</si>
  <si>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</si>
  <si>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</si>
  <si>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Tableau 14B : Calcul du pourcentage de rendement secondaire et de la marge bénéficiaire équitable secondaire</t>
  </si>
  <si>
    <t>Tableau 14A : Calcul du pourcentage de rendement primaire et de la marge bénéficiaire équitable primaire</t>
  </si>
  <si>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</si>
  <si>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</si>
  <si>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</si>
  <si>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</si>
  <si>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</si>
  <si>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</si>
  <si>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</si>
  <si>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</si>
  <si>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</si>
  <si>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</si>
  <si>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</si>
  <si>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</si>
  <si>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Tableau 14C : Calcul du pourcentage de rendement et de la marge bénéficiaire équitable selon l'AR 2008</t>
  </si>
  <si>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</si>
  <si>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</si>
  <si>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</si>
  <si>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</si>
  <si>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</si>
  <si>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</si>
  <si>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</si>
  <si>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</si>
  <si>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</si>
  <si>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</si>
  <si>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</si>
  <si>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</si>
  <si>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</si>
  <si>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</si>
  <si>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</si>
  <si>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</si>
  <si>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</si>
  <si>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</si>
  <si>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</si>
  <si>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</si>
  <si>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</si>
  <si>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</si>
  <si>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</si>
  <si>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</si>
  <si>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</si>
  <si>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</si>
  <si>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</si>
  <si>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</si>
  <si>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</si>
  <si>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</si>
  <si>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</si>
  <si>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</si>
  <si>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</si>
  <si>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</si>
  <si>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</si>
  <si>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</si>
  <si>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</si>
  <si>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</si>
  <si>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</si>
  <si>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</si>
  <si>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</si>
  <si>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</si>
  <si>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</si>
  <si>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</si>
  <si>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</si>
  <si>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</si>
  <si>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</si>
  <si>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</si>
  <si>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</si>
  <si>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</si>
  <si>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</si>
  <si>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</si>
  <si>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</si>
  <si>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</si>
  <si>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</si>
  <si>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</si>
  <si>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</si>
  <si>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</si>
  <si>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</si>
  <si>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</si>
  <si>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</si>
  <si>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</si>
  <si>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</si>
  <si>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</si>
  <si>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</si>
  <si>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</si>
  <si>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</si>
  <si>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</si>
  <si>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</si>
  <si>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</si>
  <si>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</si>
  <si>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</si>
  <si>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</si>
  <si>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</si>
  <si>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</si>
  <si>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</si>
  <si>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</si>
  <si>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</si>
  <si>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</si>
  <si>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</si>
  <si>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 xml:space="preserve">Prélèvement </t>
  </si>
  <si>
    <t>Total prélevé + pertes réseaux</t>
  </si>
  <si>
    <t>Cotisations de responsabilisation</t>
  </si>
  <si>
    <t>Statutaires</t>
  </si>
  <si>
    <t>Non-Statutaires</t>
  </si>
  <si>
    <t>Non statutaires</t>
  </si>
  <si>
    <t>Tableau 20A : Coûts de personnel cadres et non-cadres</t>
  </si>
  <si>
    <t>Tableau 20C : Coûts de personnel statutaires et non-statutaires</t>
  </si>
  <si>
    <t>Annexe 1</t>
  </si>
  <si>
    <t>Annexe 2</t>
  </si>
  <si>
    <t>Annexe 3</t>
  </si>
  <si>
    <t>Annexe 4</t>
  </si>
  <si>
    <t>Annexe 5</t>
  </si>
  <si>
    <t>Annexe 6</t>
  </si>
  <si>
    <t>Annexe 8</t>
  </si>
  <si>
    <t>N°5:</t>
  </si>
  <si>
    <t>N°6:</t>
  </si>
  <si>
    <t>Annexe 7</t>
  </si>
  <si>
    <t>Annexe 9</t>
  </si>
  <si>
    <t>Annexe 11</t>
  </si>
  <si>
    <t>Annexe 12</t>
  </si>
  <si>
    <t>Annexe 13</t>
  </si>
  <si>
    <t>Annexe 10</t>
  </si>
  <si>
    <t>Annexe 16</t>
  </si>
  <si>
    <t>Annexe 17</t>
  </si>
  <si>
    <t>Annexe 18</t>
  </si>
  <si>
    <t>Annexe 19</t>
  </si>
  <si>
    <t>Annexe 21</t>
  </si>
  <si>
    <t>Annexe 22</t>
  </si>
  <si>
    <t>Tableau 20B</t>
  </si>
  <si>
    <t>Tableau 19</t>
  </si>
  <si>
    <t>Annexe 25</t>
  </si>
  <si>
    <t>Annexe 26</t>
  </si>
  <si>
    <t>Annexe 27</t>
  </si>
  <si>
    <t>Une copie des plans de remboursements des emprunts contractés</t>
  </si>
  <si>
    <t>LIGNES DIRECTRICES</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</si>
  <si>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</si>
  <si>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</si>
  <si>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</si>
  <si>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</si>
  <si>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</si>
  <si>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</si>
  <si>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</si>
  <si>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</si>
  <si>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</si>
  <si>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</si>
  <si>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</si>
  <si>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</si>
  <si>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</si>
  <si>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</si>
  <si>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</si>
  <si>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</si>
  <si>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7C</t>
  </si>
  <si>
    <t>7D</t>
  </si>
  <si>
    <t>7E</t>
  </si>
  <si>
    <t>7F</t>
  </si>
  <si>
    <t>7G</t>
  </si>
  <si>
    <t>7H</t>
  </si>
  <si>
    <t>7I</t>
  </si>
  <si>
    <t>7J</t>
  </si>
  <si>
    <t>7K</t>
  </si>
  <si>
    <t>8A</t>
  </si>
  <si>
    <t>10B</t>
  </si>
  <si>
    <t>11A</t>
  </si>
  <si>
    <t>11B</t>
  </si>
  <si>
    <t>TABLEAU 12</t>
  </si>
  <si>
    <t>AMORTISSEMENTS</t>
  </si>
  <si>
    <t>TABLEAU 13</t>
  </si>
  <si>
    <t>MARGES BENEFICIAIRES EQUITABLES</t>
  </si>
  <si>
    <t>14A</t>
  </si>
  <si>
    <t>14B</t>
  </si>
  <si>
    <t>TABLEAU 15</t>
  </si>
  <si>
    <t>16B</t>
  </si>
  <si>
    <t>18A</t>
  </si>
  <si>
    <t>18B</t>
  </si>
  <si>
    <t>VOLUMES PREVISIONNELS - PRELEVEMENT, INJECTION ET TRANSIT</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</si>
  <si>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</si>
  <si>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</si>
  <si>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</si>
  <si>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</si>
  <si>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</si>
  <si>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</si>
  <si>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</si>
  <si>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</si>
  <si>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</si>
  <si>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</si>
  <si>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</si>
  <si>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</si>
  <si>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</si>
  <si>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</si>
  <si>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</si>
  <si>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</si>
  <si>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</si>
  <si>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</si>
  <si>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</si>
  <si>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</si>
  <si>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</si>
  <si>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</si>
  <si>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</si>
  <si>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</si>
  <si>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</si>
  <si>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</si>
  <si>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</si>
  <si>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</si>
  <si>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</si>
  <si>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</si>
  <si>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</si>
  <si>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</si>
  <si>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</si>
  <si>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</si>
  <si>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</si>
  <si>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</si>
  <si>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</si>
  <si>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</si>
  <si>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</si>
  <si>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</si>
  <si>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</si>
  <si>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</si>
  <si>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</si>
  <si>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</si>
  <si>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</si>
  <si>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</si>
  <si>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</si>
  <si>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DESCRIPTION DE LA PROVISION</t>
  </si>
  <si>
    <t>Pourcentage de rendement</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</si>
  <si>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</si>
  <si>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</si>
  <si>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</si>
  <si>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</si>
  <si>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</si>
  <si>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</si>
  <si>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</si>
  <si>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</si>
  <si>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</si>
  <si>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9A : Évolution de l'actif régulé "primaire"</t>
  </si>
  <si>
    <t xml:space="preserve">Tableau 9B : Évolution de l'actif régulé "secondaire" </t>
  </si>
  <si>
    <t>Tableau 12 : Besoin en Fonds de roulement net</t>
  </si>
  <si>
    <t>Tableau 16A : Fiche budgétaire des obligations de service public</t>
  </si>
  <si>
    <t xml:space="preserve">Tableau 16B  : Coût des obligations de service public </t>
  </si>
  <si>
    <t>Tableau 15 : Vue d'ensemble du cash-flow</t>
  </si>
  <si>
    <t>Check T3</t>
  </si>
  <si>
    <r>
      <t>Transit net (</t>
    </r>
    <r>
      <rPr>
        <sz val="8"/>
        <rFont val="Arial"/>
        <family val="2"/>
      </rPr>
      <t>Sorties - Entrées</t>
    </r>
    <r>
      <rPr>
        <sz val="10"/>
        <rFont val="Arial"/>
        <family val="2"/>
      </rPr>
      <t xml:space="preserve">) (-) </t>
    </r>
  </si>
  <si>
    <t>Tableau 1A</t>
  </si>
  <si>
    <t>Tableau 10C</t>
  </si>
  <si>
    <t>Tableau 16B</t>
  </si>
  <si>
    <t>Annexe 20</t>
  </si>
  <si>
    <t>POURCENTAGE DE RENDEMENT PRIMAIRE</t>
  </si>
  <si>
    <t>Tableau 6A :  Fiche budgétaire des coûts de dossier</t>
  </si>
  <si>
    <t>Tableau 6C : Fiche budgétaire des coûts pour études d'infrastructure</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</si>
  <si>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</si>
  <si>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</si>
  <si>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</si>
  <si>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</si>
  <si>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t>Taux Olo 10 ans moyen pour l'année 2013 (%)</t>
  </si>
  <si>
    <t>Raccordements</t>
  </si>
  <si>
    <t>Appareils de mesure</t>
  </si>
  <si>
    <t>Télétransmission et fibres optiques</t>
  </si>
  <si>
    <t>Mobilier et outillage</t>
  </si>
  <si>
    <t>Installation administrative (informatique en équipement de bureau)</t>
  </si>
  <si>
    <t>Compteurs télémesurés</t>
  </si>
  <si>
    <t>Logiciels informatiques</t>
  </si>
  <si>
    <t>Report (+ ou -) d'années précédentes fixé par l'autorité de régulation</t>
  </si>
  <si>
    <t>- Report (+ ou -) d'années précédentes fixé par l'autorité de régulation</t>
  </si>
  <si>
    <t>Tableau 9C : Évolution de l'actif régulé selon l'AR 2008</t>
  </si>
  <si>
    <t>Valeur de départ actif régulé</t>
  </si>
  <si>
    <t>Valeur finale actif régulé</t>
  </si>
  <si>
    <r>
      <t xml:space="preserve">Valeur d'acquisition historique des immobilisations corporelles au </t>
    </r>
    <r>
      <rPr>
        <b/>
        <sz val="10"/>
        <color indexed="8"/>
        <rFont val="Arial"/>
        <family val="2"/>
      </rPr>
      <t>31.12.2014</t>
    </r>
  </si>
  <si>
    <r>
      <t xml:space="preserve">Valeur d'acquisition historique des immobilisations corporelles au </t>
    </r>
    <r>
      <rPr>
        <b/>
        <sz val="10"/>
        <color indexed="8"/>
        <rFont val="Arial"/>
        <family val="2"/>
      </rPr>
      <t>31.12.2015</t>
    </r>
  </si>
  <si>
    <t>TOTAL 2015</t>
  </si>
  <si>
    <t>Tableau 11A : Amortissements de l'actif régulé primaire à reprendre dans les tarifs</t>
  </si>
  <si>
    <t>Tableau 11B : Amortissements de l'actif régulé secondaire à reprendre dans les tarifs</t>
  </si>
  <si>
    <t>Justification:</t>
  </si>
  <si>
    <t>Redevance pour occupation du domaine public</t>
  </si>
  <si>
    <t xml:space="preserve">#71 (signe négatif pour un produit positif) </t>
  </si>
  <si>
    <t xml:space="preserve">#70 (signe négatif pour un produit positif) </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</si>
  <si>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</si>
  <si>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</si>
  <si>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</si>
  <si>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</si>
  <si>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</si>
  <si>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</si>
  <si>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</si>
  <si>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</si>
  <si>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</si>
  <si>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</si>
  <si>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</si>
  <si>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</si>
  <si>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</si>
  <si>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</si>
  <si>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</si>
  <si>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</si>
  <si>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</si>
  <si>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</si>
  <si>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</si>
  <si>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</si>
  <si>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</si>
  <si>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</si>
  <si>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</si>
  <si>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</si>
  <si>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</si>
  <si>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</si>
  <si>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</si>
  <si>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</si>
  <si>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</si>
  <si>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</si>
  <si>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</si>
  <si>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</si>
  <si>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</si>
  <si>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</si>
  <si>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</si>
  <si>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</si>
  <si>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</si>
  <si>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1C</t>
  </si>
  <si>
    <t>1E</t>
  </si>
  <si>
    <t>Remarques:</t>
  </si>
  <si>
    <t>- La colonne « G/NG » indique dans quelle mesure les objets de coût identifiés sont composés de coûts gérables (G) ou non gérables (NG). Le GRD doit également compléter le tableau synthétique repris au bas de la page.</t>
  </si>
  <si>
    <t>- Les coûts activés par le gestionnaire du réseau de distribution étant considérés, conformément à l’article 2, §1er, 15° et §2 de la méthodologie tarifaire transitoire 2015-2016, comme des réductions de coûts non gérables issues d’activations internes, et dès lors n'influencant pas les coûts gérables, les coûts gérables indiqués au tableau 6 doivent être repris avant activation.</t>
  </si>
  <si>
    <t>6A 6P</t>
  </si>
  <si>
    <t>Le tableau 7 donne un aperçu des coûts non gérables totaux tels que visés par l'article 2 §1er, 1°, 2°, 5°, 6°, 7°, 8°, 9°, 10°, 12°, 13°, 14°, 15° et 16° de la méthodologie tarifaire transitoire 2015-2016.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</si>
  <si>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</si>
  <si>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</si>
  <si>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</si>
  <si>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</si>
  <si>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</si>
  <si>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</si>
  <si>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</si>
  <si>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</si>
  <si>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</si>
  <si>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1. Veuillez expliciter la politique d'affectation des soldes bonus/malus pour les années 2008 à 2013 et détailler les écritures comptables opérées.</t>
  </si>
  <si>
    <t xml:space="preserve">PARTIE GERABLE </t>
  </si>
  <si>
    <t xml:space="preserve">PARTIE NON GERABLE </t>
  </si>
  <si>
    <t>Ce tableau donne une vue d'ensemble des obligations de pension du GRD.</t>
  </si>
  <si>
    <t>RAPPORT ANNUEL</t>
  </si>
  <si>
    <t>Réalité 2015</t>
  </si>
  <si>
    <t>réalité N</t>
  </si>
  <si>
    <t>budget N</t>
  </si>
  <si>
    <t>réalite N-1</t>
  </si>
  <si>
    <t>budget N-1</t>
  </si>
  <si>
    <t xml:space="preserve">PERIODE RAPPORTEES : </t>
  </si>
  <si>
    <t>M au 31/12/2015</t>
  </si>
  <si>
    <t>S au 31/12/2015</t>
  </si>
  <si>
    <t>Taux Olo 10 ans moyen pour l'année 2015 (%)</t>
  </si>
  <si>
    <t>REALITE 2015</t>
  </si>
  <si>
    <t>REALITE 2014</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</si>
  <si>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</si>
  <si>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</si>
  <si>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</si>
  <si>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</si>
  <si>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</si>
  <si>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</si>
  <si>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</si>
  <si>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</si>
  <si>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</si>
  <si>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</si>
  <si>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</si>
  <si>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</si>
  <si>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</si>
  <si>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</si>
  <si>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</si>
  <si>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</si>
  <si>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REALITE 2015 V0</t>
  </si>
  <si>
    <t>Gérable</t>
  </si>
  <si>
    <t>Solde</t>
  </si>
  <si>
    <t>Total coûts nets</t>
  </si>
  <si>
    <t>Taux inflation budgété 2014</t>
  </si>
  <si>
    <t>Taux inflation budgété 2015</t>
  </si>
  <si>
    <t>Solde 1A-1</t>
  </si>
  <si>
    <t>Taux inflation budgété 2016</t>
  </si>
  <si>
    <t>Solde 1A-2</t>
  </si>
  <si>
    <t>Coûts gérables plafonnés</t>
  </si>
  <si>
    <t>M au 31/12/2016</t>
  </si>
  <si>
    <t>S au 31/12/2016</t>
  </si>
  <si>
    <t xml:space="preserve">Tableau 6 : Plafond des coûts gérables </t>
  </si>
  <si>
    <t>DELTA</t>
  </si>
  <si>
    <t>- Joignez à l'analyse une documentation et une motivation circonstanciée</t>
  </si>
  <si>
    <t>Justification</t>
  </si>
  <si>
    <t>Source</t>
  </si>
  <si>
    <t>Non-gérable</t>
  </si>
  <si>
    <t>- Solde par application de la formule d'indexation</t>
  </si>
  <si>
    <t>Tableau 7</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</si>
  <si>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</si>
  <si>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</si>
  <si>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</si>
  <si>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</si>
  <si>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</si>
  <si>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</si>
  <si>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</si>
  <si>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</si>
  <si>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</si>
  <si>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</si>
  <si>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</si>
  <si>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</si>
  <si>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</si>
  <si>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</si>
  <si>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</si>
  <si>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</si>
  <si>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</si>
  <si>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</si>
  <si>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</si>
  <si>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</si>
  <si>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Coûts non-gérables</t>
  </si>
  <si>
    <t>- Charges exceptionnelles</t>
  </si>
  <si>
    <t>1.2.9</t>
  </si>
  <si>
    <t>2.1.1</t>
  </si>
  <si>
    <t>- Amortissement actif régulé primaire</t>
  </si>
  <si>
    <t>2.1.2</t>
  </si>
  <si>
    <t>Tableau 9A</t>
  </si>
  <si>
    <t>Tableau 9B</t>
  </si>
  <si>
    <t>- Amortissement actif régulé secondaire</t>
  </si>
  <si>
    <t>- Redevance occupation domaine public</t>
  </si>
  <si>
    <t>- Autres impôts et surcharges</t>
  </si>
  <si>
    <t>Solde coûts transit</t>
  </si>
  <si>
    <t>Solde recettes transit</t>
  </si>
  <si>
    <t>Solde transit</t>
  </si>
  <si>
    <t>- Les montants repris dans cette fiche budgétaire doivent correspondre aux montants indiqués dans le tableau 7D reprenant la matrice de transit.</t>
  </si>
  <si>
    <t>1. Veuillez commenter les nouveaux emprunts qui ont été contractés au cours de l'année 2015</t>
  </si>
  <si>
    <t>Tableau 1B : N/A</t>
  </si>
  <si>
    <t>Tableau 1D: N/A</t>
  </si>
  <si>
    <t>Tableau 2B : N/A</t>
  </si>
  <si>
    <t>Tableau 3B : N/A</t>
  </si>
  <si>
    <t>Tableau 4B : N/A</t>
  </si>
  <si>
    <t>Tableau 5 : N/A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</si>
  <si>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</si>
  <si>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</si>
  <si>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</si>
  <si>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</si>
  <si>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</si>
  <si>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</si>
  <si>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</si>
  <si>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</si>
  <si>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</si>
  <si>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</si>
  <si>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</si>
  <si>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Veuillez compléter une fiche budget par catégorie d'OSP</t>
  </si>
  <si>
    <t>- Réconciliation</t>
  </si>
  <si>
    <t>1.2.8</t>
  </si>
  <si>
    <t>- Chiffres d'affaires raccordements</t>
  </si>
  <si>
    <t>- Chiffres d'affaires distribution</t>
  </si>
  <si>
    <t>Solde indexation coûts gérables</t>
  </si>
  <si>
    <t>Solde Réconciliation</t>
  </si>
  <si>
    <t>Solde Autres coûts non-gérables</t>
  </si>
  <si>
    <t>Solde Obligations de service Public</t>
  </si>
  <si>
    <t>6.</t>
  </si>
  <si>
    <t>Solde Résultat financier</t>
  </si>
  <si>
    <t>Solde Suppléments et prélèvements</t>
  </si>
  <si>
    <t>Solde Marge bénéficiaire équitable</t>
  </si>
  <si>
    <t>Solde Chiffres d'affaires</t>
  </si>
  <si>
    <t>7.</t>
  </si>
  <si>
    <t>8.</t>
  </si>
  <si>
    <t>9.</t>
  </si>
  <si>
    <t>10.</t>
  </si>
  <si>
    <t>Solde Résultat exceptionnel</t>
  </si>
  <si>
    <t>11.</t>
  </si>
  <si>
    <t>- Raccordements</t>
  </si>
  <si>
    <t>Solde redevance d'occupation du domaine public</t>
  </si>
  <si>
    <t>12.</t>
  </si>
  <si>
    <t>TOTAL SOLDE NON-GERABLE</t>
  </si>
  <si>
    <t>TOTAL SOLDE GERABLE</t>
  </si>
  <si>
    <t>Solde 2015</t>
  </si>
  <si>
    <t>Solde 2016</t>
  </si>
  <si>
    <t>Solde cumulé</t>
  </si>
  <si>
    <t>SOLDES 2015</t>
  </si>
  <si>
    <t>CHARGES REDEVANCE DE VOIRIE</t>
  </si>
  <si>
    <t>PRODUITS REDEVANCE DE VOIRIE (signe négatif)</t>
  </si>
  <si>
    <t>Solde coûts redevance de voirie</t>
  </si>
  <si>
    <t>Solde recettes redevance de voirie</t>
  </si>
  <si>
    <t>TOTAL REDEVANCE DE VOIRIE NET</t>
  </si>
  <si>
    <t>- Chiffres d'affaires redevance de voirie</t>
  </si>
  <si>
    <t>Tableau 17A</t>
  </si>
  <si>
    <t>Différence absolue = [2]-[1]
= [2]-[1]</t>
  </si>
  <si>
    <t>Différence rélative = ([2]-[1])/[1]
= ([2]-[1])/[1]</t>
  </si>
  <si>
    <t>Tarif rémunétant la mise à disposition des équipements de comptage ainsi que l'activité de mesure, relève et comptage</t>
  </si>
  <si>
    <t>Tarif obligations de service public</t>
  </si>
  <si>
    <t>Postes tarifaires liés aux impôts, prélèvements, surcharges, contributions et rétributions</t>
  </si>
  <si>
    <t>Nouveau raccordements</t>
  </si>
  <si>
    <t>Produits redevance de réseau</t>
  </si>
  <si>
    <t>COMPTABILITE</t>
  </si>
  <si>
    <t>Classe 7 redevance du réseau de distribution</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</si>
  <si>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</si>
  <si>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</si>
  <si>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</si>
  <si>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</si>
  <si>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</si>
  <si>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</si>
  <si>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</si>
  <si>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 xml:space="preserve">  + Produits exceptionnels (76)</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</si>
  <si>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</si>
  <si>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</si>
  <si>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</si>
  <si>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</si>
  <si>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</si>
  <si>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</si>
  <si>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</si>
  <si>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</si>
  <si>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</si>
  <si>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</si>
  <si>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</si>
  <si>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</si>
  <si>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</si>
  <si>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</si>
  <si>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</si>
  <si>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</si>
  <si>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</si>
  <si>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</si>
  <si>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B. Données</t>
  </si>
  <si>
    <t>Numéros EAN/points de fourniture</t>
  </si>
  <si>
    <t>Points actifs</t>
  </si>
  <si>
    <t xml:space="preserve">A. Clients éligibles </t>
  </si>
  <si>
    <t xml:space="preserve">B. Clients non éligibles </t>
  </si>
  <si>
    <t>C. Autres</t>
  </si>
  <si>
    <t>Points non actifs</t>
  </si>
  <si>
    <t>Tableau 3</t>
  </si>
  <si>
    <t>Tableau 17B</t>
  </si>
  <si>
    <t xml:space="preserve"> Solde Chiffre d'affaires</t>
  </si>
  <si>
    <t>6. Ecart chiffres d'affaires (signe négatif)</t>
  </si>
  <si>
    <t>Solde Redevance d'occupation du domaine public</t>
  </si>
  <si>
    <t>Tableaux 3A</t>
  </si>
  <si>
    <t>Tableaux 4A</t>
  </si>
  <si>
    <t>N/A</t>
  </si>
  <si>
    <t>Une note explicative reprenant une vue d'ensemble des clés de répartitions utilisées pour compléter le tableau 3A et leur justification.  Documentez les différences éventuelles à l'égard de la proposition tarifaire.</t>
  </si>
  <si>
    <t>Une note explicative reprenant une vue d'ensemble des clés de répartitions utilisées pour compléter le tableau 4A et leur justification.  Documentez les différences éventuelles à l'égard de la proposition tarifaire.</t>
  </si>
  <si>
    <t>Un aperçu des investissements (réseau et hors réseau) effectués au cours de l'année écoulée, ainsi qu'une comparaison avec les investissements prévus et la motivation des écarts entre les investissements réels et prévus</t>
  </si>
  <si>
    <t>N°16</t>
  </si>
  <si>
    <t xml:space="preserve">Une copie du courrier émanant du fonds de participation valorisant le montant de l'indemnité due par le GRD pour l'année 2015. </t>
  </si>
  <si>
    <t>Les contrats entre le GRD et la société d'exploitation. Si des changements contractuels ont eu lieu en cours d'année, le mentionner explicitement.</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</si>
  <si>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</si>
  <si>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</si>
  <si>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</si>
  <si>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</si>
  <si>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</si>
  <si>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</si>
  <si>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</si>
  <si>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</si>
  <si>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</si>
  <si>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</si>
  <si>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</si>
  <si>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11 reprend une copie des plans de remboursements des emprunts contractés.</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</si>
  <si>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commenter l'évolution des produits financiers.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</si>
  <si>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</si>
  <si>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</si>
  <si>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 xml:space="preserve">Ce tableau reprend l'évolution de l'actif régulé au cours de l'année N en respectant les dispositions de l'Arrêté Royal du 2 septembre 2008. Les logiciels informatiques sont donc exclus.   </t>
  </si>
  <si>
    <t xml:space="preserve">Cette fiche reprend le détail de l'actif régulé primaire par catégories d'actifs pour l'année N </t>
  </si>
  <si>
    <t xml:space="preserve">Cette fiche reprend le détail de l'actif régulé secondaire par catégories d'actifs pour l'année N </t>
  </si>
  <si>
    <t>Ce tableau indique les amortissements de l'actif régulé primaire à reprendre dans les tarifs pour l'année N</t>
  </si>
  <si>
    <t>Ce tableau indique les amortissements de l'actif régulé secondaire à reprendre dans les tarifs pour l'année N</t>
  </si>
  <si>
    <t>Veuillez commenter l'évolution des comptes de régularisation.</t>
  </si>
  <si>
    <t xml:space="preserve">Cette fiche a pour objectif de valoriser la variation du besoin en fonds de roulement net pour l'année N-1 et N. Le besoin en fonds de roulement intervient dans le calcul de la marge bénéficiaire équitable selon les dispositions l'AR du 2 septembre 2008. </t>
  </si>
  <si>
    <t>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t>
  </si>
  <si>
    <t>Ce tableau a pour objectif de calculer le pourcentage de rendement primaire et la marge bénéficiaire équitable primaire pour l'année N</t>
  </si>
  <si>
    <t>Ce tableau a pour objectif de calculer le pourcentage de rendement et la marge bénéficiaire équitable pour l'année N selon les règles de l'AR du 2 septembre 2008.</t>
  </si>
  <si>
    <t>OBLIGATIONS DE SERVICE PUBLIC</t>
  </si>
  <si>
    <t xml:space="preserve">Cette fiche reprend les comptes analytiques relatifs aux obligations de service public. Le GRD complete une fiche budgétaire par catégorie d'OSP et justifie l'évolution des coûts de chaque catégorie d'OSP. </t>
  </si>
  <si>
    <t>17A</t>
  </si>
  <si>
    <t>17B</t>
  </si>
  <si>
    <t>Cette fiche reprend les coûts et les produits relatifs à la redevance pour occupation du domaine public. Il est demandé au GRD de commenter l'évolution de ces coûts et de ces produits.</t>
  </si>
  <si>
    <t xml:space="preserve">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Le GRD indique également la proportion de ces coûts par rapport à son enveloppe budgétaire totale (T3).   </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</si>
  <si>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</si>
  <si>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</si>
  <si>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</si>
  <si>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</si>
  <si>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</si>
  <si>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</si>
  <si>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</si>
  <si>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</si>
  <si>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</si>
  <si>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</si>
  <si>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</si>
  <si>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</si>
  <si>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</si>
  <si>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</si>
  <si>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xml:space="preserve">Ce tableau donne une vue d'ensemble des soldes régulatoires de l'année N. </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</si>
  <si>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</si>
  <si>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</si>
  <si>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permet de faire la réconciliation entre la comptabilité et le modèle de rapport pour les recettes.</t>
  </si>
  <si>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</si>
  <si>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Date d'envoi du rapport annuel :</t>
  </si>
  <si>
    <t>Solde Amortissements</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</si>
  <si>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</si>
  <si>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</si>
  <si>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au cours de l'année N.</t>
    </r>
  </si>
  <si>
    <t xml:space="preserve">Ce tableau reprend l'évolution de l'actif régulé primaire au cours de l'année N </t>
  </si>
  <si>
    <t xml:space="preserve">Ce tableau reprend l'évolution de l'actif régulé secondaire au cours de l'année N </t>
  </si>
  <si>
    <t>Ce tableau reprend les différents postes faisant partie des comptes de régularisation (actif et passif) du GRD pour l'année N-1 et N. Il est demandé au GRD de commenter l'évolution des comptes de régularisation.</t>
  </si>
  <si>
    <t>Ce tableau a pour objectif de calculer le pourcentage de rendement secondaire et la marge bénéficiaire équitable secondaire pour l'année N</t>
  </si>
  <si>
    <t>Ce tableau a pour objectif de valoriser le cash-flow du GRD par type d'activité (opérationnelle, investissement et financement) pour l'année N.</t>
  </si>
  <si>
    <t>TABLEAU 20A - 20C</t>
  </si>
  <si>
    <t>COUTS DU PERSONNEL ET MUTATIONS</t>
  </si>
  <si>
    <r>
      <t>Les valeurs des paramètres permettant d'établir le rapport annuel (paramètres du pourcentage de rendement primaire, paramètres du pourcentage de rendement secondaire, taux d'inflation, pourcentages d'amortissement) doivent être complétés par le gestionnaire de réseau dans le tableau intitulé "VUE D'ENSEMBLE DES VARIABLES UTILISEES" de l'onglet "</t>
    </r>
    <r>
      <rPr>
        <i/>
        <sz val="10"/>
        <rFont val="Arial"/>
        <family val="2"/>
      </rPr>
      <t>Hypothèses</t>
    </r>
    <r>
      <rPr>
        <sz val="10"/>
        <rFont val="Arial"/>
        <family val="2"/>
      </rPr>
      <t xml:space="preserve">". </t>
    </r>
  </si>
  <si>
    <t>Le projet de comptes annuels et le cas échéant, le projet de comptes annuels consolidés de l'exercice écoulé.</t>
  </si>
  <si>
    <t xml:space="preserve">Mouvements de l'année </t>
  </si>
  <si>
    <t>APRES AFFECTATION DU RESULTAT</t>
  </si>
  <si>
    <t>Tableau 1A : Bilan (comptabilité générale)</t>
  </si>
  <si>
    <t xml:space="preserve">Tableau 2A : Compte de résultats (comptabilité générale) </t>
  </si>
  <si>
    <t>REALITE 31/12/2014</t>
  </si>
  <si>
    <t>REALITE 31/12/2015</t>
  </si>
  <si>
    <t>BUDGET 2014</t>
  </si>
  <si>
    <t>N°4:</t>
  </si>
  <si>
    <t>Tableau 1C</t>
  </si>
  <si>
    <t>Veuillez commenter les évolutions bilantaires significatives de l'année écoulée.</t>
  </si>
  <si>
    <r>
      <t>Tableau 1E</t>
    </r>
    <r>
      <rPr>
        <b/>
        <sz val="14"/>
        <rFont val="Arial"/>
        <family val="2"/>
      </rPr>
      <t xml:space="preserve"> : Evolution des fonds propres et affectation du résultat</t>
    </r>
  </si>
  <si>
    <t>RESULTAT COMPTABLE A AFFECTER</t>
  </si>
  <si>
    <t>SOCIETE/INTERCOMMUNALE/REGIE</t>
  </si>
  <si>
    <t>Société/Intercommunale/régie toute activité confondue [1]=[2]+[3]+[4]</t>
  </si>
  <si>
    <r>
      <t>Tableau 2</t>
    </r>
    <r>
      <rPr>
        <b/>
        <sz val="14"/>
        <rFont val="Arial"/>
        <family val="2"/>
      </rPr>
      <t xml:space="preserve"> : Vue d'ensemble du compte de résultats</t>
    </r>
  </si>
  <si>
    <t>Tableau 4A : Compte de résultat par groupe de clients</t>
  </si>
  <si>
    <t>2. Le total des coûts gérables repris au tableau 3A doit être égal au montant total des coûts gérables renseigné au point (1) du tableau ci-dessus. Toute différence devra être justifiée.</t>
  </si>
  <si>
    <t xml:space="preserve">avant activation </t>
  </si>
  <si>
    <t>avant activation</t>
  </si>
  <si>
    <t>Nombre d'EAN's actifs au 31.12.2013</t>
  </si>
  <si>
    <t>Forfait Atrias 2015 (€/EAN)</t>
  </si>
  <si>
    <t>Forfait Atrias 2016 (€/EAN)</t>
  </si>
  <si>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</si>
  <si>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</si>
  <si>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</si>
  <si>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</si>
  <si>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 xml:space="preserve">Tableau 10B : Détail de l'évolution de l'actif régulé primaire </t>
  </si>
  <si>
    <t>Mutations au cours de l'exercice</t>
  </si>
  <si>
    <t>Tableau 10C : Détail de l'évolution de l'actif régulé secondaire</t>
  </si>
  <si>
    <t>Amortissements de l'année</t>
  </si>
  <si>
    <t>(*) Valeur d'acquisition historique</t>
  </si>
  <si>
    <r>
      <t xml:space="preserve">Tableau 13 </t>
    </r>
    <r>
      <rPr>
        <b/>
        <sz val="14"/>
        <color indexed="8"/>
        <rFont val="Arial"/>
        <family val="2"/>
      </rPr>
      <t>: Vue d'ensemble des comptes de régularisation</t>
    </r>
  </si>
  <si>
    <t>Concordance avec Tableau 16B</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</si>
  <si>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</si>
  <si>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</si>
  <si>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</si>
  <si>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</si>
  <si>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</si>
  <si>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</si>
  <si>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SOLDES CUMULES PERIODE REGULATOIRE 2015-2016</t>
  </si>
  <si>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</si>
  <si>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</si>
  <si>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</si>
  <si>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</si>
  <si>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r>
      <t>Tableau 28</t>
    </r>
    <r>
      <rPr>
        <b/>
        <sz val="14"/>
        <rFont val="Arial"/>
        <family val="2"/>
      </rPr>
      <t xml:space="preserve"> : Vue d'ensemble des soldes</t>
    </r>
  </si>
  <si>
    <t>TABLEAUX 10B - 10C</t>
  </si>
  <si>
    <t>TABLEAUX 9A - 9C</t>
  </si>
  <si>
    <t>TABLEAUX 7 - 7O</t>
  </si>
  <si>
    <t>TABLEAUX 6 - 6P</t>
  </si>
  <si>
    <t>TABLEAU 30</t>
  </si>
  <si>
    <t>NOMBRE EAN &amp; COMPTEUR</t>
  </si>
  <si>
    <t xml:space="preserve">Ce tableau reprend le nombre de codes EAN ainsi que le nombre de compteurs installés sur le territoire du GRD. </t>
  </si>
  <si>
    <t>Ce tableau présente de manière synthétique le compte de résultats de l'année N-1 et de l'année N en distinguant d'une part, les activités du GRD des autres activités de la société/intercommunale/régie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</si>
  <si>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Dans ce tableau, le GRD doit compléter le bilan de la société/intercommunale/régie pour les années N-1 et N en distinguant les activités du GRD des autres activités de l'intercommunale et en distinguant les activitées régulées et non-régulées du GRD. Pour l'année N-1, les chiffres repris dans ce tableau doivent correspondre aux comptes annuels publiés à la Banque Nationale de Belgique.</t>
  </si>
  <si>
    <t>Dans ce tableau, le GRD doit détailler le compte de résultats de la société/intercommunale/régie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</si>
  <si>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r>
      <t>Tableau 8D</t>
    </r>
    <r>
      <rPr>
        <sz val="14"/>
        <rFont val="Arial"/>
        <family val="2"/>
      </rPr>
      <t xml:space="preserve"> : Correspondance entre les produits comptables et les produits du modèle de rapport</t>
    </r>
  </si>
  <si>
    <r>
      <t>Tableau 8C</t>
    </r>
    <r>
      <rPr>
        <sz val="14"/>
        <rFont val="Arial"/>
        <family val="2"/>
      </rPr>
      <t xml:space="preserve"> : Evolution des produits par composante tarifaire</t>
    </r>
  </si>
  <si>
    <t>8C</t>
  </si>
  <si>
    <t>8D</t>
  </si>
  <si>
    <t>TABLEAUX 8A - 8D</t>
  </si>
  <si>
    <t>TABLEAU 28</t>
  </si>
  <si>
    <t>TABLEAU 29</t>
  </si>
  <si>
    <t>TOTAL DES PRODUITS</t>
  </si>
  <si>
    <t>7O</t>
  </si>
  <si>
    <t xml:space="preserve">Cette fiche reprend le montant des cotisations versées par le GRD à l'ONSSAPL. Il est demandé au GRD de commenter et justifier les montants comptabilisés au cours de l'année N. </t>
  </si>
  <si>
    <t>Terrains</t>
  </si>
  <si>
    <t>Tableau 18A : Fiche budgétaire pour les pensions (hors ONSSAPL)</t>
  </si>
  <si>
    <t>REALITE 2016</t>
  </si>
  <si>
    <t>Tableau 21B : N/A</t>
  </si>
  <si>
    <t>Tableau 21A : N/A</t>
  </si>
  <si>
    <t>Tableau 22A : N/A</t>
  </si>
  <si>
    <t>Tableau 22B : N/A</t>
  </si>
  <si>
    <t>Tableau 23A : N/A</t>
  </si>
  <si>
    <t>Tableau 23B : N/A</t>
  </si>
  <si>
    <t>Tableau 23C : N/A</t>
  </si>
  <si>
    <t>Tableau 24 : N/A</t>
  </si>
  <si>
    <t>Tableau 25 : N/A</t>
  </si>
  <si>
    <t>Tableau 26 : N/A</t>
  </si>
  <si>
    <t>Tableau 27 : N/A</t>
  </si>
  <si>
    <r>
      <t>Tableau 30</t>
    </r>
    <r>
      <rPr>
        <sz val="14"/>
        <rFont val="Arial"/>
        <family val="2"/>
      </rPr>
      <t xml:space="preserve">: EAN et nombre de point de comptage </t>
    </r>
  </si>
  <si>
    <t>Tableau 10A : N/A</t>
  </si>
  <si>
    <t>Un plan détaillé du personnel comprenant un organigramme de l'année N</t>
  </si>
  <si>
    <t>Taux inflation réel 2013</t>
  </si>
  <si>
    <t>Taux inflation prévisionnel 2014</t>
  </si>
  <si>
    <t>Taux inflation prévisionnel 2015</t>
  </si>
  <si>
    <t xml:space="preserve">Solde </t>
  </si>
  <si>
    <t>Solde 1A-3</t>
  </si>
  <si>
    <t>Tableau 6bis</t>
  </si>
  <si>
    <t>6bis</t>
  </si>
  <si>
    <t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</si>
  <si>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</si>
  <si>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</si>
  <si>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</si>
  <si>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 xml:space="preserve">- Solde relatif au recalcul du plafond des coûts gérables 2015  </t>
  </si>
  <si>
    <t xml:space="preserve">Le tableau 6 bis permet de re-calculer le plafond prévisionnel des coûts gérables de l'année 2015 sur base du montant des coûts gérables de l'année 2012 approuvé par le régulateur. La différence entre le plafond re-calculé et le plafond initial (tel que repris dans la proposition tarifaire) forme un solde gérable. </t>
  </si>
  <si>
    <t>Ce tableau présente les évolutions bilantaires des activités régulées du GRD Gaz. Ce tableau est complété automatiquement sur base du tableau T1A.</t>
  </si>
  <si>
    <t>Ce tableau présente l'évolution des fonds propres d'une part de la société/intercommunale/régie, d'autre part du GRD pour ses activitées régulées et non régulées et finalement du GRD pour ses activités régulées gaz. Ce tableau est complété automatiquement sur base du tableau T1A  à l'exception des différentes réserves qui doivent être renseignées par le GRD.</t>
  </si>
  <si>
    <t xml:space="preserve">Le tableau 4 dresse un aperçu des coûts de l'année N  par groupe de clients (GC1 (T1-T2-T3), GC2 (T4-T5), GC3 (T6) et Transit). Par groupe de client, il est demandé au GRD de ventiler les coûts nets liés aux injections et ceux liés aux prélèvements. Le GRD reprend dans une note explicative en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</si>
  <si>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Les tableaux 6A à 6P prévoient une ventilation des coûts gérables par objet de coûts distinct que sont :
- Frais de dossiers
- Coûts des installations hors infrastructure
- Coûts des études d'infrastructure
- Coûts pour l’installation et l’entretien de sous-stations pour détente moyenne pression
- Coûts pour l’installation et l’entretien du réseau moyenne pression
- Coûts pour l’installation et l’entretien des raccordements et compteurs moyenne pression
- Coûts pour l’installation et l’entretien de cabines de gaz basse pression 
- Coûts pour l’installation et l’entretien du réseau basse pression
- Coûts pour l’installation et l’entretien des raccordements et compteurs basse pression
- Autres coûts liés à l’infrastructure
- Gestion du système
- Coûts pour la mise à disposition d’appareils de mesure, comptage et relevés
- Coûts pour projets (informatiques)
- Coûts pour recherche et développement
- Coûts pour études effectuées par des tiers</t>
  </si>
  <si>
    <t>Ce tableau a pour objectif de montrer l'évolution des volumes d'énergie distribués sur le réseau du GRD. Le GRD renseigne les volumes d'énergie par niveau de pression (GC1, GC2, GC3) et en distinguant le prélèvement et le transit net.</t>
  </si>
  <si>
    <t>GAZ</t>
  </si>
  <si>
    <t>Un tableau de bord reprenant les plus gros clients industriels alimentés par votre réseau et le pourcentage que représentent ces gros clients sur le volume total distribué sur votre réseau.</t>
  </si>
  <si>
    <t>Conduites</t>
  </si>
  <si>
    <t>Cabines/stations</t>
  </si>
  <si>
    <t>Tableau 1C : Evolution bilantaire - Activités régulées du GRD Gaz</t>
  </si>
  <si>
    <t>facturation HP détente à Fluxys</t>
  </si>
  <si>
    <t>Sous-stations pour detente MP</t>
  </si>
  <si>
    <t>Réseau MP</t>
  </si>
  <si>
    <t>Raccordements &amp; compteurs MP</t>
  </si>
  <si>
    <t>Cabines BP</t>
  </si>
  <si>
    <t>Réseau BP</t>
  </si>
  <si>
    <t>Raccordements &amp; compteurs BP</t>
  </si>
  <si>
    <t>Odorisation</t>
  </si>
  <si>
    <t>Rectification réconciliation</t>
  </si>
  <si>
    <t>Coûts OSP - URE</t>
  </si>
  <si>
    <t>SERVICES SUPPLEMENTAIRES ET COMPLEMENTAIRES</t>
  </si>
  <si>
    <t>Service complémentaire</t>
  </si>
  <si>
    <t>Service supplémentaire</t>
  </si>
  <si>
    <t>4.4.</t>
  </si>
  <si>
    <t>4.5.</t>
  </si>
  <si>
    <t>4.6. Redevance pour occupation de domaine public</t>
  </si>
  <si>
    <t>4.7.</t>
  </si>
  <si>
    <t>GC1 (T1-T2-T3)</t>
  </si>
  <si>
    <t>GC2 (T4-T5)</t>
  </si>
  <si>
    <t>GC3 (T6)</t>
  </si>
  <si>
    <t>Tableau 6D : Fiche budgétaire des coûts pour la construction et l'entretien de sous-stations pour détente MP</t>
  </si>
  <si>
    <t>Tableau 6E : Fiche budgétaire des coûts pour la construction et l'entretien du réseau MP</t>
  </si>
  <si>
    <t>Tableau 6F : Fiche budgétaire des coûts pour la construction et l'entretien des raccordements et compteurs MP</t>
  </si>
  <si>
    <t>Tableau 6G : Fiche budgétaire des coûts pour la construction et l'entretien de cabines de gaz BP</t>
  </si>
  <si>
    <t>Tableau 6H : Fiche budgétaire des coûts pour la construction et l'entretien du réseau BP</t>
  </si>
  <si>
    <t>Tableau 6I : Fiche budgétaire des coûts pour la construction et l'entretien des raccordements et compteurs BP</t>
  </si>
  <si>
    <t>ACHEMINEMENT (FIXE)</t>
  </si>
  <si>
    <t>ACHEMINEMENT (PROPORTIONNEL)</t>
  </si>
  <si>
    <t>ACHEMINEMENT (CAPACITAIRE)</t>
  </si>
  <si>
    <t>GESTION DU SYSTEME</t>
  </si>
  <si>
    <t>MESURAGE</t>
  </si>
  <si>
    <t>PENSIONS</t>
  </si>
  <si>
    <t>IPM</t>
  </si>
  <si>
    <t>RETRIBUTIONS COMMUNES</t>
  </si>
  <si>
    <t xml:space="preserve">T1 - T2 - T3 </t>
  </si>
  <si>
    <t>Groupe de clients 1</t>
  </si>
  <si>
    <t>Volume</t>
  </si>
  <si>
    <t>Prix</t>
  </si>
  <si>
    <t>max</t>
  </si>
  <si>
    <t>nombre de compteurs</t>
  </si>
  <si>
    <t>prix (EUR/an)</t>
  </si>
  <si>
    <t>Consommation annuelle</t>
  </si>
  <si>
    <t>Terme Fixe</t>
  </si>
  <si>
    <t>EUR/kWh</t>
  </si>
  <si>
    <t>T1</t>
  </si>
  <si>
    <t>0-5 000 kWh</t>
  </si>
  <si>
    <t>T2</t>
  </si>
  <si>
    <t>5 001-150 000 kWh</t>
  </si>
  <si>
    <t>T3</t>
  </si>
  <si>
    <t>150 001-1 000 000 kWh</t>
  </si>
  <si>
    <t>TOTAL T1-T2-T3</t>
  </si>
  <si>
    <t>TOTAL  T1-T2-T3</t>
  </si>
  <si>
    <t>(A)</t>
  </si>
  <si>
    <t>T4-T5</t>
  </si>
  <si>
    <t>Groupe de clients 2</t>
  </si>
  <si>
    <t>T4 - MMR</t>
  </si>
  <si>
    <t>&gt; 1 GWh</t>
  </si>
  <si>
    <t>T5 - AMR</t>
  </si>
  <si>
    <t>&lt; 10 GWh</t>
  </si>
  <si>
    <t>TOTAL T4-T5</t>
  </si>
  <si>
    <t>(B)</t>
  </si>
  <si>
    <t>T6</t>
  </si>
  <si>
    <t>Groupe de clients 3</t>
  </si>
  <si>
    <t>&gt; 10 GWh</t>
  </si>
  <si>
    <t>TOTAL T6</t>
  </si>
  <si>
    <t>(C)</t>
  </si>
  <si>
    <t>TOTAL RECETTES (hors raccordement)</t>
  </si>
  <si>
    <t>TOTAL COUTS (hors raccordement)</t>
  </si>
  <si>
    <t>ACHEMINEMENT entre GRD (TRANSIT)</t>
  </si>
  <si>
    <t>Transit Total</t>
  </si>
  <si>
    <t>(D)</t>
  </si>
  <si>
    <t>TOTAL (sans raccordement)</t>
  </si>
  <si>
    <t>(A + B + C + D)</t>
  </si>
  <si>
    <t xml:space="preserve">RACCORDEMENTS </t>
  </si>
  <si>
    <t>Total de coûts</t>
  </si>
  <si>
    <t>Difference</t>
  </si>
  <si>
    <t>INTERVENTION CLIENTELE</t>
  </si>
  <si>
    <t>EUR/raccordement</t>
  </si>
  <si>
    <t>Totaal</t>
  </si>
  <si>
    <t xml:space="preserve">Service supplementaire détente client </t>
  </si>
  <si>
    <t xml:space="preserve">Ce tableau réalise une réconciliation entre les coûts et le chiffre d’affaires pour les tarifs périodiqueset les tarifs non-périodiques. Le chiffre d’affaires est scindé par tarif. Le chiffre d’affaires de ce tableau doit correspondre aux recettes rapportées au tableau 8C. </t>
  </si>
  <si>
    <t xml:space="preserve">   - GC 1</t>
  </si>
  <si>
    <t xml:space="preserve">   - GC 2</t>
  </si>
  <si>
    <t xml:space="preserve">   - 'GC 3</t>
  </si>
  <si>
    <t xml:space="preserve">   - Transit</t>
  </si>
  <si>
    <t>Tarif de base pour l'activité d'acheminement sur le réseau</t>
  </si>
  <si>
    <t>Tarif des services complémentaires</t>
  </si>
  <si>
    <t>Tarif des services supplémentaires</t>
  </si>
  <si>
    <t>TOTAL des produits excl. les études d'orientation/détail</t>
  </si>
  <si>
    <t>L'activité d'acheminement sur le réseau</t>
  </si>
  <si>
    <t>Services complémentaires</t>
  </si>
  <si>
    <t>Services supplémentaires</t>
  </si>
  <si>
    <t>Lignes - MP</t>
  </si>
  <si>
    <t>Lignes - BP</t>
  </si>
  <si>
    <t>Cabines/Stations - MP</t>
  </si>
  <si>
    <t>Cabines/Stations - BP</t>
  </si>
  <si>
    <t>Raccordements - MP</t>
  </si>
  <si>
    <t>Raccordements - BP</t>
  </si>
  <si>
    <t>Appareils de mesure - MP</t>
  </si>
  <si>
    <t>Appareils de mesure - BP</t>
  </si>
  <si>
    <t>Compteurs télérelevés</t>
  </si>
  <si>
    <t>Octroi de primes</t>
  </si>
  <si>
    <t>Tableau 17 : Postes de tarif (impôts, prélèvements, surcharges, contributions et rétributions)</t>
  </si>
  <si>
    <t>Une copie du courrier émanant de la DG04 reprenant la notification relative à la redevance pour occupation du domaine public par le réseau de gaz naturel de l'année N et N-1.</t>
  </si>
  <si>
    <t>GC1</t>
  </si>
  <si>
    <t>GC2</t>
  </si>
  <si>
    <t>GC3</t>
  </si>
  <si>
    <t>- Cotisations ONSSAPL</t>
  </si>
  <si>
    <t>1.2.10</t>
  </si>
  <si>
    <t>Tableau 8A : Réconciliation des charges totales avec le chiffre d'affaires pour les tarifs périodiques et non-périodiques</t>
  </si>
  <si>
    <t>Tableaux 7Q et 18A</t>
  </si>
  <si>
    <t>Tableau 7O : Fiche budgétaire services complémentaires</t>
  </si>
  <si>
    <t>Tableau 7P : Fiche budgétaire services supplémentaires</t>
  </si>
  <si>
    <t>7P</t>
  </si>
  <si>
    <t>7Q</t>
  </si>
  <si>
    <t>Ce tableau détaille les coûts supportés par le GRD pour l'exécution des services complémentaires. Il est demandé au GRD de commenter et justifier les coûts comptabilisés au cours de l'année N.</t>
  </si>
  <si>
    <t>Ce tableau détaille les coûts supportés par le GRD pour l'exécution des services supplémentaires Il est demandé au GRD de commenter et justifier les coûts comptabilisés au cours de l'année N.</t>
  </si>
  <si>
    <t>Tableau 8B : N/A</t>
  </si>
  <si>
    <t>Tableau 3A : Compte de résultats (comptabilité générale) - comptabilité analytique</t>
  </si>
  <si>
    <t>Charges de pension des agents sous statut public</t>
  </si>
  <si>
    <t>Tableau 7Q : Fiche budgétaire pour les charges de pension des agents sous statut public</t>
  </si>
  <si>
    <t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t>
  </si>
  <si>
    <t>Annexe 24</t>
  </si>
  <si>
    <t>Annexe 23</t>
  </si>
  <si>
    <t>Annexe 28</t>
  </si>
  <si>
    <t>Acompte/Report (+ ou -) des soldes régulatoires du passé</t>
  </si>
  <si>
    <t>Pour les années 2015 et 2016, l'acompte correspond à 10% des soldes régulatoires estimés des années 2008 à 2013</t>
  </si>
  <si>
    <t xml:space="preserve">Passif régulatoire =&gt; signe négatif (-)  /  Actif régulatoire =&gt; signe positif (+) </t>
  </si>
  <si>
    <t>ACOMPTE 2015</t>
  </si>
  <si>
    <t>Montant des acomptes correspondant chacun à 10% du montant rapporté du solde régulatoire cumulé des années 2008 à 2013 tel que calculé dans la PT</t>
  </si>
  <si>
    <t>ACOMPTE 2016</t>
  </si>
  <si>
    <t xml:space="preserve">ACOMPTE /REPORT DES SOLDES (DETTE/CREANCE) REGULATOIRES DU PASSE DANS LES TARIFS </t>
  </si>
  <si>
    <t>Solde 1A-4</t>
  </si>
  <si>
    <r>
      <t xml:space="preserve">- Solde relatif au recalcul du plafond Atrias </t>
    </r>
    <r>
      <rPr>
        <b/>
        <sz val="10"/>
        <color rgb="FFFF0000"/>
        <rFont val="Arial"/>
        <family val="2"/>
      </rPr>
      <t>(ne peut être que positif)</t>
    </r>
  </si>
  <si>
    <t>Solde recalcul plafond Atrias</t>
  </si>
  <si>
    <t>Plafonds annuels Atrias et Réseaux intelligents ajoutés au plafond des coûts gérables</t>
  </si>
  <si>
    <t>Corrections apportées aux plafonds Atrias et Réseaux intelligents ajoutés au plafond des coûts gérables</t>
  </si>
  <si>
    <t>En application de l' article 32§§4 et 5 de la méthodologie tarifaire transitoire 2015-2016</t>
  </si>
  <si>
    <r>
      <t>P</t>
    </r>
    <r>
      <rPr>
        <sz val="8"/>
        <color indexed="8"/>
        <rFont val="Arial"/>
        <family val="2"/>
      </rPr>
      <t>atrias</t>
    </r>
  </si>
  <si>
    <t>Paramètres utilisés dans le calcul des plafonds Atrias et Réseaux intelligents</t>
  </si>
  <si>
    <t>Après correction de la valeur provisoire des coûts gérables 2012 (tableau 6bis) et du plafond Atrias (tableau 6ter)</t>
  </si>
  <si>
    <t>TOTAL DES TARIFS NON PERIODIQUES</t>
  </si>
  <si>
    <t xml:space="preserve">Tableau 6ter : Plafond Atrias </t>
  </si>
  <si>
    <t>Tableau 6 bis : Correction du plafond des coûts gérables</t>
  </si>
  <si>
    <t>Valeur provisoire coûts gérables 2012 déduction faite des charges de pension des agents sous statuts publics</t>
  </si>
  <si>
    <t>Correction apportée à la valeur provisoire coûts gérables 2012 déduction faite des charges de pension des agents sous statuts publics suite à l'approbation du rapport tarifaire 2012</t>
  </si>
  <si>
    <t>PT 2015-2016</t>
  </si>
  <si>
    <t>En application de l' article 32§§3 et 6 de la méthodologie tarifaire transitoire 2015-2016</t>
  </si>
  <si>
    <t>Coûts gérables réels 2012 rapportés dans le rapport annuel ex-post 2012</t>
  </si>
  <si>
    <t>Correction apportée aux coûts gérables 2012 suite à l'approbation des soldes 2012 par le régulateur</t>
  </si>
  <si>
    <t>Coûts gérables réels 2012 dûment approuvés par le régulateur</t>
  </si>
  <si>
    <t>Valorisation du plafond coûts gérables 2015 (hors Atrias)</t>
  </si>
  <si>
    <t>Tableau 6ter</t>
  </si>
  <si>
    <t>OPEX (hors OSP)</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</si>
  <si>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</si>
  <si>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</si>
  <si>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</si>
  <si>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</si>
  <si>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</si>
  <si>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</si>
  <si>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</si>
  <si>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</si>
  <si>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6ter</t>
  </si>
  <si>
    <t>Dépenses réellement allouées au projet de clearing house Atrias</t>
  </si>
  <si>
    <t>Le tableau 6 ter permet de recalculer le plafond Atrias pour tenir compte des dépenses réellement allouées par le GRD au projet de clearing house Atrias.</t>
  </si>
  <si>
    <t>Tableau 6K : N/A</t>
  </si>
  <si>
    <t>Tableau 7A : N/A</t>
  </si>
  <si>
    <t>Tableau 7B : N/A</t>
  </si>
  <si>
    <t>Tableau 17B : Fiche budgétaire redevance de voirie</t>
  </si>
  <si>
    <t xml:space="preserve">N°15 </t>
  </si>
  <si>
    <t>Tableau 17A : Charges fiscales résultant de l'impôt des sociétés sur le résultat des activités régulées</t>
  </si>
  <si>
    <t>Marge bénéficiaire (Mbe) nette sur activité régulée</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</si>
  <si>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</si>
  <si>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</si>
  <si>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</si>
  <si>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</si>
  <si>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</si>
  <si>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</si>
  <si>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</si>
  <si>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</si>
  <si>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</si>
  <si>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</si>
  <si>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</si>
  <si>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</si>
  <si>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</si>
  <si>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</si>
  <si>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(6)</t>
  </si>
  <si>
    <t>Frais d'assurance hospitalisation</t>
  </si>
  <si>
    <t>(7)</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</si>
  <si>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</si>
  <si>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</si>
  <si>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</si>
  <si>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</si>
  <si>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</si>
  <si>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</si>
  <si>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</si>
  <si>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</si>
  <si>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Fonds propres au 31.12.2014</t>
  </si>
  <si>
    <t>(10)</t>
  </si>
  <si>
    <t>Plus-value de réévaluation</t>
  </si>
  <si>
    <t>(11)</t>
  </si>
  <si>
    <t>Autres déductions</t>
  </si>
  <si>
    <t>(12)</t>
  </si>
  <si>
    <t>Fonds propres pour calcul des intérêts notionnels</t>
  </si>
  <si>
    <t>(13) = (10)-(11)-(12)</t>
  </si>
  <si>
    <t>Taux de base des Grandes Entreprises (Revenus 2015 - Exercice d'imposition 2016)</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</si>
  <si>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</si>
  <si>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</si>
  <si>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</si>
  <si>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</si>
  <si>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</si>
  <si>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</si>
  <si>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</si>
  <si>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</si>
  <si>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</si>
  <si>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</si>
  <si>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</si>
  <si>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</si>
  <si>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</si>
  <si>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</si>
  <si>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</si>
  <si>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t>OK/NOK</t>
  </si>
  <si>
    <t xml:space="preserve">Le processus d'activation des frais généraux ainsi que des investissements doivent faire partie de la notice méthodologique transmise à la CWaPE. A défaut, veuillez détailler et commenter ces processus. </t>
  </si>
  <si>
    <t>Tableau 7N</t>
  </si>
  <si>
    <t>Annexe 14</t>
  </si>
  <si>
    <t>Tableau 17</t>
  </si>
  <si>
    <t>Annexe 15</t>
  </si>
  <si>
    <t>Les rapports du Conseil d'administration et des commissaires à toutes les Assemblées générales de l'année d'exploitation.</t>
  </si>
  <si>
    <t xml:space="preserve">Le rapport spécifique annuel des commissaires relatif aux investissements et désinvestissements </t>
  </si>
  <si>
    <t>Le rapport spécifique périodique des commissaires relatif aux règles de répartition et de ventiliation entre activités</t>
  </si>
  <si>
    <t>Le rapport spécifique périodique des commissaires relatif aux règles d'activation aux investissements des frais indirects</t>
  </si>
  <si>
    <t>Une copie des comptes-rendus des réunions organisées au cours du semestre écoulé du comité de corporate governance ou organe assimilé</t>
  </si>
  <si>
    <t>pour ORES Assets</t>
  </si>
  <si>
    <t xml:space="preserve">Une réconciliation chiffrée permettant d'identifier les coûts comptabilisés par la société d'exploitation et les coûts propres à chaque GRD/secteur. Les coûts comptabilisés par la société d'exploitation sont divisés en OPEX (en distinguant les OSP) et investissements. </t>
  </si>
  <si>
    <t>BUDGET-REALITE 2015</t>
  </si>
  <si>
    <t xml:space="preserve">Veuillez synthétiser les données rapportées dans les tableaux ci-dessous comme suit : </t>
  </si>
  <si>
    <t>Exprimé en euros</t>
  </si>
  <si>
    <t>N°7 :</t>
  </si>
  <si>
    <t>N°8:</t>
  </si>
  <si>
    <t xml:space="preserve">Voir annexe N°8 </t>
  </si>
  <si>
    <t>N°9 :</t>
  </si>
  <si>
    <t>N°10 :</t>
  </si>
  <si>
    <t>N°11:</t>
  </si>
  <si>
    <t>N°12 :</t>
  </si>
  <si>
    <t>Annexe :</t>
  </si>
  <si>
    <t>N°13</t>
  </si>
  <si>
    <t xml:space="preserve">N°14 </t>
  </si>
  <si>
    <t>N°17</t>
  </si>
  <si>
    <t>N°18</t>
  </si>
  <si>
    <r>
      <t xml:space="preserve">Conformément à l'article 27 de la méthodologie tarifaire transitoire Electricité 2015-2016, le rapport annuel (y compris les annexes) doivent être transmis à la CWaPE en respectant les échéances fixées </t>
    </r>
    <r>
      <rPr>
        <b/>
        <sz val="10"/>
        <color rgb="FFC00000"/>
        <rFont val="Arial"/>
        <family val="2"/>
      </rPr>
      <t>soit à la date du 15 février, soit à la date du 15 mars de l'année suivant l'année d'exploitation écoulée</t>
    </r>
    <r>
      <rPr>
        <sz val="10"/>
        <rFont val="Arial"/>
        <family val="2"/>
      </rPr>
      <t xml:space="preserve">. Un rapport annuel introduit avant le 15 février sera considéré comme introduit à la date du 15 février. Un rapport annuel introduit entre le 16 février et le 14 mars sera considéré comme introduit à la date du 15 mars. Le rapport annuel est transmis en 3 exemplaires papier par porteur ainsi que sur support électronique </t>
    </r>
    <r>
      <rPr>
        <b/>
        <sz val="10"/>
        <color rgb="FFC00000"/>
        <rFont val="Arial"/>
        <family val="2"/>
      </rPr>
      <t>(OBLIGATOIREMENT SOUS FORMAT EXCEL)</t>
    </r>
    <r>
      <rPr>
        <sz val="10"/>
        <rFont val="Arial"/>
        <family val="2"/>
      </rPr>
      <t xml:space="preserve"> à l'adresse suivante : </t>
    </r>
    <r>
      <rPr>
        <sz val="10"/>
        <color rgb="FF0000FF"/>
        <rFont val="Arial"/>
        <family val="2"/>
      </rPr>
      <t>tarification@cwape.be</t>
    </r>
    <r>
      <rPr>
        <sz val="10"/>
        <rFont val="Arial"/>
        <family val="2"/>
      </rPr>
      <t>.</t>
    </r>
  </si>
  <si>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</si>
  <si>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r>
      <t xml:space="preserve">Le tableau 6 donne un aperçu des coûts gérables totaux tels que visés par l'article 2, §1er, 3°, 4° et 11° de la méthodologie tarifaire transitoire 2015-2016, déduction faite des coûts alloués aux obligations de service public (en vertu de l'article 2 §1er, 13°). 
Le plafond des coûts gérables de l'année 2015 est repris du tableau 6 bis et intègre les corrections éventuelles résultant de l'approbation des coûts gérables de l'année 2012. Le solde éventuel entre ces deux valeurs est </t>
    </r>
    <r>
      <rPr>
        <b/>
        <sz val="10"/>
        <rFont val="Arial"/>
        <family val="2"/>
      </rPr>
      <t>le solde 1A-3</t>
    </r>
    <r>
      <rPr>
        <sz val="10"/>
        <rFont val="Arial"/>
        <family val="2"/>
      </rPr>
      <t xml:space="preserve">.
Le plafond des coûts IT Atrias est recalculé ex post dans le tableau 6ter : si le montant des coûts IT Atrias réels est inférieur au plafond Atrias de la proposition tarifaire, la différence entre ces deux montants constitue un solde non-gérable </t>
    </r>
    <r>
      <rPr>
        <b/>
        <sz val="10"/>
        <rFont val="Arial"/>
        <family val="2"/>
      </rPr>
      <t>(solde 1A-4)</t>
    </r>
    <r>
      <rPr>
        <sz val="10"/>
        <rFont val="Arial"/>
        <family val="2"/>
      </rPr>
      <t xml:space="preserve">. Par contre, si le montant des coûts IT Atrias réels est supérieur au plafond Atrias de la proposition tarifaire, la différence entre ces deux montants constitue un solde gérable et n'est donc pas calculée.
La différence entre les coûts gérables réels et les coûts gérables (ou le plafond) budgétés forme un solde gérable </t>
    </r>
    <r>
      <rPr>
        <b/>
        <sz val="10"/>
        <rFont val="Arial"/>
        <family val="2"/>
      </rPr>
      <t>(solde 1A-1)</t>
    </r>
    <r>
      <rPr>
        <sz val="10"/>
        <rFont val="Arial"/>
        <family val="2"/>
      </rPr>
      <t xml:space="preserve">.
En 2016, les coûts gérables budgetés (et le plafond) sont recalculés ex post sur base des paramètres d'indexation M et S. 
La différence entre les coûts gérables réels et les coûts gérables réindexés (ou le plafond réindexé) forme un solde gérable </t>
    </r>
    <r>
      <rPr>
        <b/>
        <sz val="10"/>
        <rFont val="Arial"/>
        <family val="2"/>
      </rPr>
      <t>(solde 1A-2)</t>
    </r>
    <r>
      <rPr>
        <sz val="10"/>
        <rFont val="Arial"/>
        <family val="2"/>
      </rPr>
      <t xml:space="preserve">. 
</t>
    </r>
    <r>
      <rPr>
        <b/>
        <sz val="10"/>
        <color rgb="FFFF0000"/>
        <rFont val="Arial"/>
        <family val="2"/>
      </rPr>
      <t>Il est demandé au GRD de détailler dans des notes séparées les grandes catégories de coûts gérables (annexe 7) et les coûts IT dont notamment les coûts couverts par le plafond Atrias  (annexe 8)</t>
    </r>
  </si>
  <si>
    <t>Ce tableau présente les recettes issues de la facturation des différents tarifs. La différence entre les recettes budgetées et les recettes réelles forme le solde du chiffre d'affaires total.</t>
  </si>
  <si>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b/>
        <sz val="10"/>
        <color rgb="FFFF0000"/>
        <rFont val="Arial"/>
        <family val="2"/>
      </rPr>
      <t xml:space="preserve">Il est demandé au GRD de détailler dans une note séparée l'ensemble des éléments ayant conduit à une évolution des coûts OSP rapportés entre budget et réalité et de comparer d'une part, les hypothèses prises en compte pour l'établissement du budget et d'autre part, les données réelles observées au cours de l'année d'exploitation (Annexe 18). </t>
    </r>
  </si>
  <si>
    <t>TABLEAUX 17 - 17B</t>
  </si>
  <si>
    <t>Ce tableau reprend le calcul détaillé des charges fiscales résultant de l'application de l'impôt des sociétés sur le résultat des activités régulées du GRD de la société/intercommunale</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</si>
  <si>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2015-2016 (à savoir, le contrôle ex-post). </t>
  </si>
  <si>
    <r>
      <t>Le modèle de rapport fait partie intégrante du rapport annuel. Il est composé de tableaux et d'une liste d'annexes dans lesquelles le gestionnaire de réseau reprend toutes les explications nécessaires à la bonne compréhension par le régulateur régional des données rapportées. La CWaPE se réserve le droit de demander des informations complémentaires en dehors de ce modèle de rapport et ce, conformément à l'article 31, §2 de la méthodologie tarifaire transitoire 2015-2016.
La liste des annexes et leurs références sont reprises dans l'onglet "</t>
    </r>
    <r>
      <rPr>
        <i/>
        <sz val="10"/>
        <rFont val="Arial"/>
        <family val="2"/>
      </rPr>
      <t>ANNEXES</t>
    </r>
    <r>
      <rPr>
        <sz val="10"/>
        <rFont val="Arial"/>
        <family val="2"/>
      </rPr>
      <t>" du présent fichier.</t>
    </r>
  </si>
  <si>
    <t>N/A pour le rapport tarifaire ex-post</t>
  </si>
  <si>
    <t>N/A pour le rapport tarifaire gaz</t>
  </si>
  <si>
    <t>HYPOTHESES</t>
  </si>
  <si>
    <t xml:space="preserve">Le rapport spécifique annuel des commissaires relatif au bilan et au compte de résultats de l'actvité régulée </t>
  </si>
  <si>
    <t>Tableaux 17, 17A et 17B</t>
  </si>
  <si>
    <t>check Tableau 3A</t>
  </si>
  <si>
    <t>Check avec T3A</t>
  </si>
  <si>
    <t>Total de recettes y compris raccordement</t>
  </si>
  <si>
    <r>
      <t xml:space="preserve">Impôt sur les sociétés et les personnes morales </t>
    </r>
    <r>
      <rPr>
        <sz val="10"/>
        <color rgb="FFC00000"/>
        <rFont val="Arial"/>
        <family val="2"/>
      </rPr>
      <t>(Détail du calcul ISOC à détailler dans le Tableau 17A)</t>
    </r>
  </si>
  <si>
    <t>ANNEXES AU RAPPORT TARIFAIRE ANNUEL</t>
  </si>
  <si>
    <t>Tableau : Plafond des coûts gérables</t>
  </si>
  <si>
    <t>TABLE DES MATIERES DU RAPPORT TARIFAIRE ANNUEL</t>
  </si>
  <si>
    <r>
      <t xml:space="preserve">Un tableau et une note explicative reprenant le détail des coûts IT et notamment les coûts de la clearing house actuelle, les coûts d'Atrias, les coûts des autres projets informatiques significatifs (en y joignant les pièces justificatives).
</t>
    </r>
    <r>
      <rPr>
        <sz val="10"/>
        <color rgb="FFFF0000"/>
        <rFont val="Arial"/>
        <family val="2"/>
      </rPr>
      <t xml:space="preserve">Pour ORES Assets : l'excel et la note peut porter sur l'ensemble des secteurs mais en distinguant les coûts imputés aux secteurs électricité et aux secteurs gaz </t>
    </r>
  </si>
  <si>
    <r>
      <t xml:space="preserve">Un tableau et une note explicative reprenant une vue d'ensemble des coûts gérables de l'année N selon les grandes catégories de coûts et notamment : les coûts de personnel, les coûts de pensions (cotisations ONSS, assurance groupe, cotisations ONSSAPL, cotisations de régularisation), les coûts IT, les coûts de consultance (hors IT).
</t>
    </r>
    <r>
      <rPr>
        <sz val="10"/>
        <color rgb="FFFF0000"/>
        <rFont val="Arial"/>
        <family val="2"/>
      </rPr>
      <t xml:space="preserve">Pour ORES Assets : l'excel et la note peut porter sur l'ensemble des secteurs mais en distinguant les coûts imputés aux secteurs électricité et aux secteurs gaz </t>
    </r>
  </si>
  <si>
    <r>
      <t xml:space="preserve">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 
</t>
    </r>
    <r>
      <rPr>
        <sz val="10"/>
        <color rgb="FFFF0000"/>
        <rFont val="Arial"/>
        <family val="2"/>
      </rPr>
      <t xml:space="preserve">Pour ORES Assets : La note peut porter sur l'ensemble des secteurs mais en distinguant les coûts imputés aux secteurs électricité et aux secteurs gaz </t>
    </r>
  </si>
  <si>
    <t xml:space="preserve">Pour les tableaux 2, 2A, 2B, un fichier excel incluant le tableau de chaque secteur et un onglet récapitulatif avec le tableau agrégé pour l'ensemble des secteurs d'ORES Assets avec les liens actifs entre les onglets.   </t>
  </si>
  <si>
    <t xml:space="preserve">Pour les tableaux 6, 6bis, 6ter, 7, 7C, 7D, 7E, 7F, 7G, 7H, 7I, 7J,7K, 7L,7M,7N,7O,7Q, 16A, 16B, 17, 18A, 18B, 19, 20A, 20B, 28,29 un fichier excel incluant le tableau de chaque secteur et un onglet récapitulatif avec le tableau agrégé pour l'ensemble des secteurs gaz (somme des onglets individuels) avec les liens actifs entre les onglets.   </t>
  </si>
  <si>
    <t>7A  7B</t>
  </si>
  <si>
    <t>(6) =(4)+(5)</t>
  </si>
  <si>
    <t>Tableau 3A</t>
  </si>
</sst>
</file>

<file path=xl/styles.xml><?xml version="1.0" encoding="utf-8"?>
<styleSheet xmlns="http://schemas.openxmlformats.org/spreadsheetml/2006/main">
  <numFmts count="11">
    <numFmt numFmtId="43" formatCode="_ * #,##0.00_ ;_ * \-#,##0.00_ ;_ * &quot;-&quot;??_ ;_ @_ "/>
    <numFmt numFmtId="164" formatCode="_-* #,##0.00\ _€_-;\-* #,##0.00\ _€_-;_-* &quot;-&quot;??\ _€_-;_-@_-"/>
    <numFmt numFmtId="165" formatCode="0.0000%"/>
    <numFmt numFmtId="166" formatCode="#,##0_ ;\-#,##0\ "/>
    <numFmt numFmtId="167" formatCode="#,##0.00_ ;\-#,##0.00\ "/>
    <numFmt numFmtId="168" formatCode="#,##0.00&quot; €&quot;;\-#,##0.00&quot; €&quot;"/>
    <numFmt numFmtId="169" formatCode="_(* #,##0.00_);_(* \(#,##0.00\);_(* \-??_);_(@_)"/>
    <numFmt numFmtId="170" formatCode="#,##0.00_ ;[Red]\-#,##0.00\ "/>
    <numFmt numFmtId="171" formatCode="&quot;€&quot;\ #,##0.00"/>
    <numFmt numFmtId="172" formatCode="#,##0.0000000_ ;\-#,##0.0000000\ "/>
    <numFmt numFmtId="173" formatCode="_-* #,##0.00\ &quot;€&quot;_-;\-* #,##0.00\ &quot;€&quot;_-;_-* &quot;-&quot;??\ &quot;€&quot;_-;_-@_-"/>
  </numFmts>
  <fonts count="183">
    <font>
      <sz val="10"/>
      <name val="Arial"/>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u/>
      <sz val="10"/>
      <color indexed="12"/>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2"/>
      <color indexed="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u/>
      <sz val="11"/>
      <color indexed="8"/>
      <name val="Arial"/>
      <family val="2"/>
    </font>
    <font>
      <b/>
      <sz val="11"/>
      <color indexed="8"/>
      <name val="Arial"/>
      <family val="2"/>
    </font>
    <font>
      <sz val="11"/>
      <name val="Arial"/>
      <family val="2"/>
    </font>
    <font>
      <b/>
      <sz val="11"/>
      <name val="Arial"/>
      <family val="2"/>
    </font>
    <font>
      <u/>
      <sz val="9"/>
      <name val="Arial"/>
      <family val="2"/>
    </font>
    <font>
      <sz val="10"/>
      <name val="Arial"/>
      <family val="2"/>
    </font>
    <font>
      <b/>
      <sz val="12"/>
      <color indexed="9"/>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8"/>
      <name val="Verdana"/>
      <family val="2"/>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b/>
      <sz val="20"/>
      <color rgb="FF003399"/>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sz val="10"/>
      <name val="Calibri"/>
      <family val="2"/>
      <scheme val="minor"/>
    </font>
    <font>
      <b/>
      <u/>
      <sz val="10"/>
      <color theme="4" tint="-0.249977111117893"/>
      <name val="Arial"/>
      <family val="2"/>
    </font>
    <font>
      <sz val="10"/>
      <color theme="4"/>
      <name val="Arial"/>
      <family val="2"/>
    </font>
    <font>
      <b/>
      <sz val="10"/>
      <color theme="4"/>
      <name val="Arial"/>
      <family val="2"/>
    </font>
    <font>
      <b/>
      <sz val="10"/>
      <color rgb="FFC00000"/>
      <name val="Arial"/>
      <family val="2"/>
    </font>
    <font>
      <b/>
      <sz val="10"/>
      <color rgb="FF0000FF"/>
      <name val="Arial"/>
      <family val="2"/>
    </font>
    <font>
      <sz val="11"/>
      <color indexed="10"/>
      <name val="Arial"/>
      <family val="2"/>
    </font>
    <font>
      <b/>
      <sz val="8"/>
      <color indexed="12"/>
      <name val="Arial"/>
      <family val="2"/>
    </font>
    <font>
      <b/>
      <sz val="8"/>
      <color indexed="18"/>
      <name val="Arial"/>
      <family val="2"/>
    </font>
    <font>
      <b/>
      <sz val="8"/>
      <color indexed="16"/>
      <name val="Arial"/>
      <family val="2"/>
    </font>
    <font>
      <sz val="8"/>
      <color indexed="16"/>
      <name val="Arial"/>
      <family val="2"/>
    </font>
    <font>
      <b/>
      <sz val="9"/>
      <color indexed="18"/>
      <name val="Arial"/>
      <family val="2"/>
    </font>
    <font>
      <b/>
      <sz val="7"/>
      <name val="Arial"/>
      <family val="2"/>
    </font>
    <font>
      <i/>
      <sz val="11"/>
      <color theme="1"/>
      <name val="Arial"/>
      <family val="2"/>
    </font>
    <font>
      <i/>
      <sz val="8"/>
      <name val="Arial"/>
      <family val="2"/>
    </font>
    <font>
      <b/>
      <sz val="10"/>
      <color indexed="39"/>
      <name val="Arial"/>
      <family val="2"/>
    </font>
    <font>
      <sz val="10"/>
      <color indexed="39"/>
      <name val="Arial"/>
      <family val="2"/>
    </font>
    <font>
      <sz val="19"/>
      <color indexed="48"/>
      <name val="Arial"/>
      <family val="2"/>
    </font>
    <font>
      <b/>
      <sz val="11"/>
      <color indexed="9"/>
      <name val="Arial"/>
      <family val="2"/>
    </font>
    <font>
      <sz val="11"/>
      <color indexed="8"/>
      <name val="Calibri"/>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sz val="10"/>
      <color rgb="FF0000FF"/>
      <name val="Calibri"/>
      <family val="2"/>
    </font>
    <font>
      <b/>
      <sz val="9"/>
      <color indexed="8"/>
      <name val="Calibri"/>
      <family val="2"/>
    </font>
    <font>
      <sz val="10"/>
      <color rgb="FF0000FF"/>
      <name val="Calibri"/>
      <family val="2"/>
      <scheme val="minor"/>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11"/>
      <color rgb="FF0000FF"/>
      <name val="Arial"/>
      <family val="2"/>
    </font>
    <font>
      <b/>
      <sz val="8"/>
      <color theme="3"/>
      <name val="Arial"/>
      <family val="2"/>
    </font>
    <font>
      <b/>
      <sz val="11"/>
      <color indexed="18"/>
      <name val="Arial"/>
      <family val="2"/>
    </font>
    <font>
      <u/>
      <sz val="10"/>
      <color rgb="FF0000FF"/>
      <name val="Arial"/>
      <family val="2"/>
    </font>
  </fonts>
  <fills count="121">
    <fill>
      <patternFill patternType="none"/>
    </fill>
    <fill>
      <patternFill patternType="gray125"/>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4" tint="0.79998168889431442"/>
        <bgColor indexed="42"/>
      </patternFill>
    </fill>
    <fill>
      <patternFill patternType="solid">
        <fgColor theme="4" tint="0.59999389629810485"/>
        <bgColor indexed="42"/>
      </patternFill>
    </fill>
    <fill>
      <patternFill patternType="solid">
        <fgColor theme="4" tint="0.79998168889431442"/>
        <bgColor indexed="52"/>
      </patternFill>
    </fill>
    <fill>
      <patternFill patternType="solid">
        <fgColor theme="4" tint="0.59999389629810485"/>
        <bgColor indexed="52"/>
      </patternFill>
    </fill>
    <fill>
      <patternFill patternType="lightDown">
        <fgColor theme="0" tint="-0.499984740745262"/>
        <bgColor theme="4" tint="0.79998168889431442"/>
      </patternFill>
    </fill>
    <fill>
      <patternFill patternType="lightDown">
        <fgColor theme="0" tint="-0.499984740745262"/>
        <bgColor theme="4" tint="0.59999389629810485"/>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52"/>
      </patternFill>
    </fill>
    <fill>
      <patternFill patternType="solid">
        <fgColor theme="2"/>
        <bgColor indexed="21"/>
      </patternFill>
    </fill>
    <fill>
      <patternFill patternType="solid">
        <fgColor theme="2"/>
        <bgColor indexed="49"/>
      </patternFill>
    </fill>
    <fill>
      <patternFill patternType="solid">
        <fgColor theme="6"/>
        <bgColor indexed="49"/>
      </patternFill>
    </fill>
    <fill>
      <patternFill patternType="solid">
        <fgColor theme="0" tint="-0.249977111117893"/>
        <bgColor indexed="42"/>
      </patternFill>
    </fill>
    <fill>
      <patternFill patternType="solid">
        <fgColor theme="0"/>
        <bgColor auto="1"/>
      </patternFill>
    </fill>
    <fill>
      <patternFill patternType="solid">
        <fgColor rgb="FFFFFFCC"/>
      </patternFill>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0"/>
        <bgColor indexed="29"/>
      </patternFill>
    </fill>
    <fill>
      <patternFill patternType="solid">
        <fgColor theme="9"/>
        <bgColor rgb="FF000000"/>
      </patternFill>
    </fill>
    <fill>
      <patternFill patternType="solid">
        <fgColor theme="6" tint="0.79998168889431442"/>
        <bgColor indexed="64"/>
      </patternFill>
    </fill>
  </fills>
  <borders count="385">
    <border>
      <left/>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medium">
        <color indexed="8"/>
      </top>
      <bottom style="medium">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bottom style="medium">
        <color indexed="64"/>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style="thin">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8"/>
      </left>
      <right style="thin">
        <color indexed="8"/>
      </right>
      <top style="thin">
        <color indexed="8"/>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8"/>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2965">
    <xf numFmtId="0" fontId="0" fillId="0" borderId="0"/>
    <xf numFmtId="0" fontId="12" fillId="0" borderId="0" applyNumberFormat="0" applyFill="0" applyBorder="0" applyAlignment="0" applyProtection="0">
      <alignment vertical="top"/>
      <protection locked="0"/>
    </xf>
    <xf numFmtId="164" fontId="34" fillId="0" borderId="0" applyFont="0" applyFill="0" applyBorder="0" applyAlignment="0" applyProtection="0"/>
    <xf numFmtId="9" fontId="48" fillId="0" borderId="0" applyFont="0" applyFill="0" applyBorder="0" applyAlignment="0" applyProtection="0"/>
    <xf numFmtId="0" fontId="3" fillId="0" borderId="0"/>
    <xf numFmtId="17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 fontId="18" fillId="60" borderId="355" applyNumberFormat="0" applyProtection="0">
      <alignment vertical="center"/>
    </xf>
    <xf numFmtId="4" fontId="122" fillId="61" borderId="355" applyNumberFormat="0" applyProtection="0">
      <alignment vertical="center"/>
    </xf>
    <xf numFmtId="4" fontId="18" fillId="61" borderId="355" applyNumberFormat="0" applyProtection="0">
      <alignment horizontal="left" vertical="center" indent="1"/>
    </xf>
    <xf numFmtId="0" fontId="18" fillId="61" borderId="355" applyNumberFormat="0" applyProtection="0">
      <alignment horizontal="left" vertical="top" indent="1"/>
    </xf>
    <xf numFmtId="4" fontId="18" fillId="62" borderId="0" applyNumberFormat="0" applyProtection="0">
      <alignment horizontal="left" vertical="center" indent="1"/>
    </xf>
    <xf numFmtId="4" fontId="14" fillId="52" borderId="355" applyNumberFormat="0" applyProtection="0">
      <alignment horizontal="right" vertical="center"/>
    </xf>
    <xf numFmtId="4" fontId="14" fillId="53" borderId="355" applyNumberFormat="0" applyProtection="0">
      <alignment horizontal="right" vertical="center"/>
    </xf>
    <xf numFmtId="4" fontId="14" fillId="57" borderId="355" applyNumberFormat="0" applyProtection="0">
      <alignment horizontal="right" vertical="center"/>
    </xf>
    <xf numFmtId="4" fontId="14" fillId="55" borderId="355" applyNumberFormat="0" applyProtection="0">
      <alignment horizontal="right" vertical="center"/>
    </xf>
    <xf numFmtId="4" fontId="14" fillId="56" borderId="355" applyNumberFormat="0" applyProtection="0">
      <alignment horizontal="right" vertical="center"/>
    </xf>
    <xf numFmtId="4" fontId="14" fillId="59" borderId="355" applyNumberFormat="0" applyProtection="0">
      <alignment horizontal="right" vertical="center"/>
    </xf>
    <xf numFmtId="4" fontId="14" fillId="58" borderId="355" applyNumberFormat="0" applyProtection="0">
      <alignment horizontal="right" vertical="center"/>
    </xf>
    <xf numFmtId="4" fontId="14" fillId="63" borderId="355" applyNumberFormat="0" applyProtection="0">
      <alignment horizontal="right" vertical="center"/>
    </xf>
    <xf numFmtId="4" fontId="14" fillId="54" borderId="355" applyNumberFormat="0" applyProtection="0">
      <alignment horizontal="right" vertical="center"/>
    </xf>
    <xf numFmtId="4" fontId="18" fillId="64" borderId="356" applyNumberFormat="0" applyProtection="0">
      <alignment horizontal="left" vertical="center" indent="1"/>
    </xf>
    <xf numFmtId="4" fontId="14" fillId="65" borderId="0" applyNumberFormat="0" applyProtection="0">
      <alignment horizontal="left" vertical="center" indent="1"/>
    </xf>
    <xf numFmtId="4" fontId="19" fillId="66" borderId="0" applyNumberFormat="0" applyProtection="0">
      <alignment horizontal="left" vertical="center" indent="1"/>
    </xf>
    <xf numFmtId="4" fontId="14" fillId="67" borderId="355" applyNumberFormat="0" applyProtection="0">
      <alignment horizontal="right" vertical="center"/>
    </xf>
    <xf numFmtId="4" fontId="14" fillId="65" borderId="0" applyNumberFormat="0" applyProtection="0">
      <alignment horizontal="left" vertical="center" indent="1"/>
    </xf>
    <xf numFmtId="4" fontId="14" fillId="62" borderId="0"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top" indent="1"/>
    </xf>
    <xf numFmtId="0" fontId="3" fillId="62" borderId="355" applyNumberFormat="0" applyProtection="0">
      <alignment horizontal="left" vertical="center" indent="1"/>
    </xf>
    <xf numFmtId="0" fontId="3" fillId="62" borderId="355" applyNumberFormat="0" applyProtection="0">
      <alignment horizontal="left" vertical="top" indent="1"/>
    </xf>
    <xf numFmtId="0" fontId="3" fillId="68" borderId="355" applyNumberFormat="0" applyProtection="0">
      <alignment horizontal="left" vertical="center" indent="1"/>
    </xf>
    <xf numFmtId="0" fontId="3" fillId="68" borderId="355" applyNumberFormat="0" applyProtection="0">
      <alignment horizontal="left" vertical="top" indent="1"/>
    </xf>
    <xf numFmtId="0" fontId="3" fillId="69" borderId="355" applyNumberFormat="0" applyProtection="0">
      <alignment horizontal="left" vertical="center" indent="1"/>
    </xf>
    <xf numFmtId="0" fontId="3" fillId="69" borderId="355" applyNumberFormat="0" applyProtection="0">
      <alignment horizontal="left" vertical="top" indent="1"/>
    </xf>
    <xf numFmtId="4" fontId="14" fillId="70" borderId="355" applyNumberFormat="0" applyProtection="0">
      <alignment vertical="center"/>
    </xf>
    <xf numFmtId="4" fontId="123" fillId="70" borderId="355" applyNumberFormat="0" applyProtection="0">
      <alignment vertical="center"/>
    </xf>
    <xf numFmtId="4" fontId="14" fillId="70" borderId="355" applyNumberFormat="0" applyProtection="0">
      <alignment horizontal="left" vertical="center" indent="1"/>
    </xf>
    <xf numFmtId="0" fontId="14" fillId="70" borderId="355" applyNumberFormat="0" applyProtection="0">
      <alignment horizontal="left" vertical="top" indent="1"/>
    </xf>
    <xf numFmtId="4" fontId="14" fillId="65" borderId="355" applyNumberFormat="0" applyProtection="0">
      <alignment horizontal="right" vertical="center"/>
    </xf>
    <xf numFmtId="4" fontId="123" fillId="65" borderId="355" applyNumberFormat="0" applyProtection="0">
      <alignment horizontal="right" vertical="center"/>
    </xf>
    <xf numFmtId="4" fontId="14" fillId="67" borderId="355" applyNumberFormat="0" applyProtection="0">
      <alignment horizontal="left" vertical="center" indent="1"/>
    </xf>
    <xf numFmtId="0" fontId="14" fillId="62" borderId="355" applyNumberFormat="0" applyProtection="0">
      <alignment horizontal="left" vertical="top" indent="1"/>
    </xf>
    <xf numFmtId="4" fontId="124" fillId="71" borderId="0" applyNumberFormat="0" applyProtection="0">
      <alignment horizontal="left" vertical="center" indent="1"/>
    </xf>
    <xf numFmtId="4" fontId="15" fillId="65" borderId="355" applyNumberFormat="0" applyProtection="0">
      <alignment horizontal="right" vertical="center"/>
    </xf>
    <xf numFmtId="0" fontId="3" fillId="0" borderId="0">
      <alignment vertical="top"/>
    </xf>
    <xf numFmtId="0" fontId="3" fillId="0" borderId="0">
      <alignment vertical="top"/>
    </xf>
    <xf numFmtId="0" fontId="3" fillId="0" borderId="0"/>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xf numFmtId="0" fontId="14" fillId="0" borderId="0">
      <alignment vertical="top"/>
    </xf>
    <xf numFmtId="0" fontId="3" fillId="0" borderId="0"/>
    <xf numFmtId="164"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1" fillId="0" borderId="0"/>
    <xf numFmtId="0" fontId="3" fillId="0" borderId="0">
      <alignment vertical="top"/>
    </xf>
    <xf numFmtId="164" fontId="3" fillId="0" borderId="0" applyFont="0" applyFill="0" applyBorder="0" applyAlignment="0" applyProtection="0"/>
    <xf numFmtId="0" fontId="3" fillId="0" borderId="0">
      <alignment vertical="top"/>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alignment vertical="top"/>
    </xf>
    <xf numFmtId="9" fontId="3" fillId="0" borderId="0" applyFont="0" applyFill="0" applyBorder="0" applyAlignment="0" applyProtection="0"/>
    <xf numFmtId="0" fontId="1" fillId="0" borderId="0"/>
    <xf numFmtId="0" fontId="3" fillId="0" borderId="0">
      <alignment vertical="top"/>
    </xf>
    <xf numFmtId="164" fontId="3" fillId="0" borderId="0" applyFont="0" applyFill="0" applyBorder="0" applyAlignment="0" applyProtection="0"/>
    <xf numFmtId="0" fontId="3" fillId="0" borderId="0">
      <alignment vertical="top"/>
    </xf>
    <xf numFmtId="9" fontId="3" fillId="0" borderId="0" applyFont="0" applyFill="0" applyBorder="0" applyAlignment="0" applyProtection="0"/>
    <xf numFmtId="0" fontId="1" fillId="0" borderId="0"/>
    <xf numFmtId="0" fontId="3" fillId="0" borderId="0">
      <alignment vertical="top"/>
    </xf>
    <xf numFmtId="164" fontId="3" fillId="0" borderId="0" applyFont="0" applyFill="0" applyBorder="0" applyAlignment="0" applyProtection="0"/>
    <xf numFmtId="0" fontId="3" fillId="0" borderId="0">
      <alignment vertical="top"/>
    </xf>
    <xf numFmtId="9" fontId="3" fillId="0" borderId="0" applyFont="0" applyFill="0" applyBorder="0" applyAlignment="0" applyProtection="0"/>
    <xf numFmtId="0" fontId="1" fillId="0" borderId="0"/>
    <xf numFmtId="0" fontId="3" fillId="0" borderId="0">
      <alignment vertical="top"/>
    </xf>
    <xf numFmtId="164" fontId="3" fillId="0" borderId="0" applyFont="0" applyFill="0" applyBorder="0" applyAlignment="0" applyProtection="0"/>
    <xf numFmtId="0" fontId="3" fillId="0" borderId="0">
      <alignment vertical="top"/>
    </xf>
    <xf numFmtId="9" fontId="3" fillId="0" borderId="0" applyFont="0" applyFill="0" applyBorder="0" applyAlignment="0" applyProtection="0"/>
    <xf numFmtId="0" fontId="1" fillId="0" borderId="0"/>
    <xf numFmtId="0" fontId="3" fillId="0" borderId="0">
      <alignment vertical="top"/>
    </xf>
    <xf numFmtId="164" fontId="3" fillId="0" borderId="0" applyFont="0" applyFill="0" applyBorder="0" applyAlignment="0" applyProtection="0"/>
    <xf numFmtId="0" fontId="3" fillId="0" borderId="0">
      <alignment vertical="top"/>
    </xf>
    <xf numFmtId="0" fontId="1" fillId="0" borderId="0"/>
    <xf numFmtId="0" fontId="3" fillId="0" borderId="0">
      <alignment vertical="top"/>
    </xf>
    <xf numFmtId="164" fontId="3" fillId="0" borderId="0" applyFont="0" applyFill="0" applyBorder="0" applyAlignment="0" applyProtection="0"/>
    <xf numFmtId="0" fontId="3" fillId="0" borderId="0">
      <alignment vertical="top"/>
    </xf>
    <xf numFmtId="0" fontId="1" fillId="0" borderId="0"/>
    <xf numFmtId="0" fontId="3" fillId="0" borderId="0">
      <alignment vertical="top"/>
    </xf>
    <xf numFmtId="164" fontId="3" fillId="0" borderId="0" applyFont="0" applyFill="0" applyBorder="0" applyAlignment="0" applyProtection="0"/>
    <xf numFmtId="0" fontId="3" fillId="0" borderId="0">
      <alignment vertical="top"/>
    </xf>
    <xf numFmtId="0" fontId="1" fillId="0" borderId="0"/>
    <xf numFmtId="0" fontId="3" fillId="0" borderId="0">
      <alignment vertical="top"/>
    </xf>
    <xf numFmtId="164" fontId="3" fillId="0" borderId="0" applyFont="0" applyFill="0" applyBorder="0" applyAlignment="0" applyProtection="0"/>
    <xf numFmtId="0" fontId="3" fillId="0" borderId="0">
      <alignment vertical="top"/>
    </xf>
    <xf numFmtId="0" fontId="1" fillId="0" borderId="0"/>
    <xf numFmtId="164" fontId="3" fillId="0" borderId="0" applyFont="0" applyFill="0" applyBorder="0" applyAlignment="0" applyProtection="0"/>
    <xf numFmtId="0" fontId="3" fillId="0" borderId="0">
      <alignment vertical="top"/>
    </xf>
    <xf numFmtId="0" fontId="1" fillId="0" borderId="0"/>
    <xf numFmtId="0" fontId="3" fillId="0" borderId="0">
      <alignment vertical="top"/>
    </xf>
    <xf numFmtId="0" fontId="3" fillId="0" borderId="0"/>
    <xf numFmtId="9" fontId="3" fillId="0" borderId="0" applyFont="0" applyFill="0" applyBorder="0" applyAlignment="0" applyProtection="0"/>
    <xf numFmtId="9" fontId="1" fillId="0" borderId="0" applyFont="0" applyFill="0" applyBorder="0" applyAlignment="0" applyProtection="0"/>
    <xf numFmtId="0" fontId="14" fillId="0" borderId="0">
      <alignment vertical="top"/>
    </xf>
    <xf numFmtId="0" fontId="14" fillId="0" borderId="0">
      <alignment vertical="top"/>
    </xf>
    <xf numFmtId="0" fontId="10" fillId="0" borderId="0"/>
    <xf numFmtId="0" fontId="127" fillId="0" borderId="0"/>
    <xf numFmtId="0" fontId="9" fillId="0" borderId="0"/>
    <xf numFmtId="0" fontId="128" fillId="0" borderId="0"/>
    <xf numFmtId="0" fontId="126" fillId="75" borderId="0" applyNumberFormat="0" applyBorder="0" applyAlignment="0" applyProtection="0"/>
    <xf numFmtId="0" fontId="126" fillId="53" borderId="0" applyNumberFormat="0" applyBorder="0" applyAlignment="0" applyProtection="0"/>
    <xf numFmtId="0" fontId="126" fillId="76" borderId="0" applyNumberFormat="0" applyBorder="0" applyAlignment="0" applyProtection="0"/>
    <xf numFmtId="0" fontId="126" fillId="77" borderId="0" applyNumberFormat="0" applyBorder="0" applyAlignment="0" applyProtection="0"/>
    <xf numFmtId="0" fontId="126" fillId="78" borderId="0" applyNumberFormat="0" applyBorder="0" applyAlignment="0" applyProtection="0"/>
    <xf numFmtId="0" fontId="126" fillId="76" borderId="0" applyNumberFormat="0" applyBorder="0" applyAlignment="0" applyProtection="0"/>
    <xf numFmtId="0" fontId="126" fillId="79" borderId="0" applyNumberFormat="0" applyBorder="0" applyAlignment="0" applyProtection="0"/>
    <xf numFmtId="0" fontId="126" fillId="52" borderId="0" applyNumberFormat="0" applyBorder="0" applyAlignment="0" applyProtection="0"/>
    <xf numFmtId="0" fontId="126" fillId="80" borderId="0" applyNumberFormat="0" applyBorder="0" applyAlignment="0" applyProtection="0"/>
    <xf numFmtId="0" fontId="126" fillId="81" borderId="0" applyNumberFormat="0" applyBorder="0" applyAlignment="0" applyProtection="0"/>
    <xf numFmtId="0" fontId="126" fillId="78" borderId="0" applyNumberFormat="0" applyBorder="0" applyAlignment="0" applyProtection="0"/>
    <xf numFmtId="0" fontId="126" fillId="77" borderId="0" applyNumberFormat="0" applyBorder="0" applyAlignment="0" applyProtection="0"/>
    <xf numFmtId="0" fontId="129" fillId="0" borderId="0"/>
    <xf numFmtId="0" fontId="130" fillId="0" borderId="0"/>
    <xf numFmtId="0" fontId="126" fillId="78" borderId="0" applyNumberFormat="0" applyBorder="0" applyAlignment="0" applyProtection="0"/>
    <xf numFmtId="0" fontId="126" fillId="53" borderId="0" applyNumberFormat="0" applyBorder="0" applyAlignment="0" applyProtection="0"/>
    <xf numFmtId="0" fontId="126" fillId="60" borderId="0" applyNumberFormat="0" applyBorder="0" applyAlignment="0" applyProtection="0"/>
    <xf numFmtId="0" fontId="126" fillId="52" borderId="0" applyNumberFormat="0" applyBorder="0" applyAlignment="0" applyProtection="0"/>
    <xf numFmtId="0" fontId="126" fillId="78" borderId="0" applyNumberFormat="0" applyBorder="0" applyAlignment="0" applyProtection="0"/>
    <xf numFmtId="0" fontId="126" fillId="76" borderId="0" applyNumberFormat="0" applyBorder="0" applyAlignment="0" applyProtection="0"/>
    <xf numFmtId="0" fontId="126" fillId="75" borderId="0" applyNumberFormat="0" applyBorder="0" applyAlignment="0" applyProtection="0"/>
    <xf numFmtId="0" fontId="126" fillId="53" borderId="0" applyNumberFormat="0" applyBorder="0" applyAlignment="0" applyProtection="0"/>
    <xf numFmtId="0" fontId="126" fillId="54" borderId="0" applyNumberFormat="0" applyBorder="0" applyAlignment="0" applyProtection="0"/>
    <xf numFmtId="0" fontId="126" fillId="81" borderId="0" applyNumberFormat="0" applyBorder="0" applyAlignment="0" applyProtection="0"/>
    <xf numFmtId="0" fontId="126" fillId="75" borderId="0" applyNumberFormat="0" applyBorder="0" applyAlignment="0" applyProtection="0"/>
    <xf numFmtId="0" fontId="126" fillId="55" borderId="0" applyNumberFormat="0" applyBorder="0" applyAlignment="0" applyProtection="0"/>
    <xf numFmtId="0" fontId="131" fillId="78" borderId="0" applyNumberFormat="0" applyBorder="0" applyAlignment="0" applyProtection="0"/>
    <xf numFmtId="0" fontId="131" fillId="59" borderId="0" applyNumberFormat="0" applyBorder="0" applyAlignment="0" applyProtection="0"/>
    <xf numFmtId="0" fontId="131" fillId="55" borderId="0" applyNumberFormat="0" applyBorder="0" applyAlignment="0" applyProtection="0"/>
    <xf numFmtId="0" fontId="131" fillId="52" borderId="0" applyNumberFormat="0" applyBorder="0" applyAlignment="0" applyProtection="0"/>
    <xf numFmtId="0" fontId="131" fillId="78" borderId="0" applyNumberFormat="0" applyBorder="0" applyAlignment="0" applyProtection="0"/>
    <xf numFmtId="0" fontId="131" fillId="53" borderId="0" applyNumberFormat="0" applyBorder="0" applyAlignment="0" applyProtection="0"/>
    <xf numFmtId="0" fontId="131" fillId="82" borderId="0" applyNumberFormat="0" applyBorder="0" applyAlignment="0" applyProtection="0"/>
    <xf numFmtId="0" fontId="131" fillId="53" borderId="0" applyNumberFormat="0" applyBorder="0" applyAlignment="0" applyProtection="0"/>
    <xf numFmtId="0" fontId="131" fillId="54" borderId="0" applyNumberFormat="0" applyBorder="0" applyAlignment="0" applyProtection="0"/>
    <xf numFmtId="0" fontId="131" fillId="83" borderId="0" applyNumberFormat="0" applyBorder="0" applyAlignment="0" applyProtection="0"/>
    <xf numFmtId="0" fontId="131" fillId="84" borderId="0" applyNumberFormat="0" applyBorder="0" applyAlignment="0" applyProtection="0"/>
    <xf numFmtId="0" fontId="131" fillId="56" borderId="0" applyNumberFormat="0" applyBorder="0" applyAlignment="0" applyProtection="0"/>
    <xf numFmtId="0" fontId="126" fillId="85" borderId="0" applyNumberFormat="0" applyBorder="0" applyAlignment="0" applyProtection="0"/>
    <xf numFmtId="0" fontId="126" fillId="86" borderId="0" applyNumberFormat="0" applyBorder="0" applyAlignment="0" applyProtection="0"/>
    <xf numFmtId="0" fontId="131" fillId="87" borderId="0" applyNumberFormat="0" applyBorder="0" applyAlignment="0" applyProtection="0"/>
    <xf numFmtId="0" fontId="131" fillId="88" borderId="0" applyNumberFormat="0" applyBorder="0" applyAlignment="0" applyProtection="0"/>
    <xf numFmtId="0" fontId="126" fillId="89" borderId="0" applyNumberFormat="0" applyBorder="0" applyAlignment="0" applyProtection="0"/>
    <xf numFmtId="0" fontId="126" fillId="90" borderId="0" applyNumberFormat="0" applyBorder="0" applyAlignment="0" applyProtection="0"/>
    <xf numFmtId="0" fontId="131" fillId="91" borderId="0" applyNumberFormat="0" applyBorder="0" applyAlignment="0" applyProtection="0"/>
    <xf numFmtId="0" fontId="131" fillId="59" borderId="0" applyNumberFormat="0" applyBorder="0" applyAlignment="0" applyProtection="0"/>
    <xf numFmtId="0" fontId="126" fillId="92" borderId="0" applyNumberFormat="0" applyBorder="0" applyAlignment="0" applyProtection="0"/>
    <xf numFmtId="0" fontId="126" fillId="93" borderId="0" applyNumberFormat="0" applyBorder="0" applyAlignment="0" applyProtection="0"/>
    <xf numFmtId="0" fontId="131" fillId="94" borderId="0" applyNumberFormat="0" applyBorder="0" applyAlignment="0" applyProtection="0"/>
    <xf numFmtId="0" fontId="131" fillId="55" borderId="0" applyNumberFormat="0" applyBorder="0" applyAlignment="0" applyProtection="0"/>
    <xf numFmtId="0" fontId="126" fillId="89" borderId="0" applyNumberFormat="0" applyBorder="0" applyAlignment="0" applyProtection="0"/>
    <xf numFmtId="0" fontId="126" fillId="95" borderId="0" applyNumberFormat="0" applyBorder="0" applyAlignment="0" applyProtection="0"/>
    <xf numFmtId="0" fontId="131" fillId="90" borderId="0" applyNumberFormat="0" applyBorder="0" applyAlignment="0" applyProtection="0"/>
    <xf numFmtId="0" fontId="131" fillId="96" borderId="0" applyNumberFormat="0" applyBorder="0" applyAlignment="0" applyProtection="0"/>
    <xf numFmtId="0" fontId="126" fillId="97" borderId="0" applyNumberFormat="0" applyBorder="0" applyAlignment="0" applyProtection="0"/>
    <xf numFmtId="0" fontId="126" fillId="98" borderId="0" applyNumberFormat="0" applyBorder="0" applyAlignment="0" applyProtection="0"/>
    <xf numFmtId="0" fontId="131" fillId="87" borderId="0" applyNumberFormat="0" applyBorder="0" applyAlignment="0" applyProtection="0"/>
    <xf numFmtId="0" fontId="131" fillId="84" borderId="0" applyNumberFormat="0" applyBorder="0" applyAlignment="0" applyProtection="0"/>
    <xf numFmtId="0" fontId="126" fillId="99" borderId="0" applyNumberFormat="0" applyBorder="0" applyAlignment="0" applyProtection="0"/>
    <xf numFmtId="0" fontId="126" fillId="100" borderId="0" applyNumberFormat="0" applyBorder="0" applyAlignment="0" applyProtection="0"/>
    <xf numFmtId="0" fontId="131" fillId="101" borderId="0" applyNumberFormat="0" applyBorder="0" applyAlignment="0" applyProtection="0"/>
    <xf numFmtId="0" fontId="131" fillId="57" borderId="0" applyNumberFormat="0" applyBorder="0" applyAlignment="0" applyProtection="0"/>
    <xf numFmtId="0" fontId="132" fillId="0" borderId="0" applyNumberFormat="0" applyFill="0" applyBorder="0" applyAlignment="0" applyProtection="0"/>
    <xf numFmtId="0" fontId="133" fillId="0" borderId="0"/>
    <xf numFmtId="0" fontId="134" fillId="0" borderId="0"/>
    <xf numFmtId="0" fontId="135" fillId="0" borderId="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6" fillId="102"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7" fillId="103" borderId="357" applyNumberFormat="0" applyAlignment="0" applyProtection="0"/>
    <xf numFmtId="0" fontId="132" fillId="0" borderId="358" applyNumberFormat="0" applyFill="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26" fillId="0" borderId="0" applyFont="0" applyFill="0" applyBorder="0" applyAlignment="0" applyProtection="0"/>
    <xf numFmtId="164" fontId="12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51" borderId="354"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138" fillId="104" borderId="360" applyNumberFormat="0" applyAlignment="0" applyProtection="0"/>
    <xf numFmtId="0" fontId="52" fillId="105" borderId="0" applyNumberFormat="0" applyBorder="0" applyAlignment="0" applyProtection="0"/>
    <xf numFmtId="0" fontId="52" fillId="106" borderId="0" applyNumberFormat="0" applyBorder="0" applyAlignment="0" applyProtection="0"/>
    <xf numFmtId="0" fontId="52" fillId="107" borderId="0" applyNumberFormat="0" applyBorder="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0" fontId="139" fillId="60" borderId="357" applyNumberFormat="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140"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140"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0" fontId="141" fillId="0" borderId="361" applyNumberFormat="0" applyFill="0" applyAlignment="0" applyProtection="0"/>
    <xf numFmtId="0" fontId="142" fillId="80" borderId="0" applyNumberFormat="0" applyBorder="0" applyAlignment="0" applyProtection="0"/>
    <xf numFmtId="0" fontId="143" fillId="81" borderId="0" applyNumberFormat="0" applyBorder="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39" fillId="77" borderId="357" applyNumberFormat="0" applyAlignment="0" applyProtection="0"/>
    <xf numFmtId="0" fontId="144" fillId="0" borderId="362" applyNumberFormat="0" applyFill="0" applyAlignment="0" applyProtection="0"/>
    <xf numFmtId="0" fontId="145" fillId="0" borderId="363" applyNumberFormat="0" applyFill="0" applyAlignment="0" applyProtection="0"/>
    <xf numFmtId="0" fontId="146" fillId="0" borderId="364" applyNumberFormat="0" applyFill="0" applyAlignment="0" applyProtection="0"/>
    <xf numFmtId="0" fontId="146" fillId="0" borderId="364" applyNumberFormat="0" applyFill="0" applyAlignment="0" applyProtection="0"/>
    <xf numFmtId="0" fontId="146" fillId="0" borderId="364" applyNumberFormat="0" applyFill="0" applyAlignment="0" applyProtection="0"/>
    <xf numFmtId="0" fontId="146" fillId="0" borderId="364" applyNumberFormat="0" applyFill="0" applyAlignment="0" applyProtection="0"/>
    <xf numFmtId="0" fontId="146" fillId="0" borderId="364" applyNumberFormat="0" applyFill="0" applyAlignment="0" applyProtection="0"/>
    <xf numFmtId="0" fontId="146" fillId="0" borderId="364" applyNumberFormat="0" applyFill="0" applyAlignment="0" applyProtection="0"/>
    <xf numFmtId="0" fontId="146" fillId="0" borderId="364" applyNumberFormat="0" applyFill="0" applyAlignment="0" applyProtection="0"/>
    <xf numFmtId="0" fontId="146" fillId="0" borderId="364" applyNumberFormat="0" applyFill="0" applyAlignment="0" applyProtection="0"/>
    <xf numFmtId="0" fontId="146"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0" fontId="147" fillId="60" borderId="0" applyNumberFormat="0" applyBorder="0" applyAlignment="0" applyProtection="0"/>
    <xf numFmtId="0" fontId="148" fillId="6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alignment vertical="top"/>
    </xf>
    <xf numFmtId="0" fontId="3" fillId="0" borderId="0">
      <alignment vertical="top"/>
    </xf>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xf>
    <xf numFmtId="0" fontId="3" fillId="0" borderId="0"/>
    <xf numFmtId="0" fontId="3" fillId="0" borderId="0"/>
    <xf numFmtId="0" fontId="140" fillId="0" borderId="0"/>
    <xf numFmtId="0" fontId="3" fillId="0" borderId="0">
      <alignment vertical="top"/>
    </xf>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 fillId="0" borderId="0">
      <alignment vertical="top"/>
    </xf>
    <xf numFmtId="0" fontId="72" fillId="0" borderId="0"/>
    <xf numFmtId="0" fontId="72" fillId="0" borderId="0"/>
    <xf numFmtId="0" fontId="72" fillId="0" borderId="0"/>
    <xf numFmtId="0" fontId="126" fillId="0" borderId="0"/>
    <xf numFmtId="0" fontId="3" fillId="0" borderId="0"/>
    <xf numFmtId="0" fontId="3" fillId="0" borderId="0"/>
    <xf numFmtId="0" fontId="3" fillId="0" borderId="0"/>
    <xf numFmtId="0" fontId="3" fillId="0" borderId="0"/>
    <xf numFmtId="0" fontId="3" fillId="0" borderId="0"/>
    <xf numFmtId="0" fontId="3" fillId="0" borderId="0"/>
    <xf numFmtId="0" fontId="72" fillId="0" borderId="0"/>
    <xf numFmtId="0" fontId="3" fillId="0" borderId="0">
      <alignment vertical="top"/>
    </xf>
    <xf numFmtId="0" fontId="3" fillId="0" borderId="0"/>
    <xf numFmtId="0" fontId="3" fillId="0" borderId="0"/>
    <xf numFmtId="0" fontId="126" fillId="0" borderId="0"/>
    <xf numFmtId="0" fontId="72" fillId="0" borderId="0"/>
    <xf numFmtId="0" fontId="3" fillId="0" borderId="0">
      <alignment vertical="top"/>
    </xf>
    <xf numFmtId="0" fontId="72" fillId="0" borderId="0"/>
    <xf numFmtId="0" fontId="3" fillId="0" borderId="0">
      <alignment vertical="top"/>
    </xf>
    <xf numFmtId="0" fontId="72" fillId="0" borderId="0"/>
    <xf numFmtId="0" fontId="72" fillId="0" borderId="0"/>
    <xf numFmtId="0" fontId="72" fillId="0" borderId="0"/>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1" fillId="0" borderId="0"/>
    <xf numFmtId="0" fontId="72" fillId="0" borderId="0"/>
    <xf numFmtId="0" fontId="1" fillId="0" borderId="0"/>
    <xf numFmtId="0" fontId="1" fillId="0" borderId="0"/>
    <xf numFmtId="0" fontId="1" fillId="0" borderId="0"/>
    <xf numFmtId="0" fontId="1" fillId="0" borderId="0"/>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 fillId="0" borderId="0"/>
    <xf numFmtId="0" fontId="3"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3" fillId="76" borderId="359" applyNumberFormat="0" applyFont="0" applyAlignment="0" applyProtection="0"/>
    <xf numFmtId="0" fontId="143" fillId="52" borderId="0" applyNumberFormat="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8" fillId="60"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22" fillId="61" borderId="355" applyNumberFormat="0" applyProtection="0">
      <alignment vertical="center"/>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4" fontId="18" fillId="61" borderId="355" applyNumberFormat="0" applyProtection="0">
      <alignment horizontal="left" vertical="center"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0" fontId="18" fillId="61" borderId="355" applyNumberFormat="0" applyProtection="0">
      <alignment horizontal="left" vertical="top"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23" fillId="84" borderId="365" applyNumberFormat="0" applyProtection="0">
      <alignment horizontal="left" vertical="center" indent="1"/>
    </xf>
    <xf numFmtId="4" fontId="150" fillId="108" borderId="366" applyNumberFormat="0" applyProtection="0">
      <alignmen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2"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3"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14" fillId="57" borderId="355" applyNumberFormat="0" applyProtection="0">
      <alignment horizontal="right" vertical="center"/>
    </xf>
    <xf numFmtId="4" fontId="31" fillId="109" borderId="366" applyNumberFormat="0" applyProtection="0">
      <alignmen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5"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6"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4" fillId="59" borderId="355" applyNumberFormat="0" applyProtection="0">
      <alignment horizontal="right" vertical="center"/>
    </xf>
    <xf numFmtId="4" fontId="150" fillId="110" borderId="366" applyNumberFormat="0" applyProtection="0">
      <alignmen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58"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63"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4" fillId="54" borderId="355" applyNumberFormat="0" applyProtection="0">
      <alignment horizontal="right" vertical="center"/>
    </xf>
    <xf numFmtId="4" fontId="125" fillId="108" borderId="366" applyNumberFormat="0" applyProtection="0">
      <alignment vertical="center"/>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8" fillId="64" borderId="356" applyNumberFormat="0" applyProtection="0">
      <alignment horizontal="left" vertical="center" indent="1"/>
    </xf>
    <xf numFmtId="4" fontId="19" fillId="66" borderId="0" applyNumberFormat="0" applyProtection="0">
      <alignment horizontal="left" vertical="center" indent="1"/>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14" fillId="67" borderId="355" applyNumberFormat="0" applyProtection="0">
      <alignment horizontal="right" vertical="center"/>
    </xf>
    <xf numFmtId="4" fontId="23" fillId="67" borderId="365" applyNumberFormat="0" applyProtection="0">
      <alignment horizontal="right" vertical="center"/>
    </xf>
    <xf numFmtId="4" fontId="151" fillId="111" borderId="366" applyNumberFormat="0" applyProtection="0">
      <alignment horizontal="left" vertical="center" indent="1"/>
    </xf>
    <xf numFmtId="4" fontId="14" fillId="65" borderId="0" applyNumberFormat="0" applyProtection="0">
      <alignment horizontal="left" vertical="center" indent="1"/>
    </xf>
    <xf numFmtId="4" fontId="14" fillId="65" borderId="0" applyNumberFormat="0" applyProtection="0">
      <alignment horizontal="left" vertical="center" indent="1"/>
    </xf>
    <xf numFmtId="4" fontId="14" fillId="62" borderId="0" applyNumberFormat="0" applyProtection="0">
      <alignment horizontal="left" vertical="center" indent="1"/>
    </xf>
    <xf numFmtId="4" fontId="14" fillId="62" borderId="0"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3" fillId="66" borderId="355" applyNumberFormat="0" applyProtection="0">
      <alignment horizontal="left" vertical="center" indent="1"/>
    </xf>
    <xf numFmtId="0" fontId="23" fillId="102" borderId="365" applyNumberFormat="0" applyProtection="0">
      <alignment horizontal="left" vertical="center"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6" borderId="355" applyNumberFormat="0" applyProtection="0">
      <alignment horizontal="left" vertical="top"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3" fillId="62" borderId="355" applyNumberFormat="0" applyProtection="0">
      <alignment horizontal="left" vertical="center" indent="1"/>
    </xf>
    <xf numFmtId="0" fontId="23" fillId="112" borderId="365" applyNumberFormat="0" applyProtection="0">
      <alignment horizontal="left" vertical="center"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2" borderId="355" applyNumberFormat="0" applyProtection="0">
      <alignment horizontal="left" vertical="top"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3" fillId="68" borderId="355" applyNumberFormat="0" applyProtection="0">
      <alignment horizontal="left" vertical="center" indent="1"/>
    </xf>
    <xf numFmtId="0" fontId="23" fillId="75" borderId="365" applyNumberFormat="0" applyProtection="0">
      <alignment horizontal="left" vertical="center"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8" borderId="355" applyNumberFormat="0" applyProtection="0">
      <alignment horizontal="left" vertical="top"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3" fillId="69" borderId="355" applyNumberFormat="0" applyProtection="0">
      <alignment horizontal="left" vertical="center" indent="1"/>
    </xf>
    <xf numFmtId="0" fontId="23" fillId="65" borderId="365" applyNumberFormat="0" applyProtection="0">
      <alignment horizontal="left" vertical="center"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69" borderId="355" applyNumberFormat="0" applyProtection="0">
      <alignment horizontal="left" vertical="top" indent="1"/>
    </xf>
    <xf numFmtId="0" fontId="3" fillId="0" borderId="0"/>
    <xf numFmtId="0" fontId="23" fillId="103" borderId="367" applyNumberFormat="0">
      <protection locked="0"/>
    </xf>
    <xf numFmtId="0" fontId="23" fillId="103" borderId="367" applyNumberFormat="0">
      <protection locked="0"/>
    </xf>
    <xf numFmtId="0" fontId="3" fillId="0" borderId="0"/>
    <xf numFmtId="0" fontId="23" fillId="103" borderId="367" applyNumberFormat="0">
      <protection locked="0"/>
    </xf>
    <xf numFmtId="0" fontId="23" fillId="103" borderId="367" applyNumberFormat="0">
      <protection locked="0"/>
    </xf>
    <xf numFmtId="0" fontId="23" fillId="103" borderId="367" applyNumberFormat="0">
      <protection locked="0"/>
    </xf>
    <xf numFmtId="0" fontId="23" fillId="103" borderId="367" applyNumberFormat="0">
      <protection locked="0"/>
    </xf>
    <xf numFmtId="0" fontId="23" fillId="103" borderId="367" applyNumberFormat="0">
      <protection locked="0"/>
    </xf>
    <xf numFmtId="0" fontId="23" fillId="103" borderId="367" applyNumberFormat="0">
      <protection locked="0"/>
    </xf>
    <xf numFmtId="0" fontId="23" fillId="103" borderId="367" applyNumberFormat="0">
      <protection locked="0"/>
    </xf>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0" fontId="11" fillId="96" borderId="368" applyBorder="0"/>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4"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23" fillId="70" borderId="355" applyNumberFormat="0" applyProtection="0">
      <alignment vertical="center"/>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4" fontId="14" fillId="70" borderId="355" applyNumberFormat="0" applyProtection="0">
      <alignment horizontal="left" vertical="center"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0" fontId="14" fillId="70" borderId="355" applyNumberFormat="0" applyProtection="0">
      <alignment horizontal="left" vertical="top" indent="1"/>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14" fillId="65" borderId="355" applyNumberFormat="0" applyProtection="0">
      <alignment horizontal="right" vertical="center"/>
    </xf>
    <xf numFmtId="4" fontId="23" fillId="0" borderId="36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23" fillId="65" borderId="355" applyNumberFormat="0" applyProtection="0">
      <alignment horizontal="right" vertical="center"/>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14" fillId="67" borderId="355" applyNumberFormat="0" applyProtection="0">
      <alignment horizontal="left" vertical="center" indent="1"/>
    </xf>
    <xf numFmtId="4" fontId="23" fillId="84" borderId="365" applyNumberFormat="0" applyProtection="0">
      <alignment horizontal="left" vertical="center"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0" fontId="14" fillId="62" borderId="355" applyNumberFormat="0" applyProtection="0">
      <alignment horizontal="left" vertical="top" indent="1"/>
    </xf>
    <xf numFmtId="4" fontId="152" fillId="111" borderId="366" applyNumberFormat="0" applyProtection="0">
      <alignment vertical="center"/>
    </xf>
    <xf numFmtId="4" fontId="153" fillId="111" borderId="366" applyNumberFormat="0" applyProtection="0">
      <alignment vertical="center"/>
    </xf>
    <xf numFmtId="4" fontId="154" fillId="70" borderId="366" applyNumberFormat="0" applyProtection="0">
      <alignment horizontal="left" vertical="center" indent="1"/>
    </xf>
    <xf numFmtId="4" fontId="124" fillId="71" borderId="0" applyNumberFormat="0" applyProtection="0">
      <alignment horizontal="left" vertical="center" indent="1"/>
    </xf>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4" fontId="15" fillId="65" borderId="355" applyNumberFormat="0" applyProtection="0">
      <alignment horizontal="right" vertical="center"/>
    </xf>
    <xf numFmtId="0" fontId="142" fillId="78" borderId="0" applyNumberFormat="0" applyBorder="0" applyAlignment="0" applyProtection="0"/>
    <xf numFmtId="0" fontId="155" fillId="114" borderId="0"/>
    <xf numFmtId="0" fontId="156" fillId="114" borderId="0"/>
    <xf numFmtId="0" fontId="157" fillId="114" borderId="369"/>
    <xf numFmtId="0" fontId="157" fillId="114" borderId="0"/>
    <xf numFmtId="0" fontId="155" fillId="111" borderId="369">
      <protection locked="0"/>
    </xf>
    <xf numFmtId="0" fontId="155" fillId="114" borderId="0"/>
    <xf numFmtId="0" fontId="158" fillId="72" borderId="0"/>
    <xf numFmtId="0" fontId="158" fillId="73" borderId="0"/>
    <xf numFmtId="0" fontId="158" fillId="74" borderId="0"/>
    <xf numFmtId="0" fontId="159" fillId="0" borderId="0" applyNumberFormat="0" applyFill="0" applyBorder="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160" fillId="103" borderId="370" applyNumberFormat="0" applyAlignment="0" applyProtection="0"/>
    <xf numFmtId="0" fontId="3" fillId="0" borderId="0">
      <alignment vertical="top"/>
    </xf>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lignment vertical="top"/>
    </xf>
    <xf numFmtId="0" fontId="3" fillId="0" borderId="0"/>
    <xf numFmtId="0" fontId="14" fillId="0" borderId="0">
      <alignment vertical="top"/>
    </xf>
    <xf numFmtId="0" fontId="14" fillId="0" borderId="0">
      <alignment vertical="top"/>
    </xf>
    <xf numFmtId="0" fontId="161" fillId="0" borderId="0" applyNumberFormat="0" applyFill="0" applyBorder="0" applyAlignment="0" applyProtection="0"/>
    <xf numFmtId="0" fontId="162" fillId="0" borderId="0" applyNumberFormat="0" applyFill="0" applyBorder="0" applyAlignment="0" applyProtection="0"/>
    <xf numFmtId="0" fontId="159" fillId="0" borderId="0" applyNumberFormat="0" applyFill="0" applyBorder="0" applyAlignment="0" applyProtection="0"/>
    <xf numFmtId="0" fontId="163" fillId="0" borderId="371" applyNumberFormat="0" applyFill="0" applyAlignment="0" applyProtection="0"/>
    <xf numFmtId="0" fontId="164" fillId="0" borderId="372" applyNumberFormat="0" applyFill="0" applyAlignment="0" applyProtection="0"/>
    <xf numFmtId="0" fontId="165" fillId="0" borderId="373" applyNumberFormat="0" applyFill="0" applyAlignment="0" applyProtection="0"/>
    <xf numFmtId="0" fontId="165" fillId="0" borderId="373" applyNumberFormat="0" applyFill="0" applyAlignment="0" applyProtection="0"/>
    <xf numFmtId="0" fontId="165" fillId="0" borderId="373" applyNumberFormat="0" applyFill="0" applyAlignment="0" applyProtection="0"/>
    <xf numFmtId="0" fontId="165" fillId="0" borderId="373" applyNumberFormat="0" applyFill="0" applyAlignment="0" applyProtection="0"/>
    <xf numFmtId="0" fontId="165" fillId="0" borderId="373" applyNumberFormat="0" applyFill="0" applyAlignment="0" applyProtection="0"/>
    <xf numFmtId="0" fontId="165" fillId="0" borderId="373" applyNumberFormat="0" applyFill="0" applyAlignment="0" applyProtection="0"/>
    <xf numFmtId="0" fontId="165" fillId="0" borderId="373" applyNumberFormat="0" applyFill="0" applyAlignment="0" applyProtection="0"/>
    <xf numFmtId="0" fontId="165" fillId="0" borderId="373" applyNumberFormat="0" applyFill="0" applyAlignment="0" applyProtection="0"/>
    <xf numFmtId="0" fontId="165" fillId="0" borderId="0" applyNumberFormat="0" applyFill="0" applyBorder="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52" fillId="0" borderId="375" applyNumberFormat="0" applyFill="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60" fillId="102" borderId="370" applyNumberFormat="0" applyAlignment="0" applyProtection="0"/>
    <xf numFmtId="0" fontId="138" fillId="104" borderId="360" applyNumberFormat="0" applyAlignment="0" applyProtection="0"/>
    <xf numFmtId="0" fontId="161" fillId="0" borderId="0" applyNumberFormat="0" applyFill="0" applyBorder="0" applyAlignment="0" applyProtection="0"/>
    <xf numFmtId="0" fontId="132" fillId="0" borderId="0" applyNumberForma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23" fillId="113" borderId="176"/>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354" applyNumberFormat="0" applyFont="0" applyAlignment="0" applyProtection="0"/>
    <xf numFmtId="164" fontId="1" fillId="0" borderId="0" applyFont="0" applyFill="0" applyBorder="0" applyAlignment="0" applyProtection="0"/>
    <xf numFmtId="0" fontId="1" fillId="0" borderId="0"/>
    <xf numFmtId="17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alignment vertical="top"/>
    </xf>
    <xf numFmtId="0" fontId="1" fillId="0" borderId="0"/>
    <xf numFmtId="0" fontId="3" fillId="0" borderId="0">
      <alignment vertical="top"/>
    </xf>
    <xf numFmtId="0" fontId="3" fillId="0" borderId="0"/>
    <xf numFmtId="0" fontId="1" fillId="0" borderId="0"/>
    <xf numFmtId="0" fontId="3" fillId="0" borderId="0"/>
    <xf numFmtId="0" fontId="1" fillId="0" borderId="0"/>
    <xf numFmtId="9" fontId="1" fillId="0" borderId="0" applyFont="0" applyFill="0" applyBorder="0" applyAlignment="0" applyProtection="0"/>
    <xf numFmtId="9" fontId="3" fillId="0" borderId="0" applyFont="0" applyFill="0" applyBorder="0" applyAlignment="0" applyProtection="0"/>
    <xf numFmtId="0" fontId="1" fillId="0" borderId="0"/>
    <xf numFmtId="0" fontId="3" fillId="0" borderId="0"/>
    <xf numFmtId="4" fontId="18" fillId="60" borderId="355" applyNumberFormat="0" applyProtection="0">
      <alignment vertical="center"/>
    </xf>
    <xf numFmtId="4" fontId="122" fillId="61" borderId="355" applyNumberFormat="0" applyProtection="0">
      <alignment vertical="center"/>
    </xf>
    <xf numFmtId="4" fontId="18" fillId="61" borderId="355" applyNumberFormat="0" applyProtection="0">
      <alignment horizontal="left" vertical="center" indent="1"/>
    </xf>
    <xf numFmtId="0" fontId="18" fillId="61" borderId="355" applyNumberFormat="0" applyProtection="0">
      <alignment horizontal="left" vertical="top" indent="1"/>
    </xf>
    <xf numFmtId="4" fontId="14" fillId="52" borderId="355" applyNumberFormat="0" applyProtection="0">
      <alignment horizontal="right" vertical="center"/>
    </xf>
    <xf numFmtId="4" fontId="14" fillId="53" borderId="355" applyNumberFormat="0" applyProtection="0">
      <alignment horizontal="right" vertical="center"/>
    </xf>
    <xf numFmtId="4" fontId="14" fillId="57" borderId="355" applyNumberFormat="0" applyProtection="0">
      <alignment horizontal="right" vertical="center"/>
    </xf>
    <xf numFmtId="4" fontId="14" fillId="55" borderId="355" applyNumberFormat="0" applyProtection="0">
      <alignment horizontal="right" vertical="center"/>
    </xf>
    <xf numFmtId="4" fontId="14" fillId="56" borderId="355" applyNumberFormat="0" applyProtection="0">
      <alignment horizontal="right" vertical="center"/>
    </xf>
    <xf numFmtId="4" fontId="14" fillId="59" borderId="355" applyNumberFormat="0" applyProtection="0">
      <alignment horizontal="right" vertical="center"/>
    </xf>
    <xf numFmtId="4" fontId="14" fillId="58" borderId="355" applyNumberFormat="0" applyProtection="0">
      <alignment horizontal="right" vertical="center"/>
    </xf>
    <xf numFmtId="4" fontId="14" fillId="63" borderId="355" applyNumberFormat="0" applyProtection="0">
      <alignment horizontal="right" vertical="center"/>
    </xf>
    <xf numFmtId="4" fontId="14" fillId="54" borderId="355" applyNumberFormat="0" applyProtection="0">
      <alignment horizontal="right" vertical="center"/>
    </xf>
    <xf numFmtId="4" fontId="14" fillId="67" borderId="355" applyNumberFormat="0" applyProtection="0">
      <alignment horizontal="right" vertical="center"/>
    </xf>
    <xf numFmtId="0" fontId="3" fillId="66" borderId="355" applyNumberFormat="0" applyProtection="0">
      <alignment horizontal="left" vertical="center" indent="1"/>
    </xf>
    <xf numFmtId="0" fontId="3" fillId="66" borderId="355" applyNumberFormat="0" applyProtection="0">
      <alignment horizontal="left" vertical="top" indent="1"/>
    </xf>
    <xf numFmtId="0" fontId="3" fillId="62" borderId="355" applyNumberFormat="0" applyProtection="0">
      <alignment horizontal="left" vertical="center" indent="1"/>
    </xf>
    <xf numFmtId="0" fontId="3" fillId="62" borderId="355" applyNumberFormat="0" applyProtection="0">
      <alignment horizontal="left" vertical="top" indent="1"/>
    </xf>
    <xf numFmtId="0" fontId="3" fillId="68" borderId="355" applyNumberFormat="0" applyProtection="0">
      <alignment horizontal="left" vertical="center" indent="1"/>
    </xf>
    <xf numFmtId="0" fontId="3" fillId="68" borderId="355" applyNumberFormat="0" applyProtection="0">
      <alignment horizontal="left" vertical="top" indent="1"/>
    </xf>
    <xf numFmtId="0" fontId="3" fillId="69" borderId="355" applyNumberFormat="0" applyProtection="0">
      <alignment horizontal="left" vertical="center" indent="1"/>
    </xf>
    <xf numFmtId="0" fontId="3" fillId="69" borderId="355" applyNumberFormat="0" applyProtection="0">
      <alignment horizontal="left" vertical="top" indent="1"/>
    </xf>
    <xf numFmtId="4" fontId="14" fillId="70" borderId="355" applyNumberFormat="0" applyProtection="0">
      <alignment vertical="center"/>
    </xf>
    <xf numFmtId="4" fontId="123" fillId="70" borderId="355" applyNumberFormat="0" applyProtection="0">
      <alignment vertical="center"/>
    </xf>
    <xf numFmtId="4" fontId="14" fillId="70" borderId="355" applyNumberFormat="0" applyProtection="0">
      <alignment horizontal="left" vertical="center" indent="1"/>
    </xf>
    <xf numFmtId="0" fontId="14" fillId="70" borderId="355" applyNumberFormat="0" applyProtection="0">
      <alignment horizontal="left" vertical="top" indent="1"/>
    </xf>
    <xf numFmtId="4" fontId="14" fillId="65" borderId="355" applyNumberFormat="0" applyProtection="0">
      <alignment horizontal="right" vertical="center"/>
    </xf>
    <xf numFmtId="4" fontId="123" fillId="65" borderId="355" applyNumberFormat="0" applyProtection="0">
      <alignment horizontal="right" vertical="center"/>
    </xf>
    <xf numFmtId="4" fontId="14" fillId="67" borderId="355" applyNumberFormat="0" applyProtection="0">
      <alignment horizontal="left" vertical="center" indent="1"/>
    </xf>
    <xf numFmtId="0" fontId="14" fillId="62" borderId="355" applyNumberFormat="0" applyProtection="0">
      <alignment horizontal="left" vertical="top" indent="1"/>
    </xf>
    <xf numFmtId="4" fontId="15" fillId="65" borderId="355" applyNumberFormat="0" applyProtection="0">
      <alignment horizontal="right" vertical="center"/>
    </xf>
    <xf numFmtId="0" fontId="1" fillId="0" borderId="0"/>
    <xf numFmtId="0" fontId="1" fillId="0" borderId="0"/>
  </cellStyleXfs>
  <cellXfs count="2940">
    <xf numFmtId="0" fontId="0" fillId="0" borderId="0" xfId="0"/>
    <xf numFmtId="0" fontId="4" fillId="0" borderId="0" xfId="0" applyFont="1"/>
    <xf numFmtId="0" fontId="0" fillId="0" borderId="0" xfId="0"/>
    <xf numFmtId="0" fontId="0" fillId="0" borderId="0" xfId="0" applyBorder="1"/>
    <xf numFmtId="4" fontId="0" fillId="0" borderId="0" xfId="0" applyNumberFormat="1"/>
    <xf numFmtId="0" fontId="0" fillId="0" borderId="0" xfId="0" applyFill="1"/>
    <xf numFmtId="0" fontId="0" fillId="0" borderId="2" xfId="0" applyBorder="1"/>
    <xf numFmtId="0" fontId="3" fillId="0" borderId="0" xfId="0" applyFont="1"/>
    <xf numFmtId="0" fontId="5" fillId="0" borderId="0" xfId="0" applyFont="1"/>
    <xf numFmtId="0" fontId="3" fillId="0" borderId="0" xfId="0" applyFont="1" applyBorder="1"/>
    <xf numFmtId="165" fontId="0" fillId="0" borderId="0" xfId="0" applyNumberFormat="1"/>
    <xf numFmtId="4" fontId="0" fillId="0" borderId="0" xfId="0" applyNumberFormat="1" applyBorder="1"/>
    <xf numFmtId="0" fontId="5" fillId="0" borderId="0" xfId="0" applyFont="1" applyAlignment="1">
      <alignment vertical="center"/>
    </xf>
    <xf numFmtId="0" fontId="3" fillId="0" borderId="0" xfId="0" applyFont="1" applyAlignment="1">
      <alignment vertical="center"/>
    </xf>
    <xf numFmtId="49" fontId="3" fillId="0" borderId="0" xfId="0" applyNumberFormat="1" applyFont="1"/>
    <xf numFmtId="0" fontId="23" fillId="0" borderId="0" xfId="0" applyFont="1"/>
    <xf numFmtId="4" fontId="0" fillId="0" borderId="0" xfId="0" applyNumberFormat="1" applyFill="1"/>
    <xf numFmtId="1" fontId="3" fillId="0" borderId="0" xfId="0" applyNumberFormat="1" applyFont="1"/>
    <xf numFmtId="49" fontId="65" fillId="0" borderId="0" xfId="0" applyNumberFormat="1" applyFont="1" applyBorder="1" applyAlignment="1">
      <alignment horizontal="right" vertical="center"/>
    </xf>
    <xf numFmtId="0" fontId="3" fillId="0" borderId="0" xfId="0" applyFont="1" applyBorder="1" applyAlignment="1">
      <alignment vertical="center"/>
    </xf>
    <xf numFmtId="0" fontId="5" fillId="0" borderId="0" xfId="0" applyFont="1" applyBorder="1" applyAlignment="1">
      <alignment vertical="center"/>
    </xf>
    <xf numFmtId="0" fontId="4" fillId="0" borderId="0" xfId="0" applyFont="1"/>
    <xf numFmtId="0" fontId="66" fillId="0" borderId="0" xfId="1" applyFont="1" applyAlignment="1" applyProtection="1"/>
    <xf numFmtId="0" fontId="67" fillId="0" borderId="0" xfId="0" applyFont="1" applyAlignment="1">
      <alignment horizontal="right"/>
    </xf>
    <xf numFmtId="0" fontId="17" fillId="0" borderId="0" xfId="0" applyFont="1" applyAlignment="1">
      <alignment horizontal="center"/>
    </xf>
    <xf numFmtId="0" fontId="26" fillId="0" borderId="0" xfId="0" applyFont="1" applyAlignment="1">
      <alignment horizontal="center"/>
    </xf>
    <xf numFmtId="0" fontId="4" fillId="0" borderId="0" xfId="0" applyFont="1" applyAlignment="1">
      <alignment horizontal="center"/>
    </xf>
    <xf numFmtId="0" fontId="4" fillId="0" borderId="0" xfId="0" applyFont="1" applyFill="1" applyAlignment="1">
      <alignment horizontal="center"/>
    </xf>
    <xf numFmtId="0" fontId="0" fillId="0" borderId="4" xfId="0" applyBorder="1"/>
    <xf numFmtId="0" fontId="4" fillId="0" borderId="0" xfId="0" applyFont="1" applyProtection="1">
      <protection hidden="1"/>
    </xf>
    <xf numFmtId="0" fontId="4" fillId="0" borderId="0" xfId="0" applyFont="1" applyAlignment="1" applyProtection="1">
      <alignment horizontal="center"/>
      <protection hidden="1"/>
    </xf>
    <xf numFmtId="4" fontId="4" fillId="0" borderId="0" xfId="0" applyNumberFormat="1" applyFont="1" applyProtection="1">
      <protection hidden="1"/>
    </xf>
    <xf numFmtId="0" fontId="3" fillId="0" borderId="0" xfId="0" applyFont="1" applyProtection="1">
      <protection hidden="1"/>
    </xf>
    <xf numFmtId="4" fontId="3" fillId="0" borderId="0" xfId="0" applyNumberFormat="1" applyFont="1" applyProtection="1">
      <protection hidden="1"/>
    </xf>
    <xf numFmtId="0" fontId="3" fillId="0" borderId="0" xfId="0" applyFont="1"/>
    <xf numFmtId="0" fontId="4" fillId="0" borderId="0" xfId="0" applyFont="1" applyFill="1" applyBorder="1"/>
    <xf numFmtId="0" fontId="3" fillId="0" borderId="0" xfId="0" applyFont="1" applyFill="1"/>
    <xf numFmtId="4" fontId="4" fillId="0" borderId="0" xfId="0" applyNumberFormat="1" applyFont="1" applyFill="1"/>
    <xf numFmtId="0" fontId="4" fillId="0" borderId="0" xfId="0" applyFont="1" applyFill="1"/>
    <xf numFmtId="4" fontId="3" fillId="0" borderId="0" xfId="0" applyNumberFormat="1" applyFont="1" applyAlignment="1" applyProtection="1">
      <alignment vertical="center"/>
      <protection hidden="1"/>
    </xf>
    <xf numFmtId="0" fontId="3" fillId="0" borderId="0" xfId="0" applyFont="1" applyFill="1" applyBorder="1"/>
    <xf numFmtId="0" fontId="0" fillId="0" borderId="0" xfId="0" applyFill="1"/>
    <xf numFmtId="0" fontId="27" fillId="0" borderId="0" xfId="0" applyFont="1" applyBorder="1" applyProtection="1">
      <protection hidden="1"/>
    </xf>
    <xf numFmtId="0" fontId="3" fillId="0" borderId="0" xfId="0" applyFont="1" applyAlignment="1" applyProtection="1">
      <alignment horizontal="center"/>
      <protection hidden="1"/>
    </xf>
    <xf numFmtId="4" fontId="27" fillId="0" borderId="0" xfId="0" applyNumberFormat="1" applyFont="1" applyBorder="1" applyProtection="1">
      <protection hidden="1"/>
    </xf>
    <xf numFmtId="4" fontId="27" fillId="0" borderId="0" xfId="0" applyNumberFormat="1" applyFont="1" applyBorder="1" applyAlignment="1" applyProtection="1">
      <alignment vertical="center"/>
      <protection hidden="1"/>
    </xf>
    <xf numFmtId="4" fontId="4" fillId="0" borderId="0" xfId="0" applyNumberFormat="1" applyFont="1" applyBorder="1" applyAlignment="1" applyProtection="1">
      <protection hidden="1"/>
    </xf>
    <xf numFmtId="0" fontId="3" fillId="0" borderId="0" xfId="0" applyNumberFormat="1" applyFont="1" applyAlignment="1" applyProtection="1">
      <alignment horizontal="center"/>
      <protection hidden="1"/>
    </xf>
    <xf numFmtId="4" fontId="33" fillId="0" borderId="0" xfId="0" applyNumberFormat="1" applyFont="1" applyBorder="1" applyAlignment="1" applyProtection="1">
      <alignment vertical="center"/>
      <protection hidden="1"/>
    </xf>
    <xf numFmtId="4" fontId="5" fillId="0" borderId="0" xfId="0" applyNumberFormat="1" applyFont="1" applyAlignment="1" applyProtection="1">
      <alignment vertical="center"/>
      <protection hidden="1"/>
    </xf>
    <xf numFmtId="4" fontId="2" fillId="0" borderId="0" xfId="0" applyNumberFormat="1" applyFont="1" applyAlignment="1" applyProtection="1">
      <alignment vertical="center"/>
      <protection hidden="1"/>
    </xf>
    <xf numFmtId="4" fontId="4" fillId="0" borderId="0" xfId="0" applyNumberFormat="1" applyFont="1" applyAlignment="1" applyProtection="1">
      <alignment vertical="center"/>
      <protection hidden="1"/>
    </xf>
    <xf numFmtId="4" fontId="27" fillId="0" borderId="0" xfId="0" applyNumberFormat="1" applyFont="1" applyFill="1" applyBorder="1" applyAlignment="1" applyProtection="1">
      <alignment vertical="center"/>
      <protection hidden="1"/>
    </xf>
    <xf numFmtId="4" fontId="3" fillId="0" borderId="0" xfId="0" applyNumberFormat="1" applyFont="1" applyFill="1" applyAlignment="1" applyProtection="1">
      <alignment vertical="center"/>
      <protection hidden="1"/>
    </xf>
    <xf numFmtId="4" fontId="3" fillId="0" borderId="0" xfId="0" applyNumberFormat="1" applyFont="1" applyAlignment="1" applyProtection="1">
      <alignment horizontal="center" vertical="center"/>
      <protection hidden="1"/>
    </xf>
    <xf numFmtId="4" fontId="3" fillId="0" borderId="0" xfId="0" applyNumberFormat="1" applyFont="1" applyAlignment="1" applyProtection="1">
      <alignment horizontal="center"/>
      <protection hidden="1"/>
    </xf>
    <xf numFmtId="0" fontId="31" fillId="0" borderId="0" xfId="0" applyFont="1"/>
    <xf numFmtId="0" fontId="23" fillId="0" borderId="0" xfId="0" applyFont="1" applyFill="1" applyBorder="1"/>
    <xf numFmtId="0" fontId="23" fillId="0" borderId="0" xfId="0" applyFont="1"/>
    <xf numFmtId="0" fontId="24" fillId="0" borderId="0" xfId="0" applyFont="1" applyProtection="1">
      <protection hidden="1"/>
    </xf>
    <xf numFmtId="0" fontId="24" fillId="0" borderId="0" xfId="0" applyFont="1" applyAlignment="1" applyProtection="1">
      <alignment horizontal="center"/>
      <protection hidden="1"/>
    </xf>
    <xf numFmtId="4" fontId="24" fillId="0" borderId="0" xfId="0" applyNumberFormat="1" applyFont="1" applyProtection="1">
      <protection hidden="1"/>
    </xf>
    <xf numFmtId="0" fontId="11" fillId="9" borderId="0" xfId="0" applyFont="1" applyFill="1" applyProtection="1">
      <protection hidden="1"/>
    </xf>
    <xf numFmtId="0" fontId="11" fillId="9" borderId="0" xfId="0" applyFont="1" applyFill="1" applyAlignment="1" applyProtection="1">
      <alignment horizontal="center"/>
      <protection hidden="1"/>
    </xf>
    <xf numFmtId="0" fontId="24" fillId="0" borderId="0" xfId="0" applyFont="1" applyBorder="1" applyProtection="1">
      <protection hidden="1"/>
    </xf>
    <xf numFmtId="0" fontId="32" fillId="9" borderId="0" xfId="0" applyFont="1" applyFill="1" applyProtection="1">
      <protection hidden="1"/>
    </xf>
    <xf numFmtId="0" fontId="37" fillId="0" borderId="0" xfId="0" applyFont="1" applyAlignment="1" applyProtection="1">
      <alignment horizontal="center"/>
      <protection hidden="1"/>
    </xf>
    <xf numFmtId="0" fontId="37" fillId="0" borderId="0" xfId="0" applyFont="1" applyProtection="1">
      <protection hidden="1"/>
    </xf>
    <xf numFmtId="0" fontId="37" fillId="0" borderId="0" xfId="0" applyFont="1" applyBorder="1" applyProtection="1">
      <protection hidden="1"/>
    </xf>
    <xf numFmtId="4" fontId="37" fillId="0" borderId="0" xfId="0" applyNumberFormat="1" applyFont="1" applyProtection="1">
      <protection hidden="1"/>
    </xf>
    <xf numFmtId="0" fontId="23" fillId="9" borderId="0" xfId="0" applyFont="1" applyFill="1"/>
    <xf numFmtId="0" fontId="11" fillId="9" borderId="0" xfId="0" applyFont="1" applyFill="1"/>
    <xf numFmtId="0" fontId="11" fillId="0" borderId="0" xfId="0" applyFont="1" applyFill="1" applyProtection="1">
      <protection hidden="1"/>
    </xf>
    <xf numFmtId="0" fontId="23" fillId="9" borderId="0" xfId="0" applyFont="1" applyFill="1"/>
    <xf numFmtId="0" fontId="6" fillId="0" borderId="0" xfId="1" applyFont="1" applyBorder="1" applyAlignment="1" applyProtection="1"/>
    <xf numFmtId="0" fontId="9" fillId="9" borderId="0" xfId="0" applyFont="1" applyFill="1" applyProtection="1">
      <protection hidden="1"/>
    </xf>
    <xf numFmtId="0" fontId="9" fillId="9" borderId="0" xfId="0" applyFont="1" applyFill="1" applyAlignment="1" applyProtection="1">
      <alignment horizontal="center"/>
      <protection hidden="1"/>
    </xf>
    <xf numFmtId="0" fontId="44" fillId="0" borderId="0" xfId="0" applyFont="1" applyProtection="1">
      <protection hidden="1"/>
    </xf>
    <xf numFmtId="0" fontId="45" fillId="9" borderId="0" xfId="0" applyFont="1" applyFill="1"/>
    <xf numFmtId="0" fontId="45" fillId="0" borderId="0" xfId="0" applyFont="1"/>
    <xf numFmtId="0" fontId="9" fillId="9" borderId="0" xfId="0" applyFont="1" applyFill="1"/>
    <xf numFmtId="0" fontId="45" fillId="0" borderId="0" xfId="0" applyFont="1"/>
    <xf numFmtId="0" fontId="45" fillId="9" borderId="0" xfId="0" applyFont="1" applyFill="1"/>
    <xf numFmtId="0" fontId="0" fillId="0" borderId="0" xfId="0" applyBorder="1" applyAlignment="1">
      <alignment vertical="top" wrapText="1"/>
    </xf>
    <xf numFmtId="0" fontId="0" fillId="9" borderId="0" xfId="0" applyFill="1"/>
    <xf numFmtId="0" fontId="4" fillId="0" borderId="0" xfId="0" applyFont="1" applyFill="1" applyBorder="1" applyAlignment="1">
      <alignment horizontal="center"/>
    </xf>
    <xf numFmtId="0" fontId="7" fillId="0" borderId="0" xfId="0" applyFont="1" applyFill="1" applyBorder="1" applyAlignment="1">
      <alignment horizontal="center"/>
    </xf>
    <xf numFmtId="0" fontId="7" fillId="0" borderId="0" xfId="0" applyFont="1" applyFill="1" applyBorder="1" applyAlignment="1">
      <alignment horizontal="center" wrapText="1"/>
    </xf>
    <xf numFmtId="0" fontId="9" fillId="9" borderId="0" xfId="0" applyFont="1" applyFill="1" applyBorder="1" applyProtection="1">
      <protection hidden="1"/>
    </xf>
    <xf numFmtId="0" fontId="5" fillId="0" borderId="0" xfId="0" applyFont="1" applyFill="1" applyBorder="1" applyAlignment="1">
      <alignment horizontal="left" vertical="center"/>
    </xf>
    <xf numFmtId="0" fontId="0" fillId="0" borderId="0" xfId="0" applyFont="1" applyFill="1" applyBorder="1"/>
    <xf numFmtId="0" fontId="0" fillId="0" borderId="0" xfId="0" applyFill="1" applyBorder="1"/>
    <xf numFmtId="0" fontId="23" fillId="0" borderId="35" xfId="0" applyFont="1" applyBorder="1"/>
    <xf numFmtId="0" fontId="44" fillId="9" borderId="0" xfId="0" applyFont="1" applyFill="1" applyProtection="1">
      <protection hidden="1"/>
    </xf>
    <xf numFmtId="0" fontId="24" fillId="9" borderId="0" xfId="0" applyFont="1" applyFill="1" applyProtection="1">
      <protection hidden="1"/>
    </xf>
    <xf numFmtId="0" fontId="9" fillId="0" borderId="0" xfId="0" applyFont="1"/>
    <xf numFmtId="0" fontId="12" fillId="0" borderId="0" xfId="1" quotePrefix="1" applyBorder="1" applyAlignment="1" applyProtection="1"/>
    <xf numFmtId="0" fontId="4" fillId="0" borderId="0" xfId="0" applyFont="1" applyFill="1" applyProtection="1">
      <protection hidden="1"/>
    </xf>
    <xf numFmtId="0" fontId="12" fillId="0" borderId="0" xfId="1" applyBorder="1" applyAlignment="1" applyProtection="1"/>
    <xf numFmtId="0" fontId="50" fillId="0" borderId="0" xfId="0" applyFont="1"/>
    <xf numFmtId="0" fontId="18" fillId="0" borderId="0" xfId="0" applyFont="1"/>
    <xf numFmtId="0" fontId="0" fillId="0" borderId="47" xfId="0" applyFont="1" applyBorder="1"/>
    <xf numFmtId="0" fontId="0" fillId="0" borderId="53" xfId="0" applyFont="1" applyBorder="1"/>
    <xf numFmtId="0" fontId="0" fillId="0" borderId="0" xfId="0" applyFont="1"/>
    <xf numFmtId="0" fontId="0" fillId="0" borderId="49" xfId="0" applyFont="1" applyBorder="1"/>
    <xf numFmtId="49" fontId="21" fillId="0" borderId="50" xfId="0" applyNumberFormat="1" applyFont="1" applyBorder="1" applyAlignment="1">
      <alignment horizontal="right"/>
    </xf>
    <xf numFmtId="0" fontId="0" fillId="0" borderId="48" xfId="0" applyFont="1" applyBorder="1"/>
    <xf numFmtId="49" fontId="21" fillId="0" borderId="0" xfId="0" applyNumberFormat="1" applyFont="1" applyBorder="1" applyAlignment="1">
      <alignment horizontal="right"/>
    </xf>
    <xf numFmtId="0" fontId="0" fillId="0" borderId="0" xfId="0" applyFont="1" applyBorder="1"/>
    <xf numFmtId="0" fontId="14" fillId="0" borderId="62" xfId="0" applyFont="1" applyBorder="1"/>
    <xf numFmtId="49" fontId="21" fillId="0" borderId="63" xfId="0" applyNumberFormat="1" applyFont="1" applyBorder="1" applyAlignment="1">
      <alignment horizontal="right"/>
    </xf>
    <xf numFmtId="49" fontId="21" fillId="0" borderId="0" xfId="0" applyNumberFormat="1" applyFont="1" applyAlignment="1">
      <alignment horizontal="right"/>
    </xf>
    <xf numFmtId="0" fontId="14" fillId="0" borderId="0" xfId="0" applyFont="1"/>
    <xf numFmtId="0" fontId="11" fillId="0" borderId="0" xfId="0" applyFont="1" applyFill="1" applyBorder="1" applyAlignment="1">
      <alignment horizontal="left" vertical="center"/>
    </xf>
    <xf numFmtId="0" fontId="0" fillId="0" borderId="0" xfId="0"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18" fillId="0" borderId="0" xfId="0" applyFont="1" applyFill="1"/>
    <xf numFmtId="49" fontId="50" fillId="0" borderId="48" xfId="0" applyNumberFormat="1" applyFont="1" applyBorder="1"/>
    <xf numFmtId="49" fontId="5" fillId="0" borderId="64" xfId="0" applyNumberFormat="1" applyFont="1" applyBorder="1"/>
    <xf numFmtId="0" fontId="14" fillId="0" borderId="108" xfId="0" applyFont="1" applyBorder="1" applyAlignment="1">
      <alignment horizontal="center"/>
    </xf>
    <xf numFmtId="0" fontId="14" fillId="0" borderId="109" xfId="0" applyFont="1" applyBorder="1" applyAlignment="1">
      <alignment horizontal="center"/>
    </xf>
    <xf numFmtId="49" fontId="0" fillId="0" borderId="48" xfId="0" applyNumberFormat="1" applyFont="1" applyBorder="1"/>
    <xf numFmtId="49" fontId="0" fillId="0" borderId="64" xfId="0" applyNumberFormat="1" applyFont="1" applyBorder="1"/>
    <xf numFmtId="0" fontId="0" fillId="0" borderId="108" xfId="0" applyFont="1" applyBorder="1" applyAlignment="1">
      <alignment horizontal="right"/>
    </xf>
    <xf numFmtId="0" fontId="0" fillId="0" borderId="109" xfId="0" applyFont="1" applyBorder="1" applyAlignment="1">
      <alignment horizontal="right"/>
    </xf>
    <xf numFmtId="49" fontId="14" fillId="0" borderId="110" xfId="0" applyNumberFormat="1" applyFont="1" applyBorder="1"/>
    <xf numFmtId="49" fontId="0" fillId="0" borderId="89" xfId="0" applyNumberFormat="1" applyFont="1" applyBorder="1"/>
    <xf numFmtId="4" fontId="0" fillId="0" borderId="111" xfId="0" applyNumberFormat="1" applyFont="1" applyBorder="1" applyAlignment="1">
      <alignment horizontal="right"/>
    </xf>
    <xf numFmtId="4" fontId="0" fillId="0" borderId="109" xfId="0" applyNumberFormat="1" applyFont="1" applyBorder="1" applyAlignment="1">
      <alignment horizontal="right"/>
    </xf>
    <xf numFmtId="4" fontId="0" fillId="0" borderId="108" xfId="0" applyNumberFormat="1" applyFont="1" applyBorder="1" applyAlignment="1">
      <alignment horizontal="right"/>
    </xf>
    <xf numFmtId="49" fontId="61" fillId="0" borderId="64" xfId="0" applyNumberFormat="1" applyFont="1" applyBorder="1"/>
    <xf numFmtId="49" fontId="14" fillId="0" borderId="89" xfId="0" applyNumberFormat="1" applyFont="1" applyBorder="1"/>
    <xf numFmtId="4" fontId="0" fillId="0" borderId="111" xfId="0" applyNumberFormat="1" applyFont="1" applyFill="1" applyBorder="1" applyAlignment="1">
      <alignment horizontal="right"/>
    </xf>
    <xf numFmtId="4" fontId="0" fillId="0" borderId="112" xfId="0" applyNumberFormat="1" applyFont="1" applyBorder="1" applyAlignment="1">
      <alignment horizontal="right"/>
    </xf>
    <xf numFmtId="4" fontId="4" fillId="0" borderId="109" xfId="0" applyNumberFormat="1" applyFont="1" applyBorder="1" applyAlignment="1">
      <alignment horizontal="right"/>
    </xf>
    <xf numFmtId="4" fontId="0" fillId="0" borderId="111" xfId="0" applyNumberFormat="1" applyFont="1" applyBorder="1" applyAlignment="1">
      <alignment horizontal="center"/>
    </xf>
    <xf numFmtId="49" fontId="4" fillId="0" borderId="48" xfId="0" applyNumberFormat="1" applyFont="1" applyBorder="1" applyAlignment="1">
      <alignment horizontal="right"/>
    </xf>
    <xf numFmtId="49" fontId="4" fillId="0" borderId="64" xfId="0" applyNumberFormat="1" applyFont="1" applyBorder="1" applyAlignment="1">
      <alignment horizontal="right"/>
    </xf>
    <xf numFmtId="4" fontId="0" fillId="0" borderId="108" xfId="0" applyNumberFormat="1" applyFont="1" applyBorder="1"/>
    <xf numFmtId="4" fontId="0" fillId="0" borderId="109" xfId="0" applyNumberFormat="1" applyFont="1" applyBorder="1"/>
    <xf numFmtId="4" fontId="4" fillId="0" borderId="113" xfId="0" applyNumberFormat="1" applyFont="1" applyBorder="1" applyAlignment="1">
      <alignment horizontal="right"/>
    </xf>
    <xf numFmtId="49" fontId="27" fillId="0" borderId="89" xfId="0" applyNumberFormat="1" applyFont="1" applyBorder="1"/>
    <xf numFmtId="4" fontId="0" fillId="0" borderId="114" xfId="0" applyNumberFormat="1" applyFont="1" applyBorder="1" applyAlignment="1">
      <alignment horizontal="right"/>
    </xf>
    <xf numFmtId="49" fontId="14" fillId="0" borderId="49" xfId="0" applyNumberFormat="1" applyFont="1" applyBorder="1"/>
    <xf numFmtId="49" fontId="27" fillId="0" borderId="60" xfId="0" applyNumberFormat="1" applyFont="1" applyBorder="1"/>
    <xf numFmtId="4" fontId="0" fillId="0" borderId="115" xfId="0" applyNumberFormat="1" applyFont="1" applyBorder="1"/>
    <xf numFmtId="4" fontId="0" fillId="0" borderId="116" xfId="0" applyNumberFormat="1" applyFont="1" applyBorder="1"/>
    <xf numFmtId="0" fontId="19" fillId="0" borderId="0" xfId="0" applyFont="1"/>
    <xf numFmtId="0" fontId="0" fillId="0" borderId="0" xfId="0" applyFont="1" applyBorder="1" applyAlignment="1">
      <alignment vertical="top"/>
    </xf>
    <xf numFmtId="0" fontId="0" fillId="0" borderId="0" xfId="0" applyFont="1" applyAlignment="1">
      <alignment vertical="top"/>
    </xf>
    <xf numFmtId="167" fontId="0" fillId="0" borderId="0" xfId="0" applyNumberFormat="1" applyFont="1" applyFill="1" applyAlignment="1">
      <alignment vertical="top"/>
    </xf>
    <xf numFmtId="0" fontId="58" fillId="0" borderId="117" xfId="0" applyFont="1" applyFill="1" applyBorder="1" applyAlignment="1"/>
    <xf numFmtId="0" fontId="11" fillId="0" borderId="118" xfId="0" applyFont="1" applyFill="1" applyBorder="1" applyAlignment="1"/>
    <xf numFmtId="0" fontId="28" fillId="0" borderId="55" xfId="0" applyFont="1" applyBorder="1"/>
    <xf numFmtId="0" fontId="28" fillId="0" borderId="35" xfId="0" applyFont="1" applyBorder="1"/>
    <xf numFmtId="0" fontId="38" fillId="4" borderId="90" xfId="0" applyFont="1" applyFill="1" applyBorder="1" applyAlignment="1">
      <alignment horizontal="center"/>
    </xf>
    <xf numFmtId="0" fontId="38" fillId="4" borderId="119" xfId="0" applyFont="1" applyFill="1" applyBorder="1" applyAlignment="1">
      <alignment horizontal="center"/>
    </xf>
    <xf numFmtId="0" fontId="28" fillId="0" borderId="57" xfId="0" applyFont="1" applyBorder="1"/>
    <xf numFmtId="0" fontId="23" fillId="0" borderId="55" xfId="0" applyFont="1" applyBorder="1"/>
    <xf numFmtId="4" fontId="23" fillId="0" borderId="48" xfId="0" applyNumberFormat="1" applyFont="1" applyBorder="1"/>
    <xf numFmtId="4" fontId="23" fillId="0" borderId="0" xfId="0" applyNumberFormat="1" applyFont="1" applyBorder="1"/>
    <xf numFmtId="4" fontId="23" fillId="0" borderId="76" xfId="0" applyNumberFormat="1" applyFont="1" applyBorder="1"/>
    <xf numFmtId="4" fontId="23" fillId="0" borderId="55" xfId="0" applyNumberFormat="1" applyFont="1" applyBorder="1"/>
    <xf numFmtId="4" fontId="23" fillId="0" borderId="56" xfId="0" applyNumberFormat="1" applyFont="1" applyBorder="1"/>
    <xf numFmtId="0" fontId="23" fillId="0" borderId="90" xfId="0" applyFont="1" applyBorder="1"/>
    <xf numFmtId="0" fontId="39" fillId="0" borderId="93" xfId="0" applyFont="1" applyBorder="1" applyAlignment="1">
      <alignment horizontal="left"/>
    </xf>
    <xf numFmtId="169" fontId="39" fillId="0" borderId="90" xfId="2" applyNumberFormat="1" applyFont="1" applyFill="1" applyBorder="1" applyAlignment="1" applyProtection="1">
      <alignment horizontal="left"/>
    </xf>
    <xf numFmtId="169" fontId="39" fillId="0" borderId="119" xfId="2" applyNumberFormat="1" applyFont="1" applyFill="1" applyBorder="1" applyAlignment="1" applyProtection="1">
      <alignment horizontal="left"/>
    </xf>
    <xf numFmtId="4" fontId="11" fillId="6" borderId="94" xfId="0" applyNumberFormat="1" applyFont="1" applyFill="1" applyBorder="1" applyAlignment="1">
      <alignment horizontal="center"/>
    </xf>
    <xf numFmtId="0" fontId="23" fillId="0" borderId="48" xfId="0" applyFont="1" applyFill="1" applyBorder="1"/>
    <xf numFmtId="4" fontId="23" fillId="0" borderId="48" xfId="0" applyNumberFormat="1" applyFont="1" applyFill="1" applyBorder="1"/>
    <xf numFmtId="4" fontId="23" fillId="0" borderId="0" xfId="0" applyNumberFormat="1" applyFont="1" applyFill="1" applyBorder="1"/>
    <xf numFmtId="4" fontId="11" fillId="0" borderId="64" xfId="0" applyNumberFormat="1" applyFont="1" applyFill="1" applyBorder="1" applyAlignment="1">
      <alignment horizontal="center"/>
    </xf>
    <xf numFmtId="0" fontId="23" fillId="0" borderId="49" xfId="0" applyFont="1" applyFill="1" applyBorder="1"/>
    <xf numFmtId="0" fontId="39" fillId="0" borderId="50" xfId="0" applyFont="1" applyBorder="1" applyAlignment="1">
      <alignment horizontal="left"/>
    </xf>
    <xf numFmtId="4" fontId="23" fillId="0" borderId="49" xfId="0" applyNumberFormat="1" applyFont="1" applyFill="1" applyBorder="1"/>
    <xf numFmtId="4" fontId="23" fillId="0" borderId="50" xfId="0" applyNumberFormat="1" applyFont="1" applyFill="1" applyBorder="1"/>
    <xf numFmtId="4" fontId="39" fillId="0" borderId="60" xfId="0" applyNumberFormat="1" applyFont="1" applyBorder="1" applyAlignment="1">
      <alignment horizontal="right"/>
    </xf>
    <xf numFmtId="0" fontId="38" fillId="4" borderId="0" xfId="0" applyFont="1" applyFill="1" applyAlignment="1">
      <alignment horizontal="left"/>
    </xf>
    <xf numFmtId="0" fontId="0" fillId="0" borderId="0" xfId="0" applyFont="1" applyFill="1"/>
    <xf numFmtId="0" fontId="0" fillId="0" borderId="1" xfId="0" applyBorder="1" applyAlignment="1">
      <alignment vertical="top" wrapText="1"/>
    </xf>
    <xf numFmtId="0" fontId="27" fillId="0" borderId="2" xfId="0" applyFont="1" applyFill="1" applyBorder="1" applyAlignment="1">
      <alignment horizontal="center" vertical="center"/>
    </xf>
    <xf numFmtId="0" fontId="27" fillId="0" borderId="12" xfId="0" applyFont="1" applyFill="1" applyBorder="1" applyAlignment="1">
      <alignment horizontal="center" vertical="center"/>
    </xf>
    <xf numFmtId="0" fontId="27" fillId="0" borderId="4" xfId="0" applyFont="1" applyFill="1" applyBorder="1" applyAlignment="1">
      <alignment horizontal="center" vertical="center"/>
    </xf>
    <xf numFmtId="0" fontId="23" fillId="0" borderId="0" xfId="0" applyFont="1" applyFill="1" applyBorder="1"/>
    <xf numFmtId="0" fontId="23" fillId="0" borderId="0" xfId="0" applyFont="1" applyFill="1"/>
    <xf numFmtId="0" fontId="0" fillId="0" borderId="13" xfId="0" applyBorder="1"/>
    <xf numFmtId="0" fontId="0" fillId="0" borderId="8" xfId="0" applyBorder="1" applyAlignment="1">
      <alignment horizontal="center"/>
    </xf>
    <xf numFmtId="0" fontId="0" fillId="0" borderId="134" xfId="0" applyBorder="1" applyAlignment="1">
      <alignment horizontal="center"/>
    </xf>
    <xf numFmtId="0" fontId="3" fillId="0" borderId="0" xfId="0" applyFont="1" applyFill="1" applyBorder="1"/>
    <xf numFmtId="0" fontId="3" fillId="0" borderId="2" xfId="0" applyFont="1" applyBorder="1"/>
    <xf numFmtId="0" fontId="3" fillId="0" borderId="11" xfId="0" applyFont="1" applyBorder="1"/>
    <xf numFmtId="0" fontId="3" fillId="0" borderId="4" xfId="0" applyFont="1" applyBorder="1"/>
    <xf numFmtId="0" fontId="11" fillId="0" borderId="5" xfId="0" applyFont="1" applyFill="1" applyBorder="1" applyAlignment="1">
      <alignment horizontal="left" vertical="center"/>
    </xf>
    <xf numFmtId="0" fontId="11" fillId="0" borderId="1" xfId="0" applyFont="1" applyFill="1" applyBorder="1" applyAlignment="1">
      <alignment horizontal="left" vertical="center"/>
    </xf>
    <xf numFmtId="0" fontId="11" fillId="0" borderId="2" xfId="0" applyFont="1" applyFill="1" applyBorder="1" applyAlignment="1">
      <alignment horizontal="left" vertical="center"/>
    </xf>
    <xf numFmtId="166" fontId="11" fillId="0" borderId="0" xfId="0" applyNumberFormat="1" applyFont="1" applyFill="1" applyBorder="1" applyAlignment="1">
      <alignment vertical="center"/>
    </xf>
    <xf numFmtId="4" fontId="11" fillId="0" borderId="0" xfId="0" applyNumberFormat="1" applyFont="1" applyFill="1" applyBorder="1" applyAlignment="1">
      <alignment horizontal="right" vertical="center"/>
    </xf>
    <xf numFmtId="0" fontId="4" fillId="0" borderId="0" xfId="0" applyFont="1" applyFill="1"/>
    <xf numFmtId="0" fontId="0" fillId="0" borderId="0" xfId="0" applyBorder="1"/>
    <xf numFmtId="0" fontId="0" fillId="0" borderId="1" xfId="0" applyBorder="1"/>
    <xf numFmtId="0" fontId="0" fillId="0" borderId="6" xfId="0" applyBorder="1"/>
    <xf numFmtId="0" fontId="0" fillId="10" borderId="0" xfId="0" applyFill="1"/>
    <xf numFmtId="0" fontId="4" fillId="10" borderId="0" xfId="0" applyFont="1" applyFill="1"/>
    <xf numFmtId="0" fontId="9" fillId="10" borderId="0" xfId="0" applyFont="1" applyFill="1"/>
    <xf numFmtId="0" fontId="0" fillId="10" borderId="0" xfId="0" applyFill="1"/>
    <xf numFmtId="4" fontId="3" fillId="10" borderId="0" xfId="0" applyNumberFormat="1" applyFont="1" applyFill="1"/>
    <xf numFmtId="0" fontId="3" fillId="10" borderId="0" xfId="0" applyFont="1" applyFill="1"/>
    <xf numFmtId="4" fontId="0" fillId="10" borderId="0" xfId="0" applyNumberFormat="1" applyFill="1"/>
    <xf numFmtId="4" fontId="4" fillId="12" borderId="24" xfId="0" applyNumberFormat="1" applyFont="1" applyFill="1" applyBorder="1" applyProtection="1"/>
    <xf numFmtId="0" fontId="5" fillId="12" borderId="21" xfId="0" applyFont="1" applyFill="1" applyBorder="1" applyAlignment="1" applyProtection="1">
      <alignment horizontal="center"/>
    </xf>
    <xf numFmtId="0" fontId="3" fillId="12" borderId="22" xfId="0" applyFont="1" applyFill="1" applyBorder="1"/>
    <xf numFmtId="0" fontId="3" fillId="12" borderId="21" xfId="0" applyFont="1" applyFill="1" applyBorder="1"/>
    <xf numFmtId="4" fontId="5" fillId="12" borderId="17" xfId="0" applyNumberFormat="1" applyFont="1" applyFill="1" applyBorder="1" applyAlignment="1" applyProtection="1"/>
    <xf numFmtId="0" fontId="5" fillId="12" borderId="16" xfId="0" applyFont="1" applyFill="1" applyBorder="1" applyAlignment="1" applyProtection="1">
      <alignment horizontal="center"/>
    </xf>
    <xf numFmtId="0" fontId="3" fillId="12" borderId="0" xfId="0" applyFont="1" applyFill="1" applyBorder="1"/>
    <xf numFmtId="0" fontId="5" fillId="12" borderId="16" xfId="0" applyFont="1" applyFill="1" applyBorder="1" applyAlignment="1" applyProtection="1">
      <alignment horizontal="left"/>
    </xf>
    <xf numFmtId="4" fontId="3" fillId="12" borderId="18" xfId="0" applyNumberFormat="1" applyFont="1" applyFill="1" applyBorder="1"/>
    <xf numFmtId="0" fontId="3" fillId="12" borderId="19" xfId="0" applyFont="1" applyFill="1" applyBorder="1" applyAlignment="1">
      <alignment horizontal="center"/>
    </xf>
    <xf numFmtId="0" fontId="3" fillId="12" borderId="20" xfId="0" applyFont="1" applyFill="1" applyBorder="1"/>
    <xf numFmtId="0" fontId="3" fillId="12" borderId="19" xfId="0" applyFont="1" applyFill="1" applyBorder="1"/>
    <xf numFmtId="4" fontId="4" fillId="12" borderId="17" xfId="0" applyNumberFormat="1" applyFont="1" applyFill="1" applyBorder="1"/>
    <xf numFmtId="0" fontId="4" fillId="12" borderId="16" xfId="0" applyFont="1" applyFill="1" applyBorder="1" applyAlignment="1">
      <alignment horizontal="center"/>
    </xf>
    <xf numFmtId="0" fontId="4" fillId="12" borderId="0" xfId="0" applyFont="1" applyFill="1" applyBorder="1"/>
    <xf numFmtId="0" fontId="3" fillId="12" borderId="16" xfId="0" applyFont="1" applyFill="1" applyBorder="1"/>
    <xf numFmtId="4" fontId="3" fillId="12" borderId="152" xfId="0" applyNumberFormat="1" applyFont="1" applyFill="1" applyBorder="1" applyAlignment="1"/>
    <xf numFmtId="4" fontId="3" fillId="10" borderId="152" xfId="0" applyNumberFormat="1" applyFont="1" applyFill="1" applyBorder="1" applyAlignment="1"/>
    <xf numFmtId="4" fontId="3" fillId="12" borderId="17" xfId="0" applyNumberFormat="1" applyFont="1" applyFill="1" applyBorder="1"/>
    <xf numFmtId="0" fontId="3" fillId="12" borderId="16" xfId="0" applyFont="1" applyFill="1" applyBorder="1" applyAlignment="1">
      <alignment horizontal="center"/>
    </xf>
    <xf numFmtId="0" fontId="3" fillId="12" borderId="0" xfId="0" quotePrefix="1" applyFont="1" applyFill="1" applyBorder="1"/>
    <xf numFmtId="0" fontId="3" fillId="12" borderId="0" xfId="0" applyFont="1" applyFill="1" applyBorder="1" applyAlignment="1" applyProtection="1">
      <alignment horizontal="left" vertical="center"/>
      <protection hidden="1"/>
    </xf>
    <xf numFmtId="0" fontId="3" fillId="12" borderId="16" xfId="0" applyFont="1" applyFill="1" applyBorder="1" applyAlignment="1" applyProtection="1">
      <alignment horizontal="center"/>
    </xf>
    <xf numFmtId="0" fontId="16" fillId="12" borderId="0" xfId="0" applyFont="1" applyFill="1" applyBorder="1"/>
    <xf numFmtId="0" fontId="3" fillId="12" borderId="0" xfId="0" applyFont="1" applyFill="1" applyBorder="1" applyAlignment="1" applyProtection="1">
      <alignment horizontal="left"/>
    </xf>
    <xf numFmtId="0" fontId="4" fillId="12" borderId="0" xfId="0" applyFont="1" applyFill="1" applyBorder="1" applyAlignment="1" applyProtection="1">
      <alignment horizontal="left"/>
    </xf>
    <xf numFmtId="4" fontId="3" fillId="12" borderId="17" xfId="0" applyNumberFormat="1" applyFont="1" applyFill="1" applyBorder="1" applyProtection="1"/>
    <xf numFmtId="4" fontId="5" fillId="12" borderId="17" xfId="0" applyNumberFormat="1" applyFont="1" applyFill="1" applyBorder="1"/>
    <xf numFmtId="0" fontId="5" fillId="12" borderId="16" xfId="0" applyFont="1" applyFill="1" applyBorder="1" applyAlignment="1">
      <alignment horizontal="center"/>
    </xf>
    <xf numFmtId="0" fontId="5" fillId="12" borderId="16" xfId="0" applyFont="1" applyFill="1" applyBorder="1"/>
    <xf numFmtId="37" fontId="3" fillId="12" borderId="0" xfId="0" applyNumberFormat="1" applyFont="1" applyFill="1" applyBorder="1" applyProtection="1"/>
    <xf numFmtId="4" fontId="5" fillId="12" borderId="17" xfId="0" applyNumberFormat="1" applyFont="1" applyFill="1" applyBorder="1" applyProtection="1"/>
    <xf numFmtId="4" fontId="4" fillId="12" borderId="17" xfId="0" applyNumberFormat="1" applyFont="1" applyFill="1" applyBorder="1" applyProtection="1"/>
    <xf numFmtId="0" fontId="4" fillId="12" borderId="16" xfId="0" applyFont="1" applyFill="1" applyBorder="1" applyAlignment="1" applyProtection="1">
      <alignment horizontal="center"/>
    </xf>
    <xf numFmtId="17" fontId="5" fillId="12" borderId="16" xfId="0" quotePrefix="1" applyNumberFormat="1" applyFont="1" applyFill="1" applyBorder="1" applyAlignment="1" applyProtection="1">
      <alignment horizontal="center"/>
    </xf>
    <xf numFmtId="4" fontId="3" fillId="12" borderId="15" xfId="0" applyNumberFormat="1" applyFont="1" applyFill="1" applyBorder="1" applyProtection="1"/>
    <xf numFmtId="0" fontId="4" fillId="12" borderId="13" xfId="0" applyFont="1" applyFill="1" applyBorder="1" applyAlignment="1">
      <alignment horizontal="center" wrapText="1"/>
    </xf>
    <xf numFmtId="4" fontId="3" fillId="12" borderId="24" xfId="0" applyNumberFormat="1" applyFont="1" applyFill="1" applyBorder="1"/>
    <xf numFmtId="0" fontId="3" fillId="12" borderId="24" xfId="0" applyFont="1" applyFill="1" applyBorder="1"/>
    <xf numFmtId="0" fontId="3" fillId="12" borderId="23" xfId="0" applyFont="1" applyFill="1" applyBorder="1"/>
    <xf numFmtId="0" fontId="5" fillId="12" borderId="21" xfId="0" applyFont="1" applyFill="1" applyBorder="1" applyAlignment="1" applyProtection="1">
      <alignment horizontal="left"/>
    </xf>
    <xf numFmtId="0" fontId="5" fillId="12" borderId="17" xfId="0" applyFont="1" applyFill="1" applyBorder="1" applyAlignment="1" applyProtection="1">
      <alignment horizontal="center"/>
    </xf>
    <xf numFmtId="4" fontId="3" fillId="12" borderId="17" xfId="0" applyNumberFormat="1" applyFont="1" applyFill="1" applyBorder="1" applyAlignment="1"/>
    <xf numFmtId="0" fontId="3" fillId="12" borderId="153" xfId="0" applyFont="1" applyFill="1" applyBorder="1"/>
    <xf numFmtId="0" fontId="3" fillId="12" borderId="154" xfId="0" applyFont="1" applyFill="1" applyBorder="1"/>
    <xf numFmtId="0" fontId="3" fillId="12" borderId="155" xfId="0" applyFont="1" applyFill="1" applyBorder="1"/>
    <xf numFmtId="4" fontId="3" fillId="12" borderId="18" xfId="0" applyNumberFormat="1" applyFont="1" applyFill="1" applyBorder="1" applyAlignment="1"/>
    <xf numFmtId="0" fontId="3" fillId="12" borderId="17" xfId="0" applyFont="1" applyFill="1" applyBorder="1"/>
    <xf numFmtId="4" fontId="4" fillId="12" borderId="152" xfId="0" applyNumberFormat="1" applyFont="1" applyFill="1" applyBorder="1" applyAlignment="1" applyProtection="1"/>
    <xf numFmtId="4" fontId="4" fillId="10" borderId="152" xfId="0" applyNumberFormat="1" applyFont="1" applyFill="1" applyBorder="1" applyAlignment="1" applyProtection="1"/>
    <xf numFmtId="0" fontId="4" fillId="12" borderId="17" xfId="0" applyFont="1" applyFill="1" applyBorder="1" applyAlignment="1" applyProtection="1">
      <alignment horizontal="center"/>
    </xf>
    <xf numFmtId="4" fontId="4" fillId="12" borderId="17" xfId="0" quotePrefix="1" applyNumberFormat="1" applyFont="1" applyFill="1" applyBorder="1" applyAlignment="1"/>
    <xf numFmtId="0" fontId="4" fillId="12" borderId="17" xfId="0" quotePrefix="1" applyFont="1" applyFill="1" applyBorder="1" applyAlignment="1">
      <alignment horizontal="left"/>
    </xf>
    <xf numFmtId="0" fontId="4" fillId="12" borderId="0" xfId="0" quotePrefix="1" applyFont="1" applyFill="1" applyBorder="1" applyAlignment="1">
      <alignment horizontal="left"/>
    </xf>
    <xf numFmtId="4" fontId="4" fillId="10" borderId="152" xfId="0" quotePrefix="1" applyNumberFormat="1" applyFont="1" applyFill="1" applyBorder="1" applyAlignment="1"/>
    <xf numFmtId="0" fontId="4" fillId="12" borderId="17" xfId="0" quotePrefix="1" applyFont="1" applyFill="1" applyBorder="1" applyAlignment="1">
      <alignment horizontal="center"/>
    </xf>
    <xf numFmtId="4" fontId="5" fillId="12" borderId="17" xfId="0" applyNumberFormat="1" applyFont="1" applyFill="1" applyBorder="1" applyAlignment="1" applyProtection="1">
      <alignment horizontal="center" vertical="center" wrapText="1"/>
    </xf>
    <xf numFmtId="0" fontId="24" fillId="10" borderId="0" xfId="0" applyFont="1" applyFill="1" applyProtection="1">
      <protection hidden="1"/>
    </xf>
    <xf numFmtId="0" fontId="74" fillId="9" borderId="0" xfId="0" applyFont="1" applyFill="1" applyProtection="1">
      <protection hidden="1"/>
    </xf>
    <xf numFmtId="0" fontId="44" fillId="10" borderId="0" xfId="0" applyFont="1" applyFill="1" applyProtection="1">
      <protection hidden="1"/>
    </xf>
    <xf numFmtId="0" fontId="9" fillId="10" borderId="0" xfId="0" applyFont="1" applyFill="1" applyAlignment="1" applyProtection="1">
      <alignment horizontal="center"/>
      <protection hidden="1"/>
    </xf>
    <xf numFmtId="0" fontId="11" fillId="10" borderId="0" xfId="0" applyFont="1" applyFill="1" applyAlignment="1" applyProtection="1">
      <alignment horizontal="center"/>
      <protection hidden="1"/>
    </xf>
    <xf numFmtId="0" fontId="0" fillId="10" borderId="0" xfId="0" applyFill="1" applyAlignment="1"/>
    <xf numFmtId="0" fontId="45" fillId="10" borderId="0" xfId="0" applyFont="1" applyFill="1"/>
    <xf numFmtId="0" fontId="23" fillId="10" borderId="0" xfId="0" applyFont="1" applyFill="1"/>
    <xf numFmtId="0" fontId="3" fillId="9" borderId="0" xfId="0" applyFont="1" applyFill="1"/>
    <xf numFmtId="4" fontId="0" fillId="10" borderId="0" xfId="0" applyNumberFormat="1" applyFill="1"/>
    <xf numFmtId="0" fontId="0" fillId="12" borderId="97" xfId="0" applyFont="1" applyFill="1" applyBorder="1"/>
    <xf numFmtId="0" fontId="0" fillId="12" borderId="98" xfId="0" applyFont="1" applyFill="1" applyBorder="1"/>
    <xf numFmtId="0" fontId="0" fillId="12" borderId="99" xfId="0" applyFont="1" applyFill="1" applyBorder="1"/>
    <xf numFmtId="0" fontId="50" fillId="12" borderId="100" xfId="0" applyFont="1" applyFill="1" applyBorder="1" applyAlignment="1" applyProtection="1">
      <alignment horizontal="center"/>
    </xf>
    <xf numFmtId="0" fontId="0" fillId="12" borderId="104" xfId="0" applyFont="1" applyFill="1" applyBorder="1"/>
    <xf numFmtId="0" fontId="0" fillId="12" borderId="105" xfId="0" applyFont="1" applyFill="1" applyBorder="1"/>
    <xf numFmtId="0" fontId="0" fillId="12" borderId="107" xfId="0" applyFont="1" applyFill="1" applyBorder="1"/>
    <xf numFmtId="0" fontId="0" fillId="12" borderId="103" xfId="0" applyFont="1" applyFill="1" applyBorder="1"/>
    <xf numFmtId="0" fontId="0" fillId="12" borderId="0" xfId="0" applyFont="1" applyFill="1" applyBorder="1"/>
    <xf numFmtId="0" fontId="0" fillId="12" borderId="100" xfId="0" applyFont="1" applyFill="1" applyBorder="1"/>
    <xf numFmtId="4" fontId="0" fillId="12" borderId="100" xfId="0" applyNumberFormat="1" applyFont="1" applyFill="1" applyBorder="1"/>
    <xf numFmtId="4" fontId="5" fillId="12" borderId="100" xfId="0" applyNumberFormat="1" applyFont="1" applyFill="1" applyBorder="1" applyAlignment="1" applyProtection="1">
      <alignment horizontal="center" vertical="center" wrapText="1"/>
    </xf>
    <xf numFmtId="0" fontId="50" fillId="12" borderId="103" xfId="0" applyFont="1" applyFill="1" applyBorder="1" applyAlignment="1" applyProtection="1">
      <alignment horizontal="left"/>
    </xf>
    <xf numFmtId="4" fontId="5" fillId="12" borderId="100" xfId="0" applyNumberFormat="1" applyFont="1" applyFill="1" applyBorder="1" applyAlignment="1" applyProtection="1"/>
    <xf numFmtId="4" fontId="4" fillId="12" borderId="100" xfId="0" applyNumberFormat="1" applyFont="1" applyFill="1" applyBorder="1" applyAlignment="1"/>
    <xf numFmtId="0" fontId="18" fillId="12" borderId="0" xfId="0" applyFont="1" applyFill="1" applyBorder="1" applyAlignment="1" applyProtection="1">
      <alignment horizontal="left"/>
    </xf>
    <xf numFmtId="0" fontId="18" fillId="12" borderId="100" xfId="0" applyFont="1" applyFill="1" applyBorder="1" applyAlignment="1" applyProtection="1">
      <alignment horizontal="center"/>
    </xf>
    <xf numFmtId="4" fontId="3" fillId="12" borderId="100" xfId="0" applyNumberFormat="1" applyFont="1" applyFill="1" applyBorder="1" applyAlignment="1" applyProtection="1"/>
    <xf numFmtId="37" fontId="0" fillId="12" borderId="0" xfId="0" applyNumberFormat="1" applyFont="1" applyFill="1" applyBorder="1" applyProtection="1"/>
    <xf numFmtId="0" fontId="18" fillId="12" borderId="0" xfId="0" applyFont="1" applyFill="1" applyBorder="1" applyAlignment="1">
      <alignment horizontal="left"/>
    </xf>
    <xf numFmtId="0" fontId="18" fillId="12" borderId="100" xfId="0" applyFont="1" applyFill="1" applyBorder="1" applyAlignment="1">
      <alignment horizontal="center"/>
    </xf>
    <xf numFmtId="0" fontId="4" fillId="12" borderId="0" xfId="0" applyFont="1" applyFill="1" applyBorder="1" applyAlignment="1">
      <alignment horizontal="left"/>
    </xf>
    <xf numFmtId="0" fontId="4" fillId="12" borderId="100" xfId="0" applyFont="1" applyFill="1" applyBorder="1" applyAlignment="1">
      <alignment horizontal="left"/>
    </xf>
    <xf numFmtId="4" fontId="4" fillId="12" borderId="102" xfId="0" applyNumberFormat="1" applyFont="1" applyFill="1" applyBorder="1" applyAlignment="1" applyProtection="1"/>
    <xf numFmtId="0" fontId="0" fillId="12" borderId="159" xfId="0" applyFont="1" applyFill="1" applyBorder="1"/>
    <xf numFmtId="0" fontId="0" fillId="12" borderId="160" xfId="0" applyFont="1" applyFill="1" applyBorder="1"/>
    <xf numFmtId="0" fontId="0" fillId="12" borderId="161" xfId="0" applyFont="1" applyFill="1" applyBorder="1"/>
    <xf numFmtId="0" fontId="5" fillId="12" borderId="104" xfId="0" applyFont="1" applyFill="1" applyBorder="1" applyAlignment="1" applyProtection="1">
      <alignment horizontal="left"/>
    </xf>
    <xf numFmtId="0" fontId="0" fillId="12" borderId="106" xfId="0" applyFont="1" applyFill="1" applyBorder="1"/>
    <xf numFmtId="4" fontId="0" fillId="12" borderId="107" xfId="0" applyNumberFormat="1" applyFont="1" applyFill="1" applyBorder="1"/>
    <xf numFmtId="4" fontId="0" fillId="10" borderId="0" xfId="0" applyNumberFormat="1" applyFont="1" applyFill="1"/>
    <xf numFmtId="0" fontId="0" fillId="12" borderId="97" xfId="0" applyFont="1" applyFill="1" applyBorder="1" applyAlignment="1">
      <alignment horizontal="center"/>
    </xf>
    <xf numFmtId="0" fontId="0" fillId="12" borderId="101" xfId="0" applyFont="1" applyFill="1" applyBorder="1"/>
    <xf numFmtId="0" fontId="0" fillId="12" borderId="63" xfId="0" applyFont="1" applyFill="1" applyBorder="1"/>
    <xf numFmtId="0" fontId="0" fillId="12" borderId="101" xfId="0" applyFont="1" applyFill="1" applyBorder="1" applyAlignment="1">
      <alignment horizontal="center"/>
    </xf>
    <xf numFmtId="0" fontId="0" fillId="12" borderId="103" xfId="0" applyFont="1" applyFill="1" applyBorder="1" applyAlignment="1">
      <alignment horizontal="center"/>
    </xf>
    <xf numFmtId="4" fontId="0" fillId="12" borderId="161" xfId="0" applyNumberFormat="1" applyFont="1" applyFill="1" applyBorder="1" applyProtection="1"/>
    <xf numFmtId="17" fontId="50" fillId="12" borderId="103" xfId="0" applyNumberFormat="1" applyFont="1" applyFill="1" applyBorder="1" applyAlignment="1" applyProtection="1">
      <alignment horizontal="center"/>
    </xf>
    <xf numFmtId="4" fontId="5" fillId="12" borderId="100" xfId="0" applyNumberFormat="1" applyFont="1" applyFill="1" applyBorder="1" applyProtection="1"/>
    <xf numFmtId="4" fontId="4" fillId="12" borderId="100" xfId="0" applyNumberFormat="1" applyFont="1" applyFill="1" applyBorder="1"/>
    <xf numFmtId="0" fontId="18" fillId="12" borderId="103" xfId="0" applyFont="1" applyFill="1" applyBorder="1" applyAlignment="1" applyProtection="1">
      <alignment horizontal="center"/>
    </xf>
    <xf numFmtId="4" fontId="3" fillId="12" borderId="158" xfId="0" applyNumberFormat="1" applyFont="1" applyFill="1" applyBorder="1" applyAlignment="1"/>
    <xf numFmtId="0" fontId="0" fillId="12" borderId="103" xfId="0" applyFont="1" applyFill="1" applyBorder="1" applyAlignment="1" applyProtection="1">
      <alignment horizontal="center"/>
    </xf>
    <xf numFmtId="0" fontId="4" fillId="12" borderId="103" xfId="0" applyFont="1" applyFill="1" applyBorder="1" applyAlignment="1" applyProtection="1">
      <alignment horizontal="center"/>
    </xf>
    <xf numFmtId="0" fontId="18" fillId="12" borderId="0" xfId="0" applyFont="1" applyFill="1" applyBorder="1"/>
    <xf numFmtId="0" fontId="0" fillId="12" borderId="0" xfId="0" applyFont="1" applyFill="1" applyBorder="1" applyAlignment="1" applyProtection="1">
      <alignment horizontal="left"/>
    </xf>
    <xf numFmtId="4" fontId="17" fillId="12" borderId="100" xfId="0" applyNumberFormat="1" applyFont="1" applyFill="1" applyBorder="1"/>
    <xf numFmtId="4" fontId="4" fillId="12" borderId="100" xfId="0" applyNumberFormat="1" applyFont="1" applyFill="1" applyBorder="1" applyProtection="1"/>
    <xf numFmtId="4" fontId="5" fillId="12" borderId="100" xfId="0" applyNumberFormat="1" applyFont="1" applyFill="1" applyBorder="1"/>
    <xf numFmtId="0" fontId="50" fillId="12" borderId="103" xfId="0" applyFont="1" applyFill="1" applyBorder="1"/>
    <xf numFmtId="0" fontId="5" fillId="12" borderId="103" xfId="0" applyFont="1" applyFill="1" applyBorder="1" applyAlignment="1" applyProtection="1">
      <alignment horizontal="center"/>
    </xf>
    <xf numFmtId="0" fontId="5" fillId="12" borderId="103" xfId="0" applyFont="1" applyFill="1" applyBorder="1"/>
    <xf numFmtId="0" fontId="18" fillId="12" borderId="103" xfId="0" applyFont="1" applyFill="1" applyBorder="1" applyAlignment="1">
      <alignment horizontal="center"/>
    </xf>
    <xf numFmtId="0" fontId="50" fillId="12" borderId="103" xfId="0" applyFont="1" applyFill="1" applyBorder="1" applyAlignment="1">
      <alignment horizontal="center"/>
    </xf>
    <xf numFmtId="0" fontId="14" fillId="12" borderId="0" xfId="0" applyFont="1" applyFill="1" applyBorder="1" applyAlignment="1" applyProtection="1">
      <alignment horizontal="left"/>
    </xf>
    <xf numFmtId="0" fontId="14" fillId="12" borderId="103" xfId="0" applyFont="1" applyFill="1" applyBorder="1" applyAlignment="1" applyProtection="1">
      <alignment horizontal="center"/>
    </xf>
    <xf numFmtId="0" fontId="14" fillId="12" borderId="0" xfId="0" applyFont="1" applyFill="1" applyBorder="1"/>
    <xf numFmtId="4" fontId="4" fillId="12" borderId="158" xfId="0" applyNumberFormat="1" applyFont="1" applyFill="1" applyBorder="1" applyAlignment="1"/>
    <xf numFmtId="0" fontId="14" fillId="12" borderId="103" xfId="0" applyFont="1" applyFill="1" applyBorder="1" applyAlignment="1">
      <alignment horizontal="center"/>
    </xf>
    <xf numFmtId="4" fontId="3" fillId="12" borderId="100" xfId="0" applyNumberFormat="1" applyFont="1" applyFill="1" applyBorder="1" applyProtection="1"/>
    <xf numFmtId="0" fontId="14" fillId="12" borderId="0" xfId="0" applyFont="1" applyFill="1" applyBorder="1" applyAlignment="1" applyProtection="1">
      <alignment horizontal="left" vertical="center"/>
      <protection hidden="1"/>
    </xf>
    <xf numFmtId="0" fontId="4" fillId="12" borderId="103" xfId="0" applyFont="1" applyFill="1" applyBorder="1" applyAlignment="1">
      <alignment horizontal="center"/>
    </xf>
    <xf numFmtId="17" fontId="50" fillId="12" borderId="159" xfId="0" quotePrefix="1" applyNumberFormat="1" applyFont="1" applyFill="1" applyBorder="1" applyAlignment="1" applyProtection="1">
      <alignment horizontal="center"/>
    </xf>
    <xf numFmtId="4" fontId="5" fillId="12" borderId="161" xfId="0" applyNumberFormat="1" applyFont="1" applyFill="1" applyBorder="1" applyAlignment="1" applyProtection="1"/>
    <xf numFmtId="0" fontId="5" fillId="12" borderId="104" xfId="0" applyFont="1" applyFill="1" applyBorder="1" applyAlignment="1" applyProtection="1">
      <alignment horizontal="center"/>
    </xf>
    <xf numFmtId="4" fontId="4" fillId="12" borderId="107" xfId="0" applyNumberFormat="1" applyFont="1" applyFill="1" applyBorder="1" applyProtection="1"/>
    <xf numFmtId="0" fontId="0" fillId="10" borderId="0" xfId="0" applyFont="1" applyFill="1"/>
    <xf numFmtId="0" fontId="14" fillId="10" borderId="0" xfId="0" applyFont="1" applyFill="1"/>
    <xf numFmtId="0" fontId="3" fillId="10" borderId="0" xfId="0" applyFont="1" applyFill="1"/>
    <xf numFmtId="0" fontId="4" fillId="12" borderId="103" xfId="0" applyFont="1" applyFill="1" applyBorder="1"/>
    <xf numFmtId="0" fontId="4" fillId="10" borderId="0" xfId="0" applyFont="1" applyFill="1"/>
    <xf numFmtId="0" fontId="13" fillId="9" borderId="0" xfId="0" applyFont="1" applyFill="1" applyAlignment="1"/>
    <xf numFmtId="0" fontId="0" fillId="9" borderId="0" xfId="0" applyFill="1" applyAlignment="1"/>
    <xf numFmtId="0" fontId="0" fillId="10" borderId="0" xfId="0" applyFill="1"/>
    <xf numFmtId="0" fontId="74" fillId="10" borderId="0" xfId="0" applyFont="1" applyFill="1" applyProtection="1">
      <protection hidden="1"/>
    </xf>
    <xf numFmtId="0" fontId="0" fillId="10" borderId="0" xfId="0" applyFill="1" applyAlignment="1"/>
    <xf numFmtId="0" fontId="3" fillId="12" borderId="5" xfId="0" applyFont="1" applyFill="1" applyBorder="1" applyAlignment="1">
      <alignment vertical="top"/>
    </xf>
    <xf numFmtId="2" fontId="4" fillId="12" borderId="7" xfId="0" applyNumberFormat="1" applyFont="1" applyFill="1" applyBorder="1" applyAlignment="1">
      <alignment horizontal="center" vertical="center" wrapText="1"/>
    </xf>
    <xf numFmtId="2" fontId="4" fillId="12" borderId="9" xfId="0" applyNumberFormat="1" applyFont="1" applyFill="1" applyBorder="1" applyAlignment="1">
      <alignment horizontal="center" vertical="center" wrapText="1"/>
    </xf>
    <xf numFmtId="0" fontId="4" fillId="12" borderId="2" xfId="0" applyFont="1" applyFill="1" applyBorder="1" applyAlignment="1"/>
    <xf numFmtId="3" fontId="3" fillId="12" borderId="12" xfId="0" applyNumberFormat="1" applyFont="1" applyFill="1" applyBorder="1" applyAlignment="1">
      <alignment horizontal="center"/>
    </xf>
    <xf numFmtId="0" fontId="3" fillId="12" borderId="12" xfId="0" applyFont="1" applyFill="1" applyBorder="1" applyAlignment="1">
      <alignment horizontal="center"/>
    </xf>
    <xf numFmtId="0" fontId="3" fillId="12" borderId="12" xfId="0" quotePrefix="1" applyFont="1" applyFill="1" applyBorder="1" applyAlignment="1">
      <alignment horizontal="center"/>
    </xf>
    <xf numFmtId="0" fontId="4" fillId="12" borderId="1" xfId="0" applyFont="1" applyFill="1" applyBorder="1" applyAlignment="1">
      <alignment horizontal="left" wrapText="1"/>
    </xf>
    <xf numFmtId="4" fontId="4" fillId="12" borderId="8" xfId="0" applyNumberFormat="1" applyFont="1" applyFill="1" applyBorder="1" applyAlignment="1"/>
    <xf numFmtId="4" fontId="3" fillId="12" borderId="8" xfId="0" applyNumberFormat="1" applyFont="1" applyFill="1" applyBorder="1" applyAlignment="1"/>
    <xf numFmtId="10" fontId="3" fillId="12" borderId="8" xfId="0" applyNumberFormat="1" applyFont="1" applyFill="1" applyBorder="1" applyAlignment="1">
      <alignment horizontal="right"/>
    </xf>
    <xf numFmtId="0" fontId="4" fillId="12" borderId="1" xfId="0" applyFont="1" applyFill="1" applyBorder="1" applyAlignment="1"/>
    <xf numFmtId="4" fontId="3" fillId="12" borderId="156" xfId="0" applyNumberFormat="1" applyFont="1" applyFill="1" applyBorder="1" applyAlignment="1" applyProtection="1">
      <alignment horizontal="right"/>
    </xf>
    <xf numFmtId="4" fontId="3" fillId="12" borderId="156" xfId="0" applyNumberFormat="1" applyFont="1" applyFill="1" applyBorder="1" applyAlignment="1" applyProtection="1"/>
    <xf numFmtId="4" fontId="3" fillId="12" borderId="8" xfId="0" applyNumberFormat="1" applyFont="1" applyFill="1" applyBorder="1" applyAlignment="1">
      <alignment horizontal="right"/>
    </xf>
    <xf numFmtId="4" fontId="3" fillId="12" borderId="162" xfId="0" applyNumberFormat="1" applyFont="1" applyFill="1" applyBorder="1" applyAlignment="1" applyProtection="1"/>
    <xf numFmtId="0" fontId="3" fillId="12" borderId="1" xfId="0" applyFont="1" applyFill="1" applyBorder="1" applyAlignment="1"/>
    <xf numFmtId="4" fontId="3" fillId="10" borderId="163" xfId="0" applyNumberFormat="1" applyFont="1" applyFill="1" applyBorder="1" applyAlignment="1" applyProtection="1"/>
    <xf numFmtId="4" fontId="3" fillId="10" borderId="156" xfId="0" applyNumberFormat="1" applyFont="1" applyFill="1" applyBorder="1" applyAlignment="1" applyProtection="1"/>
    <xf numFmtId="4" fontId="3" fillId="10" borderId="156" xfId="0" applyNumberFormat="1" applyFont="1" applyFill="1" applyBorder="1" applyAlignment="1"/>
    <xf numFmtId="4" fontId="3" fillId="12" borderId="156" xfId="0" applyNumberFormat="1" applyFont="1" applyFill="1" applyBorder="1" applyAlignment="1"/>
    <xf numFmtId="0" fontId="4" fillId="12" borderId="31" xfId="0" applyFont="1" applyFill="1" applyBorder="1" applyAlignment="1">
      <alignment horizontal="left" wrapText="1"/>
    </xf>
    <xf numFmtId="4" fontId="4" fillId="12" borderId="13" xfId="0" applyNumberFormat="1" applyFont="1" applyFill="1" applyBorder="1" applyAlignment="1"/>
    <xf numFmtId="4" fontId="3" fillId="12" borderId="13" xfId="0" applyNumberFormat="1" applyFont="1" applyFill="1" applyBorder="1" applyAlignment="1">
      <alignment horizontal="right"/>
    </xf>
    <xf numFmtId="0" fontId="0" fillId="10" borderId="0" xfId="0" applyFill="1" applyBorder="1" applyAlignment="1"/>
    <xf numFmtId="0" fontId="4" fillId="10" borderId="0" xfId="0" quotePrefix="1" applyFont="1" applyFill="1" applyAlignment="1">
      <alignment horizontal="left"/>
    </xf>
    <xf numFmtId="0" fontId="0" fillId="12" borderId="34" xfId="0" applyFill="1" applyBorder="1" applyAlignment="1">
      <alignment vertical="top"/>
    </xf>
    <xf numFmtId="0" fontId="0" fillId="12" borderId="25" xfId="0" applyFill="1" applyBorder="1" applyAlignment="1"/>
    <xf numFmtId="0" fontId="3" fillId="12" borderId="164" xfId="0" applyFont="1" applyFill="1" applyBorder="1" applyAlignment="1">
      <alignment horizontal="center" wrapText="1"/>
    </xf>
    <xf numFmtId="0" fontId="0" fillId="12" borderId="124" xfId="0" applyFill="1" applyBorder="1" applyAlignment="1">
      <alignment horizontal="center" wrapText="1"/>
    </xf>
    <xf numFmtId="0" fontId="0" fillId="12" borderId="122" xfId="0" applyFill="1" applyBorder="1" applyAlignment="1">
      <alignment horizontal="center" wrapText="1"/>
    </xf>
    <xf numFmtId="0" fontId="3" fillId="12" borderId="20" xfId="0" applyFont="1" applyFill="1" applyBorder="1" applyAlignment="1">
      <alignment horizontal="center" wrapText="1"/>
    </xf>
    <xf numFmtId="0" fontId="0" fillId="12" borderId="1" xfId="0" applyFill="1" applyBorder="1" applyAlignment="1"/>
    <xf numFmtId="4" fontId="67" fillId="12" borderId="8" xfId="0" applyNumberFormat="1" applyFont="1" applyFill="1" applyBorder="1" applyAlignment="1"/>
    <xf numFmtId="4" fontId="0" fillId="12" borderId="8" xfId="0" applyNumberFormat="1" applyFill="1" applyBorder="1" applyAlignment="1"/>
    <xf numFmtId="4" fontId="0" fillId="12" borderId="166" xfId="0" applyNumberFormat="1" applyFill="1" applyBorder="1" applyAlignment="1"/>
    <xf numFmtId="4" fontId="0" fillId="12" borderId="167" xfId="0" applyNumberFormat="1" applyFill="1" applyBorder="1" applyAlignment="1"/>
    <xf numFmtId="4" fontId="0" fillId="12" borderId="3" xfId="0" applyNumberFormat="1" applyFill="1" applyBorder="1" applyAlignment="1"/>
    <xf numFmtId="4" fontId="0" fillId="12" borderId="0" xfId="0" applyNumberFormat="1" applyFill="1" applyBorder="1" applyAlignment="1"/>
    <xf numFmtId="4" fontId="0" fillId="12" borderId="130" xfId="0" applyNumberFormat="1" applyFill="1" applyBorder="1" applyAlignment="1"/>
    <xf numFmtId="0" fontId="0" fillId="12" borderId="36" xfId="0" applyFill="1" applyBorder="1" applyAlignment="1"/>
    <xf numFmtId="4" fontId="67" fillId="12" borderId="26" xfId="0" applyNumberFormat="1" applyFont="1" applyFill="1" applyBorder="1" applyAlignment="1"/>
    <xf numFmtId="4" fontId="0" fillId="12" borderId="26" xfId="0" applyNumberFormat="1" applyFill="1" applyBorder="1" applyAlignment="1"/>
    <xf numFmtId="4" fontId="0" fillId="12" borderId="168" xfId="0" applyNumberFormat="1" applyFill="1" applyBorder="1" applyAlignment="1"/>
    <xf numFmtId="4" fontId="0" fillId="12" borderId="125" xfId="0" applyNumberFormat="1" applyFill="1" applyBorder="1" applyAlignment="1"/>
    <xf numFmtId="4" fontId="0" fillId="12" borderId="20" xfId="0" applyNumberFormat="1" applyFill="1" applyBorder="1" applyAlignment="1"/>
    <xf numFmtId="0" fontId="4" fillId="13" borderId="2" xfId="0" applyFont="1" applyFill="1" applyBorder="1" applyAlignment="1"/>
    <xf numFmtId="4" fontId="67" fillId="13" borderId="12" xfId="0" applyNumberFormat="1" applyFont="1" applyFill="1" applyBorder="1" applyAlignment="1"/>
    <xf numFmtId="4" fontId="67" fillId="13" borderId="169" xfId="0" applyNumberFormat="1" applyFont="1" applyFill="1" applyBorder="1" applyAlignment="1"/>
    <xf numFmtId="4" fontId="67" fillId="13" borderId="170" xfId="0" applyNumberFormat="1" applyFont="1" applyFill="1" applyBorder="1" applyAlignment="1"/>
    <xf numFmtId="4" fontId="67" fillId="13" borderId="171" xfId="0" applyNumberFormat="1" applyFont="1" applyFill="1" applyBorder="1" applyAlignment="1"/>
    <xf numFmtId="0" fontId="3" fillId="10" borderId="0" xfId="0" applyFont="1" applyFill="1" applyBorder="1" applyAlignment="1"/>
    <xf numFmtId="0" fontId="5" fillId="10" borderId="0" xfId="0" applyFont="1" applyFill="1" applyAlignment="1"/>
    <xf numFmtId="0" fontId="9" fillId="9" borderId="0" xfId="0" applyFont="1" applyFill="1" applyAlignment="1" applyProtection="1">
      <alignment horizontal="left"/>
      <protection hidden="1"/>
    </xf>
    <xf numFmtId="0" fontId="43" fillId="9" borderId="0" xfId="0" applyFont="1" applyFill="1" applyBorder="1" applyProtection="1">
      <protection hidden="1"/>
    </xf>
    <xf numFmtId="0" fontId="25" fillId="9" borderId="0" xfId="0" applyFont="1" applyFill="1" applyBorder="1" applyProtection="1">
      <protection hidden="1"/>
    </xf>
    <xf numFmtId="0" fontId="4" fillId="12" borderId="13" xfId="0" applyFont="1" applyFill="1" applyBorder="1" applyAlignment="1">
      <alignment horizontal="center" wrapText="1"/>
    </xf>
    <xf numFmtId="0" fontId="4" fillId="12" borderId="13" xfId="0" applyFont="1" applyFill="1" applyBorder="1" applyAlignment="1">
      <alignment horizontal="center" vertical="center" wrapText="1"/>
    </xf>
    <xf numFmtId="4" fontId="3" fillId="12" borderId="5" xfId="0" applyNumberFormat="1" applyFont="1" applyFill="1" applyBorder="1" applyProtection="1">
      <protection hidden="1"/>
    </xf>
    <xf numFmtId="4" fontId="3" fillId="12" borderId="6" xfId="0" applyNumberFormat="1" applyFont="1" applyFill="1" applyBorder="1" applyProtection="1">
      <protection hidden="1"/>
    </xf>
    <xf numFmtId="4" fontId="3" fillId="12" borderId="9" xfId="0" applyNumberFormat="1" applyFont="1" applyFill="1" applyBorder="1" applyProtection="1">
      <protection hidden="1"/>
    </xf>
    <xf numFmtId="0" fontId="3" fillId="12" borderId="7" xfId="0" applyNumberFormat="1" applyFont="1" applyFill="1" applyBorder="1" applyAlignment="1" applyProtection="1">
      <alignment horizontal="center"/>
      <protection hidden="1"/>
    </xf>
    <xf numFmtId="0" fontId="3" fillId="12" borderId="5" xfId="0" applyNumberFormat="1" applyFont="1" applyFill="1" applyBorder="1" applyAlignment="1" applyProtection="1">
      <alignment horizontal="center"/>
      <protection hidden="1"/>
    </xf>
    <xf numFmtId="4" fontId="3" fillId="12" borderId="7" xfId="0" applyNumberFormat="1" applyFont="1" applyFill="1" applyBorder="1" applyProtection="1">
      <protection hidden="1"/>
    </xf>
    <xf numFmtId="4" fontId="5" fillId="12" borderId="1" xfId="0" applyNumberFormat="1" applyFont="1" applyFill="1" applyBorder="1" applyAlignment="1" applyProtection="1">
      <alignment horizontal="left" vertical="center"/>
      <protection hidden="1"/>
    </xf>
    <xf numFmtId="4" fontId="5" fillId="12" borderId="0" xfId="0" applyNumberFormat="1" applyFont="1" applyFill="1" applyBorder="1" applyAlignment="1" applyProtection="1">
      <alignment vertical="center"/>
      <protection hidden="1"/>
    </xf>
    <xf numFmtId="4" fontId="5" fillId="12" borderId="3" xfId="0" applyNumberFormat="1" applyFont="1" applyFill="1" applyBorder="1" applyAlignment="1" applyProtection="1">
      <alignment vertical="center"/>
      <protection hidden="1"/>
    </xf>
    <xf numFmtId="0" fontId="5" fillId="12" borderId="8" xfId="0" applyNumberFormat="1" applyFont="1" applyFill="1" applyBorder="1" applyAlignment="1" applyProtection="1">
      <alignment horizontal="center" vertical="center"/>
      <protection hidden="1"/>
    </xf>
    <xf numFmtId="4" fontId="5" fillId="12" borderId="8" xfId="0" applyNumberFormat="1" applyFont="1" applyFill="1" applyBorder="1" applyAlignment="1" applyProtection="1">
      <alignment vertical="center"/>
      <protection hidden="1"/>
    </xf>
    <xf numFmtId="4" fontId="5" fillId="12" borderId="1" xfId="0" applyNumberFormat="1" applyFont="1" applyFill="1" applyBorder="1" applyAlignment="1" applyProtection="1">
      <alignment vertical="center"/>
      <protection hidden="1"/>
    </xf>
    <xf numFmtId="4" fontId="3" fillId="12" borderId="1" xfId="0" applyNumberFormat="1" applyFont="1" applyFill="1" applyBorder="1" applyAlignment="1" applyProtection="1">
      <alignment horizontal="left" vertical="center"/>
      <protection hidden="1"/>
    </xf>
    <xf numFmtId="4" fontId="3" fillId="12" borderId="0" xfId="0" applyNumberFormat="1" applyFont="1" applyFill="1" applyBorder="1" applyAlignment="1" applyProtection="1">
      <alignment vertical="center"/>
      <protection hidden="1"/>
    </xf>
    <xf numFmtId="4" fontId="3" fillId="12" borderId="3" xfId="0" applyNumberFormat="1" applyFont="1" applyFill="1" applyBorder="1" applyAlignment="1" applyProtection="1">
      <alignment vertical="center"/>
      <protection hidden="1"/>
    </xf>
    <xf numFmtId="0" fontId="3" fillId="12" borderId="8" xfId="0" applyNumberFormat="1" applyFont="1" applyFill="1" applyBorder="1" applyAlignment="1" applyProtection="1">
      <alignment horizontal="center" vertical="center"/>
      <protection hidden="1"/>
    </xf>
    <xf numFmtId="4" fontId="3" fillId="12" borderId="8" xfId="0" applyNumberFormat="1" applyFont="1" applyFill="1" applyBorder="1" applyAlignment="1" applyProtection="1">
      <alignment vertical="center"/>
      <protection hidden="1"/>
    </xf>
    <xf numFmtId="4" fontId="3" fillId="12" borderId="1" xfId="0" applyNumberFormat="1" applyFont="1" applyFill="1" applyBorder="1" applyAlignment="1" applyProtection="1">
      <alignment vertical="center"/>
      <protection hidden="1"/>
    </xf>
    <xf numFmtId="4" fontId="3" fillId="12" borderId="8" xfId="0" applyNumberFormat="1" applyFont="1" applyFill="1" applyBorder="1" applyProtection="1">
      <protection hidden="1"/>
    </xf>
    <xf numFmtId="4" fontId="3" fillId="12" borderId="156" xfId="0" applyNumberFormat="1" applyFont="1" applyFill="1" applyBorder="1" applyAlignment="1" applyProtection="1">
      <alignment vertical="center"/>
      <protection hidden="1"/>
    </xf>
    <xf numFmtId="4" fontId="3" fillId="10" borderId="156" xfId="0" applyNumberFormat="1" applyFont="1" applyFill="1" applyBorder="1" applyAlignment="1" applyProtection="1">
      <alignment vertical="center"/>
      <protection hidden="1"/>
    </xf>
    <xf numFmtId="4" fontId="3" fillId="10" borderId="172" xfId="0" applyNumberFormat="1" applyFont="1" applyFill="1" applyBorder="1" applyAlignment="1" applyProtection="1">
      <alignment vertical="center"/>
      <protection hidden="1"/>
    </xf>
    <xf numFmtId="4" fontId="3" fillId="12" borderId="0" xfId="0" applyNumberFormat="1" applyFont="1" applyFill="1" applyBorder="1" applyAlignment="1" applyProtection="1">
      <alignment horizontal="left" vertical="center"/>
      <protection hidden="1"/>
    </xf>
    <xf numFmtId="4" fontId="5" fillId="12" borderId="0" xfId="0" applyNumberFormat="1" applyFont="1" applyFill="1" applyBorder="1" applyAlignment="1" applyProtection="1">
      <alignment horizontal="left" vertical="center"/>
      <protection hidden="1"/>
    </xf>
    <xf numFmtId="4" fontId="5" fillId="12" borderId="156" xfId="0" applyNumberFormat="1" applyFont="1" applyFill="1" applyBorder="1" applyAlignment="1" applyProtection="1">
      <alignment vertical="center"/>
      <protection hidden="1"/>
    </xf>
    <xf numFmtId="4" fontId="5" fillId="10" borderId="156" xfId="0" applyNumberFormat="1" applyFont="1" applyFill="1" applyBorder="1" applyAlignment="1" applyProtection="1">
      <alignment vertical="center"/>
      <protection hidden="1"/>
    </xf>
    <xf numFmtId="4" fontId="5" fillId="10" borderId="172" xfId="0" applyNumberFormat="1" applyFont="1" applyFill="1" applyBorder="1" applyAlignment="1" applyProtection="1">
      <alignment vertical="center"/>
      <protection hidden="1"/>
    </xf>
    <xf numFmtId="4" fontId="2" fillId="12" borderId="1" xfId="0" applyNumberFormat="1" applyFont="1" applyFill="1" applyBorder="1" applyAlignment="1" applyProtection="1">
      <alignment vertical="center"/>
      <protection hidden="1"/>
    </xf>
    <xf numFmtId="4" fontId="2" fillId="12" borderId="0" xfId="0" applyNumberFormat="1" applyFont="1" applyFill="1" applyBorder="1" applyAlignment="1" applyProtection="1">
      <alignment horizontal="left" vertical="center"/>
      <protection hidden="1"/>
    </xf>
    <xf numFmtId="4" fontId="2" fillId="12" borderId="3" xfId="0" applyNumberFormat="1" applyFont="1" applyFill="1" applyBorder="1" applyAlignment="1" applyProtection="1">
      <alignment vertical="center"/>
      <protection hidden="1"/>
    </xf>
    <xf numFmtId="0" fontId="2" fillId="12" borderId="8" xfId="0" applyNumberFormat="1" applyFont="1" applyFill="1" applyBorder="1" applyAlignment="1" applyProtection="1">
      <alignment horizontal="center" vertical="center"/>
      <protection hidden="1"/>
    </xf>
    <xf numFmtId="4" fontId="2" fillId="12" borderId="8" xfId="0" applyNumberFormat="1" applyFont="1" applyFill="1" applyBorder="1" applyAlignment="1" applyProtection="1">
      <alignment vertical="center"/>
      <protection hidden="1"/>
    </xf>
    <xf numFmtId="4" fontId="2" fillId="12" borderId="0" xfId="0" applyNumberFormat="1" applyFont="1" applyFill="1" applyBorder="1" applyAlignment="1" applyProtection="1">
      <alignment vertical="center"/>
      <protection hidden="1"/>
    </xf>
    <xf numFmtId="4" fontId="3" fillId="12" borderId="26" xfId="0" applyNumberFormat="1" applyFont="1" applyFill="1" applyBorder="1" applyAlignment="1" applyProtection="1">
      <alignment vertical="center"/>
      <protection hidden="1"/>
    </xf>
    <xf numFmtId="4" fontId="3" fillId="12" borderId="36" xfId="0" applyNumberFormat="1" applyFont="1" applyFill="1" applyBorder="1" applyAlignment="1" applyProtection="1">
      <alignment vertical="center"/>
      <protection hidden="1"/>
    </xf>
    <xf numFmtId="4" fontId="10" fillId="12" borderId="1" xfId="0" applyNumberFormat="1" applyFont="1" applyFill="1" applyBorder="1" applyAlignment="1" applyProtection="1">
      <alignment horizontal="right" vertical="center"/>
      <protection hidden="1"/>
    </xf>
    <xf numFmtId="4" fontId="10" fillId="12" borderId="0" xfId="0" applyNumberFormat="1" applyFont="1" applyFill="1" applyBorder="1" applyAlignment="1" applyProtection="1">
      <alignment horizontal="right" vertical="center"/>
      <protection hidden="1"/>
    </xf>
    <xf numFmtId="4" fontId="10" fillId="12" borderId="3" xfId="0" applyNumberFormat="1" applyFont="1" applyFill="1" applyBorder="1" applyAlignment="1" applyProtection="1">
      <alignment horizontal="right" vertical="center"/>
      <protection hidden="1"/>
    </xf>
    <xf numFmtId="0" fontId="10" fillId="12" borderId="173" xfId="0" applyNumberFormat="1" applyFont="1" applyFill="1" applyBorder="1" applyAlignment="1" applyProtection="1">
      <alignment horizontal="center" vertical="center"/>
      <protection hidden="1"/>
    </xf>
    <xf numFmtId="4" fontId="10" fillId="12" borderId="173" xfId="0" applyNumberFormat="1" applyFont="1" applyFill="1" applyBorder="1" applyAlignment="1" applyProtection="1">
      <alignment vertical="center"/>
      <protection hidden="1"/>
    </xf>
    <xf numFmtId="4" fontId="10" fillId="12" borderId="174" xfId="0" applyNumberFormat="1" applyFont="1" applyFill="1" applyBorder="1" applyAlignment="1" applyProtection="1">
      <alignment vertical="center"/>
      <protection hidden="1"/>
    </xf>
    <xf numFmtId="4" fontId="32" fillId="12" borderId="1" xfId="0" applyNumberFormat="1" applyFont="1" applyFill="1" applyBorder="1" applyAlignment="1" applyProtection="1">
      <alignment horizontal="right" vertical="center"/>
      <protection hidden="1"/>
    </xf>
    <xf numFmtId="4" fontId="32" fillId="12" borderId="0" xfId="0" applyNumberFormat="1" applyFont="1" applyFill="1" applyBorder="1" applyAlignment="1" applyProtection="1">
      <alignment horizontal="right" vertical="center"/>
      <protection hidden="1"/>
    </xf>
    <xf numFmtId="4" fontId="32" fillId="12" borderId="3" xfId="0" applyNumberFormat="1" applyFont="1" applyFill="1" applyBorder="1" applyAlignment="1" applyProtection="1">
      <alignment horizontal="right" vertical="center"/>
      <protection hidden="1"/>
    </xf>
    <xf numFmtId="0" fontId="32" fillId="12" borderId="8" xfId="0" applyNumberFormat="1" applyFont="1" applyFill="1" applyBorder="1" applyAlignment="1" applyProtection="1">
      <alignment horizontal="center" vertical="center"/>
      <protection hidden="1"/>
    </xf>
    <xf numFmtId="4" fontId="32" fillId="12" borderId="8" xfId="0" applyNumberFormat="1" applyFont="1" applyFill="1" applyBorder="1" applyAlignment="1" applyProtection="1">
      <alignment vertical="center"/>
      <protection hidden="1"/>
    </xf>
    <xf numFmtId="4" fontId="32" fillId="12" borderId="1" xfId="0" applyNumberFormat="1" applyFont="1" applyFill="1" applyBorder="1" applyAlignment="1" applyProtection="1">
      <alignment vertical="center"/>
      <protection hidden="1"/>
    </xf>
    <xf numFmtId="4" fontId="10" fillId="12" borderId="2" xfId="0" applyNumberFormat="1" applyFont="1" applyFill="1" applyBorder="1" applyAlignment="1" applyProtection="1">
      <alignment horizontal="right" vertical="center"/>
      <protection hidden="1"/>
    </xf>
    <xf numFmtId="4" fontId="10" fillId="12" borderId="11" xfId="0" applyNumberFormat="1" applyFont="1" applyFill="1" applyBorder="1" applyAlignment="1" applyProtection="1">
      <alignment horizontal="right" vertical="center"/>
      <protection hidden="1"/>
    </xf>
    <xf numFmtId="4" fontId="10" fillId="12" borderId="4" xfId="0" applyNumberFormat="1" applyFont="1" applyFill="1" applyBorder="1" applyAlignment="1" applyProtection="1">
      <alignment horizontal="right" vertical="center"/>
      <protection hidden="1"/>
    </xf>
    <xf numFmtId="0" fontId="10" fillId="12" borderId="12" xfId="0" applyNumberFormat="1" applyFont="1" applyFill="1" applyBorder="1" applyAlignment="1" applyProtection="1">
      <alignment horizontal="center" vertical="center"/>
      <protection hidden="1"/>
    </xf>
    <xf numFmtId="0" fontId="10" fillId="12" borderId="2" xfId="0" applyNumberFormat="1" applyFont="1" applyFill="1" applyBorder="1" applyAlignment="1" applyProtection="1">
      <alignment horizontal="center" vertical="center"/>
      <protection hidden="1"/>
    </xf>
    <xf numFmtId="4" fontId="10" fillId="12" borderId="12" xfId="0" applyNumberFormat="1" applyFont="1" applyFill="1" applyBorder="1" applyAlignment="1" applyProtection="1">
      <alignment vertical="center"/>
      <protection hidden="1"/>
    </xf>
    <xf numFmtId="0" fontId="4" fillId="12" borderId="30" xfId="0" applyFont="1" applyFill="1" applyBorder="1" applyAlignment="1">
      <alignment horizontal="center" wrapText="1"/>
    </xf>
    <xf numFmtId="4" fontId="32" fillId="0" borderId="0" xfId="0" applyNumberFormat="1" applyFont="1" applyAlignment="1" applyProtection="1">
      <alignment vertical="center"/>
      <protection hidden="1"/>
    </xf>
    <xf numFmtId="4" fontId="32" fillId="0" borderId="0" xfId="0" applyNumberFormat="1" applyFont="1" applyAlignment="1" applyProtection="1">
      <alignment horizontal="right" vertical="center"/>
      <protection hidden="1"/>
    </xf>
    <xf numFmtId="0" fontId="9" fillId="10" borderId="0" xfId="0" applyFont="1" applyFill="1"/>
    <xf numFmtId="0" fontId="4" fillId="10" borderId="0" xfId="0" applyFont="1" applyFill="1" applyAlignment="1">
      <alignment horizontal="left"/>
    </xf>
    <xf numFmtId="0" fontId="70" fillId="0" borderId="0" xfId="0" applyFont="1" applyBorder="1" applyAlignment="1">
      <alignment horizontal="center"/>
    </xf>
    <xf numFmtId="0" fontId="68" fillId="0" borderId="0" xfId="0" applyFont="1" applyBorder="1" applyAlignment="1">
      <alignment horizontal="center"/>
    </xf>
    <xf numFmtId="0" fontId="12" fillId="0" borderId="0" xfId="1" quotePrefix="1" applyFill="1" applyBorder="1" applyAlignment="1" applyProtection="1"/>
    <xf numFmtId="0" fontId="76" fillId="11" borderId="31" xfId="0" applyFont="1" applyFill="1" applyBorder="1" applyProtection="1">
      <protection hidden="1"/>
    </xf>
    <xf numFmtId="0" fontId="77" fillId="11" borderId="80" xfId="0" applyFont="1" applyFill="1" applyBorder="1"/>
    <xf numFmtId="0" fontId="76" fillId="11" borderId="31" xfId="0" applyFont="1" applyFill="1" applyBorder="1" applyAlignment="1">
      <alignment horizontal="centerContinuous"/>
    </xf>
    <xf numFmtId="0" fontId="76" fillId="11" borderId="30" xfId="0" applyFont="1" applyFill="1" applyBorder="1" applyAlignment="1">
      <alignment horizontal="centerContinuous"/>
    </xf>
    <xf numFmtId="0" fontId="31" fillId="0" borderId="0" xfId="0" applyFont="1" applyFill="1"/>
    <xf numFmtId="0" fontId="3" fillId="0" borderId="0" xfId="0" applyFont="1"/>
    <xf numFmtId="4" fontId="3" fillId="10" borderId="0" xfId="0" applyNumberFormat="1" applyFont="1" applyFill="1"/>
    <xf numFmtId="0" fontId="3" fillId="10" borderId="0" xfId="0" applyFont="1" applyFill="1"/>
    <xf numFmtId="0" fontId="3" fillId="0" borderId="0" xfId="0" applyFont="1" applyFill="1" applyBorder="1"/>
    <xf numFmtId="0" fontId="4" fillId="0" borderId="0" xfId="0" applyFont="1"/>
    <xf numFmtId="0" fontId="4" fillId="0" borderId="0" xfId="0" applyFont="1" applyBorder="1"/>
    <xf numFmtId="0" fontId="0" fillId="0" borderId="0" xfId="0" applyFill="1"/>
    <xf numFmtId="0" fontId="0" fillId="0" borderId="0" xfId="0"/>
    <xf numFmtId="4" fontId="0" fillId="0" borderId="0" xfId="0" applyNumberFormat="1"/>
    <xf numFmtId="0" fontId="23" fillId="10" borderId="0" xfId="0" applyFont="1" applyFill="1" applyBorder="1"/>
    <xf numFmtId="0" fontId="32" fillId="9" borderId="0" xfId="0" applyFont="1" applyFill="1" applyAlignment="1" applyProtection="1">
      <alignment horizontal="center"/>
      <protection hidden="1"/>
    </xf>
    <xf numFmtId="0" fontId="3" fillId="12" borderId="48" xfId="0" applyFont="1" applyFill="1" applyBorder="1"/>
    <xf numFmtId="0" fontId="3" fillId="17" borderId="8" xfId="0" applyFont="1" applyFill="1" applyBorder="1"/>
    <xf numFmtId="49" fontId="14" fillId="18" borderId="0" xfId="0" applyNumberFormat="1" applyFont="1" applyFill="1" applyBorder="1" applyAlignment="1">
      <alignment horizontal="right"/>
    </xf>
    <xf numFmtId="0" fontId="14" fillId="10" borderId="48" xfId="0" applyFont="1" applyFill="1" applyBorder="1"/>
    <xf numFmtId="0" fontId="3" fillId="10" borderId="48" xfId="0" applyFont="1" applyFill="1" applyBorder="1"/>
    <xf numFmtId="0" fontId="15" fillId="10" borderId="48" xfId="0" applyFont="1" applyFill="1" applyBorder="1"/>
    <xf numFmtId="0" fontId="18" fillId="16" borderId="156" xfId="0" applyFont="1" applyFill="1" applyBorder="1"/>
    <xf numFmtId="0" fontId="0" fillId="0" borderId="8" xfId="0" applyFont="1" applyBorder="1"/>
    <xf numFmtId="0" fontId="20" fillId="20" borderId="184" xfId="0" applyFont="1" applyFill="1" applyBorder="1"/>
    <xf numFmtId="0" fontId="18" fillId="21" borderId="69" xfId="0" applyFont="1" applyFill="1" applyBorder="1"/>
    <xf numFmtId="49" fontId="20" fillId="21" borderId="70" xfId="0" applyNumberFormat="1" applyFont="1" applyFill="1" applyBorder="1" applyAlignment="1">
      <alignment horizontal="right"/>
    </xf>
    <xf numFmtId="0" fontId="18" fillId="22" borderId="31" xfId="0" applyFont="1" applyFill="1" applyBorder="1"/>
    <xf numFmtId="49" fontId="20" fillId="22" borderId="80" xfId="0" applyNumberFormat="1" applyFont="1" applyFill="1" applyBorder="1" applyAlignment="1">
      <alignment horizontal="right"/>
    </xf>
    <xf numFmtId="0" fontId="18" fillId="16" borderId="192" xfId="0" applyFont="1" applyFill="1" applyBorder="1"/>
    <xf numFmtId="0" fontId="20" fillId="20" borderId="193" xfId="0" applyFont="1" applyFill="1" applyBorder="1"/>
    <xf numFmtId="1" fontId="4" fillId="22" borderId="42" xfId="0" applyNumberFormat="1" applyFont="1" applyFill="1" applyBorder="1"/>
    <xf numFmtId="0" fontId="45" fillId="9" borderId="0" xfId="0" applyFont="1" applyFill="1"/>
    <xf numFmtId="0" fontId="45" fillId="0" borderId="0" xfId="0" applyFont="1"/>
    <xf numFmtId="0" fontId="23" fillId="9" borderId="0" xfId="0" applyFont="1" applyFill="1"/>
    <xf numFmtId="0" fontId="23" fillId="0" borderId="0" xfId="0" applyFont="1"/>
    <xf numFmtId="0" fontId="3" fillId="12" borderId="69" xfId="0" applyFont="1" applyFill="1" applyBorder="1"/>
    <xf numFmtId="0" fontId="3" fillId="12" borderId="77" xfId="0" applyFont="1" applyFill="1" applyBorder="1"/>
    <xf numFmtId="1" fontId="18" fillId="12" borderId="69" xfId="0" applyNumberFormat="1" applyFont="1" applyFill="1" applyBorder="1" applyAlignment="1">
      <alignment horizontal="center"/>
    </xf>
    <xf numFmtId="1" fontId="18" fillId="12" borderId="69" xfId="0" applyNumberFormat="1" applyFont="1" applyFill="1" applyBorder="1" applyAlignment="1">
      <alignment horizontal="center" wrapText="1"/>
    </xf>
    <xf numFmtId="0" fontId="4" fillId="13" borderId="48" xfId="0" applyFont="1" applyFill="1" applyBorder="1"/>
    <xf numFmtId="0" fontId="14" fillId="13" borderId="64" xfId="0" applyFont="1" applyFill="1" applyBorder="1"/>
    <xf numFmtId="0" fontId="3" fillId="13" borderId="3" xfId="0" applyFont="1" applyFill="1" applyBorder="1"/>
    <xf numFmtId="0" fontId="0" fillId="10" borderId="0" xfId="0" applyFont="1" applyFill="1"/>
    <xf numFmtId="0" fontId="18" fillId="13" borderId="48" xfId="0" applyFont="1" applyFill="1" applyBorder="1" applyAlignment="1">
      <alignment horizontal="left" wrapText="1"/>
    </xf>
    <xf numFmtId="0" fontId="3" fillId="12" borderId="205" xfId="0" applyFont="1" applyFill="1" applyBorder="1"/>
    <xf numFmtId="0" fontId="3" fillId="12" borderId="206" xfId="0" applyFont="1" applyFill="1" applyBorder="1"/>
    <xf numFmtId="0" fontId="14" fillId="12" borderId="48" xfId="0" applyFont="1" applyFill="1" applyBorder="1"/>
    <xf numFmtId="0" fontId="14" fillId="12" borderId="64" xfId="0" applyFont="1" applyFill="1" applyBorder="1"/>
    <xf numFmtId="0" fontId="3" fillId="12" borderId="48" xfId="0" applyFont="1" applyFill="1" applyBorder="1"/>
    <xf numFmtId="0" fontId="54" fillId="12" borderId="89" xfId="0" applyFont="1" applyFill="1" applyBorder="1"/>
    <xf numFmtId="0" fontId="3" fillId="12" borderId="62" xfId="0" applyFont="1" applyFill="1" applyBorder="1"/>
    <xf numFmtId="0" fontId="3" fillId="12" borderId="82" xfId="0" applyFont="1" applyFill="1" applyBorder="1"/>
    <xf numFmtId="0" fontId="3" fillId="12" borderId="64" xfId="0" applyFont="1" applyFill="1" applyBorder="1"/>
    <xf numFmtId="0" fontId="14" fillId="12" borderId="89" xfId="0" applyFont="1" applyFill="1" applyBorder="1" applyAlignment="1">
      <alignment horizontal="right"/>
    </xf>
    <xf numFmtId="0" fontId="2" fillId="12" borderId="89" xfId="0" applyFont="1" applyFill="1" applyBorder="1"/>
    <xf numFmtId="0" fontId="3" fillId="13" borderId="5" xfId="0" applyFont="1" applyFill="1" applyBorder="1"/>
    <xf numFmtId="0" fontId="3" fillId="13" borderId="144" xfId="0" applyFont="1" applyFill="1" applyBorder="1"/>
    <xf numFmtId="0" fontId="4" fillId="13" borderId="1" xfId="0" applyFont="1" applyFill="1" applyBorder="1"/>
    <xf numFmtId="0" fontId="4" fillId="13" borderId="2" xfId="0" applyFont="1" applyFill="1" applyBorder="1"/>
    <xf numFmtId="0" fontId="3" fillId="13" borderId="207" xfId="0" applyFont="1" applyFill="1" applyBorder="1"/>
    <xf numFmtId="0" fontId="3" fillId="13" borderId="4" xfId="0" applyFont="1" applyFill="1" applyBorder="1"/>
    <xf numFmtId="0" fontId="3" fillId="12" borderId="70" xfId="0" applyFont="1" applyFill="1" applyBorder="1"/>
    <xf numFmtId="0" fontId="3" fillId="13" borderId="48" xfId="0" applyFont="1" applyFill="1" applyBorder="1"/>
    <xf numFmtId="0" fontId="14" fillId="13" borderId="0" xfId="0" applyFont="1" applyFill="1" applyBorder="1"/>
    <xf numFmtId="0" fontId="3" fillId="13" borderId="0" xfId="0" applyFont="1" applyFill="1" applyBorder="1"/>
    <xf numFmtId="0" fontId="3" fillId="12" borderId="160" xfId="0" applyFont="1" applyFill="1" applyBorder="1"/>
    <xf numFmtId="0" fontId="14" fillId="12" borderId="0" xfId="0" applyFont="1" applyFill="1" applyBorder="1"/>
    <xf numFmtId="0" fontId="54" fillId="12" borderId="86" xfId="0" applyFont="1" applyFill="1" applyBorder="1"/>
    <xf numFmtId="0" fontId="3" fillId="12" borderId="63" xfId="0" applyFont="1" applyFill="1" applyBorder="1"/>
    <xf numFmtId="0" fontId="3" fillId="12" borderId="0" xfId="0" applyFont="1" applyFill="1" applyBorder="1"/>
    <xf numFmtId="0" fontId="14" fillId="12" borderId="86" xfId="0" applyFont="1" applyFill="1" applyBorder="1"/>
    <xf numFmtId="0" fontId="14" fillId="12" borderId="86" xfId="0" applyFont="1" applyFill="1" applyBorder="1" applyAlignment="1">
      <alignment horizontal="right"/>
    </xf>
    <xf numFmtId="0" fontId="3" fillId="13" borderId="6" xfId="0" applyFont="1" applyFill="1" applyBorder="1"/>
    <xf numFmtId="0" fontId="0" fillId="13" borderId="11" xfId="0" applyFont="1" applyFill="1" applyBorder="1" applyAlignment="1"/>
    <xf numFmtId="4" fontId="0" fillId="10" borderId="84" xfId="0" applyNumberFormat="1" applyFont="1" applyFill="1" applyBorder="1"/>
    <xf numFmtId="0" fontId="4" fillId="12" borderId="1" xfId="0" applyFont="1" applyFill="1" applyBorder="1"/>
    <xf numFmtId="0" fontId="10" fillId="10" borderId="0" xfId="0" applyFont="1" applyFill="1"/>
    <xf numFmtId="0" fontId="42" fillId="10" borderId="0" xfId="0" applyFont="1" applyFill="1" applyAlignment="1">
      <alignment horizontal="justify"/>
    </xf>
    <xf numFmtId="0" fontId="3" fillId="10" borderId="0" xfId="0" applyFont="1" applyFill="1" applyAlignment="1">
      <alignment horizontal="justify"/>
    </xf>
    <xf numFmtId="0" fontId="18" fillId="13" borderId="223" xfId="0" applyFont="1" applyFill="1" applyBorder="1"/>
    <xf numFmtId="0" fontId="0" fillId="10" borderId="0" xfId="0" applyFill="1" applyBorder="1"/>
    <xf numFmtId="4" fontId="0" fillId="10" borderId="0" xfId="0" applyNumberFormat="1" applyFill="1" applyBorder="1"/>
    <xf numFmtId="0" fontId="81" fillId="12" borderId="13" xfId="0" applyFont="1" applyFill="1" applyBorder="1" applyAlignment="1">
      <alignment vertical="center"/>
    </xf>
    <xf numFmtId="0" fontId="4" fillId="10" borderId="0" xfId="0" applyFont="1" applyFill="1" applyBorder="1" applyAlignment="1">
      <alignment horizontal="center"/>
    </xf>
    <xf numFmtId="0" fontId="18" fillId="12" borderId="133" xfId="0" applyFont="1" applyFill="1" applyBorder="1" applyAlignment="1">
      <alignment horizontal="center" vertical="center"/>
    </xf>
    <xf numFmtId="0" fontId="4" fillId="10" borderId="0" xfId="0" applyFont="1" applyFill="1" applyBorder="1" applyAlignment="1">
      <alignment horizontal="left" vertical="center"/>
    </xf>
    <xf numFmtId="0" fontId="4" fillId="10" borderId="0" xfId="0" applyFont="1" applyFill="1"/>
    <xf numFmtId="0" fontId="3" fillId="12" borderId="26" xfId="0" applyFont="1" applyFill="1" applyBorder="1" applyAlignment="1">
      <alignment horizontal="left" vertical="center"/>
    </xf>
    <xf numFmtId="4" fontId="4" fillId="12" borderId="8" xfId="0" applyNumberFormat="1" applyFont="1" applyFill="1" applyBorder="1" applyAlignment="1">
      <alignment horizontal="right" vertical="center"/>
    </xf>
    <xf numFmtId="0" fontId="4" fillId="23" borderId="13" xfId="0" applyFont="1" applyFill="1" applyBorder="1" applyAlignment="1">
      <alignment horizontal="left" vertical="center"/>
    </xf>
    <xf numFmtId="4" fontId="16" fillId="23" borderId="13" xfId="0" applyNumberFormat="1" applyFont="1" applyFill="1" applyBorder="1"/>
    <xf numFmtId="0" fontId="0" fillId="13" borderId="7" xfId="0" applyFill="1" applyBorder="1"/>
    <xf numFmtId="0" fontId="0" fillId="10" borderId="0" xfId="0" applyFill="1" applyBorder="1"/>
    <xf numFmtId="0" fontId="18" fillId="13" borderId="8" xfId="0" applyFont="1" applyFill="1" applyBorder="1"/>
    <xf numFmtId="0" fontId="4" fillId="10" borderId="0" xfId="0" applyFont="1" applyFill="1" applyBorder="1"/>
    <xf numFmtId="4" fontId="4" fillId="13" borderId="8" xfId="0" applyNumberFormat="1" applyFont="1" applyFill="1" applyBorder="1"/>
    <xf numFmtId="0" fontId="0" fillId="13" borderId="12" xfId="0" applyFill="1" applyBorder="1"/>
    <xf numFmtId="10" fontId="0" fillId="10" borderId="0" xfId="0" applyNumberFormat="1" applyFill="1" applyBorder="1"/>
    <xf numFmtId="4" fontId="3" fillId="10" borderId="0" xfId="0" applyNumberFormat="1" applyFont="1" applyFill="1" applyBorder="1"/>
    <xf numFmtId="4" fontId="0" fillId="10" borderId="0" xfId="0" applyNumberFormat="1" applyFill="1"/>
    <xf numFmtId="4" fontId="0" fillId="10" borderId="0" xfId="0" applyNumberFormat="1" applyFill="1" applyBorder="1"/>
    <xf numFmtId="0" fontId="4" fillId="0" borderId="0" xfId="0" applyFont="1" applyBorder="1" applyAlignment="1">
      <alignment horizontal="center"/>
    </xf>
    <xf numFmtId="0" fontId="4" fillId="0" borderId="0" xfId="0" applyFont="1" applyBorder="1" applyAlignment="1">
      <alignment horizontal="left" vertical="center"/>
    </xf>
    <xf numFmtId="4" fontId="4" fillId="10" borderId="156" xfId="0" applyNumberFormat="1" applyFont="1" applyFill="1" applyBorder="1" applyAlignment="1">
      <alignment horizontal="right" vertical="center"/>
    </xf>
    <xf numFmtId="10" fontId="0" fillId="12" borderId="8" xfId="0" applyNumberFormat="1" applyFill="1" applyBorder="1"/>
    <xf numFmtId="0" fontId="5" fillId="0" borderId="0" xfId="0" applyFont="1" applyBorder="1"/>
    <xf numFmtId="0" fontId="0" fillId="0" borderId="0" xfId="0" applyBorder="1"/>
    <xf numFmtId="0" fontId="50" fillId="12" borderId="223" xfId="0" applyFont="1" applyFill="1" applyBorder="1" applyAlignment="1">
      <alignment horizontal="left" vertical="center"/>
    </xf>
    <xf numFmtId="4" fontId="0" fillId="12" borderId="8" xfId="0" applyNumberFormat="1" applyFill="1" applyBorder="1"/>
    <xf numFmtId="0" fontId="14" fillId="12" borderId="223" xfId="0" applyFont="1" applyFill="1" applyBorder="1"/>
    <xf numFmtId="10" fontId="75" fillId="12" borderId="120" xfId="0" applyNumberFormat="1" applyFont="1" applyFill="1" applyBorder="1"/>
    <xf numFmtId="10" fontId="75" fillId="12" borderId="8" xfId="0" applyNumberFormat="1" applyFont="1" applyFill="1" applyBorder="1"/>
    <xf numFmtId="0" fontId="0" fillId="12" borderId="223" xfId="0" applyFill="1" applyBorder="1"/>
    <xf numFmtId="0" fontId="14" fillId="12" borderId="223" xfId="0" quotePrefix="1" applyFont="1" applyFill="1" applyBorder="1"/>
    <xf numFmtId="0" fontId="0" fillId="12" borderId="223" xfId="0" applyFill="1" applyBorder="1"/>
    <xf numFmtId="0" fontId="0" fillId="12" borderId="224" xfId="0" applyFill="1" applyBorder="1"/>
    <xf numFmtId="4" fontId="0" fillId="12" borderId="12" xfId="0" applyNumberFormat="1" applyFill="1" applyBorder="1"/>
    <xf numFmtId="0" fontId="0" fillId="13" borderId="222" xfId="0" applyFill="1" applyBorder="1"/>
    <xf numFmtId="4" fontId="4" fillId="13" borderId="120" xfId="0" applyNumberFormat="1" applyFont="1" applyFill="1" applyBorder="1"/>
    <xf numFmtId="0" fontId="23" fillId="13" borderId="224" xfId="0" applyFont="1" applyFill="1" applyBorder="1"/>
    <xf numFmtId="10" fontId="0" fillId="0" borderId="0" xfId="0" applyNumberFormat="1" applyBorder="1"/>
    <xf numFmtId="4" fontId="4" fillId="13" borderId="74" xfId="0" applyNumberFormat="1" applyFont="1" applyFill="1" applyBorder="1"/>
    <xf numFmtId="4" fontId="3" fillId="0" borderId="0" xfId="0" applyNumberFormat="1" applyFont="1" applyBorder="1"/>
    <xf numFmtId="4" fontId="0" fillId="0" borderId="0" xfId="0" applyNumberFormat="1" applyBorder="1"/>
    <xf numFmtId="0" fontId="4" fillId="12" borderId="26" xfId="0" applyFont="1" applyFill="1" applyBorder="1" applyAlignment="1">
      <alignment horizontal="left" vertical="center"/>
    </xf>
    <xf numFmtId="0" fontId="14" fillId="12" borderId="8" xfId="0" applyFont="1" applyFill="1" applyBorder="1"/>
    <xf numFmtId="4" fontId="4" fillId="12" borderId="156" xfId="0" applyNumberFormat="1" applyFont="1" applyFill="1" applyBorder="1" applyAlignment="1">
      <alignment horizontal="right" vertical="center"/>
    </xf>
    <xf numFmtId="4" fontId="4" fillId="10" borderId="163" xfId="0" applyNumberFormat="1" applyFont="1" applyFill="1" applyBorder="1" applyAlignment="1">
      <alignment horizontal="right" vertical="center"/>
    </xf>
    <xf numFmtId="0" fontId="4" fillId="12" borderId="13" xfId="0" applyFont="1" applyFill="1" applyBorder="1" applyAlignment="1">
      <alignment horizontal="left" vertical="center"/>
    </xf>
    <xf numFmtId="4" fontId="4" fillId="12" borderId="13" xfId="0" applyNumberFormat="1" applyFont="1" applyFill="1" applyBorder="1" applyAlignment="1">
      <alignment horizontal="right" vertical="center"/>
    </xf>
    <xf numFmtId="4" fontId="4" fillId="10" borderId="162" xfId="0" applyNumberFormat="1" applyFont="1" applyFill="1" applyBorder="1" applyAlignment="1">
      <alignment horizontal="right" vertical="center"/>
    </xf>
    <xf numFmtId="10" fontId="4" fillId="12" borderId="13" xfId="0" applyNumberFormat="1" applyFont="1" applyFill="1" applyBorder="1" applyAlignment="1">
      <alignment horizontal="right" vertical="center"/>
    </xf>
    <xf numFmtId="10" fontId="4" fillId="10" borderId="13" xfId="0" applyNumberFormat="1" applyFont="1" applyFill="1" applyBorder="1" applyAlignment="1">
      <alignment horizontal="right" vertical="center"/>
    </xf>
    <xf numFmtId="10" fontId="4" fillId="10" borderId="0" xfId="0" applyNumberFormat="1" applyFont="1" applyFill="1" applyBorder="1" applyAlignment="1">
      <alignment horizontal="right" vertical="center"/>
    </xf>
    <xf numFmtId="0" fontId="18" fillId="10" borderId="0" xfId="0" applyFont="1" applyFill="1" applyBorder="1" applyAlignment="1">
      <alignment horizontal="center"/>
    </xf>
    <xf numFmtId="0" fontId="18" fillId="10" borderId="0" xfId="0" applyFont="1" applyFill="1" applyBorder="1" applyAlignment="1">
      <alignment horizontal="center" vertical="center"/>
    </xf>
    <xf numFmtId="0" fontId="81" fillId="10" borderId="0" xfId="0" applyFont="1" applyFill="1" applyBorder="1" applyAlignment="1">
      <alignment vertical="center"/>
    </xf>
    <xf numFmtId="0" fontId="18" fillId="12" borderId="13" xfId="0" applyFont="1" applyFill="1" applyBorder="1" applyAlignment="1">
      <alignment horizontal="center" vertical="center"/>
    </xf>
    <xf numFmtId="0" fontId="3" fillId="12" borderId="8" xfId="0" applyFont="1" applyFill="1" applyBorder="1" applyAlignment="1">
      <alignment horizontal="left" vertical="center"/>
    </xf>
    <xf numFmtId="0" fontId="18" fillId="12" borderId="13" xfId="0" applyFont="1" applyFill="1" applyBorder="1" applyAlignment="1">
      <alignment horizontal="left" vertical="center"/>
    </xf>
    <xf numFmtId="0" fontId="18" fillId="10" borderId="0" xfId="0" applyFont="1" applyFill="1" applyBorder="1" applyAlignment="1">
      <alignment horizontal="left" vertical="center"/>
    </xf>
    <xf numFmtId="2" fontId="0" fillId="12" borderId="8" xfId="0" applyNumberFormat="1" applyFill="1" applyBorder="1"/>
    <xf numFmtId="10" fontId="0" fillId="12" borderId="12" xfId="0" applyNumberFormat="1" applyFill="1" applyBorder="1"/>
    <xf numFmtId="165" fontId="0" fillId="10" borderId="0" xfId="0" applyNumberFormat="1" applyFill="1" applyBorder="1"/>
    <xf numFmtId="0" fontId="0" fillId="23" borderId="13" xfId="0" applyFill="1" applyBorder="1"/>
    <xf numFmtId="165" fontId="0" fillId="23" borderId="13" xfId="0" applyNumberFormat="1" applyFill="1" applyBorder="1"/>
    <xf numFmtId="0" fontId="14" fillId="12" borderId="12" xfId="0" applyFont="1" applyFill="1" applyBorder="1"/>
    <xf numFmtId="0" fontId="4" fillId="0" borderId="0" xfId="0" applyFont="1" applyFill="1" applyBorder="1" applyAlignment="1">
      <alignment horizontal="center"/>
    </xf>
    <xf numFmtId="4" fontId="10" fillId="10" borderId="13" xfId="0" applyNumberFormat="1" applyFont="1" applyFill="1" applyBorder="1"/>
    <xf numFmtId="0" fontId="3" fillId="25" borderId="0" xfId="0" applyFont="1" applyFill="1"/>
    <xf numFmtId="0" fontId="4" fillId="10" borderId="176" xfId="0" applyFont="1" applyFill="1" applyBorder="1" applyAlignment="1">
      <alignment horizontal="center" vertical="center" wrapText="1"/>
    </xf>
    <xf numFmtId="0" fontId="3" fillId="10" borderId="0" xfId="0" applyFont="1" applyFill="1" applyBorder="1"/>
    <xf numFmtId="0" fontId="3" fillId="10" borderId="0" xfId="0" applyFont="1" applyFill="1" applyBorder="1" applyAlignment="1">
      <alignment horizontal="center"/>
    </xf>
    <xf numFmtId="0" fontId="4" fillId="26" borderId="0" xfId="0" applyFont="1" applyFill="1"/>
    <xf numFmtId="0" fontId="4" fillId="27" borderId="0" xfId="0" applyFont="1" applyFill="1"/>
    <xf numFmtId="0" fontId="0" fillId="15" borderId="0" xfId="0" applyFill="1"/>
    <xf numFmtId="0" fontId="3" fillId="15" borderId="0" xfId="0" applyFont="1" applyFill="1"/>
    <xf numFmtId="0" fontId="14" fillId="10" borderId="0" xfId="0" applyFont="1" applyFill="1" applyBorder="1"/>
    <xf numFmtId="0" fontId="14" fillId="10" borderId="0" xfId="0" applyFont="1" applyFill="1" applyBorder="1" applyAlignment="1">
      <alignment horizontal="left" vertical="top"/>
    </xf>
    <xf numFmtId="0" fontId="4" fillId="28" borderId="0" xfId="0" applyFont="1" applyFill="1"/>
    <xf numFmtId="0" fontId="4" fillId="14" borderId="0" xfId="0" applyFont="1" applyFill="1"/>
    <xf numFmtId="0" fontId="3" fillId="14" borderId="0" xfId="0" applyFont="1" applyFill="1"/>
    <xf numFmtId="0" fontId="4" fillId="8" borderId="0" xfId="0" applyFont="1" applyFill="1"/>
    <xf numFmtId="0" fontId="76" fillId="29" borderId="0" xfId="0" applyFont="1" applyFill="1"/>
    <xf numFmtId="0" fontId="2" fillId="10" borderId="0" xfId="0" applyFont="1" applyFill="1" applyAlignment="1">
      <alignment horizontal="right"/>
    </xf>
    <xf numFmtId="0" fontId="4" fillId="25" borderId="0" xfId="0" applyFont="1" applyFill="1"/>
    <xf numFmtId="0" fontId="13" fillId="9" borderId="0" xfId="0" applyFont="1" applyFill="1" applyAlignment="1">
      <alignment horizontal="center"/>
    </xf>
    <xf numFmtId="0" fontId="4" fillId="12" borderId="13" xfId="0" applyFont="1" applyFill="1" applyBorder="1" applyAlignment="1">
      <alignment horizontal="center"/>
    </xf>
    <xf numFmtId="0" fontId="3" fillId="10" borderId="0" xfId="0" applyFont="1" applyFill="1" applyAlignment="1">
      <alignment horizontal="right"/>
    </xf>
    <xf numFmtId="0" fontId="4" fillId="10" borderId="5" xfId="0" applyFont="1" applyFill="1" applyBorder="1" applyAlignment="1">
      <alignment horizontal="center"/>
    </xf>
    <xf numFmtId="0" fontId="4" fillId="10" borderId="7" xfId="0" applyFont="1" applyFill="1" applyBorder="1" applyAlignment="1">
      <alignment horizontal="center"/>
    </xf>
    <xf numFmtId="0" fontId="4" fillId="10" borderId="9" xfId="0" applyFont="1" applyFill="1" applyBorder="1" applyAlignment="1">
      <alignment horizontal="center"/>
    </xf>
    <xf numFmtId="0" fontId="4" fillId="10" borderId="172" xfId="0" applyFont="1" applyFill="1" applyBorder="1" applyAlignment="1">
      <alignment horizontal="center"/>
    </xf>
    <xf numFmtId="0" fontId="4" fillId="10" borderId="156" xfId="0" applyFont="1" applyFill="1" applyBorder="1" applyAlignment="1">
      <alignment horizontal="center"/>
    </xf>
    <xf numFmtId="0" fontId="4" fillId="10" borderId="183" xfId="0" applyFont="1" applyFill="1" applyBorder="1" applyAlignment="1">
      <alignment horizontal="center"/>
    </xf>
    <xf numFmtId="4" fontId="4" fillId="13" borderId="31" xfId="0" applyNumberFormat="1" applyFont="1" applyFill="1" applyBorder="1" applyAlignment="1">
      <alignment horizontal="center" vertical="center" wrapText="1"/>
    </xf>
    <xf numFmtId="4" fontId="4" fillId="13" borderId="13" xfId="0" applyNumberFormat="1" applyFont="1" applyFill="1" applyBorder="1" applyAlignment="1">
      <alignment horizontal="center" vertical="center" wrapText="1"/>
    </xf>
    <xf numFmtId="4" fontId="4" fillId="10" borderId="12" xfId="0" applyNumberFormat="1" applyFont="1" applyFill="1" applyBorder="1"/>
    <xf numFmtId="4" fontId="4" fillId="10" borderId="12" xfId="0" applyNumberFormat="1" applyFont="1" applyFill="1" applyBorder="1" applyAlignment="1">
      <alignment horizontal="center"/>
    </xf>
    <xf numFmtId="0" fontId="6" fillId="10" borderId="0" xfId="0" applyFont="1" applyFill="1" applyBorder="1"/>
    <xf numFmtId="4" fontId="4" fillId="10" borderId="0" xfId="0" applyNumberFormat="1" applyFont="1" applyFill="1" applyBorder="1"/>
    <xf numFmtId="4" fontId="4" fillId="10" borderId="0" xfId="0" applyNumberFormat="1" applyFont="1" applyFill="1" applyBorder="1" applyAlignment="1">
      <alignment horizontal="center"/>
    </xf>
    <xf numFmtId="0" fontId="2" fillId="10" borderId="0" xfId="0" quotePrefix="1" applyFont="1" applyFill="1"/>
    <xf numFmtId="0" fontId="78" fillId="10" borderId="0" xfId="0" applyFont="1" applyFill="1" applyAlignment="1">
      <alignment horizontal="center"/>
    </xf>
    <xf numFmtId="0" fontId="3" fillId="12" borderId="13" xfId="0" applyFont="1" applyFill="1" applyBorder="1" applyAlignment="1">
      <alignment horizontal="center"/>
    </xf>
    <xf numFmtId="0" fontId="3" fillId="12" borderId="43" xfId="0" applyFont="1" applyFill="1" applyBorder="1" applyAlignment="1">
      <alignment horizontal="center"/>
    </xf>
    <xf numFmtId="0" fontId="3" fillId="12" borderId="44" xfId="0" applyFont="1" applyFill="1" applyBorder="1" applyAlignment="1">
      <alignment horizontal="center"/>
    </xf>
    <xf numFmtId="0" fontId="3" fillId="12" borderId="227" xfId="0" applyFont="1" applyFill="1" applyBorder="1" applyAlignment="1">
      <alignment horizontal="center"/>
    </xf>
    <xf numFmtId="0" fontId="3" fillId="12" borderId="42" xfId="0" applyFont="1" applyFill="1" applyBorder="1" applyAlignment="1">
      <alignment horizontal="center"/>
    </xf>
    <xf numFmtId="0" fontId="4" fillId="13" borderId="12" xfId="0" applyFont="1" applyFill="1" applyBorder="1" applyAlignment="1">
      <alignment horizontal="center"/>
    </xf>
    <xf numFmtId="0" fontId="3" fillId="12" borderId="0" xfId="0" applyFont="1" applyFill="1" applyBorder="1" applyAlignment="1">
      <alignment horizontal="center"/>
    </xf>
    <xf numFmtId="4" fontId="3" fillId="13" borderId="28" xfId="0" applyNumberFormat="1" applyFont="1" applyFill="1" applyBorder="1"/>
    <xf numFmtId="0" fontId="3" fillId="12" borderId="28" xfId="0" applyFont="1" applyFill="1" applyBorder="1" applyAlignment="1">
      <alignment horizontal="center"/>
    </xf>
    <xf numFmtId="4" fontId="3" fillId="10" borderId="176" xfId="0" applyNumberFormat="1" applyFont="1" applyFill="1" applyBorder="1"/>
    <xf numFmtId="4" fontId="3" fillId="10" borderId="177" xfId="0" applyNumberFormat="1" applyFont="1" applyFill="1" applyBorder="1"/>
    <xf numFmtId="4" fontId="3" fillId="12" borderId="0" xfId="0" applyNumberFormat="1" applyFont="1" applyFill="1" applyBorder="1"/>
    <xf numFmtId="0" fontId="4" fillId="13" borderId="31" xfId="0" applyFont="1" applyFill="1" applyBorder="1" applyAlignment="1">
      <alignment horizontal="center"/>
    </xf>
    <xf numFmtId="4" fontId="4" fillId="13" borderId="41" xfId="0" applyNumberFormat="1" applyFont="1" applyFill="1" applyBorder="1" applyAlignment="1">
      <alignment horizontal="center"/>
    </xf>
    <xf numFmtId="4" fontId="4" fillId="13" borderId="44" xfId="0" applyNumberFormat="1" applyFont="1" applyFill="1" applyBorder="1" applyAlignment="1">
      <alignment horizontal="center"/>
    </xf>
    <xf numFmtId="0" fontId="3" fillId="12" borderId="1" xfId="0" applyFont="1" applyFill="1" applyBorder="1"/>
    <xf numFmtId="0" fontId="3" fillId="12" borderId="3" xfId="0" applyFont="1" applyFill="1" applyBorder="1"/>
    <xf numFmtId="0" fontId="4" fillId="13" borderId="13" xfId="0" applyFont="1" applyFill="1" applyBorder="1" applyAlignment="1">
      <alignment horizontal="center"/>
    </xf>
    <xf numFmtId="4" fontId="3" fillId="13" borderId="26" xfId="0" applyNumberFormat="1" applyFont="1" applyFill="1" applyBorder="1"/>
    <xf numFmtId="0" fontId="3" fillId="12" borderId="27" xfId="0" applyFont="1" applyFill="1" applyBorder="1" applyAlignment="1">
      <alignment horizontal="center"/>
    </xf>
    <xf numFmtId="4" fontId="3" fillId="10" borderId="170" xfId="0" applyNumberFormat="1" applyFont="1" applyFill="1" applyBorder="1"/>
    <xf numFmtId="4" fontId="3" fillId="13" borderId="12" xfId="0" applyNumberFormat="1" applyFont="1" applyFill="1" applyBorder="1"/>
    <xf numFmtId="4" fontId="3" fillId="10" borderId="0" xfId="0" applyNumberFormat="1" applyFont="1" applyFill="1" applyBorder="1"/>
    <xf numFmtId="0" fontId="4" fillId="13" borderId="4" xfId="0" applyFont="1" applyFill="1" applyBorder="1" applyAlignment="1">
      <alignment horizontal="center"/>
    </xf>
    <xf numFmtId="4" fontId="3" fillId="12" borderId="179" xfId="0" applyNumberFormat="1" applyFont="1" applyFill="1" applyBorder="1"/>
    <xf numFmtId="4" fontId="3" fillId="12" borderId="176" xfId="0" applyNumberFormat="1" applyFont="1" applyFill="1" applyBorder="1"/>
    <xf numFmtId="0" fontId="80" fillId="12" borderId="2" xfId="0" applyFont="1" applyFill="1" applyBorder="1" applyAlignment="1">
      <alignment vertical="center" wrapText="1"/>
    </xf>
    <xf numFmtId="4" fontId="4" fillId="13" borderId="31" xfId="0" applyNumberFormat="1" applyFont="1" applyFill="1" applyBorder="1" applyAlignment="1">
      <alignment horizontal="center"/>
    </xf>
    <xf numFmtId="4" fontId="4" fillId="13" borderId="13" xfId="0" applyNumberFormat="1" applyFont="1" applyFill="1" applyBorder="1" applyAlignment="1">
      <alignment horizontal="center"/>
    </xf>
    <xf numFmtId="0" fontId="3" fillId="13" borderId="12" xfId="0" quotePrefix="1" applyFont="1" applyFill="1" applyBorder="1" applyAlignment="1">
      <alignment horizontal="center"/>
    </xf>
    <xf numFmtId="4" fontId="4" fillId="13" borderId="43" xfId="0" applyNumberFormat="1" applyFont="1" applyFill="1" applyBorder="1"/>
    <xf numFmtId="0" fontId="10" fillId="10" borderId="0" xfId="0" applyFont="1" applyFill="1"/>
    <xf numFmtId="0" fontId="64" fillId="10" borderId="0" xfId="0" applyFont="1" applyFill="1"/>
    <xf numFmtId="0" fontId="72" fillId="10" borderId="0" xfId="0" applyFont="1" applyFill="1"/>
    <xf numFmtId="0" fontId="5" fillId="31" borderId="0" xfId="0" applyFont="1" applyFill="1"/>
    <xf numFmtId="0" fontId="0" fillId="31" borderId="0" xfId="0" applyFill="1"/>
    <xf numFmtId="0" fontId="87" fillId="10" borderId="0" xfId="0" applyFont="1" applyFill="1"/>
    <xf numFmtId="0" fontId="3" fillId="10" borderId="0" xfId="0" applyFont="1" applyFill="1"/>
    <xf numFmtId="0" fontId="88" fillId="10" borderId="0" xfId="0" applyFont="1" applyFill="1"/>
    <xf numFmtId="0" fontId="3" fillId="10" borderId="20" xfId="0" applyFont="1" applyFill="1" applyBorder="1" applyAlignment="1">
      <alignment horizontal="center"/>
    </xf>
    <xf numFmtId="0" fontId="3" fillId="10" borderId="166" xfId="0" applyFont="1" applyFill="1" applyBorder="1"/>
    <xf numFmtId="0" fontId="3" fillId="10" borderId="229" xfId="0" applyFont="1" applyFill="1" applyBorder="1"/>
    <xf numFmtId="0" fontId="69" fillId="32" borderId="0" xfId="0" quotePrefix="1" applyFont="1" applyFill="1"/>
    <xf numFmtId="0" fontId="69" fillId="32" borderId="0" xfId="0" applyFont="1" applyFill="1"/>
    <xf numFmtId="0" fontId="3" fillId="10" borderId="0" xfId="0" applyFont="1" applyFill="1" applyBorder="1"/>
    <xf numFmtId="0" fontId="3" fillId="10" borderId="230" xfId="0" applyFont="1" applyFill="1" applyBorder="1"/>
    <xf numFmtId="0" fontId="69" fillId="32" borderId="229" xfId="0" applyFont="1" applyFill="1" applyBorder="1"/>
    <xf numFmtId="0" fontId="69" fillId="32" borderId="168" xfId="0" applyFont="1" applyFill="1" applyBorder="1"/>
    <xf numFmtId="0" fontId="69" fillId="10" borderId="0" xfId="0" applyFont="1" applyFill="1" applyBorder="1"/>
    <xf numFmtId="0" fontId="69" fillId="32" borderId="132" xfId="0" applyFont="1" applyFill="1" applyBorder="1"/>
    <xf numFmtId="0" fontId="3" fillId="10" borderId="132" xfId="0" applyFont="1" applyFill="1" applyBorder="1"/>
    <xf numFmtId="0" fontId="3" fillId="0" borderId="0" xfId="0" applyFont="1"/>
    <xf numFmtId="0" fontId="3" fillId="10" borderId="154" xfId="0" applyFont="1" applyFill="1" applyBorder="1"/>
    <xf numFmtId="0" fontId="89" fillId="26" borderId="0" xfId="0" applyFont="1" applyFill="1"/>
    <xf numFmtId="0" fontId="3" fillId="0" borderId="20" xfId="0" applyFont="1" applyBorder="1" applyAlignment="1">
      <alignment horizontal="center"/>
    </xf>
    <xf numFmtId="0" fontId="3" fillId="0" borderId="166" xfId="0" applyFont="1" applyBorder="1"/>
    <xf numFmtId="0" fontId="89" fillId="26" borderId="0" xfId="0" applyFont="1" applyFill="1" applyBorder="1"/>
    <xf numFmtId="0" fontId="89" fillId="10" borderId="229" xfId="0" applyFont="1" applyFill="1" applyBorder="1"/>
    <xf numFmtId="0" fontId="3" fillId="0" borderId="229" xfId="0" applyFont="1" applyBorder="1"/>
    <xf numFmtId="0" fontId="11" fillId="10" borderId="0" xfId="0" applyFont="1" applyFill="1" applyProtection="1">
      <protection hidden="1"/>
    </xf>
    <xf numFmtId="0" fontId="31" fillId="9" borderId="0" xfId="0" applyFont="1" applyFill="1"/>
    <xf numFmtId="0" fontId="23" fillId="0" borderId="0" xfId="0" applyFont="1" applyFill="1"/>
    <xf numFmtId="0" fontId="0" fillId="0" borderId="0" xfId="0" applyAlignment="1">
      <alignment horizontal="center"/>
    </xf>
    <xf numFmtId="0" fontId="4" fillId="12" borderId="7" xfId="0" applyFont="1" applyFill="1" applyBorder="1" applyAlignment="1">
      <alignment horizontal="center"/>
    </xf>
    <xf numFmtId="0" fontId="4" fillId="12" borderId="8" xfId="0" applyFont="1" applyFill="1" applyBorder="1" applyAlignment="1">
      <alignment horizontal="center"/>
    </xf>
    <xf numFmtId="0" fontId="3" fillId="12" borderId="5" xfId="0" applyFont="1" applyFill="1" applyBorder="1"/>
    <xf numFmtId="3" fontId="0" fillId="0" borderId="225" xfId="0" applyNumberFormat="1" applyBorder="1" applyAlignment="1">
      <alignment horizontal="right"/>
    </xf>
    <xf numFmtId="0" fontId="3" fillId="12" borderId="1" xfId="0" applyFont="1" applyFill="1" applyBorder="1"/>
    <xf numFmtId="3" fontId="0" fillId="0" borderId="162" xfId="0" applyNumberFormat="1" applyBorder="1" applyAlignment="1">
      <alignment horizontal="right"/>
    </xf>
    <xf numFmtId="0" fontId="3" fillId="12" borderId="121" xfId="0" applyFont="1" applyFill="1" applyBorder="1" applyAlignment="1">
      <alignment horizontal="right"/>
    </xf>
    <xf numFmtId="3" fontId="4" fillId="12" borderId="27" xfId="0" applyNumberFormat="1" applyFont="1" applyFill="1" applyBorder="1" applyAlignment="1">
      <alignment horizontal="right"/>
    </xf>
    <xf numFmtId="3" fontId="0" fillId="10" borderId="225" xfId="0" applyNumberFormat="1" applyFill="1" applyBorder="1" applyAlignment="1">
      <alignment horizontal="right"/>
    </xf>
    <xf numFmtId="3" fontId="0" fillId="10" borderId="162" xfId="0" applyNumberFormat="1" applyFill="1" applyBorder="1" applyAlignment="1">
      <alignment horizontal="right"/>
    </xf>
    <xf numFmtId="3" fontId="0" fillId="13" borderId="7" xfId="0" applyNumberFormat="1" applyFill="1" applyBorder="1" applyAlignment="1">
      <alignment horizontal="right"/>
    </xf>
    <xf numFmtId="0" fontId="3" fillId="13" borderId="1" xfId="0" applyFont="1" applyFill="1" applyBorder="1"/>
    <xf numFmtId="3" fontId="0" fillId="13" borderId="8" xfId="0" applyNumberFormat="1" applyFill="1" applyBorder="1" applyAlignment="1">
      <alignment horizontal="right"/>
    </xf>
    <xf numFmtId="3" fontId="4" fillId="13" borderId="12" xfId="0" applyNumberFormat="1" applyFont="1" applyFill="1" applyBorder="1" applyAlignment="1">
      <alignment horizontal="right"/>
    </xf>
    <xf numFmtId="3" fontId="0" fillId="0" borderId="0" xfId="0" applyNumberFormat="1"/>
    <xf numFmtId="0" fontId="17" fillId="10" borderId="0" xfId="0" applyFont="1" applyFill="1" applyAlignment="1">
      <alignment horizontal="center"/>
    </xf>
    <xf numFmtId="0" fontId="0" fillId="10" borderId="0" xfId="0" applyFill="1" applyAlignment="1">
      <alignment horizontal="center"/>
    </xf>
    <xf numFmtId="0" fontId="3" fillId="10" borderId="0" xfId="0" applyFont="1" applyFill="1" applyAlignment="1">
      <alignment horizontal="center"/>
    </xf>
    <xf numFmtId="0" fontId="14" fillId="0" borderId="0" xfId="0" applyFont="1" applyFill="1"/>
    <xf numFmtId="0" fontId="91" fillId="10" borderId="0" xfId="0" applyFont="1" applyFill="1" applyBorder="1" applyAlignment="1">
      <alignment wrapText="1"/>
    </xf>
    <xf numFmtId="0" fontId="3" fillId="10" borderId="0" xfId="0" applyFont="1" applyFill="1" applyBorder="1"/>
    <xf numFmtId="0" fontId="17" fillId="10" borderId="0" xfId="0" applyFont="1" applyFill="1" applyAlignment="1">
      <alignment horizontal="left"/>
    </xf>
    <xf numFmtId="0" fontId="75" fillId="10" borderId="0" xfId="0" applyFont="1" applyFill="1" applyBorder="1"/>
    <xf numFmtId="0" fontId="3" fillId="10" borderId="0" xfId="0" applyFont="1" applyFill="1" applyBorder="1" applyAlignment="1">
      <alignment horizontal="left"/>
    </xf>
    <xf numFmtId="0" fontId="3" fillId="10" borderId="0" xfId="0" applyFont="1" applyFill="1" applyAlignment="1">
      <alignment horizontal="left"/>
    </xf>
    <xf numFmtId="0" fontId="75" fillId="10" borderId="0" xfId="0" applyFont="1" applyFill="1"/>
    <xf numFmtId="0" fontId="5" fillId="10" borderId="0" xfId="0" applyFont="1" applyFill="1" applyAlignment="1">
      <alignment horizontal="left"/>
    </xf>
    <xf numFmtId="0" fontId="4" fillId="12" borderId="242" xfId="0" applyFont="1" applyFill="1" applyBorder="1"/>
    <xf numFmtId="0" fontId="17" fillId="12" borderId="229" xfId="0" applyFont="1" applyFill="1" applyBorder="1" applyAlignment="1">
      <alignment horizontal="center"/>
    </xf>
    <xf numFmtId="0" fontId="0" fillId="12" borderId="229" xfId="0" applyFill="1" applyBorder="1"/>
    <xf numFmtId="0" fontId="0" fillId="12" borderId="244" xfId="0" applyFill="1" applyBorder="1"/>
    <xf numFmtId="0" fontId="0" fillId="12" borderId="241" xfId="0" applyFill="1" applyBorder="1"/>
    <xf numFmtId="0" fontId="4" fillId="12" borderId="242" xfId="0" applyFont="1" applyFill="1" applyBorder="1" applyAlignment="1">
      <alignment horizontal="right"/>
    </xf>
    <xf numFmtId="0" fontId="0" fillId="12" borderId="242" xfId="0" applyFill="1" applyBorder="1" applyAlignment="1">
      <alignment horizontal="right"/>
    </xf>
    <xf numFmtId="0" fontId="0" fillId="10" borderId="0" xfId="0" applyFill="1" applyBorder="1"/>
    <xf numFmtId="0" fontId="0" fillId="10" borderId="1" xfId="0" applyFill="1" applyBorder="1" applyAlignment="1">
      <alignment horizontal="left" vertical="top"/>
    </xf>
    <xf numFmtId="0" fontId="14" fillId="19" borderId="0" xfId="0" applyFont="1" applyFill="1" applyBorder="1"/>
    <xf numFmtId="0" fontId="4" fillId="12" borderId="31" xfId="0" applyFont="1" applyFill="1" applyBorder="1" applyAlignment="1">
      <alignment horizontal="center"/>
    </xf>
    <xf numFmtId="0" fontId="4" fillId="12" borderId="30" xfId="0" applyFont="1" applyFill="1" applyBorder="1" applyAlignment="1">
      <alignment horizontal="center"/>
    </xf>
    <xf numFmtId="0" fontId="0" fillId="9" borderId="0" xfId="0" applyFill="1"/>
    <xf numFmtId="0" fontId="9" fillId="9" borderId="0" xfId="0" applyFont="1" applyFill="1"/>
    <xf numFmtId="0" fontId="0" fillId="12" borderId="5" xfId="0" applyFill="1" applyBorder="1"/>
    <xf numFmtId="0" fontId="0" fillId="12" borderId="6" xfId="0" applyFill="1" applyBorder="1"/>
    <xf numFmtId="0" fontId="49" fillId="12" borderId="1" xfId="0" applyFont="1" applyFill="1" applyBorder="1"/>
    <xf numFmtId="0" fontId="6" fillId="12" borderId="0" xfId="0" applyFont="1" applyFill="1" applyBorder="1"/>
    <xf numFmtId="0" fontId="0" fillId="12" borderId="0" xfId="0" applyFill="1" applyBorder="1"/>
    <xf numFmtId="0" fontId="0" fillId="12" borderId="3" xfId="0" applyFill="1" applyBorder="1"/>
    <xf numFmtId="0" fontId="0" fillId="12" borderId="1" xfId="0" applyFill="1" applyBorder="1"/>
    <xf numFmtId="0" fontId="0" fillId="12" borderId="1" xfId="0" applyFill="1" applyBorder="1" applyAlignment="1"/>
    <xf numFmtId="0" fontId="0" fillId="12" borderId="8" xfId="0" applyFill="1" applyBorder="1" applyAlignment="1"/>
    <xf numFmtId="0" fontId="0" fillId="12" borderId="128" xfId="0" applyFill="1" applyBorder="1" applyAlignment="1"/>
    <xf numFmtId="0" fontId="0" fillId="12" borderId="136" xfId="0" applyFill="1" applyBorder="1" applyAlignment="1"/>
    <xf numFmtId="0" fontId="0" fillId="10" borderId="172" xfId="0" applyFill="1" applyBorder="1" applyAlignment="1"/>
    <xf numFmtId="0" fontId="0" fillId="10" borderId="156" xfId="0" applyFill="1" applyBorder="1" applyAlignment="1"/>
    <xf numFmtId="0" fontId="0" fillId="10" borderId="191" xfId="0" applyFill="1" applyBorder="1" applyAlignment="1"/>
    <xf numFmtId="0" fontId="0" fillId="10" borderId="187" xfId="0" applyFill="1" applyBorder="1" applyAlignment="1"/>
    <xf numFmtId="0" fontId="0" fillId="12" borderId="131" xfId="0" applyFill="1" applyBorder="1" applyAlignment="1"/>
    <xf numFmtId="0" fontId="0" fillId="12" borderId="129" xfId="0" applyFill="1" applyBorder="1" applyAlignment="1"/>
    <xf numFmtId="168" fontId="4" fillId="13" borderId="31" xfId="0" applyNumberFormat="1" applyFont="1" applyFill="1" applyBorder="1" applyAlignment="1" applyProtection="1">
      <alignment vertical="center"/>
    </xf>
    <xf numFmtId="168" fontId="4" fillId="13" borderId="13" xfId="0" applyNumberFormat="1" applyFont="1" applyFill="1" applyBorder="1" applyAlignment="1" applyProtection="1">
      <alignment vertical="center"/>
    </xf>
    <xf numFmtId="168" fontId="4" fillId="13" borderId="41" xfId="0" applyNumberFormat="1" applyFont="1" applyFill="1" applyBorder="1" applyAlignment="1" applyProtection="1">
      <alignment vertical="center"/>
    </xf>
    <xf numFmtId="168" fontId="4" fillId="13" borderId="44" xfId="0" applyNumberFormat="1" applyFont="1" applyFill="1" applyBorder="1" applyAlignment="1" applyProtection="1">
      <alignment vertical="center"/>
    </xf>
    <xf numFmtId="168" fontId="4" fillId="13" borderId="42" xfId="0" applyNumberFormat="1" applyFont="1" applyFill="1" applyBorder="1" applyAlignment="1" applyProtection="1">
      <alignment vertical="center"/>
    </xf>
    <xf numFmtId="0" fontId="0" fillId="12" borderId="0" xfId="0" applyFill="1" applyBorder="1" applyAlignment="1"/>
    <xf numFmtId="168" fontId="4" fillId="12" borderId="1" xfId="0" applyNumberFormat="1" applyFont="1" applyFill="1" applyBorder="1" applyAlignment="1" applyProtection="1">
      <alignment vertical="center"/>
    </xf>
    <xf numFmtId="168" fontId="4" fillId="12" borderId="0" xfId="0" applyNumberFormat="1" applyFont="1" applyFill="1" applyBorder="1" applyAlignment="1" applyProtection="1">
      <alignment vertical="center"/>
    </xf>
    <xf numFmtId="168" fontId="4" fillId="12" borderId="3" xfId="0" applyNumberFormat="1" applyFont="1" applyFill="1" applyBorder="1" applyAlignment="1" applyProtection="1">
      <alignment vertical="center"/>
    </xf>
    <xf numFmtId="0" fontId="0" fillId="10" borderId="1" xfId="0" applyFill="1" applyBorder="1" applyAlignment="1">
      <alignment vertical="top" wrapText="1"/>
    </xf>
    <xf numFmtId="0" fontId="0" fillId="10" borderId="0" xfId="0" applyFill="1" applyBorder="1" applyAlignment="1">
      <alignment vertical="top" wrapText="1"/>
    </xf>
    <xf numFmtId="0" fontId="0" fillId="9" borderId="0" xfId="0" applyFill="1" applyBorder="1" applyAlignment="1">
      <alignment vertical="top" wrapText="1"/>
    </xf>
    <xf numFmtId="0" fontId="15" fillId="10" borderId="0" xfId="0" applyFont="1" applyFill="1" applyBorder="1" applyAlignment="1">
      <alignment vertical="top" wrapText="1"/>
    </xf>
    <xf numFmtId="0" fontId="0" fillId="12" borderId="2" xfId="0" applyFill="1" applyBorder="1" applyAlignment="1">
      <alignment vertical="top" wrapText="1"/>
    </xf>
    <xf numFmtId="0" fontId="0" fillId="12" borderId="11" xfId="0" applyFill="1" applyBorder="1" applyAlignment="1">
      <alignment vertical="top" wrapText="1"/>
    </xf>
    <xf numFmtId="0" fontId="0" fillId="12" borderId="0" xfId="0" applyFill="1" applyBorder="1" applyAlignment="1">
      <alignment horizontal="right"/>
    </xf>
    <xf numFmtId="0" fontId="0" fillId="12" borderId="3" xfId="0" applyFill="1" applyBorder="1" applyAlignment="1"/>
    <xf numFmtId="0" fontId="0" fillId="12" borderId="4" xfId="0" applyFill="1" applyBorder="1" applyAlignment="1">
      <alignment vertical="top" wrapText="1"/>
    </xf>
    <xf numFmtId="0" fontId="0" fillId="10" borderId="0" xfId="0" applyFill="1" applyBorder="1" applyAlignment="1">
      <alignment horizontal="left" vertical="top"/>
    </xf>
    <xf numFmtId="0" fontId="4" fillId="12" borderId="1" xfId="0" applyFont="1" applyFill="1" applyBorder="1" applyAlignment="1"/>
    <xf numFmtId="168" fontId="4" fillId="12" borderId="8" xfId="0" applyNumberFormat="1" applyFont="1" applyFill="1" applyBorder="1" applyAlignment="1" applyProtection="1">
      <alignment vertical="center"/>
    </xf>
    <xf numFmtId="0" fontId="0" fillId="10" borderId="2" xfId="0" applyFill="1" applyBorder="1" applyAlignment="1">
      <alignment vertical="top" wrapText="1"/>
    </xf>
    <xf numFmtId="0" fontId="0" fillId="10" borderId="11" xfId="0" applyFill="1" applyBorder="1" applyAlignment="1">
      <alignment vertical="top" wrapText="1"/>
    </xf>
    <xf numFmtId="4" fontId="0" fillId="12" borderId="0" xfId="0" applyNumberFormat="1" applyFill="1" applyBorder="1" applyAlignment="1"/>
    <xf numFmtId="4" fontId="0" fillId="12" borderId="3" xfId="0" applyNumberFormat="1" applyFill="1" applyBorder="1" applyAlignment="1"/>
    <xf numFmtId="0" fontId="72" fillId="0" borderId="0" xfId="0" applyFont="1" applyFill="1" applyBorder="1"/>
    <xf numFmtId="0" fontId="72" fillId="0" borderId="0" xfId="0" applyFont="1" applyBorder="1"/>
    <xf numFmtId="0" fontId="83" fillId="0" borderId="5" xfId="0" applyFont="1" applyFill="1" applyBorder="1"/>
    <xf numFmtId="0" fontId="72" fillId="0" borderId="6" xfId="0" applyFont="1" applyFill="1" applyBorder="1"/>
    <xf numFmtId="0" fontId="72" fillId="0" borderId="0" xfId="0" applyFont="1"/>
    <xf numFmtId="0" fontId="86" fillId="0" borderId="37" xfId="0" applyFont="1" applyFill="1" applyBorder="1" applyAlignment="1">
      <alignment horizontal="left"/>
    </xf>
    <xf numFmtId="0" fontId="93" fillId="0" borderId="0" xfId="0" applyFont="1"/>
    <xf numFmtId="0" fontId="86" fillId="0" borderId="38" xfId="0" applyFont="1" applyFill="1" applyBorder="1" applyAlignment="1">
      <alignment horizontal="left"/>
    </xf>
    <xf numFmtId="0" fontId="86" fillId="0" borderId="38" xfId="0" applyFont="1" applyFill="1" applyBorder="1"/>
    <xf numFmtId="0" fontId="86" fillId="0" borderId="178" xfId="0" applyFont="1" applyFill="1" applyBorder="1"/>
    <xf numFmtId="0" fontId="86" fillId="0" borderId="178" xfId="0" applyFont="1" applyFill="1" applyBorder="1"/>
    <xf numFmtId="0" fontId="93" fillId="0" borderId="178" xfId="0" applyFont="1" applyFill="1" applyBorder="1"/>
    <xf numFmtId="0" fontId="94" fillId="9" borderId="0" xfId="0" applyFont="1" applyFill="1" applyProtection="1">
      <protection hidden="1"/>
    </xf>
    <xf numFmtId="0" fontId="95" fillId="9" borderId="0" xfId="0" applyFont="1" applyFill="1" applyBorder="1" applyProtection="1">
      <protection hidden="1"/>
    </xf>
    <xf numFmtId="0" fontId="94" fillId="9" borderId="0" xfId="0" applyFont="1" applyFill="1" applyAlignment="1" applyProtection="1">
      <alignment horizontal="center"/>
      <protection hidden="1"/>
    </xf>
    <xf numFmtId="0" fontId="94" fillId="0" borderId="0" xfId="0" applyFont="1" applyProtection="1">
      <protection hidden="1"/>
    </xf>
    <xf numFmtId="0" fontId="94" fillId="0" borderId="0" xfId="0" applyFont="1" applyBorder="1" applyProtection="1">
      <protection hidden="1"/>
    </xf>
    <xf numFmtId="4" fontId="94" fillId="0" borderId="0" xfId="0" applyNumberFormat="1" applyFont="1" applyProtection="1">
      <protection hidden="1"/>
    </xf>
    <xf numFmtId="0" fontId="96" fillId="9" borderId="0" xfId="0" applyFont="1" applyFill="1" applyProtection="1">
      <protection hidden="1"/>
    </xf>
    <xf numFmtId="0" fontId="97" fillId="9" borderId="0" xfId="0" applyFont="1" applyFill="1" applyBorder="1" applyProtection="1">
      <protection hidden="1"/>
    </xf>
    <xf numFmtId="0" fontId="96" fillId="9" borderId="0" xfId="0" applyFont="1" applyFill="1" applyAlignment="1" applyProtection="1">
      <alignment horizontal="center"/>
      <protection hidden="1"/>
    </xf>
    <xf numFmtId="0" fontId="96" fillId="0" borderId="0" xfId="0" applyFont="1" applyProtection="1">
      <protection hidden="1"/>
    </xf>
    <xf numFmtId="0" fontId="96" fillId="0" borderId="0" xfId="0" applyFont="1" applyBorder="1" applyProtection="1">
      <protection hidden="1"/>
    </xf>
    <xf numFmtId="4" fontId="96" fillId="0" borderId="0" xfId="0" applyNumberFormat="1" applyFont="1" applyProtection="1">
      <protection hidden="1"/>
    </xf>
    <xf numFmtId="0" fontId="83" fillId="0" borderId="0" xfId="0" applyFont="1" applyProtection="1">
      <protection hidden="1"/>
    </xf>
    <xf numFmtId="0" fontId="72" fillId="0" borderId="0" xfId="0" applyFont="1" applyBorder="1" applyProtection="1">
      <protection hidden="1"/>
    </xf>
    <xf numFmtId="0" fontId="83" fillId="0" borderId="0" xfId="0" applyFont="1" applyBorder="1" applyProtection="1">
      <protection hidden="1"/>
    </xf>
    <xf numFmtId="4" fontId="83" fillId="0" borderId="0" xfId="0" applyNumberFormat="1" applyFont="1" applyProtection="1">
      <protection hidden="1"/>
    </xf>
    <xf numFmtId="0" fontId="83" fillId="0" borderId="10" xfId="0" applyFont="1" applyBorder="1" applyAlignment="1" applyProtection="1">
      <alignment horizontal="left"/>
      <protection hidden="1"/>
    </xf>
    <xf numFmtId="0" fontId="83" fillId="0" borderId="45" xfId="0" applyFont="1" applyBorder="1" applyAlignment="1" applyProtection="1">
      <alignment horizontal="center"/>
      <protection hidden="1"/>
    </xf>
    <xf numFmtId="0" fontId="83" fillId="0" borderId="0" xfId="0" applyFont="1" applyBorder="1" applyAlignment="1" applyProtection="1">
      <alignment horizontal="center"/>
      <protection hidden="1"/>
    </xf>
    <xf numFmtId="0" fontId="72" fillId="0" borderId="0" xfId="0" applyFont="1" applyProtection="1">
      <protection hidden="1"/>
    </xf>
    <xf numFmtId="4" fontId="72" fillId="0" borderId="0" xfId="0" applyNumberFormat="1" applyFont="1" applyProtection="1">
      <protection hidden="1"/>
    </xf>
    <xf numFmtId="0" fontId="83" fillId="0" borderId="0" xfId="0" applyFont="1" applyAlignment="1" applyProtection="1">
      <alignment horizontal="center"/>
      <protection hidden="1"/>
    </xf>
    <xf numFmtId="0" fontId="86" fillId="0" borderId="5" xfId="0" applyFont="1" applyFill="1" applyBorder="1"/>
    <xf numFmtId="0" fontId="86" fillId="0" borderId="6" xfId="0" applyFont="1" applyFill="1" applyBorder="1"/>
    <xf numFmtId="0" fontId="93" fillId="0" borderId="6" xfId="0" applyFont="1" applyFill="1" applyBorder="1"/>
    <xf numFmtId="0" fontId="93" fillId="0" borderId="9" xfId="0" applyFont="1" applyFill="1" applyBorder="1"/>
    <xf numFmtId="0" fontId="86" fillId="0" borderId="0" xfId="0" applyFont="1"/>
    <xf numFmtId="4" fontId="93" fillId="0" borderId="0" xfId="0" applyNumberFormat="1" applyFont="1"/>
    <xf numFmtId="0" fontId="86" fillId="10" borderId="1" xfId="0" applyFont="1" applyFill="1" applyBorder="1"/>
    <xf numFmtId="0" fontId="86" fillId="10" borderId="0" xfId="0" applyFont="1" applyFill="1" applyBorder="1"/>
    <xf numFmtId="0" fontId="93" fillId="10" borderId="0" xfId="0" applyFont="1" applyFill="1" applyBorder="1"/>
    <xf numFmtId="0" fontId="93" fillId="10" borderId="3" xfId="0" applyFont="1" applyFill="1" applyBorder="1"/>
    <xf numFmtId="0" fontId="86" fillId="0" borderId="2" xfId="0" applyFont="1" applyFill="1" applyBorder="1"/>
    <xf numFmtId="0" fontId="86" fillId="0" borderId="11" xfId="0" applyFont="1" applyFill="1" applyBorder="1"/>
    <xf numFmtId="0" fontId="93" fillId="0" borderId="11" xfId="0" applyFont="1" applyFill="1" applyBorder="1"/>
    <xf numFmtId="0" fontId="93" fillId="0" borderId="4" xfId="0" applyFont="1" applyFill="1" applyBorder="1"/>
    <xf numFmtId="0" fontId="86" fillId="0" borderId="13" xfId="0" applyFont="1" applyFill="1" applyBorder="1" applyAlignment="1">
      <alignment horizontal="center" vertical="center"/>
    </xf>
    <xf numFmtId="0" fontId="97" fillId="0" borderId="0" xfId="0" applyFont="1" applyBorder="1" applyAlignment="1">
      <alignment horizontal="center"/>
    </xf>
    <xf numFmtId="0" fontId="86" fillId="0" borderId="13" xfId="0" applyFont="1" applyBorder="1" applyAlignment="1" applyProtection="1">
      <alignment horizontal="center"/>
      <protection hidden="1"/>
    </xf>
    <xf numFmtId="0" fontId="86" fillId="0" borderId="30" xfId="0" applyFont="1" applyBorder="1" applyAlignment="1" applyProtection="1">
      <alignment horizontal="center"/>
      <protection hidden="1"/>
    </xf>
    <xf numFmtId="0" fontId="86" fillId="0" borderId="37" xfId="0" applyFont="1" applyFill="1" applyBorder="1"/>
    <xf numFmtId="0" fontId="86" fillId="0" borderId="32" xfId="0" applyFont="1" applyFill="1" applyBorder="1"/>
    <xf numFmtId="0" fontId="86" fillId="0" borderId="28" xfId="0" applyFont="1" applyFill="1" applyBorder="1"/>
    <xf numFmtId="0" fontId="86" fillId="0" borderId="3" xfId="0" applyFont="1" applyFill="1" applyBorder="1" applyAlignment="1">
      <alignment horizontal="center" vertical="center"/>
    </xf>
    <xf numFmtId="0" fontId="93" fillId="0" borderId="0" xfId="0" applyFont="1" applyFill="1" applyBorder="1"/>
    <xf numFmtId="0" fontId="86" fillId="0" borderId="180" xfId="0" applyFont="1" applyFill="1" applyBorder="1"/>
    <xf numFmtId="0" fontId="97" fillId="0" borderId="0" xfId="0" applyFont="1" applyFill="1" applyBorder="1"/>
    <xf numFmtId="4" fontId="93" fillId="0" borderId="0" xfId="0" applyNumberFormat="1" applyFont="1" applyFill="1"/>
    <xf numFmtId="0" fontId="93" fillId="0" borderId="0" xfId="0" applyFont="1" applyFill="1"/>
    <xf numFmtId="0" fontId="96" fillId="0" borderId="0" xfId="0" applyFont="1" applyFill="1" applyBorder="1"/>
    <xf numFmtId="4" fontId="86" fillId="0" borderId="0" xfId="0" applyNumberFormat="1" applyFont="1" applyFill="1"/>
    <xf numFmtId="0" fontId="86" fillId="0" borderId="0" xfId="0" applyFont="1" applyFill="1"/>
    <xf numFmtId="0" fontId="86" fillId="0" borderId="38" xfId="0" quotePrefix="1" applyFont="1" applyFill="1" applyBorder="1"/>
    <xf numFmtId="0" fontId="93" fillId="0" borderId="38" xfId="0" applyFont="1" applyFill="1" applyBorder="1"/>
    <xf numFmtId="0" fontId="93" fillId="0" borderId="32" xfId="0" applyFont="1" applyFill="1" applyBorder="1"/>
    <xf numFmtId="0" fontId="93" fillId="0" borderId="28" xfId="0" applyFont="1" applyFill="1" applyBorder="1"/>
    <xf numFmtId="0" fontId="93" fillId="0" borderId="38" xfId="0" applyFont="1" applyFill="1" applyBorder="1" applyAlignment="1"/>
    <xf numFmtId="4" fontId="93" fillId="0" borderId="0" xfId="0" applyNumberFormat="1" applyFont="1" applyFill="1" applyBorder="1"/>
    <xf numFmtId="0" fontId="86" fillId="0" borderId="38" xfId="0" applyFont="1" applyFill="1" applyBorder="1" applyAlignment="1"/>
    <xf numFmtId="0" fontId="86" fillId="0" borderId="28" xfId="0" applyFont="1" applyFill="1" applyBorder="1"/>
    <xf numFmtId="0" fontId="93" fillId="0" borderId="180" xfId="0" applyFont="1" applyFill="1" applyBorder="1"/>
    <xf numFmtId="0" fontId="86" fillId="0" borderId="39" xfId="0" applyFont="1" applyFill="1" applyBorder="1"/>
    <xf numFmtId="0" fontId="86" fillId="0" borderId="40" xfId="0" applyFont="1" applyFill="1" applyBorder="1"/>
    <xf numFmtId="0" fontId="86" fillId="0" borderId="29" xfId="0" applyFont="1" applyFill="1" applyBorder="1"/>
    <xf numFmtId="0" fontId="86" fillId="0" borderId="14" xfId="0" applyFont="1" applyFill="1" applyBorder="1"/>
    <xf numFmtId="0" fontId="93" fillId="0" borderId="14" xfId="0" applyFont="1" applyFill="1" applyBorder="1"/>
    <xf numFmtId="0" fontId="93" fillId="0" borderId="40" xfId="0" applyFont="1" applyFill="1" applyBorder="1"/>
    <xf numFmtId="0" fontId="86" fillId="0" borderId="1" xfId="0" applyFont="1" applyFill="1" applyBorder="1"/>
    <xf numFmtId="0" fontId="86" fillId="0" borderId="3" xfId="0" applyFont="1" applyFill="1" applyBorder="1"/>
    <xf numFmtId="0" fontId="86" fillId="0" borderId="8" xfId="0" applyFont="1" applyFill="1" applyBorder="1"/>
    <xf numFmtId="0" fontId="86" fillId="0" borderId="0" xfId="0" applyFont="1" applyFill="1" applyBorder="1"/>
    <xf numFmtId="0" fontId="93" fillId="0" borderId="3" xfId="0" applyFont="1" applyFill="1" applyBorder="1"/>
    <xf numFmtId="0" fontId="93" fillId="0" borderId="8" xfId="0" applyFont="1" applyFill="1" applyBorder="1"/>
    <xf numFmtId="0" fontId="86" fillId="0" borderId="31" xfId="0" applyFont="1" applyFill="1" applyBorder="1"/>
    <xf numFmtId="0" fontId="86" fillId="0" borderId="30" xfId="0" applyFont="1" applyFill="1" applyBorder="1"/>
    <xf numFmtId="0" fontId="86" fillId="0" borderId="13" xfId="0" applyFont="1" applyFill="1" applyBorder="1"/>
    <xf numFmtId="0" fontId="86" fillId="0" borderId="80" xfId="0" applyFont="1" applyFill="1" applyBorder="1"/>
    <xf numFmtId="0" fontId="93" fillId="0" borderId="80" xfId="0" applyFont="1" applyFill="1" applyBorder="1"/>
    <xf numFmtId="0" fontId="93" fillId="0" borderId="30" xfId="0" applyFont="1" applyFill="1" applyBorder="1"/>
    <xf numFmtId="0" fontId="93" fillId="0" borderId="13" xfId="0" applyFont="1" applyFill="1" applyBorder="1"/>
    <xf numFmtId="0" fontId="83" fillId="0" borderId="6" xfId="0" applyFont="1" applyFill="1" applyBorder="1"/>
    <xf numFmtId="4" fontId="72" fillId="0" borderId="0" xfId="0" applyNumberFormat="1" applyFont="1"/>
    <xf numFmtId="0" fontId="98" fillId="2" borderId="1" xfId="0" applyFont="1" applyFill="1" applyBorder="1"/>
    <xf numFmtId="0" fontId="98" fillId="2" borderId="3" xfId="0" applyFont="1" applyFill="1" applyBorder="1"/>
    <xf numFmtId="0" fontId="98" fillId="2" borderId="8" xfId="0" applyFont="1" applyFill="1" applyBorder="1"/>
    <xf numFmtId="0" fontId="98" fillId="2" borderId="0" xfId="0" applyFont="1" applyFill="1" applyBorder="1"/>
    <xf numFmtId="0" fontId="99" fillId="2" borderId="0" xfId="0" applyFont="1" applyFill="1" applyBorder="1"/>
    <xf numFmtId="0" fontId="98" fillId="2" borderId="3" xfId="0" applyFont="1" applyFill="1" applyBorder="1" applyAlignment="1">
      <alignment horizontal="center"/>
    </xf>
    <xf numFmtId="4" fontId="99" fillId="0" borderId="0" xfId="0" applyNumberFormat="1" applyFont="1"/>
    <xf numFmtId="0" fontId="99" fillId="0" borderId="0" xfId="0" applyFont="1"/>
    <xf numFmtId="0" fontId="83" fillId="0" borderId="0" xfId="0" applyFont="1" applyFill="1"/>
    <xf numFmtId="0" fontId="72" fillId="0" borderId="0" xfId="0" applyFont="1" applyFill="1"/>
    <xf numFmtId="4" fontId="83" fillId="0" borderId="0" xfId="0" applyNumberFormat="1" applyFont="1"/>
    <xf numFmtId="4" fontId="83" fillId="0" borderId="0" xfId="0" applyNumberFormat="1" applyFont="1" applyBorder="1"/>
    <xf numFmtId="4" fontId="100" fillId="0" borderId="0" xfId="0" applyNumberFormat="1" applyFont="1" applyFill="1"/>
    <xf numFmtId="4" fontId="83" fillId="0" borderId="0" xfId="0" applyNumberFormat="1" applyFont="1" applyFill="1"/>
    <xf numFmtId="4" fontId="83" fillId="0" borderId="0" xfId="0" applyNumberFormat="1" applyFont="1" applyFill="1" applyBorder="1"/>
    <xf numFmtId="4" fontId="72" fillId="0" borderId="0" xfId="0" applyNumberFormat="1" applyFont="1" applyFill="1"/>
    <xf numFmtId="0" fontId="83" fillId="0" borderId="0" xfId="0" applyFont="1" applyFill="1" applyBorder="1"/>
    <xf numFmtId="0" fontId="83" fillId="0" borderId="0" xfId="0" applyNumberFormat="1" applyFont="1" applyFill="1" applyBorder="1" applyAlignment="1">
      <alignment horizontal="center" vertical="center"/>
    </xf>
    <xf numFmtId="0" fontId="83" fillId="0" borderId="0" xfId="0" applyNumberFormat="1" applyFont="1" applyFill="1" applyBorder="1" applyAlignment="1">
      <alignment horizontal="center" vertical="center" wrapText="1"/>
    </xf>
    <xf numFmtId="0" fontId="83" fillId="0" borderId="0" xfId="0" applyFont="1" applyFill="1" applyBorder="1" applyAlignment="1" applyProtection="1">
      <alignment horizontal="center"/>
      <protection hidden="1"/>
    </xf>
    <xf numFmtId="4" fontId="96" fillId="0" borderId="0" xfId="0" applyNumberFormat="1" applyFont="1" applyFill="1" applyBorder="1" applyAlignment="1">
      <alignment horizontal="center"/>
    </xf>
    <xf numFmtId="4" fontId="86" fillId="0" borderId="0" xfId="0" applyNumberFormat="1" applyFont="1" applyFill="1" applyBorder="1"/>
    <xf numFmtId="4" fontId="83" fillId="0" borderId="0" xfId="0" applyNumberFormat="1" applyFont="1" applyFill="1" applyBorder="1" applyAlignment="1">
      <alignment horizontal="right"/>
    </xf>
    <xf numFmtId="4" fontId="72" fillId="0" borderId="0" xfId="0" applyNumberFormat="1" applyFont="1" applyFill="1" applyBorder="1"/>
    <xf numFmtId="0" fontId="83" fillId="0" borderId="0" xfId="0" applyFont="1"/>
    <xf numFmtId="0" fontId="83" fillId="0" borderId="0" xfId="0" applyFont="1" applyBorder="1"/>
    <xf numFmtId="0" fontId="86" fillId="0" borderId="0" xfId="0" applyFont="1" applyBorder="1"/>
    <xf numFmtId="0" fontId="94" fillId="10" borderId="0" xfId="0" applyFont="1" applyFill="1"/>
    <xf numFmtId="0" fontId="83" fillId="10" borderId="1" xfId="0" applyFont="1" applyFill="1" applyBorder="1"/>
    <xf numFmtId="0" fontId="83" fillId="10" borderId="0" xfId="0" applyFont="1" applyFill="1" applyBorder="1"/>
    <xf numFmtId="0" fontId="72" fillId="10" borderId="0" xfId="0" applyFont="1" applyFill="1" applyBorder="1"/>
    <xf numFmtId="0" fontId="93" fillId="0" borderId="12" xfId="0" applyFont="1" applyFill="1" applyBorder="1"/>
    <xf numFmtId="3" fontId="83" fillId="0" borderId="0" xfId="0" applyNumberFormat="1" applyFont="1" applyFill="1" applyBorder="1" applyAlignment="1">
      <alignment horizontal="right"/>
    </xf>
    <xf numFmtId="0" fontId="83" fillId="0" borderId="0" xfId="0" applyFont="1" applyFill="1" applyBorder="1" applyAlignment="1">
      <alignment horizontal="right"/>
    </xf>
    <xf numFmtId="0" fontId="72" fillId="10" borderId="0" xfId="0" applyFont="1" applyFill="1"/>
    <xf numFmtId="4" fontId="93" fillId="10" borderId="0" xfId="0" applyNumberFormat="1" applyFont="1" applyFill="1" applyBorder="1"/>
    <xf numFmtId="0" fontId="4" fillId="13" borderId="31" xfId="0" applyFont="1" applyFill="1" applyBorder="1" applyAlignment="1">
      <alignment horizontal="center" vertical="center" wrapText="1"/>
    </xf>
    <xf numFmtId="0" fontId="80" fillId="10" borderId="31" xfId="0" applyFont="1" applyFill="1" applyBorder="1" applyAlignment="1">
      <alignment horizontal="center" vertical="center" wrapText="1"/>
    </xf>
    <xf numFmtId="0" fontId="0" fillId="12" borderId="9" xfId="0" applyFill="1" applyBorder="1"/>
    <xf numFmtId="0" fontId="0" fillId="12" borderId="246" xfId="0" applyFill="1" applyBorder="1" applyAlignment="1"/>
    <xf numFmtId="0" fontId="0" fillId="10" borderId="192" xfId="0" applyFill="1" applyBorder="1" applyAlignment="1"/>
    <xf numFmtId="0" fontId="0" fillId="10" borderId="1" xfId="0" applyFill="1" applyBorder="1"/>
    <xf numFmtId="0" fontId="0" fillId="10" borderId="3" xfId="0" applyFill="1" applyBorder="1" applyAlignment="1">
      <alignment vertical="top" wrapText="1"/>
    </xf>
    <xf numFmtId="0" fontId="102" fillId="10" borderId="0" xfId="0" applyFont="1" applyFill="1" applyAlignment="1">
      <alignment horizontal="right"/>
    </xf>
    <xf numFmtId="0" fontId="0" fillId="12" borderId="0" xfId="0" applyFill="1" applyBorder="1"/>
    <xf numFmtId="0" fontId="0" fillId="0" borderId="0" xfId="0" applyFill="1" applyBorder="1"/>
    <xf numFmtId="0" fontId="72" fillId="10" borderId="0" xfId="0" quotePrefix="1" applyFont="1" applyFill="1" applyBorder="1" applyAlignment="1">
      <alignment vertical="top" wrapText="1"/>
    </xf>
    <xf numFmtId="0" fontId="72" fillId="0" borderId="176" xfId="0" applyFont="1" applyFill="1" applyBorder="1" applyAlignment="1">
      <alignment vertical="top" wrapText="1"/>
    </xf>
    <xf numFmtId="0" fontId="72" fillId="0" borderId="176" xfId="0" applyFont="1" applyFill="1" applyBorder="1" applyAlignment="1">
      <alignment wrapText="1"/>
    </xf>
    <xf numFmtId="0" fontId="72" fillId="0" borderId="176" xfId="0" applyFont="1" applyFill="1" applyBorder="1" applyAlignment="1"/>
    <xf numFmtId="0" fontId="72" fillId="0" borderId="176" xfId="0" applyFont="1" applyFill="1" applyBorder="1"/>
    <xf numFmtId="0" fontId="72" fillId="0" borderId="176" xfId="0" applyFont="1" applyFill="1" applyBorder="1" applyAlignment="1">
      <alignment horizontal="left"/>
    </xf>
    <xf numFmtId="0" fontId="83" fillId="0" borderId="0" xfId="0" applyFont="1" applyFill="1" applyProtection="1">
      <protection hidden="1"/>
    </xf>
    <xf numFmtId="0" fontId="11" fillId="9" borderId="0" xfId="0" applyFont="1" applyFill="1" applyAlignment="1" applyProtection="1">
      <alignment horizontal="left"/>
      <protection hidden="1"/>
    </xf>
    <xf numFmtId="0" fontId="11" fillId="9" borderId="0" xfId="0" applyFont="1" applyFill="1"/>
    <xf numFmtId="0" fontId="4" fillId="9" borderId="0" xfId="0" applyFont="1" applyFill="1" applyProtection="1">
      <protection hidden="1"/>
    </xf>
    <xf numFmtId="0" fontId="3" fillId="9" borderId="0" xfId="0" applyFont="1" applyFill="1"/>
    <xf numFmtId="0" fontId="3" fillId="9" borderId="0" xfId="0" applyFont="1" applyFill="1"/>
    <xf numFmtId="0" fontId="86" fillId="0" borderId="253" xfId="0" applyFont="1" applyFill="1" applyBorder="1"/>
    <xf numFmtId="0" fontId="93" fillId="0" borderId="253" xfId="0" applyFont="1" applyFill="1" applyBorder="1"/>
    <xf numFmtId="0" fontId="86" fillId="0" borderId="255" xfId="0" applyFont="1" applyFill="1" applyBorder="1"/>
    <xf numFmtId="0" fontId="93" fillId="0" borderId="255" xfId="0" applyFont="1" applyFill="1" applyBorder="1"/>
    <xf numFmtId="4" fontId="72" fillId="10" borderId="0" xfId="0" applyNumberFormat="1" applyFont="1" applyFill="1" applyBorder="1"/>
    <xf numFmtId="0" fontId="86" fillId="10" borderId="0" xfId="0" applyFont="1" applyFill="1" applyBorder="1" applyAlignment="1" applyProtection="1">
      <alignment horizontal="center"/>
      <protection hidden="1"/>
    </xf>
    <xf numFmtId="4" fontId="86" fillId="10" borderId="0" xfId="0" applyNumberFormat="1" applyFont="1" applyFill="1" applyBorder="1"/>
    <xf numFmtId="0" fontId="67" fillId="0" borderId="0" xfId="0" applyFont="1" applyAlignment="1">
      <alignment horizontal="right"/>
    </xf>
    <xf numFmtId="0" fontId="18" fillId="0" borderId="205" xfId="0" applyFont="1" applyBorder="1"/>
    <xf numFmtId="49" fontId="21" fillId="0" borderId="250" xfId="0" applyNumberFormat="1" applyFont="1" applyBorder="1" applyAlignment="1">
      <alignment horizontal="right"/>
    </xf>
    <xf numFmtId="0" fontId="41" fillId="0" borderId="0" xfId="0" applyFont="1" applyAlignment="1">
      <alignment horizontal="left" indent="9"/>
    </xf>
    <xf numFmtId="0" fontId="13" fillId="0" borderId="0" xfId="0" applyFont="1" applyAlignment="1">
      <alignment vertical="center"/>
    </xf>
    <xf numFmtId="0" fontId="0" fillId="0" borderId="0" xfId="0" applyBorder="1" applyAlignment="1">
      <alignment vertical="center"/>
    </xf>
    <xf numFmtId="0" fontId="0" fillId="0" borderId="0" xfId="0" applyAlignment="1">
      <alignment vertical="center"/>
    </xf>
    <xf numFmtId="0" fontId="0" fillId="0" borderId="1" xfId="0" applyBorder="1"/>
    <xf numFmtId="0" fontId="0" fillId="12" borderId="5" xfId="0" applyFill="1" applyBorder="1" applyAlignment="1"/>
    <xf numFmtId="0" fontId="72" fillId="10" borderId="0" xfId="0" applyFont="1" applyFill="1" applyBorder="1"/>
    <xf numFmtId="0" fontId="72" fillId="10" borderId="0" xfId="0" applyFont="1" applyFill="1" applyBorder="1"/>
    <xf numFmtId="0" fontId="0" fillId="12" borderId="240" xfId="0" applyFill="1" applyBorder="1" applyAlignment="1"/>
    <xf numFmtId="0" fontId="0" fillId="12" borderId="6" xfId="0" applyFill="1" applyBorder="1" applyAlignment="1"/>
    <xf numFmtId="0" fontId="11" fillId="9" borderId="0" xfId="0" applyFont="1" applyFill="1"/>
    <xf numFmtId="0" fontId="14" fillId="10" borderId="256" xfId="0" applyFont="1" applyFill="1" applyBorder="1"/>
    <xf numFmtId="0" fontId="0" fillId="0" borderId="257" xfId="0" applyBorder="1"/>
    <xf numFmtId="0" fontId="0" fillId="12" borderId="194" xfId="0" applyFill="1" applyBorder="1"/>
    <xf numFmtId="0" fontId="0" fillId="0" borderId="258" xfId="0" applyBorder="1"/>
    <xf numFmtId="0" fontId="0" fillId="3" borderId="194" xfId="0" applyFill="1" applyBorder="1"/>
    <xf numFmtId="0" fontId="0" fillId="0" borderId="61" xfId="0" applyBorder="1"/>
    <xf numFmtId="0" fontId="0" fillId="12" borderId="232" xfId="0" applyFill="1" applyBorder="1"/>
    <xf numFmtId="0" fontId="0" fillId="0" borderId="259" xfId="0" applyBorder="1"/>
    <xf numFmtId="0" fontId="14" fillId="10" borderId="260" xfId="0" applyFont="1" applyFill="1" applyBorder="1"/>
    <xf numFmtId="0" fontId="0" fillId="3" borderId="257" xfId="0" applyFill="1" applyBorder="1"/>
    <xf numFmtId="0" fontId="0" fillId="3" borderId="61" xfId="0" applyFill="1" applyBorder="1"/>
    <xf numFmtId="0" fontId="0" fillId="3" borderId="261" xfId="0" applyFill="1" applyBorder="1"/>
    <xf numFmtId="0" fontId="89" fillId="10" borderId="260" xfId="0" applyFont="1" applyFill="1" applyBorder="1"/>
    <xf numFmtId="0" fontId="18" fillId="12" borderId="248" xfId="0" applyFont="1" applyFill="1" applyBorder="1"/>
    <xf numFmtId="0" fontId="4" fillId="12" borderId="61" xfId="0" applyFont="1" applyFill="1" applyBorder="1"/>
    <xf numFmtId="0" fontId="4" fillId="3" borderId="249" xfId="0" applyFont="1" applyFill="1" applyBorder="1"/>
    <xf numFmtId="0" fontId="4" fillId="12" borderId="194" xfId="0" applyFont="1" applyFill="1" applyBorder="1"/>
    <xf numFmtId="0" fontId="60" fillId="12" borderId="61" xfId="0" applyFont="1" applyFill="1" applyBorder="1"/>
    <xf numFmtId="0" fontId="60" fillId="12" borderId="194" xfId="0" applyFont="1" applyFill="1" applyBorder="1"/>
    <xf numFmtId="0" fontId="4" fillId="3" borderId="195" xfId="0" applyFont="1" applyFill="1" applyBorder="1"/>
    <xf numFmtId="4" fontId="60" fillId="12" borderId="194" xfId="0" applyNumberFormat="1" applyFont="1" applyFill="1" applyBorder="1"/>
    <xf numFmtId="0" fontId="4" fillId="12" borderId="202" xfId="0" applyFont="1" applyFill="1" applyBorder="1"/>
    <xf numFmtId="4" fontId="60" fillId="12" borderId="202" xfId="0" applyNumberFormat="1" applyFont="1" applyFill="1" applyBorder="1"/>
    <xf numFmtId="0" fontId="4" fillId="3" borderId="204" xfId="0" applyFont="1" applyFill="1" applyBorder="1"/>
    <xf numFmtId="0" fontId="49" fillId="12" borderId="247" xfId="0" applyFont="1" applyFill="1" applyBorder="1"/>
    <xf numFmtId="0" fontId="50" fillId="12" borderId="247" xfId="0" applyFont="1" applyFill="1" applyBorder="1"/>
    <xf numFmtId="0" fontId="14" fillId="10" borderId="0" xfId="0" applyFont="1" applyFill="1"/>
    <xf numFmtId="0" fontId="18" fillId="12" borderId="148" xfId="0" applyFont="1" applyFill="1" applyBorder="1" applyAlignment="1">
      <alignment horizontal="center" vertical="center"/>
    </xf>
    <xf numFmtId="0" fontId="0" fillId="12" borderId="1" xfId="0" applyFill="1" applyBorder="1"/>
    <xf numFmtId="0" fontId="0" fillId="12" borderId="64" xfId="0" applyFill="1" applyBorder="1"/>
    <xf numFmtId="0" fontId="0" fillId="10" borderId="172" xfId="0" applyFill="1" applyBorder="1"/>
    <xf numFmtId="0" fontId="0" fillId="10" borderId="226" xfId="0" applyFill="1" applyBorder="1"/>
    <xf numFmtId="0" fontId="0" fillId="10" borderId="245" xfId="0" applyFill="1" applyBorder="1"/>
    <xf numFmtId="0" fontId="0" fillId="13" borderId="70" xfId="0" applyFill="1" applyBorder="1"/>
    <xf numFmtId="0" fontId="0" fillId="13" borderId="234" xfId="0" applyFill="1" applyBorder="1"/>
    <xf numFmtId="0" fontId="14" fillId="10" borderId="0" xfId="0" applyFont="1" applyFill="1" applyBorder="1" applyAlignment="1">
      <alignment horizontal="center"/>
    </xf>
    <xf numFmtId="0" fontId="14" fillId="10" borderId="0" xfId="0" applyFont="1" applyFill="1" applyBorder="1" applyAlignment="1">
      <alignment horizontal="left"/>
    </xf>
    <xf numFmtId="0" fontId="4" fillId="12" borderId="31" xfId="0" applyFont="1" applyFill="1" applyBorder="1"/>
    <xf numFmtId="0" fontId="18" fillId="12" borderId="13" xfId="0" applyFont="1" applyFill="1" applyBorder="1" applyAlignment="1">
      <alignment horizontal="center"/>
    </xf>
    <xf numFmtId="0" fontId="14" fillId="12" borderId="1" xfId="0" applyFont="1" applyFill="1" applyBorder="1" applyAlignment="1">
      <alignment horizontal="left"/>
    </xf>
    <xf numFmtId="0" fontId="14" fillId="10" borderId="163" xfId="0" applyFont="1" applyFill="1" applyBorder="1" applyAlignment="1">
      <alignment horizontal="center"/>
    </xf>
    <xf numFmtId="0" fontId="14" fillId="12" borderId="162" xfId="0" applyFont="1" applyFill="1" applyBorder="1" applyAlignment="1">
      <alignment horizontal="center"/>
    </xf>
    <xf numFmtId="0" fontId="14" fillId="10" borderId="156" xfId="0" applyFont="1" applyFill="1" applyBorder="1" applyAlignment="1">
      <alignment horizontal="center"/>
    </xf>
    <xf numFmtId="0" fontId="14" fillId="12" borderId="8" xfId="0" applyFont="1" applyFill="1" applyBorder="1" applyAlignment="1">
      <alignment horizontal="center"/>
    </xf>
    <xf numFmtId="0" fontId="14" fillId="10" borderId="162" xfId="0" applyFont="1" applyFill="1" applyBorder="1" applyAlignment="1">
      <alignment horizontal="center"/>
    </xf>
    <xf numFmtId="0" fontId="18" fillId="12" borderId="121" xfId="0" applyFont="1" applyFill="1" applyBorder="1" applyAlignment="1">
      <alignment horizontal="left"/>
    </xf>
    <xf numFmtId="0" fontId="18" fillId="12" borderId="27" xfId="0" applyFont="1" applyFill="1" applyBorder="1" applyAlignment="1">
      <alignment horizontal="center"/>
    </xf>
    <xf numFmtId="0" fontId="18" fillId="10" borderId="27" xfId="0" applyFont="1" applyFill="1" applyBorder="1" applyAlignment="1">
      <alignment horizontal="center"/>
    </xf>
    <xf numFmtId="0" fontId="72" fillId="10" borderId="1" xfId="0" quotePrefix="1" applyFont="1" applyFill="1" applyBorder="1" applyAlignment="1">
      <alignment horizontal="left" vertical="top" wrapText="1"/>
    </xf>
    <xf numFmtId="0" fontId="3" fillId="10" borderId="0" xfId="0" applyFont="1" applyFill="1" applyBorder="1"/>
    <xf numFmtId="0" fontId="70" fillId="10" borderId="0" xfId="0" applyFont="1" applyFill="1" applyBorder="1"/>
    <xf numFmtId="0" fontId="69" fillId="10" borderId="0" xfId="0" applyFont="1" applyFill="1" applyBorder="1" applyAlignment="1">
      <alignment wrapText="1"/>
    </xf>
    <xf numFmtId="0" fontId="72" fillId="10" borderId="0" xfId="0" quotePrefix="1" applyFont="1" applyFill="1" applyBorder="1" applyAlignment="1">
      <alignment horizontal="left" vertical="top" wrapText="1"/>
    </xf>
    <xf numFmtId="0" fontId="0" fillId="10" borderId="4" xfId="0" applyFill="1" applyBorder="1"/>
    <xf numFmtId="0" fontId="29" fillId="10" borderId="5" xfId="0" applyFont="1" applyFill="1" applyBorder="1"/>
    <xf numFmtId="0" fontId="8" fillId="10" borderId="6" xfId="0" applyFont="1" applyFill="1" applyBorder="1"/>
    <xf numFmtId="0" fontId="0" fillId="10" borderId="6" xfId="0" applyFill="1" applyBorder="1"/>
    <xf numFmtId="0" fontId="0" fillId="10" borderId="9" xfId="0" applyFill="1" applyBorder="1"/>
    <xf numFmtId="0" fontId="0" fillId="10" borderId="3" xfId="0" applyFill="1" applyBorder="1"/>
    <xf numFmtId="0" fontId="0" fillId="10" borderId="1" xfId="0" applyFill="1" applyBorder="1"/>
    <xf numFmtId="0" fontId="0" fillId="10" borderId="3" xfId="0" applyFill="1" applyBorder="1"/>
    <xf numFmtId="0" fontId="0" fillId="10" borderId="2" xfId="0" applyFill="1" applyBorder="1"/>
    <xf numFmtId="0" fontId="0" fillId="10" borderId="11" xfId="0" applyFill="1" applyBorder="1"/>
    <xf numFmtId="0" fontId="0" fillId="10" borderId="6" xfId="0" applyFill="1" applyBorder="1" applyAlignment="1">
      <alignment vertical="top" wrapText="1"/>
    </xf>
    <xf numFmtId="0" fontId="0" fillId="0" borderId="3" xfId="0" applyBorder="1"/>
    <xf numFmtId="0" fontId="0" fillId="0" borderId="2" xfId="0" applyBorder="1"/>
    <xf numFmtId="0" fontId="0" fillId="0" borderId="11" xfId="0" applyBorder="1"/>
    <xf numFmtId="0" fontId="0" fillId="0" borderId="4" xfId="0" applyBorder="1"/>
    <xf numFmtId="0" fontId="0" fillId="10" borderId="3" xfId="0" applyFill="1" applyBorder="1" applyAlignment="1">
      <alignment horizontal="left" vertical="top"/>
    </xf>
    <xf numFmtId="0" fontId="0" fillId="10" borderId="5" xfId="0" applyFill="1" applyBorder="1" applyAlignment="1">
      <alignment vertical="top" wrapText="1"/>
    </xf>
    <xf numFmtId="0" fontId="14" fillId="12" borderId="47" xfId="0" applyFont="1" applyFill="1" applyBorder="1" applyAlignment="1">
      <alignment wrapText="1"/>
    </xf>
    <xf numFmtId="0" fontId="14" fillId="12" borderId="52" xfId="0" applyFont="1" applyFill="1" applyBorder="1" applyAlignment="1">
      <alignment horizontal="center" vertical="top" wrapText="1"/>
    </xf>
    <xf numFmtId="0" fontId="14" fillId="12" borderId="49" xfId="0" applyFont="1" applyFill="1" applyBorder="1"/>
    <xf numFmtId="49" fontId="4" fillId="12" borderId="79" xfId="0" applyNumberFormat="1" applyFont="1" applyFill="1" applyBorder="1" applyAlignment="1">
      <alignment horizontal="right"/>
    </xf>
    <xf numFmtId="0" fontId="14" fillId="12" borderId="53" xfId="0" applyFont="1" applyFill="1" applyBorder="1" applyAlignment="1">
      <alignment horizontal="center" vertical="top" wrapText="1"/>
    </xf>
    <xf numFmtId="0" fontId="14" fillId="12" borderId="50" xfId="0" applyFont="1" applyFill="1" applyBorder="1" applyAlignment="1">
      <alignment horizontal="center" vertical="top" wrapText="1"/>
    </xf>
    <xf numFmtId="49" fontId="4" fillId="12" borderId="79" xfId="0" applyNumberFormat="1" applyFont="1" applyFill="1" applyBorder="1" applyAlignment="1">
      <alignment horizontal="center"/>
    </xf>
    <xf numFmtId="49" fontId="4" fillId="12" borderId="60" xfId="0" applyNumberFormat="1" applyFont="1" applyFill="1" applyBorder="1" applyAlignment="1">
      <alignment horizontal="right"/>
    </xf>
    <xf numFmtId="0" fontId="4" fillId="13" borderId="47" xfId="0" applyFont="1" applyFill="1" applyBorder="1"/>
    <xf numFmtId="0" fontId="18" fillId="13" borderId="48" xfId="0" applyFont="1" applyFill="1" applyBorder="1"/>
    <xf numFmtId="0" fontId="4" fillId="13" borderId="48" xfId="0" applyFont="1" applyFill="1" applyBorder="1"/>
    <xf numFmtId="0" fontId="4" fillId="13" borderId="49" xfId="0" applyFont="1" applyFill="1" applyBorder="1"/>
    <xf numFmtId="0" fontId="4" fillId="12" borderId="13" xfId="0" applyFont="1" applyFill="1" applyBorder="1" applyAlignment="1">
      <alignment horizontal="center"/>
    </xf>
    <xf numFmtId="4" fontId="3" fillId="12" borderId="156" xfId="0" applyNumberFormat="1" applyFont="1" applyFill="1" applyBorder="1" applyAlignment="1">
      <alignment horizontal="right" vertical="center"/>
    </xf>
    <xf numFmtId="0" fontId="5" fillId="10" borderId="0" xfId="0" applyFont="1" applyFill="1"/>
    <xf numFmtId="0" fontId="67" fillId="10" borderId="0" xfId="0" applyFont="1" applyFill="1" applyAlignment="1">
      <alignment horizontal="right"/>
    </xf>
    <xf numFmtId="0" fontId="0" fillId="10" borderId="0" xfId="0" applyFill="1" applyAlignment="1">
      <alignment wrapText="1"/>
    </xf>
    <xf numFmtId="49" fontId="4" fillId="10" borderId="0" xfId="0" applyNumberFormat="1" applyFont="1" applyFill="1" applyAlignment="1">
      <alignment horizontal="right"/>
    </xf>
    <xf numFmtId="49" fontId="0" fillId="10" borderId="0" xfId="0" applyNumberFormat="1" applyFill="1"/>
    <xf numFmtId="9" fontId="53" fillId="10" borderId="91" xfId="0" applyNumberFormat="1" applyFont="1" applyFill="1" applyBorder="1" applyAlignment="1">
      <alignment horizontal="center"/>
    </xf>
    <xf numFmtId="0" fontId="0" fillId="10" borderId="54" xfId="0" applyFill="1" applyBorder="1"/>
    <xf numFmtId="0" fontId="0" fillId="10" borderId="81" xfId="0" applyFill="1" applyBorder="1"/>
    <xf numFmtId="0" fontId="0" fillId="10" borderId="82" xfId="0" applyFill="1" applyBorder="1"/>
    <xf numFmtId="9" fontId="53" fillId="10" borderId="92" xfId="0" applyNumberFormat="1" applyFont="1" applyFill="1" applyBorder="1" applyAlignment="1">
      <alignment horizontal="center"/>
    </xf>
    <xf numFmtId="0" fontId="0" fillId="10" borderId="93" xfId="0" applyFill="1" applyBorder="1"/>
    <xf numFmtId="0" fontId="0" fillId="10" borderId="78" xfId="0" applyFill="1" applyBorder="1"/>
    <xf numFmtId="0" fontId="0" fillId="10" borderId="94" xfId="0" applyFill="1" applyBorder="1"/>
    <xf numFmtId="0" fontId="0" fillId="10" borderId="95" xfId="0" applyFill="1" applyBorder="1"/>
    <xf numFmtId="0" fontId="0" fillId="10" borderId="64" xfId="0" applyFill="1" applyBorder="1"/>
    <xf numFmtId="0" fontId="14" fillId="10" borderId="0" xfId="0" applyFont="1" applyFill="1"/>
    <xf numFmtId="4" fontId="54" fillId="10" borderId="199" xfId="0" applyNumberFormat="1" applyFont="1" applyFill="1" applyBorder="1"/>
    <xf numFmtId="4" fontId="3" fillId="10" borderId="0" xfId="0" applyNumberFormat="1" applyFont="1" applyFill="1"/>
    <xf numFmtId="4" fontId="0" fillId="10" borderId="0" xfId="0" applyNumberFormat="1" applyFont="1" applyFill="1"/>
    <xf numFmtId="4" fontId="10" fillId="10" borderId="0" xfId="0" applyNumberFormat="1" applyFont="1" applyFill="1"/>
    <xf numFmtId="4" fontId="42" fillId="10" borderId="0" xfId="0" applyNumberFormat="1" applyFont="1" applyFill="1" applyAlignment="1">
      <alignment horizontal="justify"/>
    </xf>
    <xf numFmtId="4" fontId="3" fillId="10" borderId="0" xfId="0" applyNumberFormat="1" applyFont="1" applyFill="1" applyAlignment="1">
      <alignment horizontal="justify"/>
    </xf>
    <xf numFmtId="0" fontId="9" fillId="30" borderId="0" xfId="0" applyFont="1" applyFill="1" applyProtection="1">
      <protection hidden="1"/>
    </xf>
    <xf numFmtId="0" fontId="11" fillId="30" borderId="0" xfId="0" applyFont="1" applyFill="1" applyProtection="1">
      <protection hidden="1"/>
    </xf>
    <xf numFmtId="0" fontId="11" fillId="30" borderId="0" xfId="0" applyFont="1" applyFill="1"/>
    <xf numFmtId="0" fontId="74" fillId="30" borderId="0" xfId="0" applyFont="1" applyFill="1" applyProtection="1">
      <protection hidden="1"/>
    </xf>
    <xf numFmtId="0" fontId="23" fillId="30" borderId="0" xfId="0" applyFont="1" applyFill="1"/>
    <xf numFmtId="0" fontId="45" fillId="30" borderId="0" xfId="0" applyFont="1" applyFill="1"/>
    <xf numFmtId="0" fontId="45" fillId="30" borderId="0" xfId="0" applyFont="1" applyFill="1"/>
    <xf numFmtId="0" fontId="23" fillId="30" borderId="0" xfId="0" applyFont="1" applyFill="1"/>
    <xf numFmtId="4" fontId="0" fillId="10" borderId="200" xfId="0" applyNumberFormat="1" applyFont="1" applyFill="1" applyBorder="1"/>
    <xf numFmtId="0" fontId="46" fillId="30" borderId="0" xfId="0" applyFont="1" applyFill="1" applyProtection="1">
      <protection hidden="1"/>
    </xf>
    <xf numFmtId="0" fontId="45" fillId="30" borderId="0" xfId="0" applyFont="1" applyFill="1"/>
    <xf numFmtId="0" fontId="36" fillId="30" borderId="0" xfId="0" applyFont="1" applyFill="1" applyProtection="1">
      <protection hidden="1"/>
    </xf>
    <xf numFmtId="0" fontId="23" fillId="30" borderId="0" xfId="0" applyFont="1" applyFill="1"/>
    <xf numFmtId="0" fontId="0" fillId="0" borderId="9" xfId="0" applyBorder="1"/>
    <xf numFmtId="0" fontId="14" fillId="0" borderId="1" xfId="0" applyFont="1" applyBorder="1"/>
    <xf numFmtId="0" fontId="0" fillId="0" borderId="3" xfId="0" applyBorder="1"/>
    <xf numFmtId="0" fontId="0" fillId="0" borderId="11" xfId="0" applyBorder="1"/>
    <xf numFmtId="0" fontId="4" fillId="0" borderId="1" xfId="0" applyFont="1" applyBorder="1"/>
    <xf numFmtId="0" fontId="0" fillId="10" borderId="176" xfId="0" applyFill="1" applyBorder="1" applyAlignment="1">
      <alignment horizontal="left"/>
    </xf>
    <xf numFmtId="2" fontId="0" fillId="12" borderId="9" xfId="0" applyNumberFormat="1" applyFill="1" applyBorder="1"/>
    <xf numFmtId="2" fontId="0" fillId="12" borderId="3" xfId="0" applyNumberFormat="1" applyFill="1" applyBorder="1"/>
    <xf numFmtId="10" fontId="0" fillId="12" borderId="3" xfId="0" applyNumberFormat="1" applyFont="1" applyFill="1" applyBorder="1"/>
    <xf numFmtId="0" fontId="4" fillId="12" borderId="48" xfId="0" applyFont="1" applyFill="1" applyBorder="1"/>
    <xf numFmtId="0" fontId="0" fillId="12" borderId="2" xfId="0" applyFill="1" applyBorder="1"/>
    <xf numFmtId="0" fontId="0" fillId="12" borderId="4" xfId="0" applyFill="1" applyBorder="1"/>
    <xf numFmtId="0" fontId="86" fillId="0" borderId="0" xfId="0" applyFont="1" applyFill="1" applyAlignment="1">
      <alignment horizontal="center"/>
    </xf>
    <xf numFmtId="4" fontId="86" fillId="0" borderId="0" xfId="0" applyNumberFormat="1" applyFont="1" applyFill="1" applyAlignment="1">
      <alignment horizontal="center"/>
    </xf>
    <xf numFmtId="0" fontId="29" fillId="10" borderId="1" xfId="0" applyFont="1" applyFill="1" applyBorder="1"/>
    <xf numFmtId="0" fontId="0" fillId="10" borderId="4" xfId="0" applyFill="1" applyBorder="1" applyAlignment="1">
      <alignment vertical="top" wrapText="1"/>
    </xf>
    <xf numFmtId="0" fontId="0" fillId="12" borderId="1" xfId="0" applyFont="1" applyFill="1" applyBorder="1"/>
    <xf numFmtId="0" fontId="0" fillId="12" borderId="0" xfId="0" applyFont="1" applyFill="1" applyBorder="1"/>
    <xf numFmtId="0" fontId="0" fillId="12" borderId="8" xfId="0" applyFont="1" applyFill="1" applyBorder="1"/>
    <xf numFmtId="0" fontId="54" fillId="12" borderId="86" xfId="0" applyFont="1" applyFill="1" applyBorder="1"/>
    <xf numFmtId="2" fontId="54" fillId="12" borderId="86" xfId="0" applyNumberFormat="1" applyFont="1" applyFill="1" applyBorder="1"/>
    <xf numFmtId="10" fontId="54" fillId="12" borderId="86" xfId="0" applyNumberFormat="1" applyFont="1" applyFill="1" applyBorder="1"/>
    <xf numFmtId="0" fontId="59" fillId="12" borderId="86" xfId="0" applyFont="1" applyFill="1" applyBorder="1"/>
    <xf numFmtId="0" fontId="0" fillId="12" borderId="2" xfId="0" applyFont="1" applyFill="1" applyBorder="1"/>
    <xf numFmtId="0" fontId="0" fillId="12" borderId="11" xfId="0" applyFont="1" applyFill="1" applyBorder="1"/>
    <xf numFmtId="4" fontId="60" fillId="12" borderId="199" xfId="0" applyNumberFormat="1" applyFont="1" applyFill="1" applyBorder="1"/>
    <xf numFmtId="4" fontId="0" fillId="12" borderId="12" xfId="0" applyNumberFormat="1" applyFont="1" applyFill="1" applyBorder="1"/>
    <xf numFmtId="0" fontId="0" fillId="12" borderId="48" xfId="0" applyFont="1" applyFill="1" applyBorder="1"/>
    <xf numFmtId="4" fontId="0" fillId="12" borderId="8" xfId="0" applyNumberFormat="1" applyFont="1" applyFill="1" applyBorder="1"/>
    <xf numFmtId="0" fontId="0" fillId="12" borderId="49" xfId="0" applyFont="1" applyFill="1" applyBorder="1"/>
    <xf numFmtId="0" fontId="0" fillId="12" borderId="50" xfId="0" applyFont="1" applyFill="1" applyBorder="1"/>
    <xf numFmtId="4" fontId="14" fillId="12" borderId="199" xfId="0" applyNumberFormat="1" applyFont="1" applyFill="1" applyBorder="1"/>
    <xf numFmtId="0" fontId="14" fillId="12" borderId="210" xfId="0" applyFont="1" applyFill="1" applyBorder="1" applyAlignment="1">
      <alignment horizontal="center" vertical="center" wrapText="1"/>
    </xf>
    <xf numFmtId="0" fontId="14" fillId="12" borderId="211" xfId="0" applyFont="1" applyFill="1" applyBorder="1" applyAlignment="1">
      <alignment horizontal="center" vertical="center" wrapText="1"/>
    </xf>
    <xf numFmtId="0" fontId="0" fillId="12" borderId="61" xfId="0" applyFont="1" applyFill="1" applyBorder="1"/>
    <xf numFmtId="0" fontId="0" fillId="12" borderId="3" xfId="0" applyFont="1" applyFill="1" applyBorder="1"/>
    <xf numFmtId="4" fontId="0" fillId="12" borderId="61" xfId="0" applyNumberFormat="1" applyFont="1" applyFill="1" applyBorder="1"/>
    <xf numFmtId="4" fontId="0" fillId="12" borderId="3" xfId="0" applyNumberFormat="1" applyFont="1" applyFill="1" applyBorder="1"/>
    <xf numFmtId="4" fontId="60" fillId="12" borderId="84" xfId="0" applyNumberFormat="1" applyFont="1" applyFill="1" applyBorder="1"/>
    <xf numFmtId="4" fontId="0" fillId="12" borderId="203" xfId="0" applyNumberFormat="1" applyFont="1" applyFill="1" applyBorder="1"/>
    <xf numFmtId="4" fontId="0" fillId="12" borderId="4" xfId="0" applyNumberFormat="1" applyFont="1" applyFill="1" applyBorder="1"/>
    <xf numFmtId="4" fontId="53" fillId="12" borderId="84" xfId="0" applyNumberFormat="1" applyFont="1" applyFill="1" applyBorder="1"/>
    <xf numFmtId="4" fontId="0" fillId="12" borderId="213" xfId="0" applyNumberFormat="1" applyFont="1" applyFill="1" applyBorder="1"/>
    <xf numFmtId="4" fontId="14" fillId="12" borderId="210" xfId="0" applyNumberFormat="1" applyFont="1" applyFill="1" applyBorder="1" applyAlignment="1">
      <alignment horizontal="center" vertical="center" wrapText="1"/>
    </xf>
    <xf numFmtId="4" fontId="14" fillId="12" borderId="211" xfId="0" applyNumberFormat="1" applyFont="1" applyFill="1" applyBorder="1" applyAlignment="1">
      <alignment horizontal="center" vertical="center" wrapText="1"/>
    </xf>
    <xf numFmtId="4" fontId="60" fillId="12" borderId="85" xfId="0" applyNumberFormat="1" applyFont="1" applyFill="1" applyBorder="1"/>
    <xf numFmtId="4" fontId="0" fillId="12" borderId="84" xfId="0" applyNumberFormat="1" applyFont="1" applyFill="1" applyBorder="1"/>
    <xf numFmtId="4" fontId="60" fillId="12" borderId="201" xfId="0" applyNumberFormat="1" applyFont="1" applyFill="1" applyBorder="1"/>
    <xf numFmtId="0" fontId="0" fillId="12" borderId="203" xfId="0" applyFont="1" applyFill="1" applyBorder="1"/>
    <xf numFmtId="0" fontId="14" fillId="12" borderId="209" xfId="0" applyFont="1" applyFill="1" applyBorder="1" applyAlignment="1">
      <alignment horizontal="center" vertical="center" wrapText="1"/>
    </xf>
    <xf numFmtId="0" fontId="14" fillId="12" borderId="221" xfId="0" applyFont="1" applyFill="1" applyBorder="1" applyAlignment="1">
      <alignment horizontal="center" vertical="center" wrapText="1"/>
    </xf>
    <xf numFmtId="4" fontId="4" fillId="12" borderId="199" xfId="0" applyNumberFormat="1" applyFont="1" applyFill="1" applyBorder="1"/>
    <xf numFmtId="0" fontId="0" fillId="12" borderId="202" xfId="0" applyFont="1" applyFill="1" applyBorder="1"/>
    <xf numFmtId="0" fontId="0" fillId="12" borderId="204" xfId="0" applyFont="1" applyFill="1" applyBorder="1"/>
    <xf numFmtId="0" fontId="0" fillId="12" borderId="12" xfId="0" applyFont="1" applyFill="1" applyBorder="1"/>
    <xf numFmtId="4" fontId="53" fillId="12" borderId="201" xfId="0" applyNumberFormat="1" applyFont="1" applyFill="1" applyBorder="1"/>
    <xf numFmtId="4" fontId="3" fillId="12" borderId="199" xfId="0" applyNumberFormat="1" applyFont="1" applyFill="1" applyBorder="1"/>
    <xf numFmtId="10" fontId="3" fillId="12" borderId="8" xfId="3" applyNumberFormat="1" applyFont="1" applyFill="1" applyBorder="1"/>
    <xf numFmtId="4" fontId="3" fillId="10" borderId="156" xfId="0" applyNumberFormat="1" applyFont="1" applyFill="1" applyBorder="1" applyAlignment="1">
      <alignment horizontal="right" vertical="center"/>
    </xf>
    <xf numFmtId="0" fontId="69" fillId="0" borderId="0" xfId="0" applyFont="1"/>
    <xf numFmtId="0" fontId="0" fillId="0" borderId="0" xfId="0"/>
    <xf numFmtId="0" fontId="0" fillId="10" borderId="0" xfId="0" applyFill="1"/>
    <xf numFmtId="0" fontId="0" fillId="10" borderId="0" xfId="0" applyNumberFormat="1" applyFill="1"/>
    <xf numFmtId="0" fontId="3" fillId="33" borderId="0" xfId="0" applyFont="1" applyFill="1" applyBorder="1"/>
    <xf numFmtId="0" fontId="103" fillId="33" borderId="0" xfId="0" applyFont="1" applyFill="1" applyBorder="1"/>
    <xf numFmtId="0" fontId="69" fillId="33" borderId="0" xfId="0" applyFont="1" applyFill="1" applyBorder="1"/>
    <xf numFmtId="0" fontId="72" fillId="10" borderId="0" xfId="0" quotePrefix="1" applyFont="1" applyFill="1" applyBorder="1" applyAlignment="1">
      <alignment horizontal="left" vertical="top" wrapText="1"/>
    </xf>
    <xf numFmtId="0" fontId="14" fillId="10" borderId="63" xfId="0" applyFont="1" applyFill="1" applyBorder="1"/>
    <xf numFmtId="0" fontId="55" fillId="10" borderId="0" xfId="0" applyFont="1" applyFill="1"/>
    <xf numFmtId="0" fontId="14" fillId="10" borderId="63" xfId="0" applyFont="1" applyFill="1" applyBorder="1" applyAlignment="1">
      <alignment horizontal="center"/>
    </xf>
    <xf numFmtId="0" fontId="0" fillId="10" borderId="0" xfId="0" applyNumberFormat="1" applyFill="1"/>
    <xf numFmtId="4" fontId="0" fillId="10" borderId="1" xfId="0" applyNumberFormat="1" applyFill="1" applyBorder="1"/>
    <xf numFmtId="4" fontId="4" fillId="10" borderId="1" xfId="0" applyNumberFormat="1" applyFont="1" applyFill="1" applyBorder="1"/>
    <xf numFmtId="4" fontId="0" fillId="10" borderId="8" xfId="0" applyNumberFormat="1" applyFill="1" applyBorder="1"/>
    <xf numFmtId="4" fontId="4" fillId="10" borderId="8" xfId="0" applyNumberFormat="1" applyFont="1" applyFill="1" applyBorder="1"/>
    <xf numFmtId="0" fontId="0" fillId="10" borderId="5" xfId="0" applyFill="1" applyBorder="1"/>
    <xf numFmtId="0" fontId="0" fillId="10" borderId="6" xfId="0" applyFill="1" applyBorder="1"/>
    <xf numFmtId="0" fontId="0" fillId="10" borderId="9" xfId="0" applyFill="1" applyBorder="1"/>
    <xf numFmtId="0" fontId="14" fillId="10" borderId="1" xfId="0" applyFont="1" applyFill="1" applyBorder="1" applyAlignment="1">
      <alignment horizontal="left"/>
    </xf>
    <xf numFmtId="0" fontId="0" fillId="10" borderId="2" xfId="0" applyFill="1" applyBorder="1" applyAlignment="1">
      <alignment horizontal="left" vertical="top"/>
    </xf>
    <xf numFmtId="0" fontId="14" fillId="10" borderId="11" xfId="0" applyFont="1" applyFill="1" applyBorder="1" applyAlignment="1">
      <alignment horizontal="center"/>
    </xf>
    <xf numFmtId="0" fontId="4" fillId="13" borderId="51" xfId="0" applyFont="1" applyFill="1" applyBorder="1"/>
    <xf numFmtId="2" fontId="4" fillId="13" borderId="1" xfId="0" applyNumberFormat="1" applyFont="1" applyFill="1" applyBorder="1"/>
    <xf numFmtId="0" fontId="4" fillId="13" borderId="50" xfId="0" applyFont="1" applyFill="1" applyBorder="1"/>
    <xf numFmtId="0" fontId="4" fillId="13" borderId="7" xfId="0" applyFont="1" applyFill="1" applyBorder="1"/>
    <xf numFmtId="2" fontId="4" fillId="13" borderId="8" xfId="0" applyNumberFormat="1" applyFont="1" applyFill="1" applyBorder="1"/>
    <xf numFmtId="0" fontId="4" fillId="13" borderId="12" xfId="0" applyFont="1" applyFill="1" applyBorder="1"/>
    <xf numFmtId="0" fontId="0" fillId="12" borderId="9" xfId="0" applyFill="1" applyBorder="1" applyAlignment="1"/>
    <xf numFmtId="0" fontId="50" fillId="18" borderId="242" xfId="0" applyFont="1" applyFill="1" applyBorder="1"/>
    <xf numFmtId="0" fontId="3" fillId="18" borderId="229" xfId="0" applyFont="1" applyFill="1" applyBorder="1"/>
    <xf numFmtId="0" fontId="3" fillId="18" borderId="242" xfId="0" applyFont="1" applyFill="1" applyBorder="1"/>
    <xf numFmtId="0" fontId="3" fillId="12" borderId="242" xfId="0" applyFont="1" applyFill="1" applyBorder="1"/>
    <xf numFmtId="10" fontId="53" fillId="18" borderId="229" xfId="0" applyNumberFormat="1" applyFont="1" applyFill="1" applyBorder="1"/>
    <xf numFmtId="0" fontId="72" fillId="10" borderId="2" xfId="0" quotePrefix="1" applyFont="1" applyFill="1" applyBorder="1" applyAlignment="1">
      <alignment horizontal="left" vertical="top" wrapText="1"/>
    </xf>
    <xf numFmtId="0" fontId="72" fillId="10" borderId="11" xfId="0" quotePrefix="1" applyFont="1" applyFill="1" applyBorder="1" applyAlignment="1">
      <alignment horizontal="left" vertical="top" wrapText="1"/>
    </xf>
    <xf numFmtId="0" fontId="72" fillId="10" borderId="4" xfId="0" quotePrefix="1" applyFont="1" applyFill="1" applyBorder="1" applyAlignment="1">
      <alignment horizontal="left" vertical="top" wrapText="1"/>
    </xf>
    <xf numFmtId="0" fontId="72" fillId="10" borderId="0" xfId="0" applyFont="1" applyFill="1" applyBorder="1" applyAlignment="1">
      <alignment horizontal="left" vertical="top" wrapText="1"/>
    </xf>
    <xf numFmtId="0" fontId="4" fillId="12" borderId="7" xfId="0" applyFont="1" applyFill="1" applyBorder="1" applyAlignment="1">
      <alignment horizontal="center" vertical="center" wrapText="1"/>
    </xf>
    <xf numFmtId="0" fontId="72" fillId="10" borderId="1" xfId="0" quotePrefix="1" applyFont="1" applyFill="1" applyBorder="1" applyAlignment="1">
      <alignment horizontal="left" vertical="top" wrapText="1"/>
    </xf>
    <xf numFmtId="0" fontId="72" fillId="10" borderId="0"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17" fillId="0" borderId="0" xfId="0" applyFont="1" applyAlignment="1">
      <alignment horizontal="left"/>
    </xf>
    <xf numFmtId="10" fontId="4" fillId="12" borderId="13" xfId="0" applyNumberFormat="1" applyFont="1" applyFill="1" applyBorder="1" applyAlignment="1">
      <alignment horizontal="right"/>
    </xf>
    <xf numFmtId="0" fontId="0" fillId="10" borderId="13" xfId="0" applyFill="1" applyBorder="1"/>
    <xf numFmtId="0" fontId="76" fillId="11" borderId="13" xfId="0" applyFont="1" applyFill="1" applyBorder="1"/>
    <xf numFmtId="0" fontId="77" fillId="11" borderId="80" xfId="0" applyFont="1" applyFill="1" applyBorder="1"/>
    <xf numFmtId="0" fontId="77" fillId="11" borderId="30" xfId="0" applyFont="1" applyFill="1" applyBorder="1"/>
    <xf numFmtId="0" fontId="4" fillId="12" borderId="13" xfId="0" applyFont="1" applyFill="1" applyBorder="1"/>
    <xf numFmtId="0" fontId="4" fillId="12" borderId="30" xfId="0" applyFont="1" applyFill="1" applyBorder="1"/>
    <xf numFmtId="0" fontId="4" fillId="12" borderId="7" xfId="0" applyFont="1" applyFill="1" applyBorder="1"/>
    <xf numFmtId="0" fontId="2" fillId="12" borderId="8" xfId="0" applyFont="1" applyFill="1" applyBorder="1" applyAlignment="1">
      <alignment horizontal="right"/>
    </xf>
    <xf numFmtId="0" fontId="2" fillId="12" borderId="12" xfId="0" applyFont="1" applyFill="1" applyBorder="1" applyAlignment="1">
      <alignment horizontal="right"/>
    </xf>
    <xf numFmtId="0" fontId="0" fillId="12" borderId="7" xfId="0" applyFill="1" applyBorder="1"/>
    <xf numFmtId="0" fontId="0" fillId="12" borderId="13" xfId="0" applyFill="1" applyBorder="1"/>
    <xf numFmtId="0" fontId="86" fillId="0" borderId="283" xfId="0" applyFont="1" applyFill="1" applyBorder="1"/>
    <xf numFmtId="4" fontId="104" fillId="0" borderId="0" xfId="0" applyNumberFormat="1" applyFont="1" applyFill="1"/>
    <xf numFmtId="0" fontId="98" fillId="0" borderId="0" xfId="0" applyFont="1" applyFill="1"/>
    <xf numFmtId="4" fontId="98" fillId="0" borderId="0" xfId="0" applyNumberFormat="1" applyFont="1" applyFill="1"/>
    <xf numFmtId="4" fontId="105" fillId="0" borderId="0" xfId="0" applyNumberFormat="1" applyFont="1" applyFill="1" applyBorder="1" applyAlignment="1">
      <alignment horizontal="right"/>
    </xf>
    <xf numFmtId="4" fontId="106" fillId="0" borderId="0" xfId="0" applyNumberFormat="1" applyFont="1"/>
    <xf numFmtId="0" fontId="107" fillId="0" borderId="140" xfId="0" applyFont="1" applyBorder="1" applyAlignment="1">
      <alignment horizontal="center" wrapText="1"/>
    </xf>
    <xf numFmtId="2" fontId="0" fillId="0" borderId="0" xfId="0" applyNumberFormat="1" applyFont="1" applyBorder="1"/>
    <xf numFmtId="2" fontId="4" fillId="9" borderId="0" xfId="0" applyNumberFormat="1" applyFont="1" applyFill="1" applyBorder="1"/>
    <xf numFmtId="0" fontId="20" fillId="0" borderId="7" xfId="0" applyFont="1" applyBorder="1" applyAlignment="1">
      <alignment horizontal="center" wrapText="1"/>
    </xf>
    <xf numFmtId="0" fontId="107" fillId="0" borderId="134" xfId="0" applyFont="1" applyBorder="1" applyAlignment="1">
      <alignment horizontal="center" wrapText="1"/>
    </xf>
    <xf numFmtId="0" fontId="4" fillId="0" borderId="277" xfId="0" applyFont="1" applyBorder="1"/>
    <xf numFmtId="0" fontId="4" fillId="17" borderId="277" xfId="0" applyFont="1" applyFill="1" applyBorder="1"/>
    <xf numFmtId="0" fontId="4" fillId="17" borderId="8" xfId="0" applyFont="1" applyFill="1" applyBorder="1"/>
    <xf numFmtId="0" fontId="18" fillId="35" borderId="0" xfId="0" applyFont="1" applyFill="1" applyBorder="1"/>
    <xf numFmtId="49" fontId="20" fillId="35" borderId="0" xfId="0" applyNumberFormat="1" applyFont="1" applyFill="1" applyBorder="1" applyAlignment="1">
      <alignment horizontal="right"/>
    </xf>
    <xf numFmtId="1" fontId="4" fillId="35" borderId="0" xfId="0" applyNumberFormat="1" applyFont="1" applyFill="1" applyBorder="1"/>
    <xf numFmtId="0" fontId="18" fillId="0" borderId="0" xfId="0" applyFont="1" applyFill="1" applyBorder="1"/>
    <xf numFmtId="49" fontId="20" fillId="0" borderId="0" xfId="0" applyNumberFormat="1" applyFont="1" applyFill="1" applyBorder="1" applyAlignment="1">
      <alignment horizontal="right"/>
    </xf>
    <xf numFmtId="1" fontId="4" fillId="0" borderId="0" xfId="0" applyNumberFormat="1" applyFont="1" applyFill="1" applyBorder="1"/>
    <xf numFmtId="1" fontId="18" fillId="0" borderId="0" xfId="0" applyNumberFormat="1" applyFont="1" applyFill="1" applyBorder="1"/>
    <xf numFmtId="0" fontId="18" fillId="38" borderId="176" xfId="0" applyFont="1" applyFill="1" applyBorder="1"/>
    <xf numFmtId="0" fontId="18" fillId="39" borderId="176" xfId="0" applyFont="1" applyFill="1" applyBorder="1"/>
    <xf numFmtId="1" fontId="4" fillId="40" borderId="176" xfId="0" applyNumberFormat="1" applyFont="1" applyFill="1" applyBorder="1"/>
    <xf numFmtId="1" fontId="4" fillId="41" borderId="176" xfId="0" applyNumberFormat="1" applyFont="1" applyFill="1" applyBorder="1"/>
    <xf numFmtId="0" fontId="18" fillId="24" borderId="31" xfId="0" applyFont="1" applyFill="1" applyBorder="1"/>
    <xf numFmtId="49" fontId="20" fillId="24" borderId="80" xfId="0" applyNumberFormat="1" applyFont="1" applyFill="1" applyBorder="1" applyAlignment="1">
      <alignment horizontal="right"/>
    </xf>
    <xf numFmtId="1" fontId="4" fillId="24" borderId="80" xfId="0" applyNumberFormat="1" applyFont="1" applyFill="1" applyBorder="1"/>
    <xf numFmtId="1" fontId="18" fillId="24" borderId="13" xfId="0" applyNumberFormat="1" applyFont="1" applyFill="1" applyBorder="1"/>
    <xf numFmtId="0" fontId="3" fillId="12" borderId="244" xfId="0" applyFont="1" applyFill="1" applyBorder="1"/>
    <xf numFmtId="0" fontId="14" fillId="12" borderId="1" xfId="0" applyFont="1" applyFill="1" applyBorder="1"/>
    <xf numFmtId="10" fontId="3" fillId="34" borderId="228" xfId="3" applyNumberFormat="1" applyFont="1" applyFill="1" applyBorder="1"/>
    <xf numFmtId="0" fontId="18" fillId="12" borderId="1" xfId="0" applyFont="1" applyFill="1" applyBorder="1"/>
    <xf numFmtId="10" fontId="0" fillId="10" borderId="228" xfId="0" applyNumberFormat="1" applyFont="1" applyFill="1" applyBorder="1"/>
    <xf numFmtId="0" fontId="20" fillId="0" borderId="5" xfId="0" applyFont="1" applyBorder="1" applyAlignment="1">
      <alignment horizontal="center" wrapText="1"/>
    </xf>
    <xf numFmtId="0" fontId="18" fillId="16" borderId="172" xfId="0" applyFont="1" applyFill="1" applyBorder="1"/>
    <xf numFmtId="0" fontId="4" fillId="17" borderId="1" xfId="0" applyFont="1" applyFill="1" applyBorder="1"/>
    <xf numFmtId="0" fontId="20" fillId="20" borderId="142" xfId="0" applyFont="1" applyFill="1" applyBorder="1"/>
    <xf numFmtId="1" fontId="4" fillId="22" borderId="31" xfId="0" applyNumberFormat="1" applyFont="1" applyFill="1" applyBorder="1"/>
    <xf numFmtId="0" fontId="4" fillId="0" borderId="8" xfId="0" applyFont="1" applyBorder="1"/>
    <xf numFmtId="0" fontId="18" fillId="17" borderId="8" xfId="0" applyFont="1" applyFill="1" applyBorder="1"/>
    <xf numFmtId="0" fontId="0" fillId="12" borderId="277" xfId="0" applyFill="1" applyBorder="1" applyAlignment="1"/>
    <xf numFmtId="168" fontId="4" fillId="12" borderId="2" xfId="0" applyNumberFormat="1" applyFont="1" applyFill="1" applyBorder="1" applyAlignment="1" applyProtection="1">
      <alignment vertical="center"/>
    </xf>
    <xf numFmtId="168" fontId="4" fillId="12" borderId="11" xfId="0" applyNumberFormat="1" applyFont="1" applyFill="1" applyBorder="1" applyAlignment="1" applyProtection="1">
      <alignment vertical="center"/>
    </xf>
    <xf numFmtId="168" fontId="4" fillId="12" borderId="4" xfId="0" applyNumberFormat="1" applyFont="1" applyFill="1" applyBorder="1" applyAlignment="1" applyProtection="1">
      <alignment vertical="center"/>
    </xf>
    <xf numFmtId="0" fontId="4" fillId="0" borderId="0" xfId="0" applyFont="1" applyFill="1" applyBorder="1"/>
    <xf numFmtId="4" fontId="0" fillId="0" borderId="0" xfId="0" applyNumberFormat="1" applyFill="1" applyBorder="1" applyAlignment="1">
      <alignment horizontal="center"/>
    </xf>
    <xf numFmtId="0" fontId="0" fillId="12" borderId="80" xfId="0" applyFill="1" applyBorder="1"/>
    <xf numFmtId="0" fontId="0" fillId="12" borderId="30" xfId="0" applyFill="1" applyBorder="1"/>
    <xf numFmtId="0" fontId="0" fillId="10" borderId="1" xfId="0" applyFill="1" applyBorder="1" applyAlignment="1"/>
    <xf numFmtId="0" fontId="0" fillId="10" borderId="0" xfId="0" applyFill="1" applyBorder="1" applyAlignment="1"/>
    <xf numFmtId="0" fontId="4" fillId="9" borderId="0" xfId="0" applyFont="1" applyFill="1"/>
    <xf numFmtId="0" fontId="0" fillId="10" borderId="5" xfId="0" applyFill="1" applyBorder="1" applyAlignment="1"/>
    <xf numFmtId="0" fontId="0" fillId="10" borderId="6" xfId="0" applyFill="1" applyBorder="1" applyAlignment="1"/>
    <xf numFmtId="0" fontId="15" fillId="10" borderId="1" xfId="0" applyFont="1" applyFill="1" applyBorder="1" applyAlignment="1">
      <alignment vertical="top" wrapText="1"/>
    </xf>
    <xf numFmtId="0" fontId="4" fillId="12" borderId="31" xfId="0" applyFont="1" applyFill="1" applyBorder="1"/>
    <xf numFmtId="168" fontId="4" fillId="10" borderId="5" xfId="0" applyNumberFormat="1" applyFont="1" applyFill="1" applyBorder="1" applyAlignment="1" applyProtection="1">
      <alignment vertical="center"/>
    </xf>
    <xf numFmtId="168" fontId="4" fillId="10" borderId="6" xfId="0" applyNumberFormat="1" applyFont="1" applyFill="1" applyBorder="1" applyAlignment="1" applyProtection="1">
      <alignment vertical="center"/>
    </xf>
    <xf numFmtId="168" fontId="4" fillId="10" borderId="9" xfId="0" applyNumberFormat="1" applyFont="1" applyFill="1" applyBorder="1" applyAlignment="1" applyProtection="1">
      <alignment vertical="center"/>
    </xf>
    <xf numFmtId="0" fontId="72" fillId="10" borderId="3" xfId="0" applyFont="1" applyFill="1" applyBorder="1" applyAlignment="1">
      <alignment horizontal="left" vertical="top" wrapText="1"/>
    </xf>
    <xf numFmtId="0" fontId="0" fillId="10" borderId="183" xfId="0" applyFill="1" applyBorder="1" applyAlignment="1"/>
    <xf numFmtId="0" fontId="49" fillId="12" borderId="265" xfId="0" applyFont="1" applyFill="1" applyBorder="1"/>
    <xf numFmtId="0" fontId="14" fillId="12" borderId="272" xfId="0" applyFont="1" applyFill="1" applyBorder="1"/>
    <xf numFmtId="0" fontId="49" fillId="12" borderId="272" xfId="0" applyFont="1" applyFill="1" applyBorder="1"/>
    <xf numFmtId="0" fontId="14" fillId="12" borderId="270" xfId="0" applyFont="1" applyFill="1" applyBorder="1"/>
    <xf numFmtId="0" fontId="18" fillId="12" borderId="272" xfId="0" applyFont="1" applyFill="1" applyBorder="1"/>
    <xf numFmtId="0" fontId="50" fillId="12" borderId="272" xfId="0" applyFont="1" applyFill="1" applyBorder="1"/>
    <xf numFmtId="0" fontId="18" fillId="12" borderId="284" xfId="0" applyFont="1" applyFill="1" applyBorder="1"/>
    <xf numFmtId="0" fontId="4" fillId="12" borderId="285" xfId="0" applyFont="1" applyFill="1" applyBorder="1"/>
    <xf numFmtId="0" fontId="60" fillId="12" borderId="3" xfId="0" applyFont="1" applyFill="1" applyBorder="1"/>
    <xf numFmtId="0" fontId="4" fillId="12" borderId="3" xfId="0" applyFont="1" applyFill="1" applyBorder="1"/>
    <xf numFmtId="0" fontId="0" fillId="3" borderId="264" xfId="0" applyFill="1" applyBorder="1"/>
    <xf numFmtId="0" fontId="0" fillId="0" borderId="263" xfId="0" applyBorder="1"/>
    <xf numFmtId="0" fontId="0" fillId="0" borderId="286" xfId="0" applyBorder="1"/>
    <xf numFmtId="0" fontId="0" fillId="0" borderId="194" xfId="0" applyBorder="1"/>
    <xf numFmtId="0" fontId="0" fillId="0" borderId="287" xfId="0" applyBorder="1"/>
    <xf numFmtId="0" fontId="15" fillId="12" borderId="2" xfId="0" applyFont="1" applyFill="1" applyBorder="1" applyAlignment="1">
      <alignment vertical="top" wrapText="1"/>
    </xf>
    <xf numFmtId="0" fontId="15" fillId="12" borderId="11" xfId="0" applyFont="1" applyFill="1" applyBorder="1" applyAlignment="1">
      <alignment vertical="top" wrapText="1"/>
    </xf>
    <xf numFmtId="0" fontId="15" fillId="12" borderId="4" xfId="0" applyFont="1" applyFill="1" applyBorder="1" applyAlignment="1">
      <alignment vertical="top" wrapText="1"/>
    </xf>
    <xf numFmtId="0" fontId="0" fillId="12" borderId="2" xfId="0" applyFill="1" applyBorder="1" applyAlignment="1"/>
    <xf numFmtId="0" fontId="0" fillId="12" borderId="11" xfId="0" applyFill="1" applyBorder="1" applyAlignment="1"/>
    <xf numFmtId="0" fontId="0" fillId="12" borderId="4" xfId="0" applyFill="1" applyBorder="1" applyAlignment="1"/>
    <xf numFmtId="168" fontId="4" fillId="13" borderId="30" xfId="0" applyNumberFormat="1" applyFont="1" applyFill="1" applyBorder="1" applyAlignment="1" applyProtection="1">
      <alignment vertical="center"/>
    </xf>
    <xf numFmtId="0" fontId="72" fillId="10" borderId="1" xfId="0" quotePrefix="1" applyFont="1" applyFill="1" applyBorder="1" applyAlignment="1">
      <alignment horizontal="left" vertical="top" wrapText="1"/>
    </xf>
    <xf numFmtId="0" fontId="72" fillId="10" borderId="0"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0" fillId="9" borderId="0" xfId="0" applyFont="1" applyFill="1"/>
    <xf numFmtId="1" fontId="18" fillId="12" borderId="147" xfId="0" applyNumberFormat="1" applyFont="1" applyFill="1" applyBorder="1" applyAlignment="1">
      <alignment horizontal="center" wrapText="1"/>
    </xf>
    <xf numFmtId="1" fontId="18" fillId="12" borderId="288" xfId="0" applyNumberFormat="1" applyFont="1" applyFill="1" applyBorder="1" applyAlignment="1">
      <alignment horizontal="center"/>
    </xf>
    <xf numFmtId="1" fontId="18" fillId="12" borderId="146" xfId="0" applyNumberFormat="1" applyFont="1" applyFill="1" applyBorder="1" applyAlignment="1">
      <alignment horizontal="center"/>
    </xf>
    <xf numFmtId="0" fontId="4" fillId="13" borderId="9" xfId="0" applyFont="1" applyFill="1" applyBorder="1"/>
    <xf numFmtId="2" fontId="4" fillId="13" borderId="75" xfId="0" applyNumberFormat="1" applyFont="1" applyFill="1" applyBorder="1"/>
    <xf numFmtId="0" fontId="4" fillId="13" borderId="4" xfId="0" applyFont="1" applyFill="1" applyBorder="1"/>
    <xf numFmtId="4" fontId="4" fillId="10" borderId="1" xfId="0" applyNumberFormat="1" applyFont="1" applyFill="1" applyBorder="1" applyAlignment="1">
      <alignment horizontal="right" vertical="center"/>
    </xf>
    <xf numFmtId="0" fontId="4" fillId="0" borderId="1" xfId="0" applyFont="1" applyBorder="1"/>
    <xf numFmtId="0" fontId="45" fillId="10" borderId="0" xfId="0" applyFont="1" applyFill="1" applyBorder="1"/>
    <xf numFmtId="0" fontId="10" fillId="9" borderId="0" xfId="0" applyFont="1" applyFill="1" applyBorder="1" applyAlignment="1">
      <alignment horizontal="right"/>
    </xf>
    <xf numFmtId="0" fontId="0" fillId="10" borderId="1" xfId="0" quotePrefix="1" applyFill="1" applyBorder="1"/>
    <xf numFmtId="0" fontId="4" fillId="12" borderId="176" xfId="0" applyFont="1" applyFill="1" applyBorder="1"/>
    <xf numFmtId="4" fontId="4" fillId="12" borderId="176" xfId="0" applyNumberFormat="1" applyFont="1" applyFill="1" applyBorder="1" applyAlignment="1">
      <alignment horizontal="center"/>
    </xf>
    <xf numFmtId="0" fontId="0" fillId="12" borderId="176" xfId="0" applyFill="1" applyBorder="1"/>
    <xf numFmtId="0" fontId="13" fillId="25" borderId="0" xfId="0" applyFont="1" applyFill="1" applyAlignment="1"/>
    <xf numFmtId="0" fontId="0" fillId="25" borderId="0" xfId="0" applyFill="1" applyAlignment="1"/>
    <xf numFmtId="0" fontId="0" fillId="25" borderId="0" xfId="0" applyFill="1" applyAlignment="1">
      <alignment horizontal="center"/>
    </xf>
    <xf numFmtId="0" fontId="11" fillId="25" borderId="0" xfId="0" applyFont="1" applyFill="1" applyProtection="1">
      <protection hidden="1"/>
    </xf>
    <xf numFmtId="0" fontId="78" fillId="10" borderId="0" xfId="0" applyFont="1" applyFill="1" applyAlignment="1">
      <alignment horizontal="center"/>
    </xf>
    <xf numFmtId="0" fontId="4" fillId="12" borderId="30" xfId="0" applyFont="1" applyFill="1" applyBorder="1" applyAlignment="1">
      <alignment horizontal="center"/>
    </xf>
    <xf numFmtId="0" fontId="13" fillId="0" borderId="0" xfId="0" applyFont="1" applyAlignment="1"/>
    <xf numFmtId="0" fontId="0" fillId="0" borderId="0" xfId="0" applyAlignment="1"/>
    <xf numFmtId="0" fontId="4" fillId="0" borderId="0" xfId="0" applyFont="1" applyAlignment="1"/>
    <xf numFmtId="0" fontId="3" fillId="0" borderId="31" xfId="0" applyFont="1" applyFill="1" applyBorder="1" applyAlignment="1">
      <alignment horizontal="left"/>
    </xf>
    <xf numFmtId="4" fontId="18" fillId="0" borderId="13" xfId="0" applyNumberFormat="1" applyFont="1" applyFill="1" applyBorder="1" applyAlignment="1">
      <alignment horizontal="center" vertical="center" wrapText="1"/>
    </xf>
    <xf numFmtId="4" fontId="18" fillId="0" borderId="31" xfId="0" applyNumberFormat="1" applyFont="1" applyFill="1" applyBorder="1" applyAlignment="1">
      <alignment horizontal="center" vertical="center" wrapText="1"/>
    </xf>
    <xf numFmtId="10" fontId="4" fillId="0" borderId="42" xfId="0" applyNumberFormat="1" applyFont="1" applyFill="1" applyBorder="1" applyAlignment="1">
      <alignment horizontal="center" vertical="center" wrapText="1"/>
    </xf>
    <xf numFmtId="0" fontId="5" fillId="0" borderId="8" xfId="0" applyFont="1" applyFill="1" applyBorder="1" applyAlignment="1">
      <alignment vertical="top"/>
    </xf>
    <xf numFmtId="4" fontId="108" fillId="0" borderId="1" xfId="0" applyNumberFormat="1" applyFont="1" applyFill="1" applyBorder="1" applyAlignment="1">
      <alignment vertical="top"/>
    </xf>
    <xf numFmtId="4" fontId="108" fillId="0" borderId="7" xfId="0" applyNumberFormat="1" applyFont="1" applyFill="1" applyBorder="1" applyAlignment="1">
      <alignment vertical="top"/>
    </xf>
    <xf numFmtId="10" fontId="108" fillId="0" borderId="7" xfId="0" applyNumberFormat="1" applyFont="1" applyFill="1" applyBorder="1"/>
    <xf numFmtId="0" fontId="14" fillId="0" borderId="8" xfId="0" applyFont="1" applyFill="1" applyBorder="1" applyAlignment="1">
      <alignment vertical="top"/>
    </xf>
    <xf numFmtId="4" fontId="67" fillId="0" borderId="8" xfId="0" applyNumberFormat="1" applyFont="1" applyFill="1" applyBorder="1" applyAlignment="1">
      <alignment vertical="top"/>
    </xf>
    <xf numFmtId="10" fontId="67" fillId="0" borderId="8" xfId="0" applyNumberFormat="1" applyFont="1" applyFill="1" applyBorder="1"/>
    <xf numFmtId="4" fontId="14" fillId="0" borderId="1" xfId="0" applyNumberFormat="1" applyFont="1" applyFill="1" applyBorder="1" applyAlignment="1">
      <alignment vertical="top"/>
    </xf>
    <xf numFmtId="4" fontId="108" fillId="0" borderId="8" xfId="0" applyNumberFormat="1" applyFont="1" applyFill="1" applyBorder="1" applyAlignment="1">
      <alignment vertical="top"/>
    </xf>
    <xf numFmtId="10" fontId="108" fillId="0" borderId="8" xfId="0" applyNumberFormat="1" applyFont="1" applyFill="1" applyBorder="1"/>
    <xf numFmtId="4" fontId="14" fillId="0" borderId="1" xfId="0" applyNumberFormat="1" applyFont="1" applyFill="1" applyBorder="1" applyAlignment="1">
      <alignment horizontal="right"/>
    </xf>
    <xf numFmtId="0" fontId="14" fillId="0" borderId="8" xfId="0" quotePrefix="1" applyFont="1" applyFill="1" applyBorder="1" applyAlignment="1">
      <alignment vertical="top"/>
    </xf>
    <xf numFmtId="4" fontId="3" fillId="0" borderId="1" xfId="0" applyNumberFormat="1" applyFont="1" applyFill="1" applyBorder="1" applyAlignment="1">
      <alignment vertical="top"/>
    </xf>
    <xf numFmtId="4" fontId="79" fillId="9" borderId="13" xfId="0" applyNumberFormat="1" applyFont="1" applyFill="1" applyBorder="1" applyAlignment="1">
      <alignment horizontal="right"/>
    </xf>
    <xf numFmtId="0" fontId="3" fillId="9" borderId="0" xfId="0" applyFont="1" applyFill="1" applyAlignment="1">
      <alignment horizontal="center"/>
    </xf>
    <xf numFmtId="0" fontId="5" fillId="0" borderId="0" xfId="0" applyFont="1" applyFill="1"/>
    <xf numFmtId="0" fontId="4" fillId="0" borderId="5" xfId="0" applyFont="1" applyBorder="1" applyAlignment="1"/>
    <xf numFmtId="0" fontId="0" fillId="0" borderId="5" xfId="0" applyBorder="1" applyAlignment="1"/>
    <xf numFmtId="0" fontId="4" fillId="0" borderId="36" xfId="0" applyFont="1" applyBorder="1" applyAlignment="1"/>
    <xf numFmtId="0" fontId="0" fillId="0" borderId="36" xfId="0" applyBorder="1" applyAlignment="1"/>
    <xf numFmtId="0" fontId="4" fillId="0" borderId="1" xfId="0" applyFont="1" applyBorder="1" applyAlignment="1"/>
    <xf numFmtId="0" fontId="14" fillId="0" borderId="1" xfId="0" applyFont="1" applyBorder="1" applyAlignment="1">
      <alignment horizontal="left"/>
    </xf>
    <xf numFmtId="0" fontId="0" fillId="0" borderId="1" xfId="0" applyBorder="1" applyAlignment="1"/>
    <xf numFmtId="0" fontId="0" fillId="0" borderId="1" xfId="0" quotePrefix="1" applyBorder="1" applyAlignment="1"/>
    <xf numFmtId="0" fontId="3" fillId="0" borderId="0" xfId="0" applyFont="1" applyAlignment="1"/>
    <xf numFmtId="0" fontId="0" fillId="0" borderId="1" xfId="0" quotePrefix="1" applyFill="1" applyBorder="1" applyAlignment="1"/>
    <xf numFmtId="0" fontId="14" fillId="0" borderId="1" xfId="0" applyFont="1" applyFill="1" applyBorder="1" applyAlignment="1">
      <alignment horizontal="left"/>
    </xf>
    <xf numFmtId="0" fontId="4" fillId="2" borderId="37" xfId="0" applyFont="1" applyFill="1" applyBorder="1" applyAlignment="1">
      <alignment wrapText="1"/>
    </xf>
    <xf numFmtId="0" fontId="4" fillId="2" borderId="37" xfId="0" applyFont="1" applyFill="1" applyBorder="1" applyAlignment="1"/>
    <xf numFmtId="0" fontId="3" fillId="0" borderId="0" xfId="0" applyFont="1" applyAlignment="1"/>
    <xf numFmtId="0" fontId="0" fillId="0" borderId="0" xfId="0" applyFont="1" applyAlignment="1"/>
    <xf numFmtId="0" fontId="3" fillId="0" borderId="34" xfId="0" applyFont="1" applyFill="1" applyBorder="1" applyAlignment="1">
      <alignment vertical="top" wrapText="1"/>
    </xf>
    <xf numFmtId="0" fontId="3" fillId="0" borderId="164" xfId="0" applyFont="1" applyFill="1" applyBorder="1" applyAlignment="1">
      <alignment vertical="top" wrapText="1"/>
    </xf>
    <xf numFmtId="4" fontId="109" fillId="0" borderId="165" xfId="0" applyNumberFormat="1" applyFont="1" applyFill="1" applyBorder="1"/>
    <xf numFmtId="0" fontId="4" fillId="0" borderId="37" xfId="0" applyFont="1" applyFill="1" applyBorder="1"/>
    <xf numFmtId="0" fontId="4" fillId="0" borderId="253" xfId="0" applyFont="1" applyFill="1" applyBorder="1"/>
    <xf numFmtId="4" fontId="110" fillId="0" borderId="255" xfId="0" applyNumberFormat="1" applyFont="1" applyFill="1" applyBorder="1"/>
    <xf numFmtId="0" fontId="3" fillId="0" borderId="1" xfId="0" quotePrefix="1" applyFont="1" applyFill="1" applyBorder="1" applyAlignment="1">
      <alignment horizontal="left" vertical="top" indent="1"/>
    </xf>
    <xf numFmtId="0" fontId="3" fillId="0" borderId="0" xfId="0" quotePrefix="1" applyFont="1" applyFill="1" applyBorder="1" applyAlignment="1">
      <alignment horizontal="left" vertical="top" indent="1"/>
    </xf>
    <xf numFmtId="4" fontId="3" fillId="0" borderId="3" xfId="0" applyNumberFormat="1" applyFont="1" applyFill="1" applyBorder="1"/>
    <xf numFmtId="4" fontId="110" fillId="0" borderId="255" xfId="0" applyNumberFormat="1" applyFont="1" applyFill="1" applyBorder="1" applyAlignment="1">
      <alignment vertical="top"/>
    </xf>
    <xf numFmtId="0" fontId="4" fillId="0" borderId="121" xfId="0" applyFont="1" applyFill="1" applyBorder="1"/>
    <xf numFmtId="0" fontId="4" fillId="0" borderId="235" xfId="0" applyFont="1" applyFill="1" applyBorder="1"/>
    <xf numFmtId="4" fontId="110" fillId="0" borderId="33" xfId="0" applyNumberFormat="1" applyFont="1" applyFill="1" applyBorder="1" applyAlignment="1">
      <alignment vertical="top"/>
    </xf>
    <xf numFmtId="0" fontId="13" fillId="9" borderId="0" xfId="0" applyFont="1" applyFill="1" applyAlignment="1"/>
    <xf numFmtId="0" fontId="0" fillId="9" borderId="0" xfId="0" applyFill="1" applyAlignment="1"/>
    <xf numFmtId="0" fontId="3" fillId="0" borderId="1" xfId="0" applyFont="1" applyFill="1" applyBorder="1" applyAlignment="1">
      <alignment vertical="top"/>
    </xf>
    <xf numFmtId="0" fontId="14" fillId="0" borderId="1" xfId="0" applyFont="1" applyFill="1" applyBorder="1" applyAlignment="1">
      <alignment vertical="top"/>
    </xf>
    <xf numFmtId="0" fontId="4" fillId="0" borderId="7" xfId="0" applyFont="1" applyBorder="1" applyAlignment="1">
      <alignment horizontal="center"/>
    </xf>
    <xf numFmtId="0" fontId="4" fillId="0" borderId="26" xfId="0" applyFont="1" applyBorder="1" applyAlignment="1">
      <alignment horizontal="center"/>
    </xf>
    <xf numFmtId="4" fontId="14" fillId="0" borderId="8" xfId="0" applyNumberFormat="1" applyFont="1" applyBorder="1" applyAlignment="1">
      <alignment horizontal="center"/>
    </xf>
    <xf numFmtId="4" fontId="0" fillId="0" borderId="8" xfId="0" applyNumberFormat="1" applyBorder="1" applyAlignment="1"/>
    <xf numFmtId="4" fontId="79" fillId="2" borderId="27" xfId="0" applyNumberFormat="1" applyFont="1" applyFill="1" applyBorder="1" applyAlignment="1"/>
    <xf numFmtId="0" fontId="14" fillId="0" borderId="0" xfId="0" applyFont="1" applyAlignment="1">
      <alignment vertical="top"/>
    </xf>
    <xf numFmtId="3" fontId="0" fillId="0" borderId="0" xfId="0" applyNumberFormat="1" applyAlignment="1"/>
    <xf numFmtId="0" fontId="3" fillId="0" borderId="0" xfId="0" applyFont="1" applyFill="1" applyAlignment="1"/>
    <xf numFmtId="0" fontId="5" fillId="0" borderId="0" xfId="0" applyFont="1" applyAlignment="1"/>
    <xf numFmtId="0" fontId="0" fillId="0" borderId="6" xfId="0" applyBorder="1" applyAlignment="1"/>
    <xf numFmtId="0" fontId="0" fillId="0" borderId="2" xfId="0" applyBorder="1" applyAlignment="1"/>
    <xf numFmtId="0" fontId="0" fillId="0" borderId="11" xfId="0" applyBorder="1" applyAlignment="1"/>
    <xf numFmtId="0" fontId="0" fillId="0" borderId="0" xfId="0" applyBorder="1" applyAlignment="1"/>
    <xf numFmtId="0" fontId="0" fillId="0" borderId="8" xfId="0" applyFill="1" applyBorder="1" applyAlignment="1"/>
    <xf numFmtId="0" fontId="7" fillId="0" borderId="0" xfId="0" applyFont="1" applyBorder="1" applyAlignment="1"/>
    <xf numFmtId="0" fontId="4" fillId="0" borderId="0" xfId="0" applyFont="1" applyBorder="1" applyAlignment="1"/>
    <xf numFmtId="3" fontId="4" fillId="0" borderId="8" xfId="0" applyNumberFormat="1" applyFont="1" applyFill="1" applyBorder="1" applyAlignment="1">
      <alignment horizontal="right"/>
    </xf>
    <xf numFmtId="0" fontId="3" fillId="0" borderId="0" xfId="0" applyFont="1" applyBorder="1" applyAlignment="1"/>
    <xf numFmtId="3" fontId="0" fillId="0" borderId="8" xfId="0" applyNumberFormat="1" applyFill="1" applyBorder="1" applyAlignment="1">
      <alignment horizontal="right"/>
    </xf>
    <xf numFmtId="0" fontId="0" fillId="0" borderId="0" xfId="0" applyFill="1" applyBorder="1" applyAlignment="1"/>
    <xf numFmtId="0" fontId="4" fillId="0" borderId="0" xfId="0" applyFont="1" applyFill="1" applyBorder="1" applyAlignment="1"/>
    <xf numFmtId="0" fontId="2" fillId="0" borderId="0" xfId="0" applyFont="1" applyBorder="1" applyAlignment="1"/>
    <xf numFmtId="0" fontId="4" fillId="0" borderId="31" xfId="0" applyFont="1" applyFill="1" applyBorder="1" applyAlignment="1"/>
    <xf numFmtId="0" fontId="0" fillId="0" borderId="80" xfId="0" applyBorder="1" applyAlignment="1"/>
    <xf numFmtId="3" fontId="0" fillId="0" borderId="13" xfId="0" applyNumberFormat="1" applyFill="1" applyBorder="1" applyAlignment="1">
      <alignment horizontal="right"/>
    </xf>
    <xf numFmtId="0" fontId="0" fillId="0" borderId="0" xfId="0" quotePrefix="1" applyAlignment="1"/>
    <xf numFmtId="0" fontId="13" fillId="9" borderId="0" xfId="0" applyFont="1" applyFill="1" applyAlignment="1">
      <alignment vertical="top"/>
    </xf>
    <xf numFmtId="0" fontId="14" fillId="9" borderId="0" xfId="0" applyFont="1" applyFill="1" applyAlignment="1">
      <alignment vertical="top"/>
    </xf>
    <xf numFmtId="0" fontId="3" fillId="12" borderId="4" xfId="0" applyFont="1" applyFill="1" applyBorder="1" applyAlignment="1">
      <alignment horizontal="center"/>
    </xf>
    <xf numFmtId="0" fontId="3" fillId="12" borderId="30" xfId="0" applyFont="1" applyFill="1" applyBorder="1" applyAlignment="1">
      <alignment horizontal="center"/>
    </xf>
    <xf numFmtId="0" fontId="3" fillId="10" borderId="269" xfId="0" applyFont="1" applyFill="1" applyBorder="1" applyAlignment="1">
      <alignment horizontal="center"/>
    </xf>
    <xf numFmtId="0" fontId="3" fillId="10" borderId="0" xfId="0" applyFont="1" applyFill="1" applyBorder="1" applyAlignment="1">
      <alignment horizontal="center"/>
    </xf>
    <xf numFmtId="0" fontId="69" fillId="32" borderId="0" xfId="0" applyFont="1" applyFill="1" applyBorder="1"/>
    <xf numFmtId="0" fontId="3" fillId="0" borderId="269" xfId="0" applyFont="1" applyBorder="1" applyAlignment="1">
      <alignment horizontal="center"/>
    </xf>
    <xf numFmtId="0" fontId="3" fillId="0" borderId="0" xfId="0" applyFont="1" applyBorder="1"/>
    <xf numFmtId="0" fontId="89" fillId="10" borderId="0" xfId="0" applyFont="1" applyFill="1" applyBorder="1"/>
    <xf numFmtId="0" fontId="72" fillId="10" borderId="177" xfId="0" applyFont="1" applyFill="1" applyBorder="1" applyAlignment="1">
      <alignment vertical="top" wrapText="1"/>
    </xf>
    <xf numFmtId="0" fontId="72" fillId="0" borderId="177" xfId="0" applyFont="1" applyFill="1" applyBorder="1" applyAlignment="1">
      <alignment vertical="top" wrapText="1"/>
    </xf>
    <xf numFmtId="0" fontId="72" fillId="0" borderId="177" xfId="0" applyFont="1" applyFill="1" applyBorder="1" applyAlignment="1">
      <alignment wrapText="1"/>
    </xf>
    <xf numFmtId="0" fontId="72" fillId="10" borderId="177" xfId="0" applyFont="1" applyFill="1" applyBorder="1" applyAlignment="1">
      <alignment wrapText="1"/>
    </xf>
    <xf numFmtId="0" fontId="18" fillId="0" borderId="0" xfId="0" applyFont="1" applyFill="1" applyAlignment="1" applyProtection="1">
      <alignment horizontal="center"/>
      <protection hidden="1"/>
    </xf>
    <xf numFmtId="0" fontId="3" fillId="10" borderId="176" xfId="0" applyFont="1" applyFill="1" applyBorder="1" applyAlignment="1">
      <alignment horizontal="center"/>
    </xf>
    <xf numFmtId="0" fontId="72" fillId="10" borderId="1" xfId="0" applyFont="1" applyFill="1" applyBorder="1" applyAlignment="1">
      <alignment wrapText="1"/>
    </xf>
    <xf numFmtId="0" fontId="0" fillId="10" borderId="0" xfId="0" applyFill="1" applyBorder="1" applyAlignment="1">
      <alignment horizontal="center"/>
    </xf>
    <xf numFmtId="0" fontId="18" fillId="10" borderId="0" xfId="0" applyFont="1" applyFill="1" applyBorder="1" applyAlignment="1">
      <alignment horizontal="center"/>
    </xf>
    <xf numFmtId="0" fontId="18" fillId="10" borderId="0" xfId="0" applyFont="1" applyFill="1" applyBorder="1" applyAlignment="1">
      <alignment horizontal="center" wrapText="1"/>
    </xf>
    <xf numFmtId="0" fontId="18" fillId="0" borderId="147" xfId="0" applyFont="1" applyBorder="1" applyAlignment="1">
      <alignment horizontal="center"/>
    </xf>
    <xf numFmtId="0" fontId="18" fillId="0" borderId="133" xfId="0" applyFont="1" applyBorder="1" applyAlignment="1">
      <alignment horizontal="center" wrapText="1"/>
    </xf>
    <xf numFmtId="0" fontId="14" fillId="0" borderId="1" xfId="0" applyFont="1" applyBorder="1" applyAlignment="1">
      <alignment horizontal="center"/>
    </xf>
    <xf numFmtId="0" fontId="14" fillId="0" borderId="140" xfId="0" applyFont="1" applyBorder="1" applyAlignment="1">
      <alignment horizontal="center"/>
    </xf>
    <xf numFmtId="0" fontId="18" fillId="0" borderId="142" xfId="0" applyFont="1" applyFill="1" applyBorder="1" applyAlignment="1">
      <alignment horizontal="center"/>
    </xf>
    <xf numFmtId="0" fontId="0" fillId="10" borderId="0" xfId="0" applyFill="1" applyBorder="1"/>
    <xf numFmtId="0" fontId="0" fillId="10" borderId="0" xfId="0" quotePrefix="1" applyFill="1" applyBorder="1"/>
    <xf numFmtId="0" fontId="86" fillId="0" borderId="292" xfId="0" applyFont="1" applyFill="1" applyBorder="1"/>
    <xf numFmtId="0" fontId="93" fillId="0" borderId="292" xfId="0" applyFont="1" applyFill="1" applyBorder="1"/>
    <xf numFmtId="0" fontId="93" fillId="0" borderId="292" xfId="0" applyFont="1" applyFill="1" applyBorder="1"/>
    <xf numFmtId="0" fontId="93" fillId="0" borderId="293" xfId="0" applyFont="1" applyFill="1" applyBorder="1"/>
    <xf numFmtId="0" fontId="86" fillId="10" borderId="25" xfId="0" applyFont="1" applyFill="1" applyBorder="1"/>
    <xf numFmtId="0" fontId="86" fillId="10" borderId="28" xfId="0" applyFont="1" applyFill="1" applyBorder="1"/>
    <xf numFmtId="0" fontId="93" fillId="10" borderId="28" xfId="0" applyFont="1" applyFill="1" applyBorder="1"/>
    <xf numFmtId="0" fontId="93" fillId="10" borderId="294" xfId="0" applyFont="1" applyFill="1" applyBorder="1"/>
    <xf numFmtId="0" fontId="41" fillId="10" borderId="0" xfId="0" applyFont="1" applyFill="1" applyAlignment="1">
      <alignment horizontal="justify"/>
    </xf>
    <xf numFmtId="0" fontId="11" fillId="12" borderId="176" xfId="0" applyFont="1" applyFill="1" applyBorder="1" applyAlignment="1">
      <alignment horizontal="left" vertical="center"/>
    </xf>
    <xf numFmtId="0" fontId="75" fillId="12" borderId="240" xfId="0" applyFont="1" applyFill="1" applyBorder="1" applyAlignment="1">
      <alignment horizontal="center" vertical="center"/>
    </xf>
    <xf numFmtId="0" fontId="11" fillId="12" borderId="176" xfId="0" applyFont="1" applyFill="1" applyBorder="1" applyAlignment="1">
      <alignment horizontal="left" vertical="center" wrapText="1"/>
    </xf>
    <xf numFmtId="0" fontId="11" fillId="12" borderId="237" xfId="0" applyFont="1" applyFill="1" applyBorder="1" applyAlignment="1">
      <alignment horizontal="left"/>
    </xf>
    <xf numFmtId="0" fontId="11" fillId="12" borderId="240" xfId="0" applyFont="1" applyFill="1" applyBorder="1" applyAlignment="1">
      <alignment horizontal="left"/>
    </xf>
    <xf numFmtId="0" fontId="11" fillId="12" borderId="238" xfId="0" applyFont="1" applyFill="1" applyBorder="1" applyAlignment="1">
      <alignment horizontal="left"/>
    </xf>
    <xf numFmtId="0" fontId="11" fillId="12" borderId="176" xfId="0" applyFont="1" applyFill="1" applyBorder="1" applyAlignment="1">
      <alignment horizontal="left"/>
    </xf>
    <xf numFmtId="0" fontId="11" fillId="42" borderId="176" xfId="0" applyFont="1" applyFill="1" applyBorder="1" applyAlignment="1">
      <alignment horizontal="left" vertical="center"/>
    </xf>
    <xf numFmtId="0" fontId="11" fillId="42" borderId="176" xfId="0" applyFont="1" applyFill="1" applyBorder="1" applyAlignment="1">
      <alignment horizontal="left"/>
    </xf>
    <xf numFmtId="0" fontId="11" fillId="42" borderId="238" xfId="0" applyFont="1" applyFill="1" applyBorder="1" applyAlignment="1"/>
    <xf numFmtId="0" fontId="11" fillId="42" borderId="176" xfId="0" applyFont="1" applyFill="1" applyBorder="1" applyAlignment="1">
      <alignment horizontal="center" vertical="center"/>
    </xf>
    <xf numFmtId="0" fontId="75" fillId="42" borderId="240" xfId="0" applyFont="1" applyFill="1" applyBorder="1" applyAlignment="1">
      <alignment horizontal="center" vertical="center"/>
    </xf>
    <xf numFmtId="0" fontId="3" fillId="43" borderId="239" xfId="0" applyFont="1" applyFill="1" applyBorder="1" applyAlignment="1">
      <alignment wrapText="1"/>
    </xf>
    <xf numFmtId="0" fontId="3" fillId="43" borderId="176" xfId="0" applyFont="1" applyFill="1" applyBorder="1" applyAlignment="1">
      <alignment wrapText="1"/>
    </xf>
    <xf numFmtId="0" fontId="3" fillId="43" borderId="237" xfId="0" applyFont="1" applyFill="1" applyBorder="1" applyAlignment="1">
      <alignment wrapText="1"/>
    </xf>
    <xf numFmtId="0" fontId="6" fillId="43" borderId="240" xfId="0" applyFont="1" applyFill="1" applyBorder="1" applyAlignment="1">
      <alignment horizontal="left" wrapText="1"/>
    </xf>
    <xf numFmtId="0" fontId="3" fillId="43" borderId="240" xfId="0" quotePrefix="1" applyFont="1" applyFill="1" applyBorder="1" applyAlignment="1">
      <alignment horizontal="left" wrapText="1"/>
    </xf>
    <xf numFmtId="0" fontId="3" fillId="43" borderId="266" xfId="0" quotePrefix="1" applyFont="1" applyFill="1" applyBorder="1" applyAlignment="1">
      <alignment horizontal="left" wrapText="1"/>
    </xf>
    <xf numFmtId="0" fontId="3" fillId="43" borderId="241" xfId="0" applyFont="1" applyFill="1" applyBorder="1" applyAlignment="1">
      <alignment horizontal="left" wrapText="1"/>
    </xf>
    <xf numFmtId="0" fontId="3" fillId="43" borderId="237" xfId="0" applyFont="1" applyFill="1" applyBorder="1" applyAlignment="1">
      <alignment horizontal="left" wrapText="1"/>
    </xf>
    <xf numFmtId="0" fontId="3" fillId="43" borderId="176" xfId="0" applyFont="1" applyFill="1" applyBorder="1" applyAlignment="1">
      <alignment horizontal="left" wrapText="1"/>
    </xf>
    <xf numFmtId="0" fontId="3" fillId="44" borderId="176" xfId="0" applyFont="1" applyFill="1" applyBorder="1" applyAlignment="1">
      <alignment vertical="center" wrapText="1"/>
    </xf>
    <xf numFmtId="0" fontId="3" fillId="44" borderId="176" xfId="0" applyFont="1" applyFill="1" applyBorder="1" applyAlignment="1">
      <alignment wrapText="1"/>
    </xf>
    <xf numFmtId="0" fontId="3" fillId="44" borderId="239" xfId="0" applyFont="1" applyFill="1" applyBorder="1" applyAlignment="1">
      <alignment wrapText="1"/>
    </xf>
    <xf numFmtId="0" fontId="3" fillId="44" borderId="237" xfId="0" applyFont="1" applyFill="1" applyBorder="1" applyAlignment="1">
      <alignment wrapText="1"/>
    </xf>
    <xf numFmtId="0" fontId="4" fillId="10" borderId="0" xfId="0" applyFont="1" applyFill="1" applyAlignment="1">
      <alignment horizontal="left"/>
    </xf>
    <xf numFmtId="0" fontId="3" fillId="10" borderId="0" xfId="0" applyFont="1" applyFill="1" applyBorder="1" applyAlignment="1">
      <alignment vertical="top"/>
    </xf>
    <xf numFmtId="0" fontId="50" fillId="12" borderId="107" xfId="0" applyFont="1" applyFill="1" applyBorder="1" applyAlignment="1" applyProtection="1">
      <alignment horizontal="center" vertical="center" wrapText="1"/>
    </xf>
    <xf numFmtId="0" fontId="4" fillId="12" borderId="30" xfId="0" applyFont="1" applyFill="1" applyBorder="1" applyAlignment="1">
      <alignment horizontal="center" vertical="center"/>
    </xf>
    <xf numFmtId="0" fontId="18" fillId="0" borderId="0" xfId="0" applyFont="1" applyFill="1" applyBorder="1" applyAlignment="1">
      <alignment horizontal="center"/>
    </xf>
    <xf numFmtId="0" fontId="4" fillId="12" borderId="31" xfId="0" applyFont="1" applyFill="1" applyBorder="1" applyAlignment="1">
      <alignment horizontal="center"/>
    </xf>
    <xf numFmtId="0" fontId="4" fillId="12" borderId="30" xfId="0" applyFont="1" applyFill="1" applyBorder="1" applyAlignment="1">
      <alignment horizontal="center"/>
    </xf>
    <xf numFmtId="0" fontId="18" fillId="13" borderId="176" xfId="0" applyFont="1" applyFill="1" applyBorder="1" applyAlignment="1" applyProtection="1">
      <alignment horizontal="center"/>
      <protection hidden="1"/>
    </xf>
    <xf numFmtId="0" fontId="10" fillId="12" borderId="294" xfId="0" applyNumberFormat="1" applyFont="1" applyFill="1" applyBorder="1" applyAlignment="1" applyProtection="1">
      <alignment horizontal="center" vertical="center"/>
      <protection hidden="1"/>
    </xf>
    <xf numFmtId="4" fontId="10" fillId="12" borderId="294" xfId="0" applyNumberFormat="1" applyFont="1" applyFill="1" applyBorder="1" applyAlignment="1" applyProtection="1">
      <alignment vertical="center"/>
      <protection hidden="1"/>
    </xf>
    <xf numFmtId="4" fontId="7" fillId="10" borderId="0" xfId="0" quotePrefix="1" applyNumberFormat="1" applyFont="1" applyFill="1" applyAlignment="1" applyProtection="1">
      <alignment vertical="center"/>
      <protection hidden="1"/>
    </xf>
    <xf numFmtId="0" fontId="4" fillId="0" borderId="297" xfId="0" applyFont="1" applyBorder="1"/>
    <xf numFmtId="0" fontId="4" fillId="0" borderId="298" xfId="0" applyFont="1" applyBorder="1"/>
    <xf numFmtId="0" fontId="0" fillId="0" borderId="298" xfId="0" applyFont="1" applyBorder="1"/>
    <xf numFmtId="0" fontId="4" fillId="0" borderId="299" xfId="0" applyFont="1" applyBorder="1"/>
    <xf numFmtId="49" fontId="20" fillId="36" borderId="179" xfId="0" applyNumberFormat="1" applyFont="1" applyFill="1" applyBorder="1" applyAlignment="1">
      <alignment horizontal="right"/>
    </xf>
    <xf numFmtId="49" fontId="20" fillId="37" borderId="179" xfId="0" applyNumberFormat="1" applyFont="1" applyFill="1" applyBorder="1" applyAlignment="1">
      <alignment horizontal="center" wrapText="1"/>
    </xf>
    <xf numFmtId="0" fontId="14" fillId="36" borderId="177" xfId="0" applyFont="1" applyFill="1" applyBorder="1"/>
    <xf numFmtId="0" fontId="18" fillId="37" borderId="177" xfId="0" applyFont="1" applyFill="1" applyBorder="1"/>
    <xf numFmtId="0" fontId="0" fillId="43" borderId="48" xfId="0" applyFont="1" applyFill="1" applyBorder="1"/>
    <xf numFmtId="49" fontId="21" fillId="43" borderId="0" xfId="0" applyNumberFormat="1" applyFont="1" applyFill="1" applyBorder="1" applyAlignment="1">
      <alignment horizontal="right"/>
    </xf>
    <xf numFmtId="0" fontId="0" fillId="43" borderId="1" xfId="0" applyFont="1" applyFill="1" applyBorder="1"/>
    <xf numFmtId="0" fontId="0" fillId="43" borderId="8" xfId="0" applyFont="1" applyFill="1" applyBorder="1"/>
    <xf numFmtId="0" fontId="3" fillId="45" borderId="8" xfId="0" applyFont="1" applyFill="1" applyBorder="1"/>
    <xf numFmtId="0" fontId="0" fillId="43" borderId="277" xfId="0" applyFont="1" applyFill="1" applyBorder="1"/>
    <xf numFmtId="0" fontId="14" fillId="46" borderId="48" xfId="0" applyFont="1" applyFill="1" applyBorder="1"/>
    <xf numFmtId="49" fontId="21" fillId="46" borderId="0" xfId="0" applyNumberFormat="1" applyFont="1" applyFill="1" applyBorder="1" applyAlignment="1">
      <alignment horizontal="right"/>
    </xf>
    <xf numFmtId="0" fontId="0" fillId="43" borderId="12" xfId="0" applyFont="1" applyFill="1" applyBorder="1"/>
    <xf numFmtId="0" fontId="20" fillId="43" borderId="1" xfId="0" applyFont="1" applyFill="1" applyBorder="1"/>
    <xf numFmtId="0" fontId="20" fillId="43" borderId="277" xfId="0" applyFont="1" applyFill="1" applyBorder="1"/>
    <xf numFmtId="10" fontId="53" fillId="19" borderId="229" xfId="0" applyNumberFormat="1" applyFont="1" applyFill="1" applyBorder="1"/>
    <xf numFmtId="171" fontId="53" fillId="18" borderId="229" xfId="0" applyNumberFormat="1" applyFont="1" applyFill="1" applyBorder="1"/>
    <xf numFmtId="0" fontId="14" fillId="12" borderId="243" xfId="0" applyFont="1" applyFill="1" applyBorder="1" applyAlignment="1">
      <alignment horizontal="center"/>
    </xf>
    <xf numFmtId="0" fontId="18" fillId="12" borderId="288" xfId="0" applyFont="1" applyFill="1" applyBorder="1" applyAlignment="1">
      <alignment horizontal="center" vertical="center"/>
    </xf>
    <xf numFmtId="0" fontId="0" fillId="12" borderId="48" xfId="0" applyFill="1" applyBorder="1"/>
    <xf numFmtId="0" fontId="0" fillId="10" borderId="302" xfId="0" applyFill="1" applyBorder="1"/>
    <xf numFmtId="4" fontId="4" fillId="13" borderId="69" xfId="0" applyNumberFormat="1" applyFont="1" applyFill="1" applyBorder="1"/>
    <xf numFmtId="4" fontId="4" fillId="13" borderId="218" xfId="0" applyNumberFormat="1" applyFont="1" applyFill="1" applyBorder="1"/>
    <xf numFmtId="0" fontId="18" fillId="12" borderId="149" xfId="0" applyFont="1" applyFill="1" applyBorder="1" applyAlignment="1">
      <alignment horizontal="center" vertical="center"/>
    </xf>
    <xf numFmtId="4" fontId="4" fillId="13" borderId="77" xfId="0" applyNumberFormat="1" applyFont="1" applyFill="1" applyBorder="1"/>
    <xf numFmtId="4" fontId="4" fillId="13" borderId="303" xfId="0" applyNumberFormat="1" applyFont="1" applyFill="1" applyBorder="1"/>
    <xf numFmtId="0" fontId="18" fillId="12" borderId="304" xfId="0" applyFont="1" applyFill="1" applyBorder="1" applyAlignment="1">
      <alignment horizontal="center" vertical="center"/>
    </xf>
    <xf numFmtId="0" fontId="0" fillId="12" borderId="61" xfId="0" applyFill="1" applyBorder="1"/>
    <xf numFmtId="0" fontId="0" fillId="10" borderId="305" xfId="0" applyFill="1" applyBorder="1"/>
    <xf numFmtId="4" fontId="4" fillId="13" borderId="72" xfId="0" applyNumberFormat="1" applyFont="1" applyFill="1" applyBorder="1"/>
    <xf numFmtId="4" fontId="4" fillId="13" borderId="306" xfId="0" applyNumberFormat="1" applyFont="1" applyFill="1" applyBorder="1"/>
    <xf numFmtId="0" fontId="3" fillId="0" borderId="1" xfId="0" applyFont="1" applyBorder="1"/>
    <xf numFmtId="0" fontId="0" fillId="0" borderId="6" xfId="0" applyBorder="1"/>
    <xf numFmtId="0" fontId="4" fillId="0" borderId="9" xfId="0" applyFont="1" applyBorder="1"/>
    <xf numFmtId="0" fontId="4" fillId="0" borderId="3" xfId="0" applyFont="1" applyBorder="1"/>
    <xf numFmtId="0" fontId="4" fillId="0" borderId="4" xfId="0" applyFont="1" applyBorder="1"/>
    <xf numFmtId="0" fontId="29" fillId="10" borderId="0" xfId="0" applyFont="1" applyFill="1" applyBorder="1"/>
    <xf numFmtId="0" fontId="29" fillId="10" borderId="3" xfId="0" applyFont="1" applyFill="1" applyBorder="1"/>
    <xf numFmtId="0" fontId="14" fillId="43" borderId="1" xfId="0" applyFont="1" applyFill="1" applyBorder="1"/>
    <xf numFmtId="0" fontId="0" fillId="43" borderId="267" xfId="0" applyFill="1" applyBorder="1"/>
    <xf numFmtId="0" fontId="0" fillId="43" borderId="1" xfId="0" applyFill="1" applyBorder="1"/>
    <xf numFmtId="0" fontId="0" fillId="43" borderId="262" xfId="0" applyFill="1" applyBorder="1"/>
    <xf numFmtId="0" fontId="52" fillId="43" borderId="251" xfId="0" applyFont="1" applyFill="1" applyBorder="1"/>
    <xf numFmtId="0" fontId="52" fillId="43" borderId="262" xfId="0" applyFont="1" applyFill="1" applyBorder="1"/>
    <xf numFmtId="0" fontId="0" fillId="43" borderId="8" xfId="0" applyFill="1" applyBorder="1"/>
    <xf numFmtId="0" fontId="52" fillId="43" borderId="1" xfId="0" applyFont="1" applyFill="1" applyBorder="1"/>
    <xf numFmtId="0" fontId="52" fillId="43" borderId="8" xfId="0" applyFont="1" applyFill="1" applyBorder="1"/>
    <xf numFmtId="0" fontId="3" fillId="43" borderId="1" xfId="0" applyFont="1" applyFill="1" applyBorder="1"/>
    <xf numFmtId="0" fontId="0" fillId="43" borderId="140" xfId="0" applyFill="1" applyBorder="1"/>
    <xf numFmtId="0" fontId="18" fillId="48" borderId="142" xfId="0" applyFont="1" applyFill="1" applyBorder="1"/>
    <xf numFmtId="0" fontId="0" fillId="43" borderId="172" xfId="0" applyFill="1" applyBorder="1" applyAlignment="1"/>
    <xf numFmtId="0" fontId="18" fillId="47" borderId="1" xfId="0" applyFont="1" applyFill="1" applyBorder="1"/>
    <xf numFmtId="0" fontId="30" fillId="43" borderId="1" xfId="0" applyFont="1" applyFill="1" applyBorder="1"/>
    <xf numFmtId="0" fontId="18" fillId="48" borderId="141" xfId="0" applyFont="1" applyFill="1" applyBorder="1"/>
    <xf numFmtId="2" fontId="0" fillId="10" borderId="156" xfId="0" applyNumberFormat="1" applyFill="1" applyBorder="1" applyAlignment="1"/>
    <xf numFmtId="2" fontId="0" fillId="43" borderId="156" xfId="0" applyNumberFormat="1" applyFill="1" applyBorder="1" applyAlignment="1"/>
    <xf numFmtId="2" fontId="0" fillId="43" borderId="262" xfId="0" applyNumberFormat="1" applyFill="1" applyBorder="1"/>
    <xf numFmtId="2" fontId="14" fillId="43" borderId="8" xfId="0" applyNumberFormat="1" applyFont="1" applyFill="1" applyBorder="1"/>
    <xf numFmtId="2" fontId="3" fillId="43" borderId="8" xfId="0" applyNumberFormat="1" applyFont="1" applyFill="1" applyBorder="1"/>
    <xf numFmtId="2" fontId="3" fillId="43" borderId="12" xfId="0" applyNumberFormat="1" applyFont="1" applyFill="1" applyBorder="1"/>
    <xf numFmtId="2" fontId="0" fillId="43" borderId="8" xfId="0" applyNumberFormat="1" applyFill="1" applyBorder="1"/>
    <xf numFmtId="0" fontId="30" fillId="43" borderId="267" xfId="0" applyFont="1" applyFill="1" applyBorder="1"/>
    <xf numFmtId="2" fontId="0" fillId="10" borderId="172" xfId="0" applyNumberFormat="1" applyFill="1" applyBorder="1" applyAlignment="1"/>
    <xf numFmtId="2" fontId="52" fillId="43" borderId="1" xfId="0" applyNumberFormat="1" applyFont="1" applyFill="1" applyBorder="1"/>
    <xf numFmtId="2" fontId="52" fillId="43" borderId="8" xfId="0" applyNumberFormat="1" applyFont="1" applyFill="1" applyBorder="1"/>
    <xf numFmtId="2" fontId="3" fillId="43" borderId="1" xfId="0" applyNumberFormat="1" applyFont="1" applyFill="1" applyBorder="1"/>
    <xf numFmtId="2" fontId="0" fillId="43" borderId="134" xfId="0" applyNumberFormat="1" applyFill="1" applyBorder="1"/>
    <xf numFmtId="2" fontId="52" fillId="43" borderId="140" xfId="0" applyNumberFormat="1" applyFont="1" applyFill="1" applyBorder="1"/>
    <xf numFmtId="2" fontId="52" fillId="43" borderId="134" xfId="0" applyNumberFormat="1" applyFont="1" applyFill="1" applyBorder="1"/>
    <xf numFmtId="0" fontId="0" fillId="43" borderId="191" xfId="0" applyFill="1" applyBorder="1" applyAlignment="1"/>
    <xf numFmtId="2" fontId="2" fillId="10" borderId="137" xfId="0" applyNumberFormat="1" applyFont="1" applyFill="1" applyBorder="1"/>
    <xf numFmtId="2" fontId="3" fillId="13" borderId="135" xfId="0" applyNumberFormat="1" applyFont="1" applyFill="1" applyBorder="1"/>
    <xf numFmtId="2" fontId="3" fillId="12" borderId="181" xfId="0" applyNumberFormat="1" applyFont="1" applyFill="1" applyBorder="1"/>
    <xf numFmtId="2" fontId="3" fillId="12" borderId="3" xfId="0" applyNumberFormat="1" applyFont="1" applyFill="1" applyBorder="1"/>
    <xf numFmtId="2" fontId="2" fillId="12" borderId="137" xfId="0" applyNumberFormat="1" applyFont="1" applyFill="1" applyBorder="1"/>
    <xf numFmtId="2" fontId="3" fillId="12" borderId="135" xfId="0" applyNumberFormat="1" applyFont="1" applyFill="1" applyBorder="1"/>
    <xf numFmtId="2" fontId="3" fillId="9" borderId="3" xfId="0" applyNumberFormat="1" applyFont="1" applyFill="1" applyBorder="1"/>
    <xf numFmtId="2" fontId="3" fillId="9" borderId="137" xfId="0" applyNumberFormat="1" applyFont="1" applyFill="1" applyBorder="1"/>
    <xf numFmtId="2" fontId="3" fillId="13" borderId="9" xfId="0" applyNumberFormat="1" applyFont="1" applyFill="1" applyBorder="1"/>
    <xf numFmtId="2" fontId="4" fillId="13" borderId="3" xfId="0" applyNumberFormat="1" applyFont="1" applyFill="1" applyBorder="1"/>
    <xf numFmtId="4" fontId="14" fillId="13" borderId="8" xfId="0" applyNumberFormat="1" applyFont="1" applyFill="1" applyBorder="1"/>
    <xf numFmtId="4" fontId="3" fillId="13" borderId="8" xfId="0" applyNumberFormat="1" applyFont="1" applyFill="1" applyBorder="1"/>
    <xf numFmtId="4" fontId="3" fillId="13" borderId="3" xfId="0" applyNumberFormat="1" applyFont="1" applyFill="1" applyBorder="1"/>
    <xf numFmtId="4" fontId="3" fillId="13" borderId="8" xfId="0" applyNumberFormat="1" applyFont="1" applyFill="1" applyBorder="1"/>
    <xf numFmtId="4" fontId="4" fillId="10" borderId="208" xfId="0" applyNumberFormat="1" applyFont="1" applyFill="1" applyBorder="1"/>
    <xf numFmtId="4" fontId="4" fillId="10" borderId="137" xfId="0" applyNumberFormat="1" applyFont="1" applyFill="1" applyBorder="1"/>
    <xf numFmtId="4" fontId="3" fillId="12" borderId="252" xfId="0" applyNumberFormat="1" applyFont="1" applyFill="1" applyBorder="1"/>
    <xf numFmtId="4" fontId="3" fillId="12" borderId="282" xfId="0" applyNumberFormat="1" applyFont="1" applyFill="1" applyBorder="1"/>
    <xf numFmtId="4" fontId="3" fillId="12" borderId="8" xfId="0" applyNumberFormat="1" applyFont="1" applyFill="1" applyBorder="1"/>
    <xf numFmtId="4" fontId="3" fillId="12" borderId="3" xfId="0" applyNumberFormat="1" applyFont="1" applyFill="1" applyBorder="1"/>
    <xf numFmtId="4" fontId="2" fillId="10" borderId="208" xfId="0" applyNumberFormat="1" applyFont="1" applyFill="1" applyBorder="1"/>
    <xf numFmtId="4" fontId="2" fillId="10" borderId="137" xfId="0" applyNumberFormat="1" applyFont="1" applyFill="1" applyBorder="1"/>
    <xf numFmtId="4" fontId="3" fillId="12" borderId="26" xfId="0" applyNumberFormat="1" applyFont="1" applyFill="1" applyBorder="1"/>
    <xf numFmtId="4" fontId="3" fillId="12" borderId="289" xfId="0" applyNumberFormat="1" applyFont="1" applyFill="1" applyBorder="1"/>
    <xf numFmtId="4" fontId="3" fillId="12" borderId="208" xfId="0" applyNumberFormat="1" applyFont="1" applyFill="1" applyBorder="1"/>
    <xf numFmtId="4" fontId="3" fillId="12" borderId="137" xfId="0" applyNumberFormat="1" applyFont="1" applyFill="1" applyBorder="1"/>
    <xf numFmtId="4" fontId="3" fillId="9" borderId="137" xfId="0" applyNumberFormat="1" applyFont="1" applyFill="1" applyBorder="1"/>
    <xf numFmtId="4" fontId="2" fillId="12" borderId="208" xfId="0" applyNumberFormat="1" applyFont="1" applyFill="1" applyBorder="1"/>
    <xf numFmtId="4" fontId="3" fillId="13" borderId="7" xfId="0" applyNumberFormat="1" applyFont="1" applyFill="1" applyBorder="1"/>
    <xf numFmtId="4" fontId="3" fillId="13" borderId="9" xfId="0" applyNumberFormat="1" applyFont="1" applyFill="1" applyBorder="1"/>
    <xf numFmtId="4" fontId="4" fillId="12" borderId="208" xfId="0" applyNumberFormat="1" applyFont="1" applyFill="1" applyBorder="1"/>
    <xf numFmtId="4" fontId="0" fillId="13" borderId="12" xfId="0" applyNumberFormat="1" applyFont="1" applyFill="1" applyBorder="1" applyAlignment="1"/>
    <xf numFmtId="4" fontId="3" fillId="13" borderId="12" xfId="0" applyNumberFormat="1" applyFont="1" applyFill="1" applyBorder="1"/>
    <xf numFmtId="4" fontId="3" fillId="13" borderId="4" xfId="0" applyNumberFormat="1" applyFont="1" applyFill="1" applyBorder="1"/>
    <xf numFmtId="4" fontId="2" fillId="12" borderId="137" xfId="0" applyNumberFormat="1" applyFont="1" applyFill="1" applyBorder="1"/>
    <xf numFmtId="4" fontId="4" fillId="13" borderId="3" xfId="0" applyNumberFormat="1" applyFont="1" applyFill="1" applyBorder="1"/>
    <xf numFmtId="0" fontId="3" fillId="12" borderId="250" xfId="0" applyFont="1" applyFill="1" applyBorder="1"/>
    <xf numFmtId="0" fontId="3" fillId="12" borderId="308" xfId="0" applyFont="1" applyFill="1" applyBorder="1"/>
    <xf numFmtId="0" fontId="2" fillId="12" borderId="86" xfId="0" applyFont="1" applyFill="1" applyBorder="1"/>
    <xf numFmtId="0" fontId="3" fillId="13" borderId="11" xfId="0" applyFont="1" applyFill="1" applyBorder="1"/>
    <xf numFmtId="4" fontId="3" fillId="13" borderId="26" xfId="0" applyNumberFormat="1" applyFont="1" applyFill="1" applyBorder="1"/>
    <xf numFmtId="4" fontId="3" fillId="13" borderId="309" xfId="0" applyNumberFormat="1" applyFont="1" applyFill="1" applyBorder="1"/>
    <xf numFmtId="4" fontId="3" fillId="12" borderId="294" xfId="0" applyNumberFormat="1" applyFont="1" applyFill="1" applyBorder="1"/>
    <xf numFmtId="4" fontId="3" fillId="12" borderId="309" xfId="0" applyNumberFormat="1" applyFont="1" applyFill="1" applyBorder="1"/>
    <xf numFmtId="0" fontId="14" fillId="12" borderId="310" xfId="0" applyFont="1" applyFill="1" applyBorder="1" applyAlignment="1">
      <alignment horizontal="center" vertical="center" wrapText="1"/>
    </xf>
    <xf numFmtId="0" fontId="14" fillId="12" borderId="311" xfId="0" applyFont="1" applyFill="1" applyBorder="1" applyAlignment="1">
      <alignment horizontal="center" vertical="center" wrapText="1"/>
    </xf>
    <xf numFmtId="4" fontId="0" fillId="10" borderId="0" xfId="0" applyNumberFormat="1" applyFont="1" applyFill="1" applyBorder="1"/>
    <xf numFmtId="4" fontId="14" fillId="12" borderId="310" xfId="0" applyNumberFormat="1" applyFont="1" applyFill="1" applyBorder="1" applyAlignment="1">
      <alignment horizontal="center" vertical="center" wrapText="1"/>
    </xf>
    <xf numFmtId="4" fontId="14" fillId="12" borderId="311" xfId="0" applyNumberFormat="1" applyFont="1" applyFill="1" applyBorder="1" applyAlignment="1">
      <alignment horizontal="center" vertical="center" wrapText="1"/>
    </xf>
    <xf numFmtId="4" fontId="4" fillId="12" borderId="313" xfId="0" applyNumberFormat="1" applyFont="1" applyFill="1" applyBorder="1"/>
    <xf numFmtId="4" fontId="4" fillId="12" borderId="214" xfId="0" applyNumberFormat="1" applyFont="1" applyFill="1" applyBorder="1"/>
    <xf numFmtId="4" fontId="4" fillId="12" borderId="312" xfId="0" applyNumberFormat="1" applyFont="1" applyFill="1" applyBorder="1"/>
    <xf numFmtId="0" fontId="10" fillId="10" borderId="0" xfId="0" applyFont="1" applyFill="1"/>
    <xf numFmtId="4" fontId="3" fillId="10" borderId="6" xfId="0" applyNumberFormat="1" applyFont="1" applyFill="1" applyBorder="1"/>
    <xf numFmtId="0" fontId="14" fillId="43" borderId="48" xfId="0" applyFont="1" applyFill="1" applyBorder="1"/>
    <xf numFmtId="9" fontId="53" fillId="43" borderId="81" xfId="0" applyNumberFormat="1" applyFont="1" applyFill="1" applyBorder="1" applyAlignment="1">
      <alignment horizontal="center"/>
    </xf>
    <xf numFmtId="0" fontId="4" fillId="13" borderId="128" xfId="0" applyFont="1" applyFill="1" applyBorder="1"/>
    <xf numFmtId="2" fontId="4" fillId="13" borderId="131" xfId="0" applyNumberFormat="1" applyFont="1" applyFill="1" applyBorder="1"/>
    <xf numFmtId="0" fontId="4" fillId="13" borderId="126" xfId="0" applyFont="1" applyFill="1" applyBorder="1"/>
    <xf numFmtId="0" fontId="3" fillId="43" borderId="0" xfId="0" applyFont="1" applyFill="1" applyBorder="1"/>
    <xf numFmtId="0" fontId="0" fillId="13" borderId="78" xfId="0" applyFont="1" applyFill="1" applyBorder="1"/>
    <xf numFmtId="0" fontId="18" fillId="13" borderId="78" xfId="0" applyFont="1" applyFill="1" applyBorder="1"/>
    <xf numFmtId="0" fontId="0" fillId="13" borderId="79" xfId="0" applyFont="1" applyFill="1" applyBorder="1"/>
    <xf numFmtId="0" fontId="0" fillId="12" borderId="74" xfId="0" applyFont="1" applyFill="1" applyBorder="1"/>
    <xf numFmtId="0" fontId="0" fillId="12" borderId="52" xfId="0" applyFont="1" applyFill="1" applyBorder="1"/>
    <xf numFmtId="0" fontId="14" fillId="12" borderId="78" xfId="0" applyFont="1" applyFill="1" applyBorder="1" applyAlignment="1">
      <alignment horizontal="center"/>
    </xf>
    <xf numFmtId="0" fontId="0" fillId="12" borderId="81" xfId="0" applyFont="1" applyFill="1" applyBorder="1"/>
    <xf numFmtId="0" fontId="0" fillId="12" borderId="83" xfId="0" applyFont="1" applyFill="1" applyBorder="1"/>
    <xf numFmtId="0" fontId="59" fillId="12" borderId="78" xfId="0" applyFont="1" applyFill="1" applyBorder="1" applyAlignment="1">
      <alignment horizontal="center"/>
    </xf>
    <xf numFmtId="0" fontId="0" fillId="12" borderId="78" xfId="0" applyFont="1" applyFill="1" applyBorder="1" applyAlignment="1">
      <alignment wrapText="1"/>
    </xf>
    <xf numFmtId="0" fontId="14" fillId="12" borderId="96" xfId="0" applyFont="1" applyFill="1" applyBorder="1" applyAlignment="1">
      <alignment wrapText="1"/>
    </xf>
    <xf numFmtId="0" fontId="59" fillId="12" borderId="78" xfId="0" applyFont="1" applyFill="1" applyBorder="1" applyAlignment="1">
      <alignment horizontal="center" wrapText="1"/>
    </xf>
    <xf numFmtId="0" fontId="14" fillId="12" borderId="96" xfId="0" applyFont="1" applyFill="1" applyBorder="1" applyAlignment="1"/>
    <xf numFmtId="0" fontId="0" fillId="12" borderId="79" xfId="0" applyFont="1" applyFill="1" applyBorder="1" applyAlignment="1">
      <alignment wrapText="1"/>
    </xf>
    <xf numFmtId="3" fontId="0" fillId="12" borderId="307" xfId="0" applyNumberFormat="1" applyFont="1" applyFill="1" applyBorder="1"/>
    <xf numFmtId="3" fontId="0" fillId="12" borderId="66" xfId="0" applyNumberFormat="1" applyFont="1" applyFill="1" applyBorder="1"/>
    <xf numFmtId="3" fontId="0" fillId="12" borderId="314" xfId="0" applyNumberFormat="1" applyFont="1" applyFill="1" applyBorder="1"/>
    <xf numFmtId="3" fontId="14" fillId="12" borderId="194" xfId="0" applyNumberFormat="1" applyFont="1" applyFill="1" applyBorder="1" applyAlignment="1">
      <alignment horizontal="center"/>
    </xf>
    <xf numFmtId="3" fontId="14" fillId="12" borderId="61" xfId="0" applyNumberFormat="1" applyFont="1" applyFill="1" applyBorder="1" applyAlignment="1">
      <alignment horizontal="center"/>
    </xf>
    <xf numFmtId="3" fontId="0" fillId="12" borderId="194" xfId="0" applyNumberFormat="1" applyFont="1" applyFill="1" applyBorder="1" applyAlignment="1">
      <alignment horizontal="center"/>
    </xf>
    <xf numFmtId="3" fontId="0" fillId="12" borderId="61" xfId="0" applyNumberFormat="1" applyFont="1" applyFill="1" applyBorder="1" applyAlignment="1">
      <alignment horizontal="center"/>
    </xf>
    <xf numFmtId="3" fontId="0" fillId="12" borderId="315" xfId="0" applyNumberFormat="1" applyFont="1" applyFill="1" applyBorder="1"/>
    <xf numFmtId="3" fontId="0" fillId="12" borderId="316" xfId="0" applyNumberFormat="1" applyFont="1" applyFill="1" applyBorder="1"/>
    <xf numFmtId="4" fontId="16" fillId="12" borderId="194" xfId="0" applyNumberFormat="1" applyFont="1" applyFill="1" applyBorder="1"/>
    <xf numFmtId="4" fontId="16" fillId="12" borderId="61" xfId="0" applyNumberFormat="1" applyFont="1" applyFill="1" applyBorder="1"/>
    <xf numFmtId="4" fontId="0" fillId="12" borderId="194" xfId="0" applyNumberFormat="1" applyFont="1" applyFill="1" applyBorder="1"/>
    <xf numFmtId="4" fontId="0" fillId="12" borderId="61" xfId="0" applyNumberFormat="1" applyFont="1" applyFill="1" applyBorder="1"/>
    <xf numFmtId="4" fontId="16" fillId="10" borderId="200" xfId="0" applyNumberFormat="1" applyFont="1" applyFill="1" applyBorder="1"/>
    <xf numFmtId="4" fontId="16" fillId="10" borderId="84" xfId="0" applyNumberFormat="1" applyFont="1" applyFill="1" applyBorder="1"/>
    <xf numFmtId="4" fontId="0" fillId="10" borderId="200" xfId="0" applyNumberFormat="1" applyFont="1" applyFill="1" applyBorder="1"/>
    <xf numFmtId="4" fontId="0" fillId="10" borderId="84" xfId="0" applyNumberFormat="1" applyFont="1" applyFill="1" applyBorder="1"/>
    <xf numFmtId="3" fontId="18" fillId="12" borderId="195" xfId="0" applyNumberFormat="1" applyFont="1" applyFill="1" applyBorder="1" applyAlignment="1">
      <alignment horizontal="center"/>
    </xf>
    <xf numFmtId="3" fontId="4" fillId="12" borderId="195" xfId="0" applyNumberFormat="1" applyFont="1" applyFill="1" applyBorder="1" applyAlignment="1">
      <alignment horizontal="center"/>
    </xf>
    <xf numFmtId="3" fontId="4" fillId="12" borderId="317" xfId="0" applyNumberFormat="1" applyFont="1" applyFill="1" applyBorder="1"/>
    <xf numFmtId="4" fontId="4" fillId="12" borderId="201" xfId="0" applyNumberFormat="1" applyFont="1" applyFill="1" applyBorder="1"/>
    <xf numFmtId="4" fontId="4" fillId="12" borderId="195" xfId="0" applyNumberFormat="1" applyFont="1" applyFill="1" applyBorder="1"/>
    <xf numFmtId="0" fontId="18" fillId="0" borderId="0" xfId="0" applyFont="1" applyFill="1" applyAlignment="1">
      <alignment horizontal="right"/>
    </xf>
    <xf numFmtId="4" fontId="0" fillId="12" borderId="248" xfId="0" applyNumberFormat="1" applyFont="1" applyFill="1" applyBorder="1"/>
    <xf numFmtId="4" fontId="0" fillId="12" borderId="318" xfId="0" applyNumberFormat="1" applyFont="1" applyFill="1" applyBorder="1"/>
    <xf numFmtId="4" fontId="4" fillId="12" borderId="249" xfId="0" applyNumberFormat="1" applyFont="1" applyFill="1" applyBorder="1"/>
    <xf numFmtId="4" fontId="0" fillId="0" borderId="0" xfId="0" applyNumberFormat="1" applyFill="1"/>
    <xf numFmtId="4" fontId="16" fillId="12" borderId="233" xfId="0" applyNumberFormat="1" applyFont="1" applyFill="1" applyBorder="1"/>
    <xf numFmtId="4" fontId="16" fillId="12" borderId="59" xfId="0" applyNumberFormat="1" applyFont="1" applyFill="1" applyBorder="1"/>
    <xf numFmtId="4" fontId="4" fillId="12" borderId="319" xfId="0" applyNumberFormat="1" applyFont="1" applyFill="1" applyBorder="1"/>
    <xf numFmtId="4" fontId="0" fillId="12" borderId="233" xfId="0" applyNumberFormat="1" applyFont="1" applyFill="1" applyBorder="1"/>
    <xf numFmtId="4" fontId="0" fillId="12" borderId="59" xfId="0" applyNumberFormat="1" applyFont="1" applyFill="1" applyBorder="1"/>
    <xf numFmtId="4" fontId="0" fillId="13" borderId="194" xfId="0" applyNumberFormat="1" applyFont="1" applyFill="1" applyBorder="1"/>
    <xf numFmtId="4" fontId="0" fillId="13" borderId="61" xfId="0" applyNumberFormat="1" applyFont="1" applyFill="1" applyBorder="1"/>
    <xf numFmtId="4" fontId="0" fillId="13" borderId="195" xfId="0" applyNumberFormat="1" applyFont="1" applyFill="1" applyBorder="1"/>
    <xf numFmtId="4" fontId="4" fillId="13" borderId="1" xfId="0" applyNumberFormat="1" applyFont="1" applyFill="1" applyBorder="1"/>
    <xf numFmtId="4" fontId="4" fillId="13" borderId="129" xfId="0" applyNumberFormat="1" applyFont="1" applyFill="1" applyBorder="1"/>
    <xf numFmtId="4" fontId="4" fillId="13" borderId="3" xfId="0" applyNumberFormat="1" applyFont="1" applyFill="1" applyBorder="1"/>
    <xf numFmtId="4" fontId="0" fillId="13" borderId="202" xfId="0" applyNumberFormat="1" applyFont="1" applyFill="1" applyBorder="1"/>
    <xf numFmtId="4" fontId="0" fillId="13" borderId="203" xfId="0" applyNumberFormat="1" applyFont="1" applyFill="1" applyBorder="1"/>
    <xf numFmtId="4" fontId="4" fillId="13" borderId="204" xfId="0" applyNumberFormat="1" applyFont="1" applyFill="1" applyBorder="1"/>
    <xf numFmtId="0" fontId="3" fillId="12" borderId="34" xfId="0" applyFont="1" applyFill="1" applyBorder="1" applyAlignment="1">
      <alignment vertical="top"/>
    </xf>
    <xf numFmtId="0" fontId="4" fillId="12" borderId="7" xfId="0" applyFont="1" applyFill="1" applyBorder="1" applyAlignment="1">
      <alignment horizontal="center" vertical="center" wrapText="1"/>
    </xf>
    <xf numFmtId="0" fontId="3" fillId="12" borderId="13" xfId="0" applyFont="1" applyFill="1" applyBorder="1"/>
    <xf numFmtId="0" fontId="3" fillId="12" borderId="7" xfId="0" applyFont="1" applyFill="1" applyBorder="1"/>
    <xf numFmtId="0" fontId="4" fillId="12" borderId="5" xfId="0" applyFont="1" applyFill="1" applyBorder="1"/>
    <xf numFmtId="170" fontId="79" fillId="12" borderId="7" xfId="0" quotePrefix="1" applyNumberFormat="1" applyFont="1" applyFill="1" applyBorder="1" applyAlignment="1">
      <alignment horizontal="right"/>
    </xf>
    <xf numFmtId="0" fontId="3" fillId="12" borderId="1" xfId="0" applyFont="1" applyFill="1" applyBorder="1"/>
    <xf numFmtId="2" fontId="91" fillId="12" borderId="8" xfId="0" applyNumberFormat="1" applyFont="1" applyFill="1" applyBorder="1"/>
    <xf numFmtId="0" fontId="91" fillId="12" borderId="8" xfId="0" applyFont="1" applyFill="1" applyBorder="1" applyAlignment="1">
      <alignment horizontal="right" vertical="top"/>
    </xf>
    <xf numFmtId="4" fontId="68" fillId="12" borderId="7" xfId="0" applyNumberFormat="1" applyFont="1" applyFill="1" applyBorder="1"/>
    <xf numFmtId="4" fontId="68" fillId="12" borderId="7" xfId="0" applyNumberFormat="1" applyFont="1" applyFill="1" applyBorder="1" applyAlignment="1">
      <alignment horizontal="right" vertical="top"/>
    </xf>
    <xf numFmtId="0" fontId="3" fillId="12" borderId="2" xfId="0" applyFont="1" applyFill="1" applyBorder="1"/>
    <xf numFmtId="2" fontId="91" fillId="12" borderId="12" xfId="0" applyNumberFormat="1" applyFont="1" applyFill="1" applyBorder="1"/>
    <xf numFmtId="0" fontId="91" fillId="12" borderId="12" xfId="0" applyFont="1" applyFill="1" applyBorder="1" applyAlignment="1">
      <alignment horizontal="right" vertical="top"/>
    </xf>
    <xf numFmtId="0" fontId="3" fillId="34" borderId="321" xfId="0" applyFont="1" applyFill="1" applyBorder="1"/>
    <xf numFmtId="2" fontId="79" fillId="12" borderId="7" xfId="0" quotePrefix="1" applyNumberFormat="1" applyFont="1" applyFill="1" applyBorder="1" applyAlignment="1">
      <alignment horizontal="right"/>
    </xf>
    <xf numFmtId="2" fontId="3" fillId="34" borderId="321" xfId="0" applyNumberFormat="1" applyFont="1" applyFill="1" applyBorder="1"/>
    <xf numFmtId="2" fontId="3" fillId="34" borderId="320" xfId="0" applyNumberFormat="1" applyFont="1" applyFill="1" applyBorder="1"/>
    <xf numFmtId="2" fontId="3" fillId="12" borderId="1" xfId="0" applyNumberFormat="1" applyFont="1" applyFill="1" applyBorder="1"/>
    <xf numFmtId="2" fontId="3" fillId="12" borderId="8" xfId="0" applyNumberFormat="1" applyFont="1" applyFill="1" applyBorder="1"/>
    <xf numFmtId="2" fontId="79" fillId="12" borderId="7" xfId="0" applyNumberFormat="1" applyFont="1" applyFill="1" applyBorder="1"/>
    <xf numFmtId="2" fontId="3" fillId="12" borderId="2" xfId="0" applyNumberFormat="1" applyFont="1" applyFill="1" applyBorder="1"/>
    <xf numFmtId="2" fontId="3" fillId="12" borderId="12" xfId="0" applyNumberFormat="1" applyFont="1" applyFill="1" applyBorder="1"/>
    <xf numFmtId="0" fontId="0" fillId="0" borderId="9" xfId="0" applyBorder="1"/>
    <xf numFmtId="0" fontId="81" fillId="12" borderId="8" xfId="0" applyFont="1" applyFill="1" applyBorder="1" applyAlignment="1">
      <alignment vertical="center"/>
    </xf>
    <xf numFmtId="0" fontId="0" fillId="12" borderId="8" xfId="0" applyFill="1" applyBorder="1"/>
    <xf numFmtId="0" fontId="18" fillId="12" borderId="8" xfId="0" applyFont="1" applyFill="1" applyBorder="1" applyAlignment="1">
      <alignment horizontal="center" vertical="center"/>
    </xf>
    <xf numFmtId="4" fontId="72" fillId="12" borderId="8" xfId="0" applyNumberFormat="1" applyFont="1" applyFill="1" applyBorder="1"/>
    <xf numFmtId="0" fontId="72" fillId="12" borderId="8" xfId="0" applyFont="1" applyFill="1" applyBorder="1"/>
    <xf numFmtId="0" fontId="4" fillId="12" borderId="12" xfId="0" applyFont="1" applyFill="1" applyBorder="1" applyAlignment="1">
      <alignment horizontal="left" vertical="center"/>
    </xf>
    <xf numFmtId="4" fontId="83" fillId="12" borderId="8" xfId="0" applyNumberFormat="1" applyFont="1" applyFill="1" applyBorder="1"/>
    <xf numFmtId="4" fontId="83" fillId="12" borderId="12" xfId="0" applyNumberFormat="1" applyFont="1" applyFill="1" applyBorder="1"/>
    <xf numFmtId="4" fontId="10" fillId="12" borderId="13" xfId="0" applyNumberFormat="1" applyFont="1" applyFill="1" applyBorder="1"/>
    <xf numFmtId="4" fontId="72" fillId="12" borderId="28" xfId="0" applyNumberFormat="1" applyFont="1" applyFill="1" applyBorder="1"/>
    <xf numFmtId="0" fontId="18" fillId="13" borderId="13" xfId="0" applyFont="1" applyFill="1" applyBorder="1"/>
    <xf numFmtId="167" fontId="4" fillId="13" borderId="31" xfId="0" applyNumberFormat="1" applyFont="1" applyFill="1" applyBorder="1" applyAlignment="1" applyProtection="1">
      <alignment vertical="center"/>
    </xf>
    <xf numFmtId="167" fontId="4" fillId="13" borderId="30" xfId="0" applyNumberFormat="1" applyFont="1" applyFill="1" applyBorder="1" applyAlignment="1" applyProtection="1">
      <alignment vertical="center"/>
    </xf>
    <xf numFmtId="167" fontId="4" fillId="13" borderId="44" xfId="0" applyNumberFormat="1" applyFont="1" applyFill="1" applyBorder="1" applyAlignment="1" applyProtection="1">
      <alignment vertical="center"/>
    </xf>
    <xf numFmtId="4" fontId="0" fillId="10" borderId="172" xfId="0" applyNumberFormat="1" applyFill="1" applyBorder="1" applyAlignment="1"/>
    <xf numFmtId="4" fontId="0" fillId="10" borderId="187" xfId="0" applyNumberFormat="1" applyFill="1" applyBorder="1" applyAlignment="1"/>
    <xf numFmtId="4" fontId="0" fillId="10" borderId="183" xfId="0" applyNumberFormat="1" applyFill="1" applyBorder="1" applyAlignment="1"/>
    <xf numFmtId="4" fontId="4" fillId="26" borderId="176" xfId="0" applyNumberFormat="1" applyFont="1" applyFill="1" applyBorder="1" applyAlignment="1"/>
    <xf numFmtId="4" fontId="3" fillId="10" borderId="176" xfId="0" applyNumberFormat="1" applyFont="1" applyFill="1" applyBorder="1" applyAlignment="1"/>
    <xf numFmtId="4" fontId="3" fillId="10" borderId="0" xfId="0" applyNumberFormat="1" applyFont="1" applyFill="1" applyBorder="1" applyAlignment="1"/>
    <xf numFmtId="4" fontId="4" fillId="27" borderId="176" xfId="0" applyNumberFormat="1" applyFont="1" applyFill="1" applyBorder="1" applyAlignment="1"/>
    <xf numFmtId="4" fontId="3" fillId="15" borderId="176" xfId="0" applyNumberFormat="1" applyFont="1" applyFill="1" applyBorder="1" applyAlignment="1"/>
    <xf numFmtId="4" fontId="3" fillId="0" borderId="176" xfId="0" applyNumberFormat="1" applyFont="1" applyFill="1" applyBorder="1" applyAlignment="1"/>
    <xf numFmtId="4" fontId="3" fillId="10" borderId="0" xfId="0" applyNumberFormat="1" applyFont="1" applyFill="1" applyAlignment="1"/>
    <xf numFmtId="4" fontId="4" fillId="28" borderId="176" xfId="0" applyNumberFormat="1" applyFont="1" applyFill="1" applyBorder="1" applyAlignment="1"/>
    <xf numFmtId="4" fontId="4" fillId="14" borderId="176" xfId="0" applyNumberFormat="1" applyFont="1" applyFill="1" applyBorder="1" applyAlignment="1"/>
    <xf numFmtId="4" fontId="4" fillId="8" borderId="176" xfId="0" applyNumberFormat="1" applyFont="1" applyFill="1" applyBorder="1" applyAlignment="1"/>
    <xf numFmtId="4" fontId="76" fillId="29" borderId="0" xfId="0" applyNumberFormat="1" applyFont="1" applyFill="1"/>
    <xf numFmtId="4" fontId="102" fillId="10" borderId="0" xfId="0" applyNumberFormat="1" applyFont="1" applyFill="1" applyAlignment="1"/>
    <xf numFmtId="4" fontId="3" fillId="25" borderId="176" xfId="0" applyNumberFormat="1" applyFont="1" applyFill="1" applyBorder="1"/>
    <xf numFmtId="4" fontId="3" fillId="10" borderId="176" xfId="0" applyNumberFormat="1" applyFont="1" applyFill="1" applyBorder="1"/>
    <xf numFmtId="0" fontId="14" fillId="12" borderId="5" xfId="0" applyFont="1" applyFill="1" applyBorder="1" applyAlignment="1">
      <alignment horizontal="center"/>
    </xf>
    <xf numFmtId="0" fontId="14" fillId="12" borderId="265" xfId="0" applyFont="1" applyFill="1" applyBorder="1" applyAlignment="1">
      <alignment horizontal="center"/>
    </xf>
    <xf numFmtId="0" fontId="14" fillId="12" borderId="246" xfId="0" applyFont="1" applyFill="1" applyBorder="1" applyAlignment="1">
      <alignment horizontal="center"/>
    </xf>
    <xf numFmtId="0" fontId="0" fillId="12" borderId="267" xfId="0" applyFont="1" applyFill="1" applyBorder="1" applyAlignment="1"/>
    <xf numFmtId="0" fontId="0" fillId="12" borderId="270" xfId="0" applyFont="1" applyFill="1" applyBorder="1" applyAlignment="1"/>
    <xf numFmtId="0" fontId="0" fillId="12" borderId="275" xfId="0" applyFont="1" applyFill="1" applyBorder="1" applyAlignment="1"/>
    <xf numFmtId="0" fontId="14" fillId="12" borderId="231" xfId="0" applyFont="1" applyFill="1" applyBorder="1" applyAlignment="1">
      <alignment horizontal="center"/>
    </xf>
    <xf numFmtId="0" fontId="14" fillId="12" borderId="271" xfId="0" applyFont="1" applyFill="1" applyBorder="1" applyAlignment="1">
      <alignment horizontal="center"/>
    </xf>
    <xf numFmtId="0" fontId="14" fillId="12" borderId="276" xfId="0" applyFont="1" applyFill="1" applyBorder="1" applyAlignment="1">
      <alignment horizontal="center"/>
    </xf>
    <xf numFmtId="0" fontId="0" fillId="12" borderId="55" xfId="0" applyFont="1" applyFill="1" applyBorder="1"/>
    <xf numFmtId="0" fontId="0" fillId="12" borderId="250" xfId="0" applyFont="1" applyFill="1" applyBorder="1"/>
    <xf numFmtId="0" fontId="0" fillId="12" borderId="62" xfId="0" applyFont="1" applyFill="1" applyBorder="1"/>
    <xf numFmtId="0" fontId="0" fillId="12" borderId="63" xfId="0" applyFont="1" applyFill="1" applyBorder="1"/>
    <xf numFmtId="0" fontId="0" fillId="12" borderId="230" xfId="0" applyFont="1" applyFill="1" applyBorder="1"/>
    <xf numFmtId="0" fontId="0" fillId="12" borderId="254" xfId="0" applyFont="1" applyFill="1" applyBorder="1"/>
    <xf numFmtId="0" fontId="0" fillId="12" borderId="175" xfId="0" applyFont="1" applyFill="1" applyBorder="1"/>
    <xf numFmtId="0" fontId="0" fillId="12" borderId="20" xfId="0" applyFont="1" applyFill="1" applyBorder="1"/>
    <xf numFmtId="0" fontId="0" fillId="12" borderId="49" xfId="0" applyFont="1" applyFill="1" applyBorder="1" applyAlignment="1">
      <alignment horizontal="right" wrapText="1"/>
    </xf>
    <xf numFmtId="0" fontId="0" fillId="12" borderId="50" xfId="0" applyFont="1" applyFill="1" applyBorder="1" applyAlignment="1">
      <alignment horizontal="left" wrapText="1"/>
    </xf>
    <xf numFmtId="0" fontId="18" fillId="12" borderId="69" xfId="0" applyFont="1" applyFill="1" applyBorder="1"/>
    <xf numFmtId="0" fontId="0" fillId="12" borderId="70" xfId="0" applyFont="1" applyFill="1" applyBorder="1"/>
    <xf numFmtId="9" fontId="0" fillId="12" borderId="2" xfId="3" applyFont="1" applyFill="1" applyBorder="1" applyAlignment="1" applyProtection="1"/>
    <xf numFmtId="9" fontId="0" fillId="12" borderId="11" xfId="3" applyFont="1" applyFill="1" applyBorder="1" applyAlignment="1" applyProtection="1"/>
    <xf numFmtId="9" fontId="0" fillId="12" borderId="4" xfId="3" applyFont="1" applyFill="1" applyBorder="1" applyAlignment="1" applyProtection="1"/>
    <xf numFmtId="4" fontId="0" fillId="12" borderId="194" xfId="0" applyNumberFormat="1" applyFont="1" applyFill="1" applyBorder="1"/>
    <xf numFmtId="4" fontId="0" fillId="12" borderId="272" xfId="0" applyNumberFormat="1" applyFont="1" applyFill="1" applyBorder="1"/>
    <xf numFmtId="4" fontId="0" fillId="12" borderId="277" xfId="0" applyNumberFormat="1" applyFont="1" applyFill="1" applyBorder="1"/>
    <xf numFmtId="4" fontId="0" fillId="12" borderId="278" xfId="0" applyNumberFormat="1" applyFont="1" applyFill="1" applyBorder="1"/>
    <xf numFmtId="4" fontId="0" fillId="12" borderId="270" xfId="0" applyNumberFormat="1" applyFont="1" applyFill="1" applyBorder="1"/>
    <xf numFmtId="4" fontId="0" fillId="12" borderId="275" xfId="0" applyNumberFormat="1" applyFont="1" applyFill="1" applyBorder="1"/>
    <xf numFmtId="4" fontId="0" fillId="12" borderId="248" xfId="0" applyNumberFormat="1" applyFont="1" applyFill="1" applyBorder="1"/>
    <xf numFmtId="4" fontId="0" fillId="12" borderId="35" xfId="0" applyNumberFormat="1" applyFont="1" applyFill="1" applyBorder="1"/>
    <xf numFmtId="4" fontId="0" fillId="12" borderId="279" xfId="0" applyNumberFormat="1" applyFont="1" applyFill="1" applyBorder="1"/>
    <xf numFmtId="4" fontId="0" fillId="12" borderId="263" xfId="0" applyNumberFormat="1" applyFont="1" applyFill="1" applyBorder="1"/>
    <xf numFmtId="4" fontId="0" fillId="12" borderId="273" xfId="0" applyNumberFormat="1" applyFont="1" applyFill="1" applyBorder="1"/>
    <xf numFmtId="4" fontId="0" fillId="12" borderId="189" xfId="0" applyNumberFormat="1" applyFont="1" applyFill="1" applyBorder="1"/>
    <xf numFmtId="4" fontId="0" fillId="12" borderId="264" xfId="0" applyNumberFormat="1" applyFont="1" applyFill="1" applyBorder="1"/>
    <xf numFmtId="4" fontId="0" fillId="12" borderId="274" xfId="0" applyNumberFormat="1" applyFont="1" applyFill="1" applyBorder="1"/>
    <xf numFmtId="4" fontId="0" fillId="12" borderId="280" xfId="0" applyNumberFormat="1" applyFont="1" applyFill="1" applyBorder="1"/>
    <xf numFmtId="4" fontId="0" fillId="12" borderId="233" xfId="0" applyNumberFormat="1" applyFont="1" applyFill="1" applyBorder="1"/>
    <xf numFmtId="4" fontId="0" fillId="12" borderId="58" xfId="0" applyNumberFormat="1" applyFont="1" applyFill="1" applyBorder="1"/>
    <xf numFmtId="4" fontId="0" fillId="12" borderId="190" xfId="0" applyNumberFormat="1" applyFont="1" applyFill="1" applyBorder="1"/>
    <xf numFmtId="0" fontId="18" fillId="13" borderId="69" xfId="0" applyFont="1" applyFill="1" applyBorder="1"/>
    <xf numFmtId="0" fontId="4" fillId="13" borderId="70" xfId="0" applyFont="1" applyFill="1" applyBorder="1"/>
    <xf numFmtId="4" fontId="4" fillId="13" borderId="31" xfId="0" applyNumberFormat="1" applyFont="1" applyFill="1" applyBorder="1"/>
    <xf numFmtId="4" fontId="4" fillId="13" borderId="42" xfId="0" applyNumberFormat="1" applyFont="1" applyFill="1" applyBorder="1"/>
    <xf numFmtId="4" fontId="4" fillId="13" borderId="323" xfId="0" applyNumberFormat="1" applyFont="1" applyFill="1" applyBorder="1"/>
    <xf numFmtId="0" fontId="29" fillId="0" borderId="5" xfId="0" applyFont="1" applyBorder="1"/>
    <xf numFmtId="0" fontId="0" fillId="0" borderId="6" xfId="0" applyFont="1" applyBorder="1"/>
    <xf numFmtId="0" fontId="0" fillId="0" borderId="9" xfId="0" applyFont="1" applyBorder="1"/>
    <xf numFmtId="0" fontId="3" fillId="0" borderId="3" xfId="0" applyFont="1" applyBorder="1"/>
    <xf numFmtId="0" fontId="14" fillId="0" borderId="2" xfId="0" applyFont="1" applyBorder="1"/>
    <xf numFmtId="0" fontId="72" fillId="10" borderId="0" xfId="0" quotePrefix="1" applyFont="1" applyFill="1" applyAlignment="1">
      <alignment horizontal="left"/>
    </xf>
    <xf numFmtId="0" fontId="83" fillId="10" borderId="0" xfId="0" quotePrefix="1" applyFont="1" applyFill="1" applyAlignment="1">
      <alignment horizontal="left"/>
    </xf>
    <xf numFmtId="4" fontId="0" fillId="10" borderId="325" xfId="0" applyNumberFormat="1" applyFont="1" applyFill="1" applyBorder="1"/>
    <xf numFmtId="4" fontId="0" fillId="10" borderId="326" xfId="0" applyNumberFormat="1" applyFont="1" applyFill="1" applyBorder="1"/>
    <xf numFmtId="4" fontId="0" fillId="12" borderId="327" xfId="0" applyNumberFormat="1" applyFont="1" applyFill="1" applyBorder="1"/>
    <xf numFmtId="0" fontId="14" fillId="12" borderId="324" xfId="0" applyFont="1" applyFill="1" applyBorder="1"/>
    <xf numFmtId="0" fontId="0" fillId="12" borderId="328" xfId="0" applyFont="1" applyFill="1" applyBorder="1"/>
    <xf numFmtId="0" fontId="3" fillId="12" borderId="329" xfId="0" applyFont="1" applyFill="1" applyBorder="1"/>
    <xf numFmtId="4" fontId="0" fillId="10" borderId="330" xfId="0" applyNumberFormat="1" applyFont="1" applyFill="1" applyBorder="1"/>
    <xf numFmtId="4" fontId="0" fillId="12" borderId="331" xfId="0" applyNumberFormat="1" applyFont="1" applyFill="1" applyBorder="1"/>
    <xf numFmtId="0" fontId="45" fillId="10" borderId="0" xfId="0" applyFont="1" applyFill="1"/>
    <xf numFmtId="0" fontId="23" fillId="10" borderId="0" xfId="0" applyFont="1" applyFill="1"/>
    <xf numFmtId="0" fontId="18" fillId="12" borderId="31" xfId="0" applyFont="1" applyFill="1" applyBorder="1" applyAlignment="1">
      <alignment horizontal="center"/>
    </xf>
    <xf numFmtId="0" fontId="18" fillId="12" borderId="13" xfId="0" applyFont="1" applyFill="1" applyBorder="1" applyAlignment="1">
      <alignment horizontal="center" wrapText="1"/>
    </xf>
    <xf numFmtId="0" fontId="0" fillId="12" borderId="0" xfId="0" applyFill="1"/>
    <xf numFmtId="0" fontId="0" fillId="12" borderId="1" xfId="0" applyFill="1" applyBorder="1"/>
    <xf numFmtId="0" fontId="0" fillId="12" borderId="8" xfId="0" applyFill="1" applyBorder="1"/>
    <xf numFmtId="0" fontId="14" fillId="12" borderId="0" xfId="0" applyFont="1" applyFill="1"/>
    <xf numFmtId="4" fontId="0" fillId="12" borderId="1" xfId="0" applyNumberFormat="1" applyFill="1" applyBorder="1"/>
    <xf numFmtId="4" fontId="0" fillId="12" borderId="8" xfId="0" applyNumberFormat="1" applyFill="1" applyBorder="1"/>
    <xf numFmtId="0" fontId="18" fillId="12" borderId="0" xfId="0" applyFont="1" applyFill="1"/>
    <xf numFmtId="0" fontId="0" fillId="12" borderId="63" xfId="0" applyFill="1" applyBorder="1"/>
    <xf numFmtId="4" fontId="0" fillId="12" borderId="267" xfId="0" applyNumberFormat="1" applyFill="1" applyBorder="1"/>
    <xf numFmtId="4" fontId="0" fillId="12" borderId="268" xfId="0" applyNumberFormat="1" applyFill="1" applyBorder="1"/>
    <xf numFmtId="0" fontId="54" fillId="12" borderId="0" xfId="0" applyFont="1" applyFill="1"/>
    <xf numFmtId="0" fontId="54" fillId="12" borderId="0" xfId="0" applyFont="1" applyFill="1" applyAlignment="1">
      <alignment horizontal="left"/>
    </xf>
    <xf numFmtId="4" fontId="0" fillId="12" borderId="2" xfId="0" applyNumberFormat="1" applyFill="1" applyBorder="1"/>
    <xf numFmtId="4" fontId="0" fillId="12" borderId="12" xfId="0" applyNumberFormat="1" applyFill="1" applyBorder="1"/>
    <xf numFmtId="0" fontId="30" fillId="12" borderId="71" xfId="0" applyFont="1" applyFill="1" applyBorder="1" applyAlignment="1">
      <alignment horizontal="center" vertical="center"/>
    </xf>
    <xf numFmtId="0" fontId="30" fillId="12" borderId="72" xfId="0" applyFont="1" applyFill="1" applyBorder="1" applyAlignment="1">
      <alignment horizontal="center" vertical="center" wrapText="1"/>
    </xf>
    <xf numFmtId="0" fontId="30" fillId="12" borderId="73" xfId="0" applyFont="1" applyFill="1" applyBorder="1" applyAlignment="1">
      <alignment horizontal="center" vertical="center" wrapText="1"/>
    </xf>
    <xf numFmtId="0" fontId="62" fillId="12" borderId="69" xfId="0" applyNumberFormat="1" applyFont="1" applyFill="1" applyBorder="1" applyAlignment="1">
      <alignment horizontal="right"/>
    </xf>
    <xf numFmtId="0" fontId="30" fillId="12" borderId="47" xfId="0" applyNumberFormat="1" applyFont="1" applyFill="1" applyBorder="1" applyAlignment="1"/>
    <xf numFmtId="0" fontId="14" fillId="12" borderId="48" xfId="0" applyNumberFormat="1" applyFont="1" applyFill="1" applyBorder="1" applyAlignment="1">
      <alignment horizontal="left" indent="1"/>
    </xf>
    <xf numFmtId="0" fontId="0" fillId="12" borderId="49" xfId="0" applyFont="1" applyFill="1" applyBorder="1" applyAlignment="1">
      <alignment vertical="top"/>
    </xf>
    <xf numFmtId="167" fontId="3" fillId="10" borderId="128" xfId="0" applyNumberFormat="1" applyFont="1" applyFill="1" applyBorder="1" applyAlignment="1">
      <alignment vertical="top"/>
    </xf>
    <xf numFmtId="0" fontId="3" fillId="10" borderId="129" xfId="0" applyFont="1" applyFill="1" applyBorder="1" applyAlignment="1">
      <alignment vertical="top"/>
    </xf>
    <xf numFmtId="0" fontId="3" fillId="10" borderId="130" xfId="0" applyFont="1" applyFill="1" applyBorder="1" applyAlignment="1">
      <alignment vertical="top"/>
    </xf>
    <xf numFmtId="167" fontId="3" fillId="10" borderId="131" xfId="0" applyNumberFormat="1" applyFont="1" applyFill="1" applyBorder="1" applyAlignment="1">
      <alignment vertical="top"/>
    </xf>
    <xf numFmtId="0" fontId="3" fillId="10" borderId="132" xfId="0" applyFont="1" applyFill="1" applyBorder="1" applyAlignment="1">
      <alignment vertical="top"/>
    </xf>
    <xf numFmtId="166" fontId="3" fillId="10" borderId="131" xfId="0" applyNumberFormat="1" applyFont="1" applyFill="1" applyBorder="1" applyAlignment="1"/>
    <xf numFmtId="166" fontId="3" fillId="10" borderId="132" xfId="0" applyNumberFormat="1" applyFont="1" applyFill="1" applyBorder="1" applyAlignment="1"/>
    <xf numFmtId="166" fontId="3" fillId="10" borderId="130" xfId="0" applyNumberFormat="1" applyFont="1" applyFill="1" applyBorder="1" applyAlignment="1"/>
    <xf numFmtId="166" fontId="3" fillId="10" borderId="126" xfId="0" applyNumberFormat="1" applyFont="1" applyFill="1" applyBorder="1" applyAlignment="1">
      <alignment vertical="top"/>
    </xf>
    <xf numFmtId="166" fontId="3" fillId="10" borderId="129" xfId="0" applyNumberFormat="1" applyFont="1" applyFill="1" applyBorder="1" applyAlignment="1">
      <alignment vertical="top"/>
    </xf>
    <xf numFmtId="166" fontId="3" fillId="10" borderId="130" xfId="0" applyNumberFormat="1" applyFont="1" applyFill="1" applyBorder="1" applyAlignment="1">
      <alignment vertical="top"/>
    </xf>
    <xf numFmtId="166" fontId="0" fillId="10" borderId="65" xfId="0" applyNumberFormat="1" applyFont="1" applyFill="1" applyBorder="1" applyAlignment="1">
      <alignment vertical="top"/>
    </xf>
    <xf numFmtId="166" fontId="0" fillId="10" borderId="61" xfId="0" applyNumberFormat="1" applyFont="1" applyFill="1" applyBorder="1" applyAlignment="1">
      <alignment vertical="top"/>
    </xf>
    <xf numFmtId="166" fontId="0" fillId="10" borderId="68" xfId="0" applyNumberFormat="1" applyFont="1" applyFill="1" applyBorder="1" applyAlignment="1">
      <alignment vertical="top"/>
    </xf>
    <xf numFmtId="166" fontId="0" fillId="10" borderId="67" xfId="0" applyNumberFormat="1" applyFont="1" applyFill="1" applyBorder="1" applyAlignment="1"/>
    <xf numFmtId="166" fontId="0" fillId="10" borderId="61" xfId="0" applyNumberFormat="1" applyFont="1" applyFill="1" applyBorder="1" applyAlignment="1"/>
    <xf numFmtId="166" fontId="0" fillId="10" borderId="68" xfId="0" applyNumberFormat="1" applyFont="1" applyFill="1" applyBorder="1" applyAlignment="1"/>
    <xf numFmtId="167" fontId="0" fillId="10" borderId="67" xfId="0" applyNumberFormat="1" applyFont="1" applyFill="1" applyBorder="1" applyAlignment="1"/>
    <xf numFmtId="167" fontId="0" fillId="10" borderId="61" xfId="0" applyNumberFormat="1" applyFont="1" applyFill="1" applyBorder="1" applyAlignment="1"/>
    <xf numFmtId="167" fontId="0" fillId="10" borderId="68" xfId="0" applyNumberFormat="1" applyFont="1" applyFill="1" applyBorder="1" applyAlignment="1"/>
    <xf numFmtId="167" fontId="0" fillId="10" borderId="88" xfId="0" applyNumberFormat="1" applyFont="1" applyFill="1" applyBorder="1" applyAlignment="1">
      <alignment vertical="top"/>
    </xf>
    <xf numFmtId="0" fontId="0" fillId="10" borderId="59" xfId="0" applyFont="1" applyFill="1" applyBorder="1" applyAlignment="1">
      <alignment vertical="top"/>
    </xf>
    <xf numFmtId="0" fontId="0" fillId="10" borderId="87" xfId="0" applyFont="1" applyFill="1" applyBorder="1" applyAlignment="1">
      <alignment vertical="top"/>
    </xf>
    <xf numFmtId="0" fontId="18" fillId="13" borderId="69" xfId="0" applyNumberFormat="1" applyFont="1" applyFill="1" applyBorder="1" applyAlignment="1">
      <alignment horizontal="center" vertical="center"/>
    </xf>
    <xf numFmtId="166" fontId="4" fillId="13" borderId="44" xfId="0" applyNumberFormat="1" applyFont="1" applyFill="1" applyBorder="1" applyAlignment="1">
      <alignment vertical="center"/>
    </xf>
    <xf numFmtId="166" fontId="4" fillId="13" borderId="42" xfId="0" applyNumberFormat="1" applyFont="1" applyFill="1" applyBorder="1" applyAlignment="1">
      <alignment vertical="center"/>
    </xf>
    <xf numFmtId="4" fontId="3" fillId="10" borderId="128" xfId="0" applyNumberFormat="1" applyFont="1" applyFill="1" applyBorder="1" applyAlignment="1">
      <alignment vertical="top"/>
    </xf>
    <xf numFmtId="4" fontId="3" fillId="10" borderId="131" xfId="0" applyNumberFormat="1" applyFont="1" applyFill="1" applyBorder="1" applyAlignment="1">
      <alignment vertical="top"/>
    </xf>
    <xf numFmtId="4" fontId="3" fillId="10" borderId="131" xfId="0" applyNumberFormat="1" applyFont="1" applyFill="1" applyBorder="1" applyAlignment="1"/>
    <xf numFmtId="4" fontId="3" fillId="10" borderId="126" xfId="0" applyNumberFormat="1" applyFont="1" applyFill="1" applyBorder="1" applyAlignment="1">
      <alignment vertical="top"/>
    </xf>
    <xf numFmtId="4" fontId="4" fillId="13" borderId="31" xfId="0" applyNumberFormat="1" applyFont="1" applyFill="1" applyBorder="1" applyAlignment="1">
      <alignment vertical="center"/>
    </xf>
    <xf numFmtId="4" fontId="0" fillId="10" borderId="65" xfId="0" applyNumberFormat="1" applyFont="1" applyFill="1" applyBorder="1" applyAlignment="1">
      <alignment vertical="top"/>
    </xf>
    <xf numFmtId="4" fontId="0" fillId="10" borderId="67" xfId="0" applyNumberFormat="1" applyFont="1" applyFill="1" applyBorder="1" applyAlignment="1"/>
    <xf numFmtId="4" fontId="0" fillId="10" borderId="88" xfId="0" applyNumberFormat="1" applyFont="1" applyFill="1" applyBorder="1" applyAlignment="1">
      <alignment vertical="top"/>
    </xf>
    <xf numFmtId="0" fontId="40" fillId="10" borderId="0" xfId="0" applyFont="1" applyFill="1" applyAlignment="1">
      <alignment horizontal="left"/>
    </xf>
    <xf numFmtId="4" fontId="23" fillId="10" borderId="0" xfId="0" applyNumberFormat="1" applyFont="1" applyFill="1"/>
    <xf numFmtId="0" fontId="23" fillId="10" borderId="0" xfId="0" applyFont="1" applyFill="1" applyAlignment="1">
      <alignment horizontal="center"/>
    </xf>
    <xf numFmtId="0" fontId="58" fillId="10" borderId="117" xfId="0" applyFont="1" applyFill="1" applyBorder="1" applyAlignment="1"/>
    <xf numFmtId="0" fontId="11" fillId="10" borderId="118" xfId="0" applyFont="1" applyFill="1" applyBorder="1" applyAlignment="1"/>
    <xf numFmtId="0" fontId="30" fillId="12" borderId="295" xfId="0" applyFont="1" applyFill="1" applyBorder="1" applyAlignment="1">
      <alignment horizontal="center" vertical="center"/>
    </xf>
    <xf numFmtId="0" fontId="30" fillId="12" borderId="236" xfId="0" applyFont="1" applyFill="1" applyBorder="1" applyAlignment="1">
      <alignment horizontal="center" vertical="center" wrapText="1"/>
    </xf>
    <xf numFmtId="0" fontId="30" fillId="12" borderId="296" xfId="0" applyFont="1" applyFill="1" applyBorder="1" applyAlignment="1">
      <alignment horizontal="center" vertical="center" wrapText="1"/>
    </xf>
    <xf numFmtId="0" fontId="19" fillId="10" borderId="0" xfId="0" applyFont="1" applyFill="1"/>
    <xf numFmtId="0" fontId="0" fillId="10" borderId="0" xfId="0" applyFont="1" applyFill="1" applyBorder="1" applyAlignment="1">
      <alignment vertical="top"/>
    </xf>
    <xf numFmtId="0" fontId="0" fillId="10" borderId="0" xfId="0" applyFont="1" applyFill="1" applyAlignment="1">
      <alignment vertical="top"/>
    </xf>
    <xf numFmtId="167" fontId="0" fillId="10" borderId="0" xfId="0" applyNumberFormat="1" applyFont="1" applyFill="1" applyAlignment="1">
      <alignment vertical="top"/>
    </xf>
    <xf numFmtId="0" fontId="3" fillId="10" borderId="242" xfId="0" applyFont="1" applyFill="1" applyBorder="1" applyAlignment="1">
      <alignment vertical="top"/>
    </xf>
    <xf numFmtId="166" fontId="3" fillId="10" borderId="242" xfId="0" applyNumberFormat="1" applyFont="1" applyFill="1" applyBorder="1" applyAlignment="1"/>
    <xf numFmtId="166" fontId="3" fillId="10" borderId="242" xfId="0" applyNumberFormat="1" applyFont="1" applyFill="1" applyBorder="1" applyAlignment="1">
      <alignment vertical="top"/>
    </xf>
    <xf numFmtId="166" fontId="0" fillId="10" borderId="307" xfId="0" applyNumberFormat="1" applyFont="1" applyFill="1" applyBorder="1" applyAlignment="1">
      <alignment vertical="top"/>
    </xf>
    <xf numFmtId="166" fontId="0" fillId="10" borderId="272" xfId="0" applyNumberFormat="1" applyFont="1" applyFill="1" applyBorder="1" applyAlignment="1">
      <alignment vertical="top"/>
    </xf>
    <xf numFmtId="166" fontId="0" fillId="10" borderId="194" xfId="0" applyNumberFormat="1" applyFont="1" applyFill="1" applyBorder="1" applyAlignment="1">
      <alignment vertical="top"/>
    </xf>
    <xf numFmtId="166" fontId="0" fillId="10" borderId="195" xfId="0" applyNumberFormat="1" applyFont="1" applyFill="1" applyBorder="1" applyAlignment="1">
      <alignment vertical="top"/>
    </xf>
    <xf numFmtId="166" fontId="0" fillId="10" borderId="194" xfId="0" applyNumberFormat="1" applyFont="1" applyFill="1" applyBorder="1" applyAlignment="1"/>
    <xf numFmtId="166" fontId="0" fillId="10" borderId="272" xfId="0" applyNumberFormat="1" applyFont="1" applyFill="1" applyBorder="1" applyAlignment="1"/>
    <xf numFmtId="166" fontId="0" fillId="10" borderId="195" xfId="0" applyNumberFormat="1" applyFont="1" applyFill="1" applyBorder="1" applyAlignment="1"/>
    <xf numFmtId="167" fontId="0" fillId="10" borderId="194" xfId="0" applyNumberFormat="1" applyFont="1" applyFill="1" applyBorder="1" applyAlignment="1"/>
    <xf numFmtId="167" fontId="0" fillId="10" borderId="272" xfId="0" applyNumberFormat="1" applyFont="1" applyFill="1" applyBorder="1" applyAlignment="1"/>
    <xf numFmtId="167" fontId="0" fillId="10" borderId="195" xfId="0" applyNumberFormat="1" applyFont="1" applyFill="1" applyBorder="1" applyAlignment="1"/>
    <xf numFmtId="167" fontId="0" fillId="10" borderId="202" xfId="0" applyNumberFormat="1" applyFont="1" applyFill="1" applyBorder="1" applyAlignment="1">
      <alignment vertical="top"/>
    </xf>
    <xf numFmtId="0" fontId="0" fillId="10" borderId="203" xfId="0" applyFont="1" applyFill="1" applyBorder="1" applyAlignment="1">
      <alignment vertical="top"/>
    </xf>
    <xf numFmtId="0" fontId="0" fillId="10" borderId="284" xfId="0" applyFont="1" applyFill="1" applyBorder="1" applyAlignment="1">
      <alignment vertical="top"/>
    </xf>
    <xf numFmtId="0" fontId="0" fillId="10" borderId="202" xfId="0" applyFont="1" applyFill="1" applyBorder="1" applyAlignment="1">
      <alignment vertical="top"/>
    </xf>
    <xf numFmtId="0" fontId="0" fillId="10" borderId="204" xfId="0" applyFont="1" applyFill="1" applyBorder="1" applyAlignment="1">
      <alignment vertical="top"/>
    </xf>
    <xf numFmtId="0" fontId="0" fillId="10" borderId="58" xfId="0" applyFont="1" applyFill="1" applyBorder="1" applyAlignment="1">
      <alignment vertical="top"/>
    </xf>
    <xf numFmtId="166" fontId="4" fillId="13" borderId="41" xfId="0" applyNumberFormat="1" applyFont="1" applyFill="1" applyBorder="1" applyAlignment="1">
      <alignment vertical="center"/>
    </xf>
    <xf numFmtId="166" fontId="4" fillId="13" borderId="227" xfId="0" applyNumberFormat="1" applyFont="1" applyFill="1" applyBorder="1" applyAlignment="1">
      <alignment vertical="center"/>
    </xf>
    <xf numFmtId="0" fontId="74" fillId="25" borderId="0" xfId="0" applyFont="1" applyFill="1" applyProtection="1">
      <protection hidden="1"/>
    </xf>
    <xf numFmtId="0" fontId="4" fillId="13" borderId="176" xfId="0" applyFont="1" applyFill="1" applyBorder="1"/>
    <xf numFmtId="4" fontId="4" fillId="0" borderId="0" xfId="0" applyNumberFormat="1" applyFont="1" applyFill="1" applyBorder="1" applyAlignment="1">
      <alignment horizontal="center"/>
    </xf>
    <xf numFmtId="4" fontId="0" fillId="0" borderId="0" xfId="0" applyNumberFormat="1" applyAlignment="1">
      <alignment horizontal="center"/>
    </xf>
    <xf numFmtId="4" fontId="4" fillId="13" borderId="176" xfId="0" applyNumberFormat="1" applyFont="1" applyFill="1" applyBorder="1" applyAlignment="1">
      <alignment horizontal="center"/>
    </xf>
    <xf numFmtId="4" fontId="4" fillId="12" borderId="332" xfId="0" applyNumberFormat="1" applyFont="1" applyFill="1" applyBorder="1" applyAlignment="1">
      <alignment horizontal="center"/>
    </xf>
    <xf numFmtId="4" fontId="4" fillId="12" borderId="334" xfId="0" applyNumberFormat="1" applyFont="1" applyFill="1" applyBorder="1" applyAlignment="1">
      <alignment horizontal="center"/>
    </xf>
    <xf numFmtId="4" fontId="4" fillId="12" borderId="228" xfId="0" applyNumberFormat="1" applyFont="1" applyFill="1" applyBorder="1" applyAlignment="1">
      <alignment horizontal="center"/>
    </xf>
    <xf numFmtId="4" fontId="4" fillId="13" borderId="332" xfId="0" applyNumberFormat="1" applyFont="1" applyFill="1" applyBorder="1" applyAlignment="1">
      <alignment horizontal="center"/>
    </xf>
    <xf numFmtId="4" fontId="4" fillId="13" borderId="334" xfId="0" applyNumberFormat="1" applyFont="1" applyFill="1" applyBorder="1" applyAlignment="1">
      <alignment horizontal="center"/>
    </xf>
    <xf numFmtId="4" fontId="4" fillId="13" borderId="228" xfId="0" applyNumberFormat="1" applyFont="1" applyFill="1" applyBorder="1" applyAlignment="1">
      <alignment horizontal="center"/>
    </xf>
    <xf numFmtId="4" fontId="0" fillId="0" borderId="1" xfId="0" applyNumberFormat="1" applyBorder="1" applyAlignment="1">
      <alignment horizontal="center"/>
    </xf>
    <xf numFmtId="4" fontId="0" fillId="0" borderId="3" xfId="0" applyNumberFormat="1" applyBorder="1" applyAlignment="1">
      <alignment horizontal="center"/>
    </xf>
    <xf numFmtId="4" fontId="4" fillId="13" borderId="335" xfId="0" applyNumberFormat="1" applyFont="1" applyFill="1" applyBorder="1" applyAlignment="1">
      <alignment horizontal="center"/>
    </xf>
    <xf numFmtId="4" fontId="4" fillId="13" borderId="171" xfId="0" applyNumberFormat="1" applyFont="1" applyFill="1" applyBorder="1" applyAlignment="1">
      <alignment horizontal="center"/>
    </xf>
    <xf numFmtId="4" fontId="0" fillId="12" borderId="176" xfId="0" applyNumberFormat="1" applyFill="1" applyBorder="1" applyAlignment="1">
      <alignment horizontal="center"/>
    </xf>
    <xf numFmtId="4" fontId="0" fillId="12" borderId="332" xfId="0" applyNumberFormat="1" applyFill="1" applyBorder="1" applyAlignment="1">
      <alignment horizontal="center"/>
    </xf>
    <xf numFmtId="4" fontId="0" fillId="12" borderId="334" xfId="0" applyNumberFormat="1" applyFill="1" applyBorder="1" applyAlignment="1">
      <alignment horizontal="center"/>
    </xf>
    <xf numFmtId="4" fontId="0" fillId="12" borderId="228" xfId="0" applyNumberFormat="1" applyFill="1" applyBorder="1" applyAlignment="1">
      <alignment horizontal="center"/>
    </xf>
    <xf numFmtId="0" fontId="0" fillId="12" borderId="332" xfId="0" applyFill="1" applyBorder="1"/>
    <xf numFmtId="0" fontId="4" fillId="12" borderId="332" xfId="0" applyFont="1" applyFill="1" applyBorder="1"/>
    <xf numFmtId="0" fontId="4" fillId="13" borderId="332" xfId="0" applyFont="1" applyFill="1" applyBorder="1"/>
    <xf numFmtId="0" fontId="0" fillId="12" borderId="336" xfId="0" applyFill="1" applyBorder="1"/>
    <xf numFmtId="0" fontId="4" fillId="12" borderId="336" xfId="0" applyFont="1" applyFill="1" applyBorder="1"/>
    <xf numFmtId="0" fontId="4" fillId="13" borderId="336" xfId="0" applyFont="1" applyFill="1" applyBorder="1"/>
    <xf numFmtId="0" fontId="0" fillId="12" borderId="292" xfId="0" applyFill="1" applyBorder="1"/>
    <xf numFmtId="0" fontId="4" fillId="12" borderId="292" xfId="0" applyFont="1" applyFill="1" applyBorder="1"/>
    <xf numFmtId="0" fontId="4" fillId="13" borderId="292" xfId="0" applyFont="1" applyFill="1" applyBorder="1"/>
    <xf numFmtId="0" fontId="3" fillId="12" borderId="176" xfId="0" quotePrefix="1" applyFont="1" applyFill="1" applyBorder="1" applyAlignment="1">
      <alignment horizontal="left"/>
    </xf>
    <xf numFmtId="0" fontId="3" fillId="12" borderId="176" xfId="0" applyFont="1" applyFill="1" applyBorder="1"/>
    <xf numFmtId="4" fontId="3" fillId="12" borderId="176" xfId="0" applyNumberFormat="1" applyFont="1" applyFill="1" applyBorder="1" applyAlignment="1">
      <alignment horizontal="center"/>
    </xf>
    <xf numFmtId="4" fontId="3" fillId="12" borderId="332" xfId="0" applyNumberFormat="1" applyFont="1" applyFill="1" applyBorder="1" applyAlignment="1">
      <alignment horizontal="center"/>
    </xf>
    <xf numFmtId="4" fontId="3" fillId="12" borderId="334" xfId="0" applyNumberFormat="1" applyFont="1" applyFill="1" applyBorder="1" applyAlignment="1">
      <alignment horizontal="center"/>
    </xf>
    <xf numFmtId="4" fontId="3" fillId="12" borderId="228" xfId="0" applyNumberFormat="1" applyFont="1" applyFill="1" applyBorder="1" applyAlignment="1">
      <alignment horizontal="center"/>
    </xf>
    <xf numFmtId="0" fontId="3" fillId="12" borderId="176" xfId="0" quotePrefix="1" applyFont="1" applyFill="1" applyBorder="1"/>
    <xf numFmtId="0" fontId="2" fillId="12" borderId="176" xfId="0" applyFont="1" applyFill="1" applyBorder="1"/>
    <xf numFmtId="0" fontId="0" fillId="12" borderId="176" xfId="0" quotePrefix="1" applyFill="1" applyBorder="1"/>
    <xf numFmtId="0" fontId="3" fillId="12" borderId="176" xfId="0" applyFont="1" applyFill="1" applyBorder="1" applyAlignment="1">
      <alignment horizontal="left"/>
    </xf>
    <xf numFmtId="4" fontId="4" fillId="12" borderId="335" xfId="0" applyNumberFormat="1" applyFont="1" applyFill="1" applyBorder="1" applyAlignment="1">
      <alignment horizontal="center"/>
    </xf>
    <xf numFmtId="4" fontId="3" fillId="12" borderId="171" xfId="0" applyNumberFormat="1" applyFont="1" applyFill="1" applyBorder="1" applyAlignment="1">
      <alignment horizontal="center"/>
    </xf>
    <xf numFmtId="4" fontId="0" fillId="10" borderId="0" xfId="0" applyNumberFormat="1" applyFill="1" applyAlignment="1">
      <alignment horizontal="center"/>
    </xf>
    <xf numFmtId="4" fontId="0" fillId="10" borderId="1" xfId="0" applyNumberFormat="1" applyFill="1" applyBorder="1" applyAlignment="1">
      <alignment horizontal="center"/>
    </xf>
    <xf numFmtId="4" fontId="0" fillId="10" borderId="3" xfId="0" applyNumberFormat="1" applyFill="1" applyBorder="1" applyAlignment="1">
      <alignment horizontal="center"/>
    </xf>
    <xf numFmtId="4" fontId="0" fillId="12" borderId="125" xfId="0" applyNumberFormat="1" applyFill="1" applyBorder="1" applyAlignment="1">
      <alignment horizontal="center"/>
    </xf>
    <xf numFmtId="4" fontId="0" fillId="12" borderId="244" xfId="0" applyNumberFormat="1" applyFill="1" applyBorder="1" applyAlignment="1">
      <alignment horizontal="center"/>
    </xf>
    <xf numFmtId="4" fontId="0" fillId="12" borderId="333" xfId="0" applyNumberFormat="1" applyFill="1" applyBorder="1" applyAlignment="1">
      <alignment horizontal="center"/>
    </xf>
    <xf numFmtId="4" fontId="0" fillId="12" borderId="280" xfId="0" applyNumberFormat="1" applyFill="1" applyBorder="1" applyAlignment="1">
      <alignment horizontal="center"/>
    </xf>
    <xf numFmtId="4" fontId="4" fillId="12" borderId="41" xfId="0" applyNumberFormat="1" applyFont="1" applyFill="1" applyBorder="1" applyAlignment="1">
      <alignment horizontal="center"/>
    </xf>
    <xf numFmtId="4" fontId="4" fillId="12" borderId="44" xfId="0" applyNumberFormat="1" applyFont="1" applyFill="1" applyBorder="1" applyAlignment="1">
      <alignment horizontal="center"/>
    </xf>
    <xf numFmtId="4" fontId="4" fillId="12" borderId="227" xfId="0" applyNumberFormat="1" applyFont="1" applyFill="1" applyBorder="1" applyAlignment="1">
      <alignment horizontal="center"/>
    </xf>
    <xf numFmtId="4" fontId="4" fillId="12" borderId="42" xfId="0" applyNumberFormat="1" applyFont="1" applyFill="1" applyBorder="1" applyAlignment="1">
      <alignment horizontal="center"/>
    </xf>
    <xf numFmtId="0" fontId="4" fillId="12" borderId="80" xfId="0" applyFont="1" applyFill="1" applyBorder="1" applyAlignment="1">
      <alignment horizontal="center"/>
    </xf>
    <xf numFmtId="0" fontId="4" fillId="12" borderId="44" xfId="0" applyFont="1" applyFill="1" applyBorder="1" applyAlignment="1">
      <alignment horizontal="center"/>
    </xf>
    <xf numFmtId="0" fontId="4" fillId="12" borderId="41" xfId="0" applyFont="1" applyFill="1" applyBorder="1" applyAlignment="1">
      <alignment horizontal="center"/>
    </xf>
    <xf numFmtId="4" fontId="4" fillId="12" borderId="37" xfId="0" applyNumberFormat="1" applyFont="1" applyFill="1" applyBorder="1" applyAlignment="1">
      <alignment horizontal="center"/>
    </xf>
    <xf numFmtId="4" fontId="4" fillId="13" borderId="292" xfId="0" applyNumberFormat="1" applyFont="1" applyFill="1" applyBorder="1" applyAlignment="1">
      <alignment horizontal="center"/>
    </xf>
    <xf numFmtId="0" fontId="4" fillId="13" borderId="31" xfId="0" applyFont="1" applyFill="1" applyBorder="1" applyAlignment="1">
      <alignment vertical="top"/>
    </xf>
    <xf numFmtId="4" fontId="79" fillId="13" borderId="13" xfId="0" applyNumberFormat="1" applyFont="1" applyFill="1" applyBorder="1" applyAlignment="1">
      <alignment vertical="top"/>
    </xf>
    <xf numFmtId="4" fontId="79" fillId="13" borderId="12" xfId="0" applyNumberFormat="1" applyFont="1" applyFill="1" applyBorder="1" applyAlignment="1">
      <alignment horizontal="right"/>
    </xf>
    <xf numFmtId="4" fontId="79" fillId="13" borderId="41" xfId="0" applyNumberFormat="1" applyFont="1" applyFill="1" applyBorder="1" applyAlignment="1">
      <alignment vertical="top"/>
    </xf>
    <xf numFmtId="10" fontId="79" fillId="13" borderId="42" xfId="0" applyNumberFormat="1" applyFont="1" applyFill="1" applyBorder="1"/>
    <xf numFmtId="10" fontId="79" fillId="13" borderId="13" xfId="0" applyNumberFormat="1" applyFont="1" applyFill="1" applyBorder="1"/>
    <xf numFmtId="0" fontId="4" fillId="25" borderId="0" xfId="0" applyFont="1" applyFill="1" applyAlignment="1"/>
    <xf numFmtId="0" fontId="89" fillId="12" borderId="176" xfId="0" applyFont="1" applyFill="1" applyBorder="1"/>
    <xf numFmtId="0" fontId="4" fillId="13" borderId="176" xfId="0" applyFont="1" applyFill="1" applyBorder="1" applyAlignment="1">
      <alignment horizontal="center"/>
    </xf>
    <xf numFmtId="0" fontId="4" fillId="13" borderId="332" xfId="0" applyFont="1" applyFill="1" applyBorder="1" applyAlignment="1">
      <alignment horizontal="center"/>
    </xf>
    <xf numFmtId="0" fontId="4" fillId="13" borderId="334" xfId="0" applyFont="1" applyFill="1" applyBorder="1" applyAlignment="1">
      <alignment horizontal="center"/>
    </xf>
    <xf numFmtId="0" fontId="4" fillId="13" borderId="228" xfId="0" applyFont="1" applyFill="1" applyBorder="1" applyAlignment="1">
      <alignment horizontal="center"/>
    </xf>
    <xf numFmtId="0" fontId="112" fillId="13" borderId="176" xfId="0" applyFont="1" applyFill="1" applyBorder="1"/>
    <xf numFmtId="0" fontId="0" fillId="13" borderId="176" xfId="0" applyFill="1" applyBorder="1"/>
    <xf numFmtId="0" fontId="89" fillId="13" borderId="176" xfId="0" applyFont="1" applyFill="1" applyBorder="1"/>
    <xf numFmtId="0" fontId="4" fillId="13" borderId="176" xfId="0" applyFont="1" applyFill="1" applyBorder="1" applyAlignment="1">
      <alignment horizontal="right"/>
    </xf>
    <xf numFmtId="0" fontId="0" fillId="12" borderId="176" xfId="0" applyFill="1" applyBorder="1" applyAlignment="1">
      <alignment horizontal="right"/>
    </xf>
    <xf numFmtId="0" fontId="3" fillId="12" borderId="176" xfId="0" applyFont="1" applyFill="1" applyBorder="1" applyAlignment="1">
      <alignment horizontal="right"/>
    </xf>
    <xf numFmtId="0" fontId="0" fillId="13" borderId="125" xfId="0" applyFill="1" applyBorder="1"/>
    <xf numFmtId="0" fontId="4" fillId="13" borderId="125" xfId="0" applyFont="1" applyFill="1" applyBorder="1" applyAlignment="1">
      <alignment horizontal="center"/>
    </xf>
    <xf numFmtId="0" fontId="4" fillId="13" borderId="244" xfId="0" applyFont="1" applyFill="1" applyBorder="1" applyAlignment="1">
      <alignment horizontal="center"/>
    </xf>
    <xf numFmtId="0" fontId="4" fillId="13" borderId="333" xfId="0" applyFont="1" applyFill="1" applyBorder="1" applyAlignment="1">
      <alignment horizontal="center"/>
    </xf>
    <xf numFmtId="0" fontId="4" fillId="13" borderId="280" xfId="0" applyFont="1" applyFill="1" applyBorder="1" applyAlignment="1">
      <alignment horizontal="center"/>
    </xf>
    <xf numFmtId="0" fontId="4" fillId="12" borderId="41" xfId="0" applyFont="1" applyFill="1" applyBorder="1" applyAlignment="1">
      <alignment horizontal="center" vertical="center"/>
    </xf>
    <xf numFmtId="0" fontId="4" fillId="12" borderId="43" xfId="0" applyFont="1" applyFill="1" applyBorder="1" applyAlignment="1">
      <alignment horizontal="center" vertical="center"/>
    </xf>
    <xf numFmtId="0" fontId="4" fillId="12" borderId="44" xfId="0" applyFont="1" applyFill="1" applyBorder="1" applyAlignment="1">
      <alignment horizontal="center" vertical="center"/>
    </xf>
    <xf numFmtId="0" fontId="72" fillId="10" borderId="0" xfId="0" quotePrefix="1" applyFont="1" applyFill="1" applyBorder="1" applyAlignment="1">
      <alignment horizontal="left" vertical="top" wrapText="1"/>
    </xf>
    <xf numFmtId="0" fontId="75" fillId="12" borderId="240" xfId="0" applyFont="1" applyFill="1" applyBorder="1" applyAlignment="1">
      <alignment horizontal="center" vertical="center"/>
    </xf>
    <xf numFmtId="0" fontId="72" fillId="10" borderId="1"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78" fillId="10" borderId="0" xfId="0" applyFont="1" applyFill="1" applyAlignment="1">
      <alignment horizontal="center"/>
    </xf>
    <xf numFmtId="0" fontId="3" fillId="12" borderId="30" xfId="0" applyFont="1" applyFill="1" applyBorder="1" applyAlignment="1">
      <alignment horizontal="center"/>
    </xf>
    <xf numFmtId="0" fontId="3" fillId="12" borderId="30" xfId="0" applyFont="1" applyFill="1" applyBorder="1" applyAlignment="1">
      <alignment horizontal="center"/>
    </xf>
    <xf numFmtId="0" fontId="3" fillId="43" borderId="239" xfId="0" applyFont="1" applyFill="1" applyBorder="1" applyAlignment="1">
      <alignment vertical="center" wrapText="1"/>
    </xf>
    <xf numFmtId="4" fontId="4" fillId="0" borderId="176" xfId="0" applyNumberFormat="1" applyFont="1" applyFill="1" applyBorder="1" applyAlignment="1">
      <alignment horizontal="center"/>
    </xf>
    <xf numFmtId="4" fontId="4" fillId="0" borderId="228" xfId="0" applyNumberFormat="1" applyFont="1" applyFill="1" applyBorder="1" applyAlignment="1">
      <alignment horizontal="center"/>
    </xf>
    <xf numFmtId="4" fontId="4" fillId="0" borderId="335" xfId="0" applyNumberFormat="1" applyFont="1" applyFill="1" applyBorder="1" applyAlignment="1">
      <alignment horizontal="center"/>
    </xf>
    <xf numFmtId="0" fontId="3" fillId="43" borderId="336" xfId="0" applyFont="1" applyFill="1" applyBorder="1" applyAlignment="1">
      <alignment horizontal="left" wrapText="1"/>
    </xf>
    <xf numFmtId="0" fontId="83" fillId="0" borderId="0" xfId="0" applyFont="1" applyFill="1" applyBorder="1" applyAlignment="1">
      <alignment wrapText="1"/>
    </xf>
    <xf numFmtId="4" fontId="3" fillId="12" borderId="269" xfId="0" applyNumberFormat="1" applyFont="1" applyFill="1" applyBorder="1"/>
    <xf numFmtId="0" fontId="3" fillId="12" borderId="80" xfId="0" applyFont="1" applyFill="1" applyBorder="1" applyAlignment="1"/>
    <xf numFmtId="0" fontId="4" fillId="13" borderId="9" xfId="0" applyFont="1" applyFill="1" applyBorder="1" applyAlignment="1">
      <alignment horizontal="center"/>
    </xf>
    <xf numFmtId="0" fontId="3" fillId="12" borderId="127" xfId="0" applyFont="1" applyFill="1" applyBorder="1" applyAlignment="1">
      <alignment horizontal="center"/>
    </xf>
    <xf numFmtId="0" fontId="3" fillId="12" borderId="123" xfId="0" applyFont="1" applyFill="1" applyBorder="1" applyAlignment="1">
      <alignment horizontal="center"/>
    </xf>
    <xf numFmtId="0" fontId="3" fillId="12" borderId="31" xfId="0" applyFont="1" applyFill="1" applyBorder="1"/>
    <xf numFmtId="0" fontId="4" fillId="12" borderId="80" xfId="0" applyFont="1" applyFill="1" applyBorder="1" applyAlignment="1">
      <alignment horizontal="center" vertical="center"/>
    </xf>
    <xf numFmtId="0" fontId="3" fillId="45" borderId="12" xfId="0" applyFont="1" applyFill="1" applyBorder="1"/>
    <xf numFmtId="0" fontId="113" fillId="0" borderId="0" xfId="0" applyFont="1" applyBorder="1" applyProtection="1">
      <protection hidden="1"/>
    </xf>
    <xf numFmtId="0" fontId="25" fillId="0" borderId="0" xfId="0" applyFont="1" applyBorder="1" applyProtection="1">
      <protection hidden="1"/>
    </xf>
    <xf numFmtId="0" fontId="31" fillId="0" borderId="253" xfId="0" applyFont="1" applyFill="1" applyBorder="1"/>
    <xf numFmtId="0" fontId="3" fillId="0" borderId="177" xfId="0" applyFont="1" applyFill="1" applyBorder="1" applyAlignment="1">
      <alignment vertical="top" wrapText="1"/>
    </xf>
    <xf numFmtId="0" fontId="72" fillId="0" borderId="177" xfId="0" quotePrefix="1" applyFont="1" applyFill="1" applyBorder="1" applyAlignment="1">
      <alignment vertical="top" wrapText="1"/>
    </xf>
    <xf numFmtId="0" fontId="3" fillId="0" borderId="0" xfId="0" applyFont="1" applyFill="1" applyAlignment="1">
      <alignment horizontal="right"/>
    </xf>
    <xf numFmtId="0" fontId="4" fillId="0" borderId="172" xfId="0" applyFont="1" applyFill="1" applyBorder="1" applyAlignment="1">
      <alignment horizontal="center"/>
    </xf>
    <xf numFmtId="0" fontId="4" fillId="0" borderId="156" xfId="0" applyFont="1" applyFill="1" applyBorder="1" applyAlignment="1">
      <alignment horizontal="center"/>
    </xf>
    <xf numFmtId="166" fontId="3" fillId="0" borderId="131" xfId="0" applyNumberFormat="1" applyFont="1" applyFill="1" applyBorder="1" applyAlignment="1"/>
    <xf numFmtId="166" fontId="3" fillId="0" borderId="242" xfId="0" applyNumberFormat="1" applyFont="1" applyFill="1" applyBorder="1" applyAlignment="1"/>
    <xf numFmtId="0" fontId="23" fillId="0" borderId="55" xfId="0" applyFont="1" applyFill="1" applyBorder="1"/>
    <xf numFmtId="0" fontId="23" fillId="0" borderId="35" xfId="0" applyFont="1" applyFill="1" applyBorder="1"/>
    <xf numFmtId="4" fontId="23" fillId="0" borderId="55" xfId="0" applyNumberFormat="1" applyFont="1" applyFill="1" applyBorder="1"/>
    <xf numFmtId="4" fontId="23" fillId="0" borderId="56" xfId="0" applyNumberFormat="1" applyFont="1" applyFill="1" applyBorder="1"/>
    <xf numFmtId="4" fontId="3" fillId="0" borderId="131" xfId="0" applyNumberFormat="1" applyFont="1" applyFill="1" applyBorder="1" applyAlignment="1"/>
    <xf numFmtId="166" fontId="3" fillId="0" borderId="132" xfId="0" applyNumberFormat="1" applyFont="1" applyFill="1" applyBorder="1" applyAlignment="1"/>
    <xf numFmtId="166" fontId="3" fillId="0" borderId="130" xfId="0" applyNumberFormat="1" applyFont="1" applyFill="1" applyBorder="1" applyAlignment="1"/>
    <xf numFmtId="4" fontId="0" fillId="0" borderId="1" xfId="0" applyNumberFormat="1" applyFill="1" applyBorder="1"/>
    <xf numFmtId="4" fontId="0" fillId="0" borderId="8" xfId="0" applyNumberFormat="1" applyFill="1" applyBorder="1"/>
    <xf numFmtId="4" fontId="0" fillId="0" borderId="325" xfId="0" applyNumberFormat="1" applyFont="1" applyFill="1" applyBorder="1"/>
    <xf numFmtId="4" fontId="0" fillId="0" borderId="326" xfId="0" applyNumberFormat="1" applyFont="1" applyFill="1" applyBorder="1"/>
    <xf numFmtId="0" fontId="3" fillId="0" borderId="0" xfId="0" applyFont="1" applyFill="1"/>
    <xf numFmtId="0" fontId="4" fillId="0" borderId="0" xfId="0" applyFont="1" applyFill="1"/>
    <xf numFmtId="49" fontId="0" fillId="0" borderId="48" xfId="0" applyNumberFormat="1" applyFont="1" applyFill="1" applyBorder="1"/>
    <xf numFmtId="49" fontId="0" fillId="0" borderId="64" xfId="0" applyNumberFormat="1" applyFont="1" applyFill="1" applyBorder="1"/>
    <xf numFmtId="4" fontId="0" fillId="0" borderId="108" xfId="0" applyNumberFormat="1" applyFont="1" applyFill="1" applyBorder="1" applyAlignment="1">
      <alignment horizontal="right"/>
    </xf>
    <xf numFmtId="4" fontId="0" fillId="0" borderId="109" xfId="0" applyNumberFormat="1" applyFont="1" applyFill="1" applyBorder="1" applyAlignment="1">
      <alignment horizontal="right"/>
    </xf>
    <xf numFmtId="0" fontId="4" fillId="0" borderId="0" xfId="0" applyFont="1" applyFill="1" applyBorder="1" applyAlignment="1">
      <alignment horizontal="left" vertical="center"/>
    </xf>
    <xf numFmtId="4" fontId="4" fillId="0" borderId="156" xfId="0" applyNumberFormat="1" applyFont="1" applyFill="1" applyBorder="1" applyAlignment="1">
      <alignment horizontal="right" vertical="center"/>
    </xf>
    <xf numFmtId="4" fontId="4" fillId="0" borderId="1" xfId="0" applyNumberFormat="1" applyFont="1" applyFill="1" applyBorder="1" applyAlignment="1">
      <alignment horizontal="right" vertical="center"/>
    </xf>
    <xf numFmtId="9" fontId="53" fillId="0" borderId="92" xfId="0" applyNumberFormat="1" applyFont="1" applyFill="1" applyBorder="1" applyAlignment="1">
      <alignment horizontal="center"/>
    </xf>
    <xf numFmtId="0" fontId="0" fillId="0" borderId="93" xfId="0" applyFill="1" applyBorder="1"/>
    <xf numFmtId="4" fontId="0" fillId="0" borderId="200" xfId="0" applyNumberFormat="1" applyFont="1" applyFill="1" applyBorder="1"/>
    <xf numFmtId="4" fontId="54" fillId="0" borderId="199" xfId="0" applyNumberFormat="1" applyFont="1" applyFill="1" applyBorder="1"/>
    <xf numFmtId="4" fontId="0" fillId="0" borderId="84" xfId="0" applyNumberFormat="1" applyFont="1" applyFill="1" applyBorder="1"/>
    <xf numFmtId="4" fontId="3" fillId="0" borderId="8" xfId="0" applyNumberFormat="1" applyFont="1" applyFill="1" applyBorder="1"/>
    <xf numFmtId="4" fontId="3" fillId="0" borderId="3" xfId="0" applyNumberFormat="1" applyFont="1" applyFill="1" applyBorder="1"/>
    <xf numFmtId="0" fontId="0" fillId="0" borderId="1" xfId="0" applyFill="1" applyBorder="1" applyAlignment="1"/>
    <xf numFmtId="4" fontId="0" fillId="0" borderId="8" xfId="0" applyNumberFormat="1" applyFill="1" applyBorder="1" applyAlignment="1"/>
    <xf numFmtId="4" fontId="14" fillId="0" borderId="8" xfId="0" applyNumberFormat="1" applyFont="1" applyFill="1" applyBorder="1" applyAlignment="1">
      <alignment horizontal="center"/>
    </xf>
    <xf numFmtId="0" fontId="0" fillId="0" borderId="226" xfId="0" applyFill="1" applyBorder="1"/>
    <xf numFmtId="0" fontId="0" fillId="0" borderId="245" xfId="0" applyFill="1" applyBorder="1"/>
    <xf numFmtId="0" fontId="3" fillId="43" borderId="237" xfId="0" applyFont="1" applyFill="1" applyBorder="1" applyAlignment="1">
      <alignment horizontal="left" vertical="top" wrapText="1"/>
    </xf>
    <xf numFmtId="0" fontId="83" fillId="0" borderId="5" xfId="0" applyNumberFormat="1" applyFont="1" applyFill="1" applyBorder="1" applyAlignment="1">
      <alignment horizontal="center" vertical="center"/>
    </xf>
    <xf numFmtId="10" fontId="83" fillId="0" borderId="2" xfId="0" applyNumberFormat="1" applyFont="1" applyFill="1" applyBorder="1" applyAlignment="1">
      <alignment horizontal="center" vertical="center"/>
    </xf>
    <xf numFmtId="0" fontId="4" fillId="0" borderId="0" xfId="0" applyFont="1" applyFill="1" applyAlignment="1">
      <alignment horizontal="left"/>
    </xf>
    <xf numFmtId="0" fontId="3" fillId="0" borderId="0" xfId="0" applyFont="1" applyFill="1" applyBorder="1" applyAlignment="1">
      <alignment vertical="top"/>
    </xf>
    <xf numFmtId="0" fontId="3" fillId="0" borderId="0" xfId="0" applyNumberFormat="1" applyFont="1" applyFill="1"/>
    <xf numFmtId="0" fontId="86" fillId="0" borderId="8" xfId="0" applyFont="1" applyFill="1" applyBorder="1" applyAlignment="1">
      <alignment horizontal="center" vertical="center"/>
    </xf>
    <xf numFmtId="0" fontId="93" fillId="0" borderId="294" xfId="0" applyFont="1" applyFill="1" applyBorder="1"/>
    <xf numFmtId="0" fontId="14" fillId="10" borderId="41" xfId="0" applyFont="1" applyFill="1" applyBorder="1"/>
    <xf numFmtId="0" fontId="14" fillId="10" borderId="44" xfId="0" applyFont="1" applyFill="1" applyBorder="1"/>
    <xf numFmtId="0" fontId="89" fillId="10" borderId="44" xfId="0" applyFont="1" applyFill="1" applyBorder="1"/>
    <xf numFmtId="0" fontId="18" fillId="12" borderId="42" xfId="0" applyFont="1" applyFill="1" applyBorder="1"/>
    <xf numFmtId="0" fontId="45" fillId="0" borderId="0" xfId="0" applyFont="1" applyFill="1"/>
    <xf numFmtId="0" fontId="11" fillId="0" borderId="0" xfId="0" applyFont="1" applyFill="1"/>
    <xf numFmtId="0" fontId="23" fillId="0" borderId="0" xfId="0" applyFont="1" applyFill="1" applyBorder="1" applyAlignment="1">
      <alignment vertical="center"/>
    </xf>
    <xf numFmtId="0" fontId="11" fillId="0" borderId="1" xfId="0" applyFont="1" applyFill="1" applyBorder="1" applyAlignment="1">
      <alignment horizontal="center" vertical="center"/>
    </xf>
    <xf numFmtId="0" fontId="23" fillId="0" borderId="0" xfId="0" applyFont="1" applyFill="1" applyAlignment="1">
      <alignment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9" xfId="0" applyFont="1" applyFill="1" applyBorder="1" applyAlignment="1">
      <alignment horizontal="center" vertical="center"/>
    </xf>
    <xf numFmtId="0" fontId="115" fillId="0" borderId="5" xfId="0" applyFont="1" applyFill="1" applyBorder="1" applyAlignment="1">
      <alignment horizontal="center" vertical="center"/>
    </xf>
    <xf numFmtId="0" fontId="116" fillId="0" borderId="5" xfId="0" applyFont="1" applyFill="1" applyBorder="1" applyAlignment="1">
      <alignment horizontal="center" vertical="center"/>
    </xf>
    <xf numFmtId="0" fontId="116" fillId="0" borderId="6" xfId="0" applyFont="1" applyFill="1" applyBorder="1" applyAlignment="1">
      <alignment horizontal="center" vertical="center"/>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23" fillId="0" borderId="36" xfId="0" applyFont="1" applyFill="1" applyBorder="1" applyAlignment="1">
      <alignment horizontal="center" vertical="center"/>
    </xf>
    <xf numFmtId="0" fontId="23" fillId="0" borderId="322" xfId="0" applyFont="1" applyFill="1" applyBorder="1" applyAlignment="1">
      <alignment horizontal="center" vertical="center"/>
    </xf>
    <xf numFmtId="0" fontId="23" fillId="0" borderId="309" xfId="0" applyFont="1" applyFill="1" applyBorder="1" applyAlignment="1">
      <alignment horizontal="center" vertical="center"/>
    </xf>
    <xf numFmtId="0" fontId="115" fillId="0" borderId="36" xfId="0" applyFont="1" applyFill="1" applyBorder="1" applyAlignment="1">
      <alignment horizontal="center" vertical="center"/>
    </xf>
    <xf numFmtId="0" fontId="117" fillId="0" borderId="36" xfId="0" applyFont="1" applyFill="1" applyBorder="1" applyAlignment="1">
      <alignment horizontal="center" vertical="center"/>
    </xf>
    <xf numFmtId="0" fontId="117" fillId="0" borderId="322" xfId="0" applyFont="1" applyFill="1" applyBorder="1" applyAlignment="1">
      <alignment horizontal="center" vertical="center"/>
    </xf>
    <xf numFmtId="0" fontId="23" fillId="0" borderId="244" xfId="0" applyFont="1" applyFill="1" applyBorder="1" applyAlignment="1">
      <alignment horizontal="center" vertical="center"/>
    </xf>
    <xf numFmtId="0" fontId="23" fillId="0" borderId="338"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0" xfId="0" applyFont="1" applyFill="1" applyBorder="1" applyAlignment="1">
      <alignment horizontal="center" vertical="center"/>
    </xf>
    <xf numFmtId="167" fontId="23" fillId="0" borderId="1" xfId="0" applyNumberFormat="1" applyFont="1" applyFill="1" applyBorder="1" applyAlignment="1">
      <alignment horizontal="right"/>
    </xf>
    <xf numFmtId="167" fontId="23" fillId="0" borderId="0" xfId="0" applyNumberFormat="1" applyFont="1" applyFill="1" applyBorder="1" applyAlignment="1">
      <alignment horizontal="right"/>
    </xf>
    <xf numFmtId="167" fontId="23" fillId="0" borderId="3" xfId="0" applyNumberFormat="1" applyFont="1" applyFill="1" applyBorder="1" applyAlignment="1">
      <alignment horizontal="right"/>
    </xf>
    <xf numFmtId="166" fontId="115" fillId="0" borderId="1" xfId="0" applyNumberFormat="1" applyFont="1" applyFill="1" applyBorder="1" applyAlignment="1">
      <alignment horizontal="center"/>
    </xf>
    <xf numFmtId="172" fontId="23" fillId="0" borderId="0" xfId="0" applyNumberFormat="1" applyFont="1" applyFill="1" applyBorder="1" applyAlignment="1">
      <alignment horizontal="center"/>
    </xf>
    <xf numFmtId="167" fontId="23" fillId="0" borderId="0" xfId="0" applyNumberFormat="1" applyFont="1" applyFill="1" applyBorder="1" applyAlignment="1">
      <alignment horizontal="center"/>
    </xf>
    <xf numFmtId="172" fontId="23" fillId="0" borderId="1" xfId="0" applyNumberFormat="1" applyFont="1" applyFill="1" applyBorder="1" applyAlignment="1">
      <alignment horizontal="center"/>
    </xf>
    <xf numFmtId="172" fontId="23" fillId="0" borderId="229" xfId="0" applyNumberFormat="1" applyFont="1" applyFill="1" applyBorder="1" applyAlignment="1">
      <alignment horizontal="center"/>
    </xf>
    <xf numFmtId="172" fontId="23" fillId="0" borderId="242" xfId="0" applyNumberFormat="1" applyFont="1" applyFill="1" applyBorder="1" applyAlignment="1">
      <alignment horizontal="center"/>
    </xf>
    <xf numFmtId="167" fontId="23" fillId="0" borderId="189" xfId="0" applyNumberFormat="1" applyFont="1" applyFill="1" applyBorder="1" applyAlignment="1">
      <alignment horizontal="right"/>
    </xf>
    <xf numFmtId="172" fontId="23" fillId="0" borderId="0" xfId="0" applyNumberFormat="1" applyFont="1" applyFill="1" applyBorder="1" applyAlignment="1"/>
    <xf numFmtId="167" fontId="23" fillId="0" borderId="3" xfId="0" applyNumberFormat="1" applyFont="1" applyFill="1" applyBorder="1" applyAlignment="1"/>
    <xf numFmtId="172" fontId="23" fillId="0" borderId="1" xfId="0" applyNumberFormat="1" applyFont="1" applyFill="1" applyBorder="1" applyAlignment="1"/>
    <xf numFmtId="167" fontId="23" fillId="0" borderId="1" xfId="0" applyNumberFormat="1" applyFont="1" applyFill="1" applyBorder="1" applyAlignment="1"/>
    <xf numFmtId="4" fontId="23" fillId="0" borderId="0" xfId="0" applyNumberFormat="1" applyFont="1" applyFill="1" applyBorder="1" applyAlignment="1"/>
    <xf numFmtId="3" fontId="23" fillId="0" borderId="0" xfId="0" applyNumberFormat="1" applyFont="1" applyFill="1" applyBorder="1" applyAlignment="1"/>
    <xf numFmtId="0" fontId="23" fillId="0" borderId="0" xfId="0" applyFont="1" applyFill="1" applyBorder="1" applyAlignment="1"/>
    <xf numFmtId="0" fontId="23" fillId="0" borderId="0" xfId="0" applyFont="1" applyFill="1" applyAlignment="1"/>
    <xf numFmtId="167" fontId="23" fillId="0" borderId="277" xfId="0" applyNumberFormat="1" applyFont="1" applyFill="1" applyBorder="1" applyAlignment="1">
      <alignment horizontal="right"/>
    </xf>
    <xf numFmtId="167" fontId="23" fillId="0" borderId="36" xfId="0" applyNumberFormat="1" applyFont="1" applyFill="1" applyBorder="1" applyAlignment="1">
      <alignment horizontal="right"/>
    </xf>
    <xf numFmtId="167" fontId="23" fillId="0" borderId="322" xfId="0" applyNumberFormat="1" applyFont="1" applyFill="1" applyBorder="1" applyAlignment="1">
      <alignment horizontal="right"/>
    </xf>
    <xf numFmtId="167" fontId="23" fillId="0" borderId="309" xfId="0" applyNumberFormat="1" applyFont="1" applyFill="1" applyBorder="1" applyAlignment="1">
      <alignment horizontal="right"/>
    </xf>
    <xf numFmtId="166" fontId="115" fillId="0" borderId="36" xfId="0" applyNumberFormat="1" applyFont="1" applyFill="1" applyBorder="1" applyAlignment="1">
      <alignment horizontal="center"/>
    </xf>
    <xf numFmtId="172" fontId="23" fillId="0" borderId="322" xfId="0" applyNumberFormat="1" applyFont="1" applyFill="1" applyBorder="1" applyAlignment="1">
      <alignment horizontal="center"/>
    </xf>
    <xf numFmtId="167" fontId="23" fillId="0" borderId="322" xfId="0" applyNumberFormat="1" applyFont="1" applyFill="1" applyBorder="1" applyAlignment="1">
      <alignment horizontal="center"/>
    </xf>
    <xf numFmtId="172" fontId="23" fillId="0" borderId="36" xfId="0" applyNumberFormat="1" applyFont="1" applyFill="1" applyBorder="1" applyAlignment="1">
      <alignment horizontal="center"/>
    </xf>
    <xf numFmtId="172" fontId="23" fillId="0" borderId="338" xfId="0" applyNumberFormat="1" applyFont="1" applyFill="1" applyBorder="1" applyAlignment="1">
      <alignment horizontal="center"/>
    </xf>
    <xf numFmtId="172" fontId="23" fillId="0" borderId="244" xfId="0" applyNumberFormat="1" applyFont="1" applyFill="1" applyBorder="1" applyAlignment="1">
      <alignment horizontal="center"/>
    </xf>
    <xf numFmtId="167" fontId="23" fillId="0" borderId="280" xfId="0" applyNumberFormat="1" applyFont="1" applyFill="1" applyBorder="1" applyAlignment="1">
      <alignment horizontal="right"/>
    </xf>
    <xf numFmtId="172" fontId="23" fillId="0" borderId="322" xfId="0" applyNumberFormat="1" applyFont="1" applyFill="1" applyBorder="1" applyAlignment="1"/>
    <xf numFmtId="167" fontId="23" fillId="0" borderId="309" xfId="0" applyNumberFormat="1" applyFont="1" applyFill="1" applyBorder="1" applyAlignment="1"/>
    <xf numFmtId="172" fontId="23" fillId="0" borderId="36" xfId="0" applyNumberFormat="1" applyFont="1" applyFill="1" applyBorder="1" applyAlignment="1"/>
    <xf numFmtId="4" fontId="114" fillId="0" borderId="0" xfId="0" applyNumberFormat="1" applyFont="1" applyFill="1" applyBorder="1" applyAlignment="1"/>
    <xf numFmtId="3" fontId="22" fillId="0" borderId="0" xfId="0" applyNumberFormat="1" applyFont="1" applyFill="1" applyBorder="1" applyAlignment="1"/>
    <xf numFmtId="167" fontId="11" fillId="0" borderId="2" xfId="0" applyNumberFormat="1" applyFont="1" applyFill="1" applyBorder="1" applyAlignment="1">
      <alignment horizontal="right" vertical="center"/>
    </xf>
    <xf numFmtId="167" fontId="11" fillId="0" borderId="11" xfId="0" applyNumberFormat="1" applyFont="1" applyFill="1" applyBorder="1" applyAlignment="1">
      <alignment horizontal="right" vertical="center"/>
    </xf>
    <xf numFmtId="167" fontId="11" fillId="0" borderId="4" xfId="0" applyNumberFormat="1" applyFont="1" applyFill="1" applyBorder="1" applyAlignment="1">
      <alignment horizontal="right" vertical="center"/>
    </xf>
    <xf numFmtId="166" fontId="115" fillId="0" borderId="2" xfId="0" applyNumberFormat="1" applyFont="1" applyFill="1" applyBorder="1" applyAlignment="1">
      <alignment horizontal="center" vertical="center"/>
    </xf>
    <xf numFmtId="167" fontId="11" fillId="0" borderId="11" xfId="0" applyNumberFormat="1" applyFont="1" applyFill="1" applyBorder="1" applyAlignment="1">
      <alignment horizontal="center" vertical="center"/>
    </xf>
    <xf numFmtId="172" fontId="23" fillId="0" borderId="2" xfId="0" applyNumberFormat="1" applyFont="1" applyFill="1" applyBorder="1" applyAlignment="1">
      <alignment horizontal="center" vertical="center"/>
    </xf>
    <xf numFmtId="172" fontId="23" fillId="0" borderId="11" xfId="0" applyNumberFormat="1" applyFont="1" applyFill="1" applyBorder="1" applyAlignment="1">
      <alignment horizontal="center" vertical="center"/>
    </xf>
    <xf numFmtId="167" fontId="23" fillId="0" borderId="4" xfId="0" applyNumberFormat="1" applyFont="1" applyFill="1" applyBorder="1" applyAlignment="1">
      <alignment horizontal="right" vertical="center"/>
    </xf>
    <xf numFmtId="172" fontId="23" fillId="0" borderId="11" xfId="0" applyNumberFormat="1" applyFont="1" applyFill="1" applyBorder="1" applyAlignment="1">
      <alignment vertical="center"/>
    </xf>
    <xf numFmtId="167" fontId="11" fillId="0" borderId="4" xfId="0" applyNumberFormat="1" applyFont="1" applyFill="1" applyBorder="1" applyAlignment="1">
      <alignment vertical="center"/>
    </xf>
    <xf numFmtId="167" fontId="11" fillId="0" borderId="11" xfId="0" applyNumberFormat="1" applyFont="1" applyFill="1" applyBorder="1" applyAlignment="1">
      <alignment vertical="center"/>
    </xf>
    <xf numFmtId="172" fontId="23" fillId="0" borderId="2" xfId="0" applyNumberFormat="1" applyFont="1" applyFill="1" applyBorder="1" applyAlignment="1">
      <alignment vertical="center"/>
    </xf>
    <xf numFmtId="167" fontId="11" fillId="0" borderId="1" xfId="0" applyNumberFormat="1" applyFont="1" applyFill="1" applyBorder="1" applyAlignment="1">
      <alignment vertical="center"/>
    </xf>
    <xf numFmtId="167" fontId="114" fillId="0" borderId="0" xfId="0" applyNumberFormat="1" applyFont="1" applyFill="1" applyBorder="1" applyAlignment="1">
      <alignment vertical="center"/>
    </xf>
    <xf numFmtId="0" fontId="115" fillId="0" borderId="0" xfId="0" applyFont="1" applyFill="1" applyBorder="1"/>
    <xf numFmtId="0" fontId="22" fillId="0" borderId="0" xfId="0" applyFont="1" applyFill="1" applyBorder="1"/>
    <xf numFmtId="4" fontId="22" fillId="0" borderId="0" xfId="0" applyNumberFormat="1" applyFont="1" applyFill="1" applyBorder="1"/>
    <xf numFmtId="0" fontId="116" fillId="0" borderId="9" xfId="0" applyFont="1" applyFill="1" applyBorder="1" applyAlignment="1">
      <alignment horizontal="center" vertical="center"/>
    </xf>
    <xf numFmtId="0" fontId="114" fillId="0" borderId="0" xfId="0" applyFont="1" applyFill="1" applyBorder="1" applyAlignment="1">
      <alignment horizontal="center" vertical="center" wrapText="1"/>
    </xf>
    <xf numFmtId="0" fontId="114" fillId="0" borderId="0" xfId="0" applyFont="1" applyFill="1" applyBorder="1" applyAlignment="1">
      <alignment horizontal="center" vertical="center"/>
    </xf>
    <xf numFmtId="0" fontId="117" fillId="0" borderId="309" xfId="0" applyFont="1" applyFill="1" applyBorder="1" applyAlignment="1">
      <alignment horizontal="center" vertical="center"/>
    </xf>
    <xf numFmtId="0" fontId="22" fillId="0" borderId="0" xfId="0" applyFont="1" applyFill="1" applyBorder="1" applyAlignment="1">
      <alignment horizontal="center" vertical="center"/>
    </xf>
    <xf numFmtId="167" fontId="23" fillId="0" borderId="240" xfId="0" applyNumberFormat="1" applyFont="1" applyFill="1" applyBorder="1" applyAlignment="1">
      <alignment horizontal="right"/>
    </xf>
    <xf numFmtId="0" fontId="23" fillId="0" borderId="1" xfId="0" applyFont="1" applyFill="1" applyBorder="1" applyAlignment="1">
      <alignment horizontal="center"/>
    </xf>
    <xf numFmtId="0" fontId="22" fillId="0" borderId="0" xfId="0" applyFont="1" applyFill="1" applyBorder="1" applyAlignment="1">
      <alignment horizontal="center"/>
    </xf>
    <xf numFmtId="167" fontId="23" fillId="0" borderId="125" xfId="0" applyNumberFormat="1" applyFont="1" applyFill="1" applyBorder="1" applyAlignment="1">
      <alignment horizontal="right"/>
    </xf>
    <xf numFmtId="4" fontId="114" fillId="0" borderId="0" xfId="0" applyNumberFormat="1" applyFont="1" applyFill="1" applyBorder="1" applyAlignment="1">
      <alignment horizontal="right"/>
    </xf>
    <xf numFmtId="167" fontId="23" fillId="0" borderId="11" xfId="0" applyNumberFormat="1" applyFont="1" applyFill="1" applyBorder="1" applyAlignment="1">
      <alignment horizontal="right" vertical="center"/>
    </xf>
    <xf numFmtId="167" fontId="114" fillId="0" borderId="0" xfId="0" applyNumberFormat="1" applyFont="1" applyFill="1" applyBorder="1" applyAlignment="1">
      <alignment horizontal="right" vertical="center"/>
    </xf>
    <xf numFmtId="0" fontId="11" fillId="0" borderId="0" xfId="0" applyFont="1" applyFill="1" applyBorder="1" applyAlignment="1">
      <alignment horizontal="left" vertical="center"/>
    </xf>
    <xf numFmtId="0" fontId="11" fillId="0" borderId="0" xfId="0" quotePrefix="1" applyFont="1" applyFill="1" applyBorder="1" applyAlignment="1">
      <alignment horizontal="center" vertical="center"/>
    </xf>
    <xf numFmtId="167" fontId="11" fillId="0" borderId="0" xfId="0" applyNumberFormat="1" applyFont="1" applyFill="1" applyBorder="1" applyAlignment="1">
      <alignment vertical="center"/>
    </xf>
    <xf numFmtId="167" fontId="115" fillId="0" borderId="0" xfId="0" applyNumberFormat="1" applyFont="1" applyFill="1" applyBorder="1" applyAlignment="1">
      <alignment vertical="center"/>
    </xf>
    <xf numFmtId="172" fontId="23" fillId="0" borderId="0" xfId="0" applyNumberFormat="1" applyFont="1" applyFill="1" applyBorder="1" applyAlignment="1">
      <alignment vertical="center"/>
    </xf>
    <xf numFmtId="166" fontId="115" fillId="0" borderId="37" xfId="0" applyNumberFormat="1" applyFont="1" applyFill="1" applyBorder="1" applyAlignment="1">
      <alignment horizontal="center"/>
    </xf>
    <xf numFmtId="172" fontId="23" fillId="0" borderId="292" xfId="0" applyNumberFormat="1" applyFont="1" applyFill="1" applyBorder="1" applyAlignment="1">
      <alignment horizontal="center"/>
    </xf>
    <xf numFmtId="167" fontId="23" fillId="0" borderId="255" xfId="0" applyNumberFormat="1" applyFont="1" applyFill="1" applyBorder="1" applyAlignment="1">
      <alignment horizontal="right"/>
    </xf>
    <xf numFmtId="166" fontId="117" fillId="0" borderId="37" xfId="0" applyNumberFormat="1" applyFont="1" applyFill="1" applyBorder="1" applyAlignment="1">
      <alignment horizontal="center"/>
    </xf>
    <xf numFmtId="167" fontId="117" fillId="0" borderId="292" xfId="0" applyNumberFormat="1" applyFont="1" applyFill="1" applyBorder="1" applyAlignment="1">
      <alignment horizontal="center"/>
    </xf>
    <xf numFmtId="167" fontId="117" fillId="0" borderId="255" xfId="0" applyNumberFormat="1" applyFont="1" applyFill="1" applyBorder="1" applyAlignment="1">
      <alignment horizontal="right"/>
    </xf>
    <xf numFmtId="172" fontId="23" fillId="0" borderId="332" xfId="0" applyNumberFormat="1" applyFont="1" applyFill="1" applyBorder="1" applyAlignment="1">
      <alignment horizontal="center"/>
    </xf>
    <xf numFmtId="172" fontId="23" fillId="0" borderId="336" xfId="0" applyNumberFormat="1" applyFont="1" applyFill="1" applyBorder="1" applyAlignment="1">
      <alignment horizontal="center"/>
    </xf>
    <xf numFmtId="172" fontId="23" fillId="0" borderId="292" xfId="0" applyNumberFormat="1" applyFont="1" applyFill="1" applyBorder="1" applyAlignment="1"/>
    <xf numFmtId="172" fontId="23" fillId="0" borderId="37" xfId="0" applyNumberFormat="1" applyFont="1" applyFill="1" applyBorder="1" applyAlignment="1"/>
    <xf numFmtId="167" fontId="24" fillId="0" borderId="2" xfId="0" applyNumberFormat="1" applyFont="1" applyFill="1" applyBorder="1" applyAlignment="1">
      <alignment horizontal="right" vertical="center"/>
    </xf>
    <xf numFmtId="167" fontId="24" fillId="0" borderId="11" xfId="0" applyNumberFormat="1" applyFont="1" applyFill="1" applyBorder="1" applyAlignment="1">
      <alignment horizontal="right" vertical="center"/>
    </xf>
    <xf numFmtId="167" fontId="24" fillId="0" borderId="4" xfId="0" applyNumberFormat="1" applyFont="1" applyFill="1" applyBorder="1" applyAlignment="1">
      <alignment horizontal="right" vertical="center"/>
    </xf>
    <xf numFmtId="166" fontId="117" fillId="0" borderId="2" xfId="0" applyNumberFormat="1" applyFont="1" applyFill="1" applyBorder="1" applyAlignment="1">
      <alignment horizontal="center" vertical="center"/>
    </xf>
    <xf numFmtId="172" fontId="117" fillId="0" borderId="11" xfId="0" applyNumberFormat="1" applyFont="1" applyFill="1" applyBorder="1" applyAlignment="1">
      <alignment vertical="center"/>
    </xf>
    <xf numFmtId="167" fontId="116" fillId="0" borderId="4" xfId="0" applyNumberFormat="1" applyFont="1" applyFill="1" applyBorder="1" applyAlignment="1">
      <alignment horizontal="right" vertical="center"/>
    </xf>
    <xf numFmtId="172" fontId="23" fillId="0" borderId="11" xfId="0" applyNumberFormat="1" applyFont="1" applyFill="1" applyBorder="1" applyAlignment="1">
      <alignment horizontal="center"/>
    </xf>
    <xf numFmtId="172" fontId="23" fillId="0" borderId="301" xfId="0" applyNumberFormat="1" applyFont="1" applyFill="1" applyBorder="1" applyAlignment="1">
      <alignment horizontal="center"/>
    </xf>
    <xf numFmtId="172" fontId="23" fillId="0" borderId="340" xfId="0" applyNumberFormat="1" applyFont="1" applyFill="1" applyBorder="1" applyAlignment="1">
      <alignment horizontal="center"/>
    </xf>
    <xf numFmtId="0" fontId="115" fillId="0" borderId="0" xfId="0" applyFont="1" applyFill="1"/>
    <xf numFmtId="0" fontId="11" fillId="0" borderId="0" xfId="0" applyFont="1" applyFill="1" applyBorder="1" applyAlignment="1">
      <alignment vertical="center"/>
    </xf>
    <xf numFmtId="0" fontId="115" fillId="0" borderId="341" xfId="0" applyFont="1" applyFill="1" applyBorder="1" applyAlignment="1">
      <alignment horizontal="center" vertical="center"/>
    </xf>
    <xf numFmtId="0" fontId="23" fillId="0" borderId="342" xfId="0" applyFont="1" applyFill="1" applyBorder="1" applyAlignment="1">
      <alignment horizontal="center" vertical="center"/>
    </xf>
    <xf numFmtId="0" fontId="23" fillId="0" borderId="343" xfId="0" applyFont="1" applyFill="1" applyBorder="1" applyAlignment="1">
      <alignment horizontal="center" vertical="center"/>
    </xf>
    <xf numFmtId="4" fontId="23" fillId="0" borderId="1" xfId="0" applyNumberFormat="1" applyFont="1" applyFill="1" applyBorder="1" applyAlignment="1">
      <alignment vertical="center"/>
    </xf>
    <xf numFmtId="0" fontId="27" fillId="0" borderId="0" xfId="0" applyFont="1" applyFill="1" applyBorder="1" applyAlignment="1">
      <alignment vertical="center"/>
    </xf>
    <xf numFmtId="0" fontId="57" fillId="0" borderId="1" xfId="0" applyFont="1" applyFill="1" applyBorder="1" applyAlignment="1">
      <alignment horizontal="center" vertical="center"/>
    </xf>
    <xf numFmtId="0" fontId="27" fillId="0" borderId="0" xfId="0" applyFont="1" applyFill="1" applyAlignment="1">
      <alignment vertical="center"/>
    </xf>
    <xf numFmtId="0" fontId="27" fillId="0" borderId="1" xfId="0" applyFont="1" applyFill="1" applyBorder="1" applyAlignment="1">
      <alignment horizontal="center" vertical="center"/>
    </xf>
    <xf numFmtId="0" fontId="11" fillId="0" borderId="9" xfId="0" applyFont="1" applyFill="1" applyBorder="1" applyAlignment="1">
      <alignment horizontal="left" vertical="center"/>
    </xf>
    <xf numFmtId="0" fontId="115" fillId="0" borderId="0" xfId="0" applyFont="1" applyFill="1" applyBorder="1" applyAlignment="1">
      <alignment horizontal="center" vertical="center"/>
    </xf>
    <xf numFmtId="0" fontId="23" fillId="0" borderId="0" xfId="0" applyFont="1" applyFill="1" applyBorder="1"/>
    <xf numFmtId="0" fontId="11" fillId="0" borderId="3" xfId="0" applyFont="1" applyFill="1" applyBorder="1" applyAlignment="1">
      <alignment horizontal="left" vertical="center"/>
    </xf>
    <xf numFmtId="2" fontId="23" fillId="0" borderId="0" xfId="0" applyNumberFormat="1" applyFont="1" applyFill="1" applyBorder="1"/>
    <xf numFmtId="0" fontId="23" fillId="0" borderId="5" xfId="0" applyFont="1" applyFill="1" applyBorder="1" applyAlignment="1">
      <alignment horizontal="center" vertical="center"/>
    </xf>
    <xf numFmtId="0" fontId="23" fillId="0" borderId="6" xfId="0" applyFont="1" applyFill="1" applyBorder="1"/>
    <xf numFmtId="0" fontId="23" fillId="0" borderId="6" xfId="0" applyFont="1" applyFill="1" applyBorder="1" applyAlignment="1"/>
    <xf numFmtId="0" fontId="11" fillId="0" borderId="9" xfId="0" applyFont="1" applyFill="1" applyBorder="1" applyAlignment="1">
      <alignment horizontal="center" vertical="center"/>
    </xf>
    <xf numFmtId="0" fontId="23" fillId="0" borderId="0" xfId="0" applyFont="1" applyFill="1"/>
    <xf numFmtId="0" fontId="115" fillId="0" borderId="0" xfId="0" applyFont="1" applyFill="1" applyBorder="1" applyAlignment="1">
      <alignment horizontal="center" vertical="top"/>
    </xf>
    <xf numFmtId="0" fontId="23" fillId="0" borderId="0" xfId="0" applyFont="1" applyFill="1" applyBorder="1" applyAlignment="1">
      <alignment horizontal="center" vertical="top"/>
    </xf>
    <xf numFmtId="0" fontId="23" fillId="0" borderId="344" xfId="0" applyFont="1" applyFill="1" applyBorder="1"/>
    <xf numFmtId="0" fontId="23" fillId="0" borderId="105" xfId="0" applyFont="1" applyFill="1" applyBorder="1"/>
    <xf numFmtId="0" fontId="23" fillId="0" borderId="3" xfId="0" applyFont="1" applyFill="1" applyBorder="1" applyAlignment="1">
      <alignment horizontal="center" vertical="top"/>
    </xf>
    <xf numFmtId="0" fontId="23" fillId="0" borderId="2"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4" xfId="0" applyFont="1" applyFill="1" applyBorder="1" applyAlignment="1">
      <alignment horizontal="center" vertical="center"/>
    </xf>
    <xf numFmtId="0" fontId="11" fillId="0" borderId="4" xfId="0" applyFont="1" applyFill="1" applyBorder="1" applyAlignment="1">
      <alignment horizontal="left" vertical="center"/>
    </xf>
    <xf numFmtId="4" fontId="115" fillId="0" borderId="0" xfId="0" applyNumberFormat="1" applyFont="1" applyFill="1" applyBorder="1" applyAlignment="1">
      <alignment horizontal="right" vertical="center"/>
    </xf>
    <xf numFmtId="166" fontId="11" fillId="0" borderId="2" xfId="0" applyNumberFormat="1" applyFont="1" applyFill="1" applyBorder="1" applyAlignment="1">
      <alignment vertical="center"/>
    </xf>
    <xf numFmtId="166" fontId="11" fillId="0" borderId="11" xfId="0" applyNumberFormat="1" applyFont="1" applyFill="1" applyBorder="1" applyAlignment="1">
      <alignment vertical="center"/>
    </xf>
    <xf numFmtId="4" fontId="11" fillId="0" borderId="346" xfId="0" applyNumberFormat="1" applyFont="1" applyFill="1" applyBorder="1" applyAlignment="1">
      <alignment horizontal="right" vertical="center"/>
    </xf>
    <xf numFmtId="4" fontId="11" fillId="0" borderId="347" xfId="0" applyNumberFormat="1" applyFont="1" applyFill="1" applyBorder="1" applyAlignment="1">
      <alignment horizontal="right" vertical="center"/>
    </xf>
    <xf numFmtId="0" fontId="23" fillId="0" borderId="0" xfId="0" applyFont="1" applyFill="1" applyBorder="1" applyAlignment="1">
      <alignment vertical="center"/>
    </xf>
    <xf numFmtId="164" fontId="11" fillId="0" borderId="0" xfId="0" applyNumberFormat="1" applyFont="1" applyFill="1" applyBorder="1" applyAlignment="1">
      <alignment vertical="center"/>
    </xf>
    <xf numFmtId="167" fontId="119" fillId="0" borderId="0" xfId="0" applyNumberFormat="1" applyFont="1" applyFill="1" applyBorder="1" applyAlignment="1">
      <alignment vertical="center"/>
    </xf>
    <xf numFmtId="167" fontId="119" fillId="0" borderId="0" xfId="0" applyNumberFormat="1" applyFont="1" applyFill="1" applyBorder="1" applyAlignment="1">
      <alignment horizontal="center" vertical="center"/>
    </xf>
    <xf numFmtId="0" fontId="23" fillId="0" borderId="6" xfId="0" applyFont="1" applyFill="1" applyBorder="1" applyAlignment="1">
      <alignment horizontal="center" vertical="center"/>
    </xf>
    <xf numFmtId="0" fontId="11" fillId="0" borderId="7" xfId="0" applyFont="1" applyFill="1" applyBorder="1" applyAlignment="1">
      <alignment horizontal="left" vertical="center"/>
    </xf>
    <xf numFmtId="0" fontId="23" fillId="0" borderId="1" xfId="0" applyFont="1" applyFill="1" applyBorder="1"/>
    <xf numFmtId="0" fontId="3" fillId="0" borderId="3" xfId="0" applyFont="1" applyFill="1" applyBorder="1" applyAlignment="1">
      <alignment horizontal="right" vertical="top"/>
    </xf>
    <xf numFmtId="0" fontId="11" fillId="0" borderId="12" xfId="0" applyFont="1" applyFill="1" applyBorder="1" applyAlignment="1">
      <alignment horizontal="left" vertical="center"/>
    </xf>
    <xf numFmtId="0" fontId="3" fillId="0" borderId="4" xfId="0" applyFont="1" applyBorder="1" applyAlignment="1">
      <alignment horizontal="right"/>
    </xf>
    <xf numFmtId="0" fontId="10" fillId="8" borderId="13" xfId="0" applyFont="1" applyFill="1" applyBorder="1" applyAlignment="1">
      <alignment horizontal="left" vertical="center"/>
    </xf>
    <xf numFmtId="0" fontId="3" fillId="0" borderId="0" xfId="0" applyFont="1" applyFill="1" applyProtection="1">
      <protection hidden="1"/>
    </xf>
    <xf numFmtId="4" fontId="18" fillId="0" borderId="31" xfId="0" applyNumberFormat="1" applyFont="1" applyFill="1" applyBorder="1" applyAlignment="1">
      <alignment vertical="center" wrapText="1"/>
    </xf>
    <xf numFmtId="4" fontId="18" fillId="0" borderId="13" xfId="0" applyNumberFormat="1" applyFont="1" applyFill="1" applyBorder="1" applyAlignment="1">
      <alignment vertical="center" wrapText="1"/>
    </xf>
    <xf numFmtId="0" fontId="0" fillId="0" borderId="95" xfId="0" applyFill="1" applyBorder="1"/>
    <xf numFmtId="0" fontId="0" fillId="0" borderId="94" xfId="0" applyFill="1" applyBorder="1"/>
    <xf numFmtId="9" fontId="53" fillId="10" borderId="348" xfId="0" applyNumberFormat="1" applyFont="1" applyFill="1" applyBorder="1" applyAlignment="1">
      <alignment horizontal="center"/>
    </xf>
    <xf numFmtId="0" fontId="0" fillId="10" borderId="349" xfId="0" applyFill="1" applyBorder="1"/>
    <xf numFmtId="0" fontId="0" fillId="10" borderId="350" xfId="0" applyFill="1" applyBorder="1"/>
    <xf numFmtId="0" fontId="0" fillId="10" borderId="351" xfId="0" applyFill="1" applyBorder="1"/>
    <xf numFmtId="0" fontId="0" fillId="10" borderId="352" xfId="0" applyFill="1" applyBorder="1"/>
    <xf numFmtId="0" fontId="0" fillId="10" borderId="353" xfId="0" applyFill="1" applyBorder="1"/>
    <xf numFmtId="0" fontId="0" fillId="10" borderId="206" xfId="0" applyFill="1" applyBorder="1"/>
    <xf numFmtId="0" fontId="3" fillId="12" borderId="48" xfId="0" applyNumberFormat="1" applyFont="1" applyFill="1" applyBorder="1" applyAlignment="1">
      <alignment horizontal="left" indent="1"/>
    </xf>
    <xf numFmtId="0" fontId="72" fillId="10" borderId="0" xfId="0" quotePrefix="1" applyFont="1" applyFill="1" applyBorder="1" applyAlignment="1">
      <alignment horizontal="left" vertical="top" wrapText="1"/>
    </xf>
    <xf numFmtId="0" fontId="75" fillId="12" borderId="240" xfId="0" applyFont="1" applyFill="1" applyBorder="1" applyAlignment="1">
      <alignment horizontal="center" vertical="center"/>
    </xf>
    <xf numFmtId="0" fontId="72" fillId="10" borderId="1"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78" fillId="0" borderId="0" xfId="0" applyFont="1" applyFill="1" applyAlignment="1" applyProtection="1">
      <alignment vertical="center"/>
      <protection hidden="1"/>
    </xf>
    <xf numFmtId="0" fontId="120" fillId="0" borderId="38" xfId="0" applyFont="1" applyFill="1" applyBorder="1"/>
    <xf numFmtId="0" fontId="4" fillId="13" borderId="13" xfId="0" applyFont="1" applyFill="1" applyBorder="1" applyAlignment="1">
      <alignment horizontal="center" vertical="center" wrapText="1"/>
    </xf>
    <xf numFmtId="0" fontId="4" fillId="0" borderId="13" xfId="0" applyFont="1" applyFill="1" applyBorder="1" applyAlignment="1">
      <alignment horizontal="center"/>
    </xf>
    <xf numFmtId="4" fontId="4" fillId="0" borderId="13" xfId="0" applyNumberFormat="1" applyFont="1" applyFill="1" applyBorder="1" applyAlignment="1">
      <alignment horizontal="center" vertical="center" wrapText="1"/>
    </xf>
    <xf numFmtId="4" fontId="4" fillId="0" borderId="0" xfId="0" applyNumberFormat="1" applyFont="1" applyFill="1" applyBorder="1" applyAlignment="1">
      <alignment horizontal="center" vertical="center" wrapText="1"/>
    </xf>
    <xf numFmtId="0" fontId="11" fillId="9" borderId="0" xfId="57" applyFont="1" applyFill="1" applyProtection="1">
      <protection hidden="1"/>
    </xf>
    <xf numFmtId="0" fontId="11" fillId="9" borderId="0" xfId="57" applyFont="1" applyFill="1" applyAlignment="1" applyProtection="1">
      <alignment horizontal="center"/>
      <protection hidden="1"/>
    </xf>
    <xf numFmtId="0" fontId="32" fillId="9" borderId="0" xfId="57" applyFont="1" applyFill="1" applyProtection="1">
      <protection hidden="1"/>
    </xf>
    <xf numFmtId="0" fontId="23" fillId="9" borderId="0" xfId="51" applyFont="1" applyFill="1"/>
    <xf numFmtId="0" fontId="9" fillId="9" borderId="0" xfId="57" applyFont="1" applyFill="1" applyProtection="1">
      <protection hidden="1"/>
    </xf>
    <xf numFmtId="0" fontId="24" fillId="9" borderId="0" xfId="57" applyFont="1" applyFill="1" applyProtection="1">
      <protection hidden="1"/>
    </xf>
    <xf numFmtId="49" fontId="21" fillId="0" borderId="0" xfId="51" applyNumberFormat="1" applyFont="1" applyBorder="1" applyAlignment="1">
      <alignment horizontal="right"/>
    </xf>
    <xf numFmtId="0" fontId="74" fillId="9" borderId="0" xfId="57" applyFont="1" applyFill="1" applyProtection="1">
      <protection hidden="1"/>
    </xf>
    <xf numFmtId="0" fontId="3" fillId="10" borderId="0" xfId="51" applyFont="1" applyFill="1"/>
    <xf numFmtId="49" fontId="14" fillId="18" borderId="0" xfId="51" applyNumberFormat="1" applyFont="1" applyFill="1" applyBorder="1" applyAlignment="1">
      <alignment horizontal="right"/>
    </xf>
    <xf numFmtId="0" fontId="3" fillId="18" borderId="229" xfId="51" applyFont="1" applyFill="1" applyBorder="1"/>
    <xf numFmtId="0" fontId="3" fillId="12" borderId="242" xfId="51" applyFont="1" applyFill="1" applyBorder="1"/>
    <xf numFmtId="49" fontId="14" fillId="18" borderId="322" xfId="51" applyNumberFormat="1" applyFont="1" applyFill="1" applyBorder="1" applyAlignment="1">
      <alignment horizontal="right"/>
    </xf>
    <xf numFmtId="0" fontId="3" fillId="12" borderId="244" xfId="51" applyFont="1" applyFill="1" applyBorder="1"/>
    <xf numFmtId="10" fontId="53" fillId="18" borderId="338" xfId="51" applyNumberFormat="1" applyFont="1" applyFill="1" applyBorder="1"/>
    <xf numFmtId="171" fontId="53" fillId="18" borderId="229" xfId="51" applyNumberFormat="1" applyFont="1" applyFill="1" applyBorder="1"/>
    <xf numFmtId="0" fontId="3" fillId="18" borderId="376" xfId="51" applyFont="1" applyFill="1" applyBorder="1"/>
    <xf numFmtId="49" fontId="14" fillId="18" borderId="377" xfId="51" applyNumberFormat="1" applyFont="1" applyFill="1" applyBorder="1" applyAlignment="1">
      <alignment horizontal="right"/>
    </xf>
    <xf numFmtId="0" fontId="3" fillId="18" borderId="378" xfId="51" applyFont="1" applyFill="1" applyBorder="1"/>
    <xf numFmtId="0" fontId="50" fillId="18" borderId="132" xfId="51" applyFont="1" applyFill="1" applyBorder="1"/>
    <xf numFmtId="0" fontId="3" fillId="18" borderId="132" xfId="51" applyFont="1" applyFill="1" applyBorder="1"/>
    <xf numFmtId="49" fontId="21" fillId="10" borderId="0" xfId="51" applyNumberFormat="1" applyFont="1" applyFill="1" applyAlignment="1">
      <alignment horizontal="right"/>
    </xf>
    <xf numFmtId="2" fontId="4" fillId="10" borderId="0" xfId="51" applyNumberFormat="1" applyFont="1" applyFill="1" applyBorder="1"/>
    <xf numFmtId="0" fontId="4" fillId="0" borderId="242" xfId="51" applyFont="1" applyBorder="1"/>
    <xf numFmtId="3" fontId="53" fillId="19" borderId="229" xfId="51" applyNumberFormat="1" applyFont="1" applyFill="1" applyBorder="1"/>
    <xf numFmtId="0" fontId="18" fillId="0" borderId="5" xfId="51" applyFont="1" applyBorder="1"/>
    <xf numFmtId="49" fontId="21" fillId="0" borderId="6" xfId="51" applyNumberFormat="1" applyFont="1" applyBorder="1" applyAlignment="1">
      <alignment horizontal="right"/>
    </xf>
    <xf numFmtId="0" fontId="20" fillId="0" borderId="300" xfId="51" applyFont="1" applyBorder="1" applyAlignment="1">
      <alignment horizontal="center" wrapText="1"/>
    </xf>
    <xf numFmtId="49" fontId="21" fillId="0" borderId="11" xfId="51" applyNumberFormat="1" applyFont="1" applyBorder="1" applyAlignment="1">
      <alignment horizontal="right"/>
    </xf>
    <xf numFmtId="0" fontId="167" fillId="0" borderId="170" xfId="51" applyFont="1" applyBorder="1" applyAlignment="1">
      <alignment horizontal="center"/>
    </xf>
    <xf numFmtId="0" fontId="72" fillId="10" borderId="1" xfId="51" applyFont="1" applyFill="1" applyBorder="1" applyAlignment="1">
      <alignment horizontal="left" vertical="top"/>
    </xf>
    <xf numFmtId="0" fontId="72" fillId="10" borderId="0" xfId="51" quotePrefix="1" applyFont="1" applyFill="1" applyBorder="1" applyAlignment="1">
      <alignment horizontal="left" vertical="top"/>
    </xf>
    <xf numFmtId="0" fontId="72" fillId="10" borderId="0" xfId="51" applyFont="1" applyFill="1" applyBorder="1" applyAlignment="1">
      <alignment horizontal="left" vertical="top"/>
    </xf>
    <xf numFmtId="0" fontId="72" fillId="30" borderId="0" xfId="51" quotePrefix="1" applyFont="1" applyFill="1" applyBorder="1" applyAlignment="1">
      <alignment horizontal="left" vertical="top"/>
    </xf>
    <xf numFmtId="2" fontId="4" fillId="30" borderId="0" xfId="51" applyNumberFormat="1" applyFont="1" applyFill="1" applyBorder="1"/>
    <xf numFmtId="4" fontId="4" fillId="30" borderId="0" xfId="51" applyNumberFormat="1" applyFont="1" applyFill="1" applyBorder="1"/>
    <xf numFmtId="0" fontId="168" fillId="0" borderId="134" xfId="51" applyFont="1" applyBorder="1" applyAlignment="1">
      <alignment horizontal="center" wrapText="1"/>
    </xf>
    <xf numFmtId="10" fontId="3" fillId="12" borderId="3" xfId="3" applyNumberFormat="1" applyFont="1" applyFill="1" applyBorder="1"/>
    <xf numFmtId="1" fontId="53" fillId="18" borderId="229" xfId="0" applyNumberFormat="1" applyFont="1" applyFill="1" applyBorder="1"/>
    <xf numFmtId="9" fontId="53" fillId="18" borderId="229" xfId="0" applyNumberFormat="1" applyFont="1" applyFill="1" applyBorder="1"/>
    <xf numFmtId="0" fontId="93" fillId="0" borderId="282" xfId="0" applyFont="1" applyFill="1" applyBorder="1"/>
    <xf numFmtId="0" fontId="20" fillId="0" borderId="246" xfId="51" applyFont="1" applyBorder="1" applyAlignment="1">
      <alignment horizontal="center" wrapText="1"/>
    </xf>
    <xf numFmtId="0" fontId="0" fillId="0" borderId="1" xfId="51" applyFont="1" applyBorder="1"/>
    <xf numFmtId="0" fontId="20" fillId="0" borderId="277" xfId="51" applyFont="1" applyBorder="1"/>
    <xf numFmtId="0" fontId="0" fillId="0" borderId="2" xfId="51" applyFont="1" applyBorder="1"/>
    <xf numFmtId="0" fontId="167" fillId="0" borderId="171" xfId="51" applyFont="1" applyBorder="1" applyAlignment="1">
      <alignment horizontal="center"/>
    </xf>
    <xf numFmtId="0" fontId="0" fillId="0" borderId="36" xfId="51" applyFont="1" applyBorder="1"/>
    <xf numFmtId="49" fontId="21" fillId="0" borderId="269" xfId="51" applyNumberFormat="1" applyFont="1" applyBorder="1" applyAlignment="1">
      <alignment horizontal="right"/>
    </xf>
    <xf numFmtId="0" fontId="14" fillId="22" borderId="1" xfId="51" applyFont="1" applyFill="1" applyBorder="1"/>
    <xf numFmtId="49" fontId="20" fillId="22" borderId="0" xfId="51" applyNumberFormat="1" applyFont="1" applyFill="1" applyBorder="1" applyAlignment="1">
      <alignment horizontal="right"/>
    </xf>
    <xf numFmtId="4" fontId="4" fillId="50" borderId="8" xfId="51" applyNumberFormat="1" applyFont="1" applyFill="1" applyBorder="1"/>
    <xf numFmtId="4" fontId="4" fillId="35" borderId="3" xfId="51" applyNumberFormat="1" applyFont="1" applyFill="1" applyBorder="1"/>
    <xf numFmtId="0" fontId="14" fillId="22" borderId="37" xfId="51" applyFont="1" applyFill="1" applyBorder="1"/>
    <xf numFmtId="49" fontId="20" fillId="22" borderId="292" xfId="51" applyNumberFormat="1" applyFont="1" applyFill="1" applyBorder="1" applyAlignment="1">
      <alignment horizontal="right"/>
    </xf>
    <xf numFmtId="4" fontId="4" fillId="50" borderId="294" xfId="51" applyNumberFormat="1" applyFont="1" applyFill="1" applyBorder="1"/>
    <xf numFmtId="4" fontId="4" fillId="35" borderId="28" xfId="51" applyNumberFormat="1" applyFont="1" applyFill="1" applyBorder="1"/>
    <xf numFmtId="0" fontId="14" fillId="22" borderId="2" xfId="51" applyFont="1" applyFill="1" applyBorder="1"/>
    <xf numFmtId="49" fontId="20" fillId="22" borderId="11" xfId="51" applyNumberFormat="1" applyFont="1" applyFill="1" applyBorder="1" applyAlignment="1">
      <alignment horizontal="right"/>
    </xf>
    <xf numFmtId="4" fontId="4" fillId="50" borderId="2" xfId="51" applyNumberFormat="1" applyFont="1" applyFill="1" applyBorder="1"/>
    <xf numFmtId="4" fontId="4" fillId="35" borderId="12" xfId="51" applyNumberFormat="1" applyFont="1" applyFill="1" applyBorder="1"/>
    <xf numFmtId="0" fontId="18" fillId="49" borderId="31" xfId="51" applyFont="1" applyFill="1" applyBorder="1"/>
    <xf numFmtId="49" fontId="20" fillId="49" borderId="80" xfId="51" applyNumberFormat="1" applyFont="1" applyFill="1" applyBorder="1" applyAlignment="1">
      <alignment horizontal="right"/>
    </xf>
    <xf numFmtId="4" fontId="4" fillId="49" borderId="13" xfId="51" applyNumberFormat="1" applyFont="1" applyFill="1" applyBorder="1"/>
    <xf numFmtId="0" fontId="0" fillId="0" borderId="272" xfId="51" applyFont="1" applyFill="1" applyBorder="1"/>
    <xf numFmtId="0" fontId="0" fillId="0" borderId="0" xfId="51" applyFont="1" applyBorder="1"/>
    <xf numFmtId="0" fontId="0" fillId="0" borderId="0" xfId="51" applyFont="1" applyFill="1" applyBorder="1"/>
    <xf numFmtId="2" fontId="4" fillId="9" borderId="0" xfId="51" applyNumberFormat="1" applyFont="1" applyFill="1" applyBorder="1"/>
    <xf numFmtId="4" fontId="4" fillId="9" borderId="0" xfId="51" applyNumberFormat="1" applyFont="1" applyFill="1" applyBorder="1"/>
    <xf numFmtId="0" fontId="0" fillId="0" borderId="0" xfId="51" applyFont="1"/>
    <xf numFmtId="49" fontId="21" fillId="0" borderId="0" xfId="51" applyNumberFormat="1" applyFont="1" applyAlignment="1">
      <alignment horizontal="right"/>
    </xf>
    <xf numFmtId="0" fontId="0" fillId="10" borderId="0" xfId="51" applyFont="1" applyFill="1"/>
    <xf numFmtId="0" fontId="3" fillId="12" borderId="132" xfId="51" applyFont="1" applyFill="1" applyBorder="1"/>
    <xf numFmtId="10" fontId="53" fillId="18" borderId="229" xfId="51" applyNumberFormat="1" applyFont="1" applyFill="1" applyBorder="1"/>
    <xf numFmtId="0" fontId="3" fillId="12" borderId="291" xfId="51" applyFont="1" applyFill="1" applyBorder="1"/>
    <xf numFmtId="49" fontId="14" fillId="18" borderId="269" xfId="51" applyNumberFormat="1" applyFont="1" applyFill="1" applyBorder="1" applyAlignment="1">
      <alignment horizontal="right"/>
    </xf>
    <xf numFmtId="10" fontId="53" fillId="18" borderId="281" xfId="51" applyNumberFormat="1" applyFont="1" applyFill="1" applyBorder="1"/>
    <xf numFmtId="0" fontId="14" fillId="22" borderId="31" xfId="51" applyFont="1" applyFill="1" applyBorder="1"/>
    <xf numFmtId="49" fontId="20" fillId="22" borderId="43" xfId="51" applyNumberFormat="1" applyFont="1" applyFill="1" applyBorder="1" applyAlignment="1">
      <alignment horizontal="right"/>
    </xf>
    <xf numFmtId="4" fontId="4" fillId="30" borderId="44" xfId="51" applyNumberFormat="1" applyFont="1" applyFill="1" applyBorder="1"/>
    <xf numFmtId="4" fontId="4" fillId="35" borderId="44" xfId="51" applyNumberFormat="1" applyFont="1" applyFill="1" applyBorder="1"/>
    <xf numFmtId="4" fontId="4" fillId="115" borderId="30" xfId="51" applyNumberFormat="1" applyFont="1" applyFill="1" applyBorder="1"/>
    <xf numFmtId="0" fontId="86" fillId="0" borderId="25" xfId="0" applyFont="1" applyFill="1" applyBorder="1"/>
    <xf numFmtId="0" fontId="98" fillId="2" borderId="7" xfId="0" applyFont="1" applyFill="1" applyBorder="1" applyAlignment="1">
      <alignment horizontal="center"/>
    </xf>
    <xf numFmtId="4" fontId="101" fillId="116" borderId="0" xfId="0" applyNumberFormat="1" applyFont="1" applyFill="1"/>
    <xf numFmtId="0" fontId="93" fillId="116" borderId="0" xfId="0" applyFont="1" applyFill="1"/>
    <xf numFmtId="4" fontId="93" fillId="116" borderId="0" xfId="0" applyNumberFormat="1" applyFont="1" applyFill="1"/>
    <xf numFmtId="0" fontId="101" fillId="8" borderId="0" xfId="0" applyFont="1" applyFill="1"/>
    <xf numFmtId="0" fontId="86" fillId="8" borderId="0" xfId="0" applyFont="1" applyFill="1"/>
    <xf numFmtId="4" fontId="86" fillId="117" borderId="0" xfId="0" applyNumberFormat="1" applyFont="1" applyFill="1"/>
    <xf numFmtId="0" fontId="93" fillId="117" borderId="0" xfId="0" applyFont="1" applyFill="1"/>
    <xf numFmtId="4" fontId="93" fillId="117" borderId="0" xfId="0" applyNumberFormat="1" applyFont="1" applyFill="1"/>
    <xf numFmtId="4" fontId="86" fillId="118" borderId="0" xfId="0" applyNumberFormat="1" applyFont="1" applyFill="1"/>
    <xf numFmtId="0" fontId="93" fillId="118" borderId="0" xfId="0" applyFont="1" applyFill="1"/>
    <xf numFmtId="4" fontId="93" fillId="118" borderId="0" xfId="0" applyNumberFormat="1" applyFont="1" applyFill="1"/>
    <xf numFmtId="4" fontId="86" fillId="10" borderId="0" xfId="0" applyNumberFormat="1" applyFont="1" applyFill="1"/>
    <xf numFmtId="4" fontId="86" fillId="10" borderId="0" xfId="0" applyNumberFormat="1" applyFont="1" applyFill="1" applyAlignment="1">
      <alignment horizontal="center"/>
    </xf>
    <xf numFmtId="0" fontId="93" fillId="0" borderId="292" xfId="0" applyFont="1" applyBorder="1"/>
    <xf numFmtId="0" fontId="86" fillId="0" borderId="7" xfId="0" applyFont="1" applyFill="1" applyBorder="1" applyAlignment="1">
      <alignment horizontal="right" vertical="center"/>
    </xf>
    <xf numFmtId="0" fontId="86" fillId="0" borderId="309" xfId="0" applyFont="1" applyFill="1" applyBorder="1"/>
    <xf numFmtId="0" fontId="86" fillId="0" borderId="282" xfId="0" applyFont="1" applyFill="1" applyBorder="1"/>
    <xf numFmtId="0" fontId="86" fillId="0" borderId="36" xfId="0" applyFont="1" applyFill="1" applyBorder="1"/>
    <xf numFmtId="0" fontId="83" fillId="0" borderId="31" xfId="0" applyFont="1" applyFill="1" applyBorder="1"/>
    <xf numFmtId="0" fontId="83" fillId="0" borderId="30" xfId="0" applyFont="1" applyFill="1" applyBorder="1"/>
    <xf numFmtId="0" fontId="83" fillId="0" borderId="13" xfId="0" applyFont="1" applyFill="1" applyBorder="1"/>
    <xf numFmtId="0" fontId="83" fillId="0" borderId="80" xfId="0" applyFont="1" applyFill="1" applyBorder="1"/>
    <xf numFmtId="0" fontId="72" fillId="0" borderId="80" xfId="0" applyFont="1" applyFill="1" applyBorder="1"/>
    <xf numFmtId="0" fontId="72" fillId="10" borderId="0" xfId="0" quotePrefix="1" applyFont="1" applyFill="1" applyBorder="1" applyAlignment="1">
      <alignment horizontal="left" vertical="top" wrapText="1"/>
    </xf>
    <xf numFmtId="0" fontId="72" fillId="10" borderId="1" xfId="0" quotePrefix="1" applyFont="1" applyFill="1" applyBorder="1" applyAlignment="1">
      <alignment horizontal="left" vertical="top" wrapText="1"/>
    </xf>
    <xf numFmtId="0" fontId="5" fillId="10" borderId="0" xfId="51" applyFont="1" applyFill="1" applyBorder="1" applyAlignment="1">
      <alignment vertical="center"/>
    </xf>
    <xf numFmtId="0" fontId="3" fillId="10" borderId="0" xfId="51" applyFont="1" applyFill="1" applyBorder="1" applyAlignment="1">
      <alignment vertical="center"/>
    </xf>
    <xf numFmtId="0" fontId="89" fillId="10" borderId="0" xfId="51" applyFont="1" applyFill="1" applyAlignment="1">
      <alignment vertical="center"/>
    </xf>
    <xf numFmtId="49" fontId="65" fillId="10" borderId="0" xfId="51" applyNumberFormat="1" applyFont="1" applyFill="1" applyBorder="1" applyAlignment="1">
      <alignment horizontal="right" vertical="center"/>
    </xf>
    <xf numFmtId="0" fontId="3" fillId="10" borderId="0" xfId="4" applyFill="1"/>
    <xf numFmtId="0" fontId="3" fillId="10" borderId="0" xfId="51" applyFont="1" applyFill="1" applyBorder="1"/>
    <xf numFmtId="49" fontId="21" fillId="10" borderId="0" xfId="51" applyNumberFormat="1" applyFont="1" applyFill="1" applyBorder="1" applyAlignment="1">
      <alignment horizontal="right"/>
    </xf>
    <xf numFmtId="0" fontId="3" fillId="43" borderId="380" xfId="0" applyFont="1" applyFill="1" applyBorder="1" applyAlignment="1">
      <alignment horizontal="left" wrapText="1"/>
    </xf>
    <xf numFmtId="0" fontId="72" fillId="10" borderId="0" xfId="0" quotePrefix="1" applyFont="1" applyFill="1" applyBorder="1" applyAlignment="1">
      <alignment horizontal="left" vertical="top" wrapText="1"/>
    </xf>
    <xf numFmtId="0" fontId="72" fillId="10" borderId="1" xfId="0" quotePrefix="1" applyFont="1" applyFill="1" applyBorder="1" applyAlignment="1">
      <alignment horizontal="left" vertical="top" wrapText="1"/>
    </xf>
    <xf numFmtId="0" fontId="45" fillId="9" borderId="0" xfId="570" applyFont="1" applyFill="1"/>
    <xf numFmtId="0" fontId="3" fillId="10" borderId="0" xfId="570" applyFill="1"/>
    <xf numFmtId="0" fontId="11" fillId="9" borderId="0" xfId="51" applyFont="1" applyFill="1"/>
    <xf numFmtId="0" fontId="23" fillId="9" borderId="0" xfId="570" applyFont="1" applyFill="1"/>
    <xf numFmtId="0" fontId="3" fillId="9" borderId="0" xfId="570" applyFill="1"/>
    <xf numFmtId="0" fontId="3" fillId="12" borderId="5" xfId="51" applyFill="1" applyBorder="1"/>
    <xf numFmtId="0" fontId="3" fillId="12" borderId="6" xfId="51" applyFill="1" applyBorder="1"/>
    <xf numFmtId="0" fontId="3" fillId="12" borderId="9" xfId="51" applyFill="1" applyBorder="1"/>
    <xf numFmtId="0" fontId="49" fillId="12" borderId="1" xfId="51" applyFont="1" applyFill="1" applyBorder="1"/>
    <xf numFmtId="0" fontId="6" fillId="12" borderId="0" xfId="51" applyFont="1" applyFill="1" applyBorder="1"/>
    <xf numFmtId="0" fontId="3" fillId="12" borderId="0" xfId="51" applyFill="1" applyBorder="1"/>
    <xf numFmtId="0" fontId="3" fillId="12" borderId="3" xfId="51" applyFill="1" applyBorder="1"/>
    <xf numFmtId="0" fontId="4" fillId="12" borderId="1" xfId="51" applyFont="1" applyFill="1" applyBorder="1"/>
    <xf numFmtId="0" fontId="3" fillId="12" borderId="1" xfId="51" applyFill="1" applyBorder="1" applyAlignment="1"/>
    <xf numFmtId="0" fontId="3" fillId="12" borderId="8" xfId="51" applyFill="1" applyBorder="1" applyAlignment="1"/>
    <xf numFmtId="0" fontId="3" fillId="12" borderId="128" xfId="51" applyFill="1" applyBorder="1" applyAlignment="1"/>
    <xf numFmtId="0" fontId="3" fillId="12" borderId="136" xfId="51" applyFill="1" applyBorder="1" applyAlignment="1"/>
    <xf numFmtId="0" fontId="3" fillId="12" borderId="246" xfId="51" applyFill="1" applyBorder="1" applyAlignment="1"/>
    <xf numFmtId="0" fontId="3" fillId="10" borderId="172" xfId="51" applyFill="1" applyBorder="1" applyAlignment="1"/>
    <xf numFmtId="0" fontId="3" fillId="10" borderId="156" xfId="51" applyFill="1" applyBorder="1" applyAlignment="1"/>
    <xf numFmtId="0" fontId="3" fillId="10" borderId="191" xfId="51" applyFill="1" applyBorder="1" applyAlignment="1"/>
    <xf numFmtId="0" fontId="3" fillId="10" borderId="187" xfId="51" applyFill="1" applyBorder="1" applyAlignment="1"/>
    <xf numFmtId="0" fontId="3" fillId="10" borderId="192" xfId="51" applyFill="1" applyBorder="1" applyAlignment="1"/>
    <xf numFmtId="0" fontId="3" fillId="12" borderId="131" xfId="51" applyFill="1" applyBorder="1" applyAlignment="1"/>
    <xf numFmtId="0" fontId="3" fillId="12" borderId="240" xfId="51" applyFill="1" applyBorder="1" applyAlignment="1"/>
    <xf numFmtId="0" fontId="3" fillId="12" borderId="277" xfId="51" applyFill="1" applyBorder="1" applyAlignment="1"/>
    <xf numFmtId="168" fontId="4" fillId="13" borderId="31" xfId="5" applyNumberFormat="1" applyFont="1" applyFill="1" applyBorder="1" applyAlignment="1" applyProtection="1">
      <alignment vertical="center"/>
    </xf>
    <xf numFmtId="168" fontId="4" fillId="13" borderId="13" xfId="5" applyNumberFormat="1" applyFont="1" applyFill="1" applyBorder="1" applyAlignment="1" applyProtection="1">
      <alignment vertical="center"/>
    </xf>
    <xf numFmtId="168" fontId="4" fillId="13" borderId="41" xfId="5" applyNumberFormat="1" applyFont="1" applyFill="1" applyBorder="1" applyAlignment="1" applyProtection="1">
      <alignment vertical="center"/>
    </xf>
    <xf numFmtId="168" fontId="4" fillId="13" borderId="44" xfId="5" applyNumberFormat="1" applyFont="1" applyFill="1" applyBorder="1" applyAlignment="1" applyProtection="1">
      <alignment vertical="center"/>
    </xf>
    <xf numFmtId="168" fontId="4" fillId="13" borderId="42" xfId="5" applyNumberFormat="1" applyFont="1" applyFill="1" applyBorder="1" applyAlignment="1" applyProtection="1">
      <alignment vertical="center"/>
    </xf>
    <xf numFmtId="0" fontId="4" fillId="9" borderId="0" xfId="570" applyFont="1" applyFill="1"/>
    <xf numFmtId="168" fontId="4" fillId="10" borderId="5" xfId="5" applyNumberFormat="1" applyFont="1" applyFill="1" applyBorder="1" applyAlignment="1" applyProtection="1">
      <alignment vertical="center"/>
    </xf>
    <xf numFmtId="168" fontId="4" fillId="10" borderId="6" xfId="5" applyNumberFormat="1" applyFont="1" applyFill="1" applyBorder="1" applyAlignment="1" applyProtection="1">
      <alignment vertical="center"/>
    </xf>
    <xf numFmtId="168" fontId="4" fillId="10" borderId="9" xfId="5" applyNumberFormat="1" applyFont="1" applyFill="1" applyBorder="1" applyAlignment="1" applyProtection="1">
      <alignment vertical="center"/>
    </xf>
    <xf numFmtId="0" fontId="4" fillId="10" borderId="0" xfId="570" applyFont="1" applyFill="1"/>
    <xf numFmtId="0" fontId="4" fillId="12" borderId="31" xfId="51" applyFont="1" applyFill="1" applyBorder="1"/>
    <xf numFmtId="0" fontId="3" fillId="12" borderId="80" xfId="51" applyFill="1" applyBorder="1"/>
    <xf numFmtId="0" fontId="3" fillId="12" borderId="30" xfId="51" applyFill="1" applyBorder="1"/>
    <xf numFmtId="0" fontId="3" fillId="10" borderId="1" xfId="51" applyFill="1" applyBorder="1" applyAlignment="1"/>
    <xf numFmtId="0" fontId="3" fillId="10" borderId="0" xfId="51" applyFill="1" applyBorder="1" applyAlignment="1"/>
    <xf numFmtId="168" fontId="4" fillId="13" borderId="30" xfId="5" applyNumberFormat="1" applyFont="1" applyFill="1" applyBorder="1" applyAlignment="1" applyProtection="1">
      <alignment vertical="center"/>
    </xf>
    <xf numFmtId="0" fontId="3" fillId="10" borderId="5" xfId="51" applyFill="1" applyBorder="1" applyAlignment="1"/>
    <xf numFmtId="0" fontId="3" fillId="10" borderId="6" xfId="51" applyFill="1" applyBorder="1" applyAlignment="1"/>
    <xf numFmtId="0" fontId="15" fillId="10" borderId="1" xfId="51" applyFont="1" applyFill="1" applyBorder="1" applyAlignment="1">
      <alignment vertical="top" wrapText="1"/>
    </xf>
    <xf numFmtId="0" fontId="15" fillId="10" borderId="0" xfId="51" applyFont="1" applyFill="1" applyBorder="1" applyAlignment="1">
      <alignment vertical="top" wrapText="1"/>
    </xf>
    <xf numFmtId="0" fontId="29" fillId="10" borderId="5" xfId="51" applyFont="1" applyFill="1" applyBorder="1"/>
    <xf numFmtId="0" fontId="8" fillId="10" borderId="6" xfId="51" applyFont="1" applyFill="1" applyBorder="1"/>
    <xf numFmtId="0" fontId="3" fillId="10" borderId="6" xfId="51" applyFill="1" applyBorder="1"/>
    <xf numFmtId="0" fontId="3" fillId="10" borderId="9" xfId="51" applyFill="1" applyBorder="1"/>
    <xf numFmtId="0" fontId="3" fillId="10" borderId="1" xfId="51" applyFill="1" applyBorder="1"/>
    <xf numFmtId="0" fontId="3" fillId="10" borderId="0" xfId="51" applyFill="1" applyBorder="1"/>
    <xf numFmtId="0" fontId="3" fillId="10" borderId="3" xfId="51" applyFill="1" applyBorder="1"/>
    <xf numFmtId="0" fontId="72" fillId="10" borderId="1" xfId="51" quotePrefix="1" applyFont="1" applyFill="1" applyBorder="1" applyAlignment="1">
      <alignment horizontal="left" vertical="top" wrapText="1"/>
    </xf>
    <xf numFmtId="0" fontId="72" fillId="10" borderId="0" xfId="51" quotePrefix="1" applyFont="1" applyFill="1" applyBorder="1" applyAlignment="1">
      <alignment horizontal="left" vertical="top" wrapText="1"/>
    </xf>
    <xf numFmtId="0" fontId="72" fillId="10" borderId="3" xfId="51" quotePrefix="1" applyFont="1" applyFill="1" applyBorder="1" applyAlignment="1">
      <alignment horizontal="left" vertical="top" wrapText="1"/>
    </xf>
    <xf numFmtId="0" fontId="3" fillId="10" borderId="0" xfId="51" applyFill="1" applyBorder="1" applyAlignment="1">
      <alignment vertical="top" wrapText="1"/>
    </xf>
    <xf numFmtId="0" fontId="3" fillId="10" borderId="0" xfId="570" applyFill="1" applyBorder="1"/>
    <xf numFmtId="0" fontId="72" fillId="10" borderId="0" xfId="51" quotePrefix="1" applyFont="1" applyFill="1" applyBorder="1" applyAlignment="1">
      <alignment horizontal="left"/>
    </xf>
    <xf numFmtId="0" fontId="83" fillId="10" borderId="0" xfId="51" quotePrefix="1" applyFont="1" applyFill="1" applyBorder="1" applyAlignment="1">
      <alignment horizontal="left"/>
    </xf>
    <xf numFmtId="0" fontId="3" fillId="10" borderId="0" xfId="570" applyFill="1" applyAlignment="1"/>
    <xf numFmtId="0" fontId="45" fillId="9" borderId="0" xfId="51" applyFont="1" applyFill="1"/>
    <xf numFmtId="0" fontId="45" fillId="0" borderId="0" xfId="51" applyFont="1"/>
    <xf numFmtId="0" fontId="4" fillId="9" borderId="0" xfId="57" applyFont="1" applyFill="1" applyProtection="1">
      <protection hidden="1"/>
    </xf>
    <xf numFmtId="0" fontId="23" fillId="0" borderId="0" xfId="51" applyFont="1"/>
    <xf numFmtId="0" fontId="11" fillId="10" borderId="0" xfId="57" applyFont="1" applyFill="1" applyProtection="1">
      <protection hidden="1"/>
    </xf>
    <xf numFmtId="0" fontId="23" fillId="10" borderId="0" xfId="51" applyFont="1" applyFill="1"/>
    <xf numFmtId="0" fontId="64" fillId="43" borderId="34" xfId="0" applyFont="1" applyFill="1" applyBorder="1"/>
    <xf numFmtId="0" fontId="169" fillId="43" borderId="381" xfId="0" applyFont="1" applyFill="1" applyBorder="1"/>
    <xf numFmtId="4" fontId="64" fillId="43" borderId="25" xfId="0" applyNumberFormat="1" applyFont="1" applyFill="1" applyBorder="1"/>
    <xf numFmtId="4" fontId="64" fillId="43" borderId="165" xfId="0" applyNumberFormat="1" applyFont="1" applyFill="1" applyBorder="1"/>
    <xf numFmtId="0" fontId="3" fillId="0" borderId="0" xfId="51" applyFont="1"/>
    <xf numFmtId="0" fontId="170" fillId="10" borderId="1" xfId="0" applyFont="1" applyFill="1" applyBorder="1"/>
    <xf numFmtId="0" fontId="170" fillId="10" borderId="242" xfId="0" applyFont="1" applyFill="1" applyBorder="1"/>
    <xf numFmtId="10" fontId="171" fillId="10" borderId="8" xfId="0" applyNumberFormat="1" applyFont="1" applyFill="1" applyBorder="1"/>
    <xf numFmtId="10" fontId="171" fillId="10" borderId="3" xfId="0" applyNumberFormat="1" applyFont="1" applyFill="1" applyBorder="1"/>
    <xf numFmtId="0" fontId="172" fillId="10" borderId="1" xfId="0" applyFont="1" applyFill="1" applyBorder="1"/>
    <xf numFmtId="0" fontId="172" fillId="10" borderId="242" xfId="0" applyFont="1" applyFill="1" applyBorder="1"/>
    <xf numFmtId="4" fontId="172" fillId="10" borderId="8" xfId="0" applyNumberFormat="1" applyFont="1" applyFill="1" applyBorder="1"/>
    <xf numFmtId="4" fontId="172" fillId="10" borderId="3" xfId="0" applyNumberFormat="1" applyFont="1" applyFill="1" applyBorder="1"/>
    <xf numFmtId="0" fontId="169" fillId="10" borderId="242" xfId="0" applyFont="1" applyFill="1" applyBorder="1" applyAlignment="1">
      <alignment horizontal="right"/>
    </xf>
    <xf numFmtId="4" fontId="170" fillId="10" borderId="8" xfId="0" applyNumberFormat="1" applyFont="1" applyFill="1" applyBorder="1"/>
    <xf numFmtId="4" fontId="170" fillId="10" borderId="3" xfId="0" applyNumberFormat="1" applyFont="1" applyFill="1" applyBorder="1"/>
    <xf numFmtId="0" fontId="0" fillId="10" borderId="242" xfId="0" applyFill="1" applyBorder="1"/>
    <xf numFmtId="4" fontId="0" fillId="10" borderId="3" xfId="0" applyNumberFormat="1" applyFill="1" applyBorder="1"/>
    <xf numFmtId="0" fontId="64" fillId="43" borderId="37" xfId="0" applyFont="1" applyFill="1" applyBorder="1" applyAlignment="1">
      <alignment vertical="top"/>
    </xf>
    <xf numFmtId="0" fontId="169" fillId="43" borderId="332" xfId="0" applyFont="1" applyFill="1" applyBorder="1" applyAlignment="1">
      <alignment wrapText="1"/>
    </xf>
    <xf numFmtId="4" fontId="64" fillId="43" borderId="255" xfId="0" applyNumberFormat="1" applyFont="1" applyFill="1" applyBorder="1"/>
    <xf numFmtId="0" fontId="169" fillId="10" borderId="242" xfId="0" quotePrefix="1" applyFont="1" applyFill="1" applyBorder="1" applyAlignment="1">
      <alignment horizontal="right"/>
    </xf>
    <xf numFmtId="0" fontId="3" fillId="10" borderId="1" xfId="0" applyFont="1" applyFill="1" applyBorder="1"/>
    <xf numFmtId="10" fontId="170" fillId="10" borderId="242" xfId="0" applyNumberFormat="1" applyFont="1" applyFill="1" applyBorder="1"/>
    <xf numFmtId="10" fontId="170" fillId="10" borderId="8" xfId="0" applyNumberFormat="1" applyFont="1" applyFill="1" applyBorder="1"/>
    <xf numFmtId="10" fontId="170" fillId="10" borderId="3" xfId="0" applyNumberFormat="1" applyFont="1" applyFill="1" applyBorder="1"/>
    <xf numFmtId="0" fontId="174" fillId="10" borderId="1" xfId="0" applyFont="1" applyFill="1" applyBorder="1"/>
    <xf numFmtId="4" fontId="174" fillId="10" borderId="8" xfId="0" applyNumberFormat="1" applyFont="1" applyFill="1" applyBorder="1"/>
    <xf numFmtId="4" fontId="174" fillId="10" borderId="3" xfId="0" applyNumberFormat="1" applyFont="1" applyFill="1" applyBorder="1"/>
    <xf numFmtId="0" fontId="64" fillId="43" borderId="37" xfId="0" applyFont="1" applyFill="1" applyBorder="1"/>
    <xf numFmtId="0" fontId="169" fillId="43" borderId="332" xfId="0" applyFont="1" applyFill="1" applyBorder="1"/>
    <xf numFmtId="4" fontId="64" fillId="43" borderId="28" xfId="0" applyNumberFormat="1" applyFont="1" applyFill="1" applyBorder="1"/>
    <xf numFmtId="4" fontId="0" fillId="10" borderId="8" xfId="0" applyNumberFormat="1" applyFont="1" applyFill="1" applyBorder="1"/>
    <xf numFmtId="4" fontId="0" fillId="10" borderId="3" xfId="0" applyNumberFormat="1" applyFont="1" applyFill="1" applyBorder="1"/>
    <xf numFmtId="0" fontId="0" fillId="10" borderId="1" xfId="0" applyFont="1" applyFill="1" applyBorder="1"/>
    <xf numFmtId="10" fontId="0" fillId="10" borderId="8" xfId="0" applyNumberFormat="1" applyFont="1" applyFill="1" applyBorder="1"/>
    <xf numFmtId="10" fontId="0" fillId="10" borderId="3" xfId="0" applyNumberFormat="1" applyFont="1" applyFill="1" applyBorder="1"/>
    <xf numFmtId="0" fontId="64" fillId="10" borderId="1" xfId="0" applyFont="1" applyFill="1" applyBorder="1"/>
    <xf numFmtId="0" fontId="64" fillId="10" borderId="242" xfId="0" applyFont="1" applyFill="1" applyBorder="1"/>
    <xf numFmtId="0" fontId="64" fillId="9" borderId="283" xfId="0" applyFont="1" applyFill="1" applyBorder="1"/>
    <xf numFmtId="0" fontId="64" fillId="9" borderId="376" xfId="0" applyFont="1" applyFill="1" applyBorder="1"/>
    <xf numFmtId="4" fontId="64" fillId="9" borderId="294" xfId="0" applyNumberFormat="1" applyFont="1" applyFill="1" applyBorder="1"/>
    <xf numFmtId="4" fontId="64" fillId="9" borderId="282" xfId="0" applyNumberFormat="1" applyFont="1" applyFill="1" applyBorder="1"/>
    <xf numFmtId="0" fontId="64" fillId="9" borderId="1" xfId="0" applyFont="1" applyFill="1" applyBorder="1"/>
    <xf numFmtId="0" fontId="64" fillId="9" borderId="242" xfId="0" applyFont="1" applyFill="1" applyBorder="1"/>
    <xf numFmtId="4" fontId="64" fillId="9" borderId="8" xfId="0" applyNumberFormat="1" applyFont="1" applyFill="1" applyBorder="1"/>
    <xf numFmtId="4" fontId="64" fillId="9" borderId="3" xfId="0" applyNumberFormat="1" applyFont="1" applyFill="1" applyBorder="1"/>
    <xf numFmtId="0" fontId="170" fillId="9" borderId="1" xfId="0" applyFont="1" applyFill="1" applyBorder="1"/>
    <xf numFmtId="10" fontId="170" fillId="9" borderId="242" xfId="0" applyNumberFormat="1" applyFont="1" applyFill="1" applyBorder="1"/>
    <xf numFmtId="10" fontId="170" fillId="9" borderId="8" xfId="0" applyNumberFormat="1" applyFont="1" applyFill="1" applyBorder="1"/>
    <xf numFmtId="10" fontId="170" fillId="9" borderId="3" xfId="0" applyNumberFormat="1" applyFont="1" applyFill="1" applyBorder="1"/>
    <xf numFmtId="0" fontId="176" fillId="9" borderId="1" xfId="0" applyFont="1" applyFill="1" applyBorder="1"/>
    <xf numFmtId="0" fontId="177" fillId="9" borderId="242" xfId="0" quotePrefix="1" applyFont="1" applyFill="1" applyBorder="1"/>
    <xf numFmtId="4" fontId="178" fillId="9" borderId="8" xfId="0" applyNumberFormat="1" applyFont="1" applyFill="1" applyBorder="1"/>
    <xf numFmtId="4" fontId="178" fillId="9" borderId="3" xfId="0" applyNumberFormat="1" applyFont="1" applyFill="1" applyBorder="1"/>
    <xf numFmtId="0" fontId="170" fillId="9" borderId="2" xfId="0" applyFont="1" applyFill="1" applyBorder="1"/>
    <xf numFmtId="0" fontId="170" fillId="9" borderId="301" xfId="0" applyFont="1" applyFill="1" applyBorder="1"/>
    <xf numFmtId="10" fontId="170" fillId="9" borderId="12" xfId="0" applyNumberFormat="1" applyFont="1" applyFill="1" applyBorder="1"/>
    <xf numFmtId="10" fontId="170" fillId="9" borderId="4" xfId="0" applyNumberFormat="1" applyFont="1" applyFill="1" applyBorder="1"/>
    <xf numFmtId="0" fontId="3" fillId="10" borderId="176" xfId="0" applyNumberFormat="1" applyFont="1" applyFill="1" applyBorder="1" applyAlignment="1">
      <alignment wrapText="1"/>
    </xf>
    <xf numFmtId="0" fontId="72" fillId="10" borderId="176" xfId="0" applyFont="1" applyFill="1" applyBorder="1" applyAlignment="1">
      <alignment horizontal="left" wrapText="1"/>
    </xf>
    <xf numFmtId="0" fontId="72" fillId="10" borderId="176" xfId="0" applyFont="1" applyFill="1" applyBorder="1" applyAlignment="1">
      <alignment wrapText="1"/>
    </xf>
    <xf numFmtId="9" fontId="0" fillId="12" borderId="3" xfId="0" applyNumberFormat="1" applyFont="1" applyFill="1" applyBorder="1" applyAlignment="1">
      <alignment horizontal="right"/>
    </xf>
    <xf numFmtId="0" fontId="179" fillId="0" borderId="0" xfId="0" applyFont="1" applyFill="1"/>
    <xf numFmtId="0" fontId="4" fillId="0" borderId="0" xfId="0" applyFont="1" applyAlignment="1">
      <alignment wrapText="1"/>
    </xf>
    <xf numFmtId="0" fontId="3" fillId="0" borderId="0" xfId="0" applyFont="1" applyAlignment="1">
      <alignment wrapText="1"/>
    </xf>
    <xf numFmtId="0" fontId="9" fillId="10" borderId="0" xfId="570" applyFont="1" applyFill="1"/>
    <xf numFmtId="0" fontId="4" fillId="0" borderId="0" xfId="51" applyFont="1" applyAlignment="1">
      <alignment horizontal="left"/>
    </xf>
    <xf numFmtId="0" fontId="4" fillId="10" borderId="1" xfId="0" applyFont="1" applyFill="1" applyBorder="1" applyAlignment="1">
      <alignment horizontal="left" vertical="top"/>
    </xf>
    <xf numFmtId="0" fontId="4" fillId="10" borderId="1" xfId="0" applyFont="1" applyFill="1" applyBorder="1" applyAlignment="1">
      <alignment vertical="top" wrapText="1"/>
    </xf>
    <xf numFmtId="0" fontId="72" fillId="0" borderId="1" xfId="0" applyFont="1" applyFill="1" applyBorder="1" applyAlignment="1">
      <alignment vertical="top" wrapText="1"/>
    </xf>
    <xf numFmtId="0" fontId="72" fillId="0" borderId="0" xfId="0" applyFont="1" applyFill="1" applyBorder="1" applyAlignment="1">
      <alignment vertical="top" wrapText="1"/>
    </xf>
    <xf numFmtId="0" fontId="83" fillId="0" borderId="1" xfId="0" applyFont="1" applyFill="1" applyBorder="1" applyAlignment="1">
      <alignment vertical="top" wrapText="1"/>
    </xf>
    <xf numFmtId="0" fontId="83" fillId="10" borderId="0" xfId="0" applyFont="1" applyFill="1" applyBorder="1" applyAlignment="1">
      <alignment horizontal="left"/>
    </xf>
    <xf numFmtId="0" fontId="72" fillId="0" borderId="1" xfId="0" quotePrefix="1" applyFont="1" applyFill="1" applyBorder="1" applyAlignment="1">
      <alignment vertical="top" wrapText="1"/>
    </xf>
    <xf numFmtId="0" fontId="10" fillId="0" borderId="0" xfId="0" applyFont="1"/>
    <xf numFmtId="0" fontId="72" fillId="10" borderId="242" xfId="0" quotePrefix="1" applyFont="1" applyFill="1" applyBorder="1" applyAlignment="1">
      <alignment wrapText="1"/>
    </xf>
    <xf numFmtId="0" fontId="72" fillId="10" borderId="0" xfId="0" quotePrefix="1" applyFont="1" applyFill="1" applyBorder="1" applyAlignment="1">
      <alignment wrapText="1"/>
    </xf>
    <xf numFmtId="0" fontId="72" fillId="10" borderId="0" xfId="0" applyFont="1" applyFill="1" applyBorder="1" applyAlignment="1">
      <alignment wrapText="1"/>
    </xf>
    <xf numFmtId="0" fontId="83" fillId="10" borderId="242" xfId="0" applyFont="1" applyFill="1" applyBorder="1" applyAlignment="1">
      <alignment wrapText="1"/>
    </xf>
    <xf numFmtId="0" fontId="3" fillId="44" borderId="176" xfId="570" applyFont="1" applyFill="1" applyBorder="1" applyAlignment="1">
      <alignment wrapText="1"/>
    </xf>
    <xf numFmtId="0" fontId="11" fillId="42" borderId="176" xfId="570" applyFont="1" applyFill="1" applyBorder="1" applyAlignment="1">
      <alignment horizontal="center" vertical="center"/>
    </xf>
    <xf numFmtId="0" fontId="3" fillId="44" borderId="336" xfId="570" applyFont="1" applyFill="1" applyBorder="1" applyAlignment="1">
      <alignment wrapText="1"/>
    </xf>
    <xf numFmtId="0" fontId="180" fillId="119" borderId="176" xfId="570" applyFont="1" applyFill="1" applyBorder="1" applyAlignment="1"/>
    <xf numFmtId="0" fontId="11" fillId="42" borderId="176" xfId="570" applyFont="1" applyFill="1" applyBorder="1" applyAlignment="1"/>
    <xf numFmtId="0" fontId="3" fillId="43" borderId="176" xfId="570" applyFont="1" applyFill="1" applyBorder="1" applyAlignment="1">
      <alignment horizontal="left" wrapText="1"/>
    </xf>
    <xf numFmtId="0" fontId="180" fillId="27" borderId="176" xfId="570" applyFont="1" applyFill="1" applyBorder="1" applyAlignment="1">
      <alignment horizontal="left" vertical="center"/>
    </xf>
    <xf numFmtId="0" fontId="11" fillId="12" borderId="176" xfId="0" applyFont="1" applyFill="1" applyBorder="1" applyAlignment="1">
      <alignment horizontal="left" wrapText="1"/>
    </xf>
    <xf numFmtId="0" fontId="98" fillId="9" borderId="3" xfId="0" applyFont="1" applyFill="1" applyBorder="1"/>
    <xf numFmtId="0" fontId="98" fillId="9" borderId="8" xfId="0" applyFont="1" applyFill="1" applyBorder="1"/>
    <xf numFmtId="0" fontId="98" fillId="9" borderId="1" xfId="0" applyFont="1" applyFill="1" applyBorder="1"/>
    <xf numFmtId="0" fontId="98" fillId="9" borderId="0" xfId="0" applyFont="1" applyFill="1" applyBorder="1"/>
    <xf numFmtId="0" fontId="99" fillId="9" borderId="0" xfId="0" applyFont="1" applyFill="1" applyBorder="1"/>
    <xf numFmtId="0" fontId="98" fillId="9" borderId="3" xfId="0" applyFont="1" applyFill="1" applyBorder="1" applyAlignment="1">
      <alignment horizontal="center"/>
    </xf>
    <xf numFmtId="0" fontId="83" fillId="9" borderId="11" xfId="0" applyFont="1" applyFill="1" applyBorder="1"/>
    <xf numFmtId="0" fontId="83" fillId="9" borderId="12" xfId="0" applyFont="1" applyFill="1" applyBorder="1"/>
    <xf numFmtId="0" fontId="83" fillId="9" borderId="2" xfId="0" applyFont="1" applyFill="1" applyBorder="1"/>
    <xf numFmtId="0" fontId="72" fillId="9" borderId="11" xfId="0" applyFont="1" applyFill="1" applyBorder="1"/>
    <xf numFmtId="0" fontId="72" fillId="9" borderId="4" xfId="0" applyFont="1" applyFill="1" applyBorder="1"/>
    <xf numFmtId="0" fontId="98" fillId="9" borderId="8" xfId="0" applyFont="1" applyFill="1" applyBorder="1" applyAlignment="1">
      <alignment horizontal="center"/>
    </xf>
    <xf numFmtId="0" fontId="72" fillId="9" borderId="12" xfId="0" applyFont="1" applyFill="1" applyBorder="1"/>
    <xf numFmtId="0" fontId="98" fillId="25" borderId="3" xfId="0" applyFont="1" applyFill="1" applyBorder="1"/>
    <xf numFmtId="0" fontId="98" fillId="25" borderId="8" xfId="0" applyFont="1" applyFill="1" applyBorder="1"/>
    <xf numFmtId="0" fontId="98" fillId="25" borderId="1" xfId="0" applyFont="1" applyFill="1" applyBorder="1"/>
    <xf numFmtId="0" fontId="98" fillId="25" borderId="0" xfId="0" applyFont="1" applyFill="1" applyBorder="1"/>
    <xf numFmtId="0" fontId="99" fillId="25" borderId="0" xfId="0" applyFont="1" applyFill="1" applyBorder="1"/>
    <xf numFmtId="0" fontId="98" fillId="25" borderId="3" xfId="0" applyFont="1" applyFill="1" applyBorder="1" applyAlignment="1">
      <alignment horizontal="center"/>
    </xf>
    <xf numFmtId="0" fontId="83" fillId="25" borderId="11" xfId="0" applyFont="1" applyFill="1" applyBorder="1"/>
    <xf numFmtId="0" fontId="83" fillId="25" borderId="12" xfId="0" applyFont="1" applyFill="1" applyBorder="1"/>
    <xf numFmtId="0" fontId="83" fillId="25" borderId="2" xfId="0" applyFont="1" applyFill="1" applyBorder="1"/>
    <xf numFmtId="0" fontId="72" fillId="25" borderId="11" xfId="0" applyFont="1" applyFill="1" applyBorder="1"/>
    <xf numFmtId="0" fontId="72" fillId="25" borderId="4" xfId="0" applyFont="1" applyFill="1" applyBorder="1"/>
    <xf numFmtId="0" fontId="98" fillId="25" borderId="8" xfId="0" applyFont="1" applyFill="1" applyBorder="1" applyAlignment="1">
      <alignment horizontal="center"/>
    </xf>
    <xf numFmtId="0" fontId="72" fillId="25" borderId="12" xfId="0" applyFont="1" applyFill="1" applyBorder="1"/>
    <xf numFmtId="4" fontId="104" fillId="120" borderId="31" xfId="0" applyNumberFormat="1" applyFont="1" applyFill="1" applyBorder="1"/>
    <xf numFmtId="4" fontId="104" fillId="120" borderId="80" xfId="0" applyNumberFormat="1" applyFont="1" applyFill="1" applyBorder="1"/>
    <xf numFmtId="0" fontId="98" fillId="120" borderId="80" xfId="0" applyFont="1" applyFill="1" applyBorder="1"/>
    <xf numFmtId="0" fontId="98" fillId="120" borderId="30" xfId="0" applyFont="1" applyFill="1" applyBorder="1"/>
    <xf numFmtId="0" fontId="99" fillId="120" borderId="31" xfId="0" applyFont="1" applyFill="1" applyBorder="1"/>
    <xf numFmtId="4" fontId="98" fillId="120" borderId="31" xfId="0" applyNumberFormat="1" applyFont="1" applyFill="1" applyBorder="1"/>
    <xf numFmtId="0" fontId="99" fillId="120" borderId="80" xfId="0" applyFont="1" applyFill="1" applyBorder="1"/>
    <xf numFmtId="0" fontId="83" fillId="12" borderId="7" xfId="0" applyNumberFormat="1" applyFont="1" applyFill="1" applyBorder="1" applyAlignment="1">
      <alignment horizontal="center" vertical="center"/>
    </xf>
    <xf numFmtId="10" fontId="83" fillId="12" borderId="12" xfId="0" applyNumberFormat="1" applyFont="1" applyFill="1" applyBorder="1" applyAlignment="1">
      <alignment horizontal="center" vertical="center"/>
    </xf>
    <xf numFmtId="0" fontId="86" fillId="12" borderId="7" xfId="0" applyFont="1" applyFill="1" applyBorder="1" applyAlignment="1">
      <alignment horizontal="right" vertical="center"/>
    </xf>
    <xf numFmtId="0" fontId="86" fillId="12" borderId="32" xfId="0" applyFont="1" applyFill="1" applyBorder="1"/>
    <xf numFmtId="0" fontId="86" fillId="12" borderId="294" xfId="0" applyFont="1" applyFill="1" applyBorder="1"/>
    <xf numFmtId="0" fontId="86" fillId="12" borderId="3" xfId="0" applyFont="1" applyFill="1" applyBorder="1"/>
    <xf numFmtId="0" fontId="86" fillId="12" borderId="7" xfId="0" applyFont="1" applyFill="1" applyBorder="1"/>
    <xf numFmtId="0" fontId="86" fillId="12" borderId="13" xfId="0" applyFont="1" applyFill="1" applyBorder="1"/>
    <xf numFmtId="0" fontId="23" fillId="9" borderId="0" xfId="0" applyFont="1" applyFill="1" applyAlignment="1">
      <alignment horizontal="right"/>
    </xf>
    <xf numFmtId="1" fontId="4" fillId="24" borderId="30" xfId="0" applyNumberFormat="1" applyFont="1" applyFill="1" applyBorder="1"/>
    <xf numFmtId="0" fontId="3" fillId="18" borderId="382" xfId="0" applyFont="1" applyFill="1" applyBorder="1"/>
    <xf numFmtId="49" fontId="14" fillId="18" borderId="383" xfId="0" applyNumberFormat="1" applyFont="1" applyFill="1" applyBorder="1" applyAlignment="1">
      <alignment horizontal="right"/>
    </xf>
    <xf numFmtId="0" fontId="3" fillId="18" borderId="384" xfId="0" applyFont="1" applyFill="1" applyBorder="1"/>
    <xf numFmtId="0" fontId="14" fillId="12" borderId="242" xfId="0" applyFont="1" applyFill="1" applyBorder="1"/>
    <xf numFmtId="49" fontId="14" fillId="18" borderId="322" xfId="0" applyNumberFormat="1" applyFont="1" applyFill="1" applyBorder="1" applyAlignment="1">
      <alignment horizontal="right"/>
    </xf>
    <xf numFmtId="10" fontId="53" fillId="18" borderId="338" xfId="0" applyNumberFormat="1" applyFont="1" applyFill="1" applyBorder="1"/>
    <xf numFmtId="0" fontId="3" fillId="0" borderId="0" xfId="0" applyFont="1" applyAlignment="1">
      <alignment horizontal="left"/>
    </xf>
    <xf numFmtId="0" fontId="18" fillId="10" borderId="5" xfId="51" applyFont="1" applyFill="1" applyBorder="1"/>
    <xf numFmtId="49" fontId="21" fillId="10" borderId="6" xfId="51" applyNumberFormat="1" applyFont="1" applyFill="1" applyBorder="1" applyAlignment="1">
      <alignment horizontal="right"/>
    </xf>
    <xf numFmtId="0" fontId="20" fillId="10" borderId="300" xfId="51" applyFont="1" applyFill="1" applyBorder="1" applyAlignment="1">
      <alignment horizontal="center" wrapText="1"/>
    </xf>
    <xf numFmtId="0" fontId="20" fillId="10" borderId="136" xfId="51" applyFont="1" applyFill="1" applyBorder="1" applyAlignment="1">
      <alignment horizontal="center" wrapText="1"/>
    </xf>
    <xf numFmtId="0" fontId="20" fillId="10" borderId="9" xfId="51" applyFont="1" applyFill="1" applyBorder="1" applyAlignment="1">
      <alignment horizontal="center" wrapText="1"/>
    </xf>
    <xf numFmtId="0" fontId="3" fillId="10" borderId="1" xfId="51" applyFont="1" applyFill="1" applyBorder="1"/>
    <xf numFmtId="0" fontId="4" fillId="10" borderId="242" xfId="51" applyFont="1" applyFill="1" applyBorder="1"/>
    <xf numFmtId="0" fontId="20" fillId="10" borderId="240" xfId="51" applyFont="1" applyFill="1" applyBorder="1"/>
    <xf numFmtId="0" fontId="20" fillId="10" borderId="3" xfId="51" applyFont="1" applyFill="1" applyBorder="1"/>
    <xf numFmtId="0" fontId="3" fillId="10" borderId="2" xfId="51" applyFont="1" applyFill="1" applyBorder="1"/>
    <xf numFmtId="49" fontId="21" fillId="10" borderId="11" xfId="51" applyNumberFormat="1" applyFont="1" applyFill="1" applyBorder="1" applyAlignment="1">
      <alignment horizontal="right"/>
    </xf>
    <xf numFmtId="0" fontId="167" fillId="10" borderId="170" xfId="51" applyFont="1" applyFill="1" applyBorder="1" applyAlignment="1">
      <alignment horizontal="center"/>
    </xf>
    <xf numFmtId="0" fontId="167" fillId="10" borderId="33" xfId="51" applyFont="1" applyFill="1" applyBorder="1" applyAlignment="1">
      <alignment horizontal="center"/>
    </xf>
    <xf numFmtId="0" fontId="3" fillId="10" borderId="272" xfId="51" applyFont="1" applyFill="1" applyBorder="1"/>
    <xf numFmtId="3" fontId="18" fillId="38" borderId="176" xfId="0" applyNumberFormat="1" applyFont="1" applyFill="1" applyBorder="1"/>
    <xf numFmtId="3" fontId="18" fillId="0" borderId="176" xfId="0" applyNumberFormat="1" applyFont="1" applyFill="1" applyBorder="1"/>
    <xf numFmtId="0" fontId="89" fillId="0" borderId="0" xfId="0" applyFont="1" applyAlignment="1">
      <alignment horizontal="right"/>
    </xf>
    <xf numFmtId="4" fontId="89" fillId="0" borderId="0" xfId="0" applyNumberFormat="1" applyFont="1"/>
    <xf numFmtId="0" fontId="11" fillId="43" borderId="5" xfId="0" applyFont="1" applyFill="1" applyBorder="1" applyAlignment="1">
      <alignment vertical="center"/>
    </xf>
    <xf numFmtId="0" fontId="114" fillId="43" borderId="6" xfId="0" applyFont="1" applyFill="1" applyBorder="1" applyAlignment="1">
      <alignment vertical="center"/>
    </xf>
    <xf numFmtId="0" fontId="23" fillId="43" borderId="1" xfId="0" applyFont="1" applyFill="1" applyBorder="1" applyAlignment="1">
      <alignment vertical="center"/>
    </xf>
    <xf numFmtId="0" fontId="11" fillId="43" borderId="0" xfId="0" applyFont="1" applyFill="1" applyBorder="1" applyAlignment="1">
      <alignment horizontal="center" vertical="center"/>
    </xf>
    <xf numFmtId="0" fontId="11" fillId="43" borderId="1" xfId="0" applyFont="1" applyFill="1" applyBorder="1" applyAlignment="1"/>
    <xf numFmtId="0" fontId="23" fillId="43" borderId="0" xfId="0" applyFont="1" applyFill="1" applyBorder="1" applyAlignment="1">
      <alignment horizontal="center"/>
    </xf>
    <xf numFmtId="0" fontId="11" fillId="43" borderId="36" xfId="0" applyFont="1" applyFill="1" applyBorder="1" applyAlignment="1"/>
    <xf numFmtId="0" fontId="23" fillId="43" borderId="322" xfId="0" applyFont="1" applyFill="1" applyBorder="1" applyAlignment="1">
      <alignment horizontal="center"/>
    </xf>
    <xf numFmtId="0" fontId="11" fillId="43" borderId="2" xfId="0" applyFont="1" applyFill="1" applyBorder="1" applyAlignment="1">
      <alignment horizontal="left" vertical="center"/>
    </xf>
    <xf numFmtId="0" fontId="11" fillId="43" borderId="11" xfId="0" applyFont="1" applyFill="1" applyBorder="1" applyAlignment="1">
      <alignment horizontal="center" vertical="center"/>
    </xf>
    <xf numFmtId="0" fontId="11" fillId="43" borderId="11" xfId="0" quotePrefix="1" applyFont="1" applyFill="1" applyBorder="1" applyAlignment="1">
      <alignment horizontal="center" vertical="center"/>
    </xf>
    <xf numFmtId="0" fontId="23" fillId="43" borderId="5" xfId="0" applyFont="1" applyFill="1" applyBorder="1" applyAlignment="1">
      <alignment vertical="center"/>
    </xf>
    <xf numFmtId="0" fontId="23" fillId="43" borderId="9" xfId="0" applyFont="1" applyFill="1" applyBorder="1" applyAlignment="1">
      <alignment vertical="center"/>
    </xf>
    <xf numFmtId="0" fontId="11" fillId="43" borderId="4" xfId="0" quotePrefix="1" applyFont="1" applyFill="1" applyBorder="1" applyAlignment="1">
      <alignment horizontal="center" vertical="center"/>
    </xf>
    <xf numFmtId="0" fontId="27" fillId="13" borderId="5" xfId="0" applyFont="1" applyFill="1" applyBorder="1" applyAlignment="1">
      <alignment vertical="center"/>
    </xf>
    <xf numFmtId="0" fontId="27" fillId="13" borderId="6" xfId="0" applyFont="1" applyFill="1" applyBorder="1" applyAlignment="1">
      <alignment vertical="center"/>
    </xf>
    <xf numFmtId="0" fontId="57" fillId="13" borderId="5" xfId="0" applyFont="1" applyFill="1" applyBorder="1" applyAlignment="1">
      <alignment horizontal="center" vertical="center"/>
    </xf>
    <xf numFmtId="0" fontId="57" fillId="13" borderId="6" xfId="0" applyFont="1" applyFill="1" applyBorder="1" applyAlignment="1">
      <alignment horizontal="center" vertical="center"/>
    </xf>
    <xf numFmtId="0" fontId="57" fillId="13" borderId="9" xfId="0" applyFont="1" applyFill="1" applyBorder="1" applyAlignment="1">
      <alignment horizontal="center" vertical="center"/>
    </xf>
    <xf numFmtId="0" fontId="115" fillId="13" borderId="5" xfId="0" applyFont="1" applyFill="1" applyBorder="1" applyAlignment="1">
      <alignment horizontal="center" vertical="center"/>
    </xf>
    <xf numFmtId="0" fontId="11" fillId="13" borderId="6" xfId="0" applyFont="1" applyFill="1" applyBorder="1" applyAlignment="1">
      <alignment horizontal="center" vertical="center"/>
    </xf>
    <xf numFmtId="0" fontId="11" fillId="13" borderId="9" xfId="0" applyFont="1" applyFill="1" applyBorder="1" applyAlignment="1">
      <alignment horizontal="center" vertical="center"/>
    </xf>
    <xf numFmtId="0" fontId="27" fillId="13" borderId="344" xfId="0" applyFont="1" applyFill="1" applyBorder="1" applyAlignment="1">
      <alignment horizontal="center" vertical="center"/>
    </xf>
    <xf numFmtId="0" fontId="27" fillId="13" borderId="22" xfId="0" applyFont="1" applyFill="1" applyBorder="1" applyAlignment="1">
      <alignment horizontal="center" vertical="center"/>
    </xf>
    <xf numFmtId="0" fontId="27" fillId="13" borderId="345" xfId="0" applyFont="1" applyFill="1" applyBorder="1" applyAlignment="1">
      <alignment horizontal="center" vertical="center"/>
    </xf>
    <xf numFmtId="0" fontId="118" fillId="13" borderId="344" xfId="0" applyFont="1" applyFill="1" applyBorder="1" applyAlignment="1">
      <alignment horizontal="center" vertical="center"/>
    </xf>
    <xf numFmtId="167" fontId="27" fillId="13" borderId="22" xfId="0" applyNumberFormat="1" applyFont="1" applyFill="1" applyBorder="1" applyAlignment="1">
      <alignment horizontal="center" vertical="center"/>
    </xf>
    <xf numFmtId="0" fontId="23" fillId="13" borderId="22" xfId="0" applyFont="1" applyFill="1" applyBorder="1" applyAlignment="1">
      <alignment horizontal="center" vertical="center"/>
    </xf>
    <xf numFmtId="4" fontId="27" fillId="13" borderId="345" xfId="0" applyNumberFormat="1" applyFont="1" applyFill="1" applyBorder="1" applyAlignment="1">
      <alignment horizontal="center" vertical="center"/>
    </xf>
    <xf numFmtId="0" fontId="32" fillId="13" borderId="2" xfId="0" applyFont="1" applyFill="1" applyBorder="1" applyAlignment="1">
      <alignment horizontal="left" vertical="center"/>
    </xf>
    <xf numFmtId="0" fontId="32" fillId="13" borderId="11" xfId="0" applyFont="1" applyFill="1" applyBorder="1" applyAlignment="1">
      <alignment horizontal="center" vertical="center"/>
    </xf>
    <xf numFmtId="167" fontId="32" fillId="13" borderId="2" xfId="0" applyNumberFormat="1" applyFont="1" applyFill="1" applyBorder="1" applyAlignment="1">
      <alignment vertical="center"/>
    </xf>
    <xf numFmtId="167" fontId="32" fillId="13" borderId="11" xfId="0" applyNumberFormat="1" applyFont="1" applyFill="1" applyBorder="1" applyAlignment="1">
      <alignment vertical="center"/>
    </xf>
    <xf numFmtId="167" fontId="32" fillId="13" borderId="4" xfId="0" applyNumberFormat="1" applyFont="1" applyFill="1" applyBorder="1" applyAlignment="1">
      <alignment vertical="center"/>
    </xf>
    <xf numFmtId="166" fontId="181" fillId="13" borderId="2" xfId="0" applyNumberFormat="1" applyFont="1" applyFill="1" applyBorder="1" applyAlignment="1">
      <alignment horizontal="center" vertical="center"/>
    </xf>
    <xf numFmtId="166" fontId="31" fillId="13" borderId="2" xfId="0" applyNumberFormat="1" applyFont="1" applyFill="1" applyBorder="1" applyAlignment="1">
      <alignment horizontal="center" vertical="center"/>
    </xf>
    <xf numFmtId="166" fontId="31" fillId="13" borderId="11" xfId="0" applyNumberFormat="1" applyFont="1" applyFill="1" applyBorder="1" applyAlignment="1">
      <alignment horizontal="center" vertical="center"/>
    </xf>
    <xf numFmtId="172" fontId="31" fillId="13" borderId="11" xfId="0" applyNumberFormat="1" applyFont="1" applyFill="1" applyBorder="1" applyAlignment="1">
      <alignment vertical="center"/>
    </xf>
    <xf numFmtId="172" fontId="31" fillId="13" borderId="11" xfId="0" applyNumberFormat="1" applyFont="1" applyFill="1" applyBorder="1" applyAlignment="1"/>
    <xf numFmtId="172" fontId="31" fillId="13" borderId="2" xfId="0" applyNumberFormat="1" applyFont="1" applyFill="1" applyBorder="1" applyAlignment="1">
      <alignment vertical="center"/>
    </xf>
    <xf numFmtId="4" fontId="32" fillId="13" borderId="4" xfId="0" applyNumberFormat="1" applyFont="1" applyFill="1" applyBorder="1" applyAlignment="1">
      <alignment vertical="center"/>
    </xf>
    <xf numFmtId="167" fontId="32" fillId="0" borderId="1" xfId="0" applyNumberFormat="1" applyFont="1" applyFill="1" applyBorder="1" applyAlignment="1">
      <alignment vertical="center"/>
    </xf>
    <xf numFmtId="167" fontId="32" fillId="0" borderId="2" xfId="0" applyNumberFormat="1" applyFont="1" applyFill="1" applyBorder="1" applyAlignment="1">
      <alignment vertical="center"/>
    </xf>
    <xf numFmtId="167" fontId="32" fillId="0" borderId="12" xfId="0" applyNumberFormat="1" applyFont="1" applyFill="1" applyBorder="1" applyAlignment="1">
      <alignment vertical="center"/>
    </xf>
    <xf numFmtId="167" fontId="32" fillId="0" borderId="4" xfId="0" applyNumberFormat="1" applyFont="1" applyFill="1" applyBorder="1" applyAlignment="1">
      <alignment horizontal="center" vertical="center"/>
    </xf>
    <xf numFmtId="0" fontId="31" fillId="0" borderId="0" xfId="0" applyFont="1" applyFill="1" applyAlignment="1">
      <alignment vertical="center"/>
    </xf>
    <xf numFmtId="0" fontId="72" fillId="10" borderId="2" xfId="51" quotePrefix="1" applyFont="1" applyFill="1" applyBorder="1" applyAlignment="1">
      <alignment horizontal="left" vertical="top" wrapText="1"/>
    </xf>
    <xf numFmtId="0" fontId="72" fillId="10" borderId="11" xfId="51" quotePrefix="1" applyFont="1" applyFill="1" applyBorder="1" applyAlignment="1">
      <alignment horizontal="left" vertical="top" wrapText="1"/>
    </xf>
    <xf numFmtId="0" fontId="72" fillId="10" borderId="4" xfId="51" quotePrefix="1" applyFont="1" applyFill="1" applyBorder="1" applyAlignment="1">
      <alignment horizontal="left" vertical="top" wrapText="1"/>
    </xf>
    <xf numFmtId="0" fontId="72" fillId="10" borderId="6" xfId="51" quotePrefix="1" applyFont="1" applyFill="1" applyBorder="1" applyAlignment="1">
      <alignment horizontal="left" vertical="top" wrapText="1"/>
    </xf>
    <xf numFmtId="0" fontId="9" fillId="10" borderId="0" xfId="0" applyFont="1" applyFill="1" applyBorder="1"/>
    <xf numFmtId="0" fontId="83" fillId="10" borderId="0" xfId="51" applyFont="1" applyFill="1" applyBorder="1" applyAlignment="1">
      <alignment horizontal="left"/>
    </xf>
    <xf numFmtId="0" fontId="89" fillId="12" borderId="176" xfId="570" applyFont="1" applyFill="1" applyBorder="1"/>
    <xf numFmtId="0" fontId="182" fillId="0" borderId="0" xfId="1" applyFont="1" applyBorder="1" applyAlignment="1" applyProtection="1"/>
    <xf numFmtId="0" fontId="182" fillId="0" borderId="0" xfId="1" quotePrefix="1" applyFont="1" applyBorder="1" applyAlignment="1" applyProtection="1"/>
    <xf numFmtId="0" fontId="182" fillId="0" borderId="0" xfId="1" quotePrefix="1" applyFont="1" applyFill="1" applyBorder="1" applyAlignment="1" applyProtection="1"/>
    <xf numFmtId="0" fontId="182" fillId="0" borderId="0" xfId="1" applyFont="1" applyFill="1" applyBorder="1" applyAlignment="1" applyProtection="1"/>
    <xf numFmtId="0" fontId="51" fillId="0" borderId="0" xfId="51" applyFont="1" applyBorder="1" applyAlignment="1">
      <alignment horizontal="center"/>
    </xf>
    <xf numFmtId="0" fontId="69" fillId="10" borderId="176" xfId="0" applyNumberFormat="1" applyFont="1" applyFill="1" applyBorder="1" applyAlignment="1">
      <alignment horizontal="left" wrapText="1"/>
    </xf>
    <xf numFmtId="0" fontId="69" fillId="0" borderId="176" xfId="0" applyFont="1" applyFill="1" applyBorder="1" applyAlignment="1">
      <alignment horizontal="left"/>
    </xf>
    <xf numFmtId="0" fontId="11" fillId="42" borderId="177" xfId="0" applyFont="1" applyFill="1" applyBorder="1" applyAlignment="1">
      <alignment horizontal="left" vertical="center"/>
    </xf>
    <xf numFmtId="0" fontId="11" fillId="42" borderId="179" xfId="0" applyFont="1" applyFill="1" applyBorder="1" applyAlignment="1">
      <alignment horizontal="left" vertical="center"/>
    </xf>
    <xf numFmtId="0" fontId="75" fillId="42" borderId="237" xfId="0" applyFont="1" applyFill="1" applyBorder="1" applyAlignment="1">
      <alignment horizontal="center" vertical="center"/>
    </xf>
    <xf numFmtId="0" fontId="75" fillId="42" borderId="290" xfId="0" applyFont="1" applyFill="1" applyBorder="1" applyAlignment="1">
      <alignment horizontal="center" vertical="center"/>
    </xf>
    <xf numFmtId="0" fontId="11" fillId="42" borderId="291" xfId="0" applyFont="1" applyFill="1" applyBorder="1" applyAlignment="1"/>
    <xf numFmtId="0" fontId="11" fillId="42" borderId="281" xfId="0" applyFont="1" applyFill="1" applyBorder="1" applyAlignment="1"/>
    <xf numFmtId="0" fontId="11" fillId="42" borderId="238" xfId="0" applyFont="1" applyFill="1" applyBorder="1" applyAlignment="1"/>
    <xf numFmtId="0" fontId="11" fillId="42" borderId="239" xfId="0" applyFont="1" applyFill="1" applyBorder="1" applyAlignment="1"/>
    <xf numFmtId="0" fontId="75" fillId="42" borderId="240" xfId="0" applyFont="1" applyFill="1" applyBorder="1" applyAlignment="1">
      <alignment horizontal="center" vertical="center"/>
    </xf>
    <xf numFmtId="0" fontId="11" fillId="42" borderId="177" xfId="0" applyFont="1" applyFill="1" applyBorder="1" applyAlignment="1"/>
    <xf numFmtId="0" fontId="11" fillId="42" borderId="179" xfId="0" applyFont="1" applyFill="1" applyBorder="1" applyAlignment="1"/>
    <xf numFmtId="0" fontId="4" fillId="12" borderId="239" xfId="0" applyFont="1" applyFill="1" applyBorder="1" applyAlignment="1"/>
    <xf numFmtId="0" fontId="75" fillId="42" borderId="266" xfId="0" applyFont="1" applyFill="1" applyBorder="1" applyAlignment="1">
      <alignment horizontal="center" vertical="center"/>
    </xf>
    <xf numFmtId="0" fontId="3" fillId="12" borderId="240" xfId="0" applyFont="1" applyFill="1" applyBorder="1" applyAlignment="1">
      <alignment horizontal="center"/>
    </xf>
    <xf numFmtId="0" fontId="3" fillId="12" borderId="266" xfId="0" applyFont="1" applyFill="1" applyBorder="1" applyAlignment="1">
      <alignment horizontal="center"/>
    </xf>
    <xf numFmtId="0" fontId="11" fillId="42" borderId="238" xfId="0" applyFont="1" applyFill="1" applyBorder="1" applyAlignment="1">
      <alignment horizontal="left"/>
    </xf>
    <xf numFmtId="0" fontId="11" fillId="42" borderId="239" xfId="0" applyFont="1" applyFill="1" applyBorder="1" applyAlignment="1">
      <alignment horizontal="left"/>
    </xf>
    <xf numFmtId="0" fontId="3" fillId="12" borderId="266" xfId="0" applyFont="1" applyFill="1" applyBorder="1" applyAlignment="1"/>
    <xf numFmtId="0" fontId="11" fillId="42" borderId="238" xfId="0" applyFont="1" applyFill="1" applyBorder="1" applyAlignment="1">
      <alignment vertical="center"/>
    </xf>
    <xf numFmtId="0" fontId="4" fillId="12" borderId="239" xfId="0" applyFont="1" applyFill="1" applyBorder="1" applyAlignment="1">
      <alignment vertical="center"/>
    </xf>
    <xf numFmtId="0" fontId="75" fillId="42" borderId="337" xfId="0" applyFont="1" applyFill="1" applyBorder="1" applyAlignment="1">
      <alignment horizontal="center" vertical="center"/>
    </xf>
    <xf numFmtId="0" fontId="11" fillId="12" borderId="238" xfId="0" applyFont="1" applyFill="1" applyBorder="1" applyAlignment="1"/>
    <xf numFmtId="0" fontId="11" fillId="12" borderId="237" xfId="0" applyFont="1" applyFill="1" applyBorder="1" applyAlignment="1">
      <alignment horizontal="left" vertical="center" wrapText="1"/>
    </xf>
    <xf numFmtId="0" fontId="11" fillId="12" borderId="240" xfId="0" applyFont="1" applyFill="1" applyBorder="1" applyAlignment="1">
      <alignment horizontal="left" vertical="center" wrapText="1"/>
    </xf>
    <xf numFmtId="0" fontId="11" fillId="12" borderId="266" xfId="0" applyFont="1" applyFill="1" applyBorder="1" applyAlignment="1">
      <alignment horizontal="left" vertical="center" wrapText="1"/>
    </xf>
    <xf numFmtId="0" fontId="75" fillId="12" borderId="237" xfId="0" applyFont="1" applyFill="1" applyBorder="1" applyAlignment="1">
      <alignment horizontal="center" vertical="center"/>
    </xf>
    <xf numFmtId="0" fontId="0" fillId="12" borderId="266" xfId="0" applyFill="1" applyBorder="1" applyAlignment="1"/>
    <xf numFmtId="0" fontId="75" fillId="12" borderId="337" xfId="0" applyFont="1" applyFill="1" applyBorder="1" applyAlignment="1">
      <alignment vertical="center"/>
    </xf>
    <xf numFmtId="0" fontId="0" fillId="0" borderId="129" xfId="0" applyBorder="1" applyAlignment="1">
      <alignment vertical="center"/>
    </xf>
    <xf numFmtId="0" fontId="0" fillId="0" borderId="125" xfId="0" applyBorder="1" applyAlignment="1">
      <alignment vertical="center"/>
    </xf>
    <xf numFmtId="0" fontId="72" fillId="10" borderId="0" xfId="0" quotePrefix="1" applyFont="1" applyFill="1" applyBorder="1" applyAlignment="1">
      <alignment horizontal="left" vertical="top" wrapText="1"/>
    </xf>
    <xf numFmtId="0" fontId="75" fillId="12" borderId="240" xfId="0" applyFont="1" applyFill="1" applyBorder="1" applyAlignment="1">
      <alignment horizontal="center" vertical="center"/>
    </xf>
    <xf numFmtId="0" fontId="3" fillId="10" borderId="0" xfId="570" applyFont="1" applyFill="1" applyBorder="1" applyAlignment="1">
      <alignment wrapText="1"/>
    </xf>
    <xf numFmtId="0" fontId="90" fillId="12" borderId="31" xfId="0" applyFont="1" applyFill="1" applyBorder="1" applyAlignment="1">
      <alignment horizontal="center" vertical="center"/>
    </xf>
    <xf numFmtId="0" fontId="0" fillId="0" borderId="80" xfId="0" applyBorder="1" applyAlignment="1"/>
    <xf numFmtId="0" fontId="0" fillId="0" borderId="30" xfId="0" applyBorder="1" applyAlignment="1"/>
    <xf numFmtId="0" fontId="3" fillId="10" borderId="0" xfId="0" applyFont="1" applyFill="1" applyAlignment="1">
      <alignment wrapText="1"/>
    </xf>
    <xf numFmtId="0" fontId="75" fillId="12" borderId="266" xfId="0" applyFont="1" applyFill="1" applyBorder="1" applyAlignment="1">
      <alignment horizontal="center" vertical="center"/>
    </xf>
    <xf numFmtId="0" fontId="0" fillId="12" borderId="240" xfId="0" applyFill="1" applyBorder="1" applyAlignment="1">
      <alignment horizontal="center"/>
    </xf>
    <xf numFmtId="0" fontId="4" fillId="12" borderId="230" xfId="0" applyFont="1" applyFill="1" applyBorder="1" applyAlignment="1">
      <alignment horizontal="left" wrapText="1"/>
    </xf>
    <xf numFmtId="0" fontId="4" fillId="12" borderId="166" xfId="0" applyFont="1" applyFill="1" applyBorder="1" applyAlignment="1">
      <alignment horizontal="left" wrapText="1"/>
    </xf>
    <xf numFmtId="0" fontId="47" fillId="7" borderId="1" xfId="0" applyFont="1" applyFill="1" applyBorder="1" applyAlignment="1">
      <alignment horizontal="center"/>
    </xf>
    <xf numFmtId="0" fontId="47" fillId="7" borderId="0" xfId="0" applyFont="1" applyFill="1" applyBorder="1" applyAlignment="1">
      <alignment horizontal="center"/>
    </xf>
    <xf numFmtId="0" fontId="72" fillId="10" borderId="0" xfId="0" applyFont="1" applyFill="1" applyBorder="1" applyAlignment="1">
      <alignment horizontal="left" vertical="top" wrapText="1"/>
    </xf>
    <xf numFmtId="0" fontId="90" fillId="12" borderId="80" xfId="0" applyFont="1" applyFill="1" applyBorder="1" applyAlignment="1">
      <alignment horizontal="center" vertical="center"/>
    </xf>
    <xf numFmtId="0" fontId="90" fillId="12" borderId="30" xfId="0" applyFont="1" applyFill="1" applyBorder="1" applyAlignment="1">
      <alignment horizontal="center" vertical="center"/>
    </xf>
    <xf numFmtId="0" fontId="18" fillId="12" borderId="222" xfId="0" applyFont="1" applyFill="1" applyBorder="1" applyAlignment="1">
      <alignment horizontal="center" vertical="center"/>
    </xf>
    <xf numFmtId="0" fontId="18" fillId="12" borderId="379" xfId="0" applyFont="1" applyFill="1" applyBorder="1" applyAlignment="1">
      <alignment horizontal="center" vertical="center"/>
    </xf>
    <xf numFmtId="0" fontId="35" fillId="7" borderId="1" xfId="0" applyFont="1" applyFill="1" applyBorder="1" applyAlignment="1">
      <alignment horizontal="center"/>
    </xf>
    <xf numFmtId="0" fontId="35" fillId="7" borderId="0" xfId="0" applyFont="1" applyFill="1" applyBorder="1" applyAlignment="1">
      <alignment horizontal="center"/>
    </xf>
    <xf numFmtId="0" fontId="69" fillId="0" borderId="0" xfId="0" applyFont="1" applyAlignment="1">
      <alignment horizontal="left" wrapText="1"/>
    </xf>
    <xf numFmtId="0" fontId="9" fillId="0" borderId="31" xfId="0" applyFont="1" applyBorder="1" applyAlignment="1" applyProtection="1">
      <alignment horizontal="center"/>
      <protection hidden="1"/>
    </xf>
    <xf numFmtId="0" fontId="9" fillId="0" borderId="80" xfId="0" applyFont="1" applyBorder="1" applyAlignment="1" applyProtection="1">
      <alignment horizontal="center"/>
      <protection hidden="1"/>
    </xf>
    <xf numFmtId="0" fontId="9" fillId="0" borderId="30" xfId="0" applyFont="1" applyBorder="1" applyAlignment="1" applyProtection="1">
      <alignment horizontal="center"/>
      <protection hidden="1"/>
    </xf>
    <xf numFmtId="4" fontId="73" fillId="12" borderId="5" xfId="0" applyNumberFormat="1" applyFont="1" applyFill="1" applyBorder="1" applyAlignment="1" applyProtection="1">
      <alignment horizontal="center" vertical="center"/>
      <protection hidden="1"/>
    </xf>
    <xf numFmtId="4" fontId="73" fillId="12" borderId="6" xfId="0" applyNumberFormat="1" applyFont="1" applyFill="1" applyBorder="1" applyAlignment="1" applyProtection="1">
      <alignment horizontal="center" vertical="center"/>
      <protection hidden="1"/>
    </xf>
    <xf numFmtId="4" fontId="73" fillId="12" borderId="9" xfId="0" applyNumberFormat="1" applyFont="1" applyFill="1" applyBorder="1" applyAlignment="1" applyProtection="1">
      <alignment horizontal="center" vertical="center"/>
      <protection hidden="1"/>
    </xf>
    <xf numFmtId="4" fontId="73" fillId="12" borderId="1" xfId="0" applyNumberFormat="1" applyFont="1" applyFill="1" applyBorder="1" applyAlignment="1" applyProtection="1">
      <alignment horizontal="center" vertical="center"/>
      <protection hidden="1"/>
    </xf>
    <xf numFmtId="4" fontId="73" fillId="12" borderId="0" xfId="0" applyNumberFormat="1" applyFont="1" applyFill="1" applyBorder="1" applyAlignment="1" applyProtection="1">
      <alignment horizontal="center" vertical="center"/>
      <protection hidden="1"/>
    </xf>
    <xf numFmtId="4" fontId="73" fillId="12" borderId="3" xfId="0" applyNumberFormat="1" applyFont="1" applyFill="1" applyBorder="1" applyAlignment="1" applyProtection="1">
      <alignment horizontal="center" vertical="center"/>
      <protection hidden="1"/>
    </xf>
    <xf numFmtId="4" fontId="73" fillId="12" borderId="2" xfId="0" applyNumberFormat="1" applyFont="1" applyFill="1" applyBorder="1" applyAlignment="1" applyProtection="1">
      <alignment horizontal="center" vertical="center"/>
      <protection hidden="1"/>
    </xf>
    <xf numFmtId="4" fontId="73" fillId="12" borderId="11" xfId="0" applyNumberFormat="1" applyFont="1" applyFill="1" applyBorder="1" applyAlignment="1" applyProtection="1">
      <alignment horizontal="center" vertical="center"/>
      <protection hidden="1"/>
    </xf>
    <xf numFmtId="4" fontId="73" fillId="12" borderId="4" xfId="0" applyNumberFormat="1" applyFont="1" applyFill="1" applyBorder="1" applyAlignment="1" applyProtection="1">
      <alignment horizontal="center" vertical="center"/>
      <protection hidden="1"/>
    </xf>
    <xf numFmtId="0" fontId="5" fillId="12" borderId="7" xfId="0" applyFont="1" applyFill="1" applyBorder="1" applyAlignment="1">
      <alignment horizontal="center" vertical="center" wrapText="1"/>
    </xf>
    <xf numFmtId="0" fontId="5" fillId="12" borderId="8" xfId="0" applyFont="1" applyFill="1" applyBorder="1" applyAlignment="1">
      <alignment horizontal="center" vertical="center" wrapText="1"/>
    </xf>
    <xf numFmtId="0" fontId="5" fillId="12" borderId="12" xfId="0" applyFont="1" applyFill="1" applyBorder="1" applyAlignment="1">
      <alignment horizontal="center" vertical="center" wrapText="1"/>
    </xf>
    <xf numFmtId="0" fontId="4" fillId="12" borderId="7"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12" xfId="0" applyFont="1" applyFill="1" applyBorder="1" applyAlignment="1">
      <alignment horizontal="center" vertical="center" wrapText="1"/>
    </xf>
    <xf numFmtId="0" fontId="4" fillId="12" borderId="31" xfId="0" applyFont="1" applyFill="1" applyBorder="1" applyAlignment="1">
      <alignment horizontal="center" vertical="center"/>
    </xf>
    <xf numFmtId="0" fontId="4" fillId="12" borderId="80" xfId="0" applyFont="1" applyFill="1" applyBorder="1" applyAlignment="1">
      <alignment horizontal="center" vertical="center"/>
    </xf>
    <xf numFmtId="0" fontId="4" fillId="12" borderId="30" xfId="0" applyFont="1" applyFill="1" applyBorder="1" applyAlignment="1">
      <alignment horizontal="center" vertical="center"/>
    </xf>
    <xf numFmtId="4" fontId="4" fillId="12" borderId="5" xfId="0" applyNumberFormat="1" applyFont="1" applyFill="1" applyBorder="1" applyAlignment="1" applyProtection="1">
      <alignment horizontal="center" vertical="center"/>
      <protection hidden="1"/>
    </xf>
    <xf numFmtId="4" fontId="4" fillId="12" borderId="6" xfId="0" applyNumberFormat="1" applyFont="1" applyFill="1" applyBorder="1" applyAlignment="1" applyProtection="1">
      <alignment horizontal="center" vertical="center"/>
      <protection hidden="1"/>
    </xf>
    <xf numFmtId="4" fontId="4" fillId="12" borderId="9" xfId="0" applyNumberFormat="1" applyFont="1" applyFill="1" applyBorder="1" applyAlignment="1" applyProtection="1">
      <alignment horizontal="center" vertical="center"/>
      <protection hidden="1"/>
    </xf>
    <xf numFmtId="4" fontId="4" fillId="12" borderId="2" xfId="0" applyNumberFormat="1" applyFont="1" applyFill="1" applyBorder="1" applyAlignment="1" applyProtection="1">
      <alignment horizontal="center" vertical="center"/>
      <protection hidden="1"/>
    </xf>
    <xf numFmtId="4" fontId="4" fillId="12" borderId="11" xfId="0" applyNumberFormat="1" applyFont="1" applyFill="1" applyBorder="1" applyAlignment="1" applyProtection="1">
      <alignment horizontal="center" vertical="center"/>
      <protection hidden="1"/>
    </xf>
    <xf numFmtId="4" fontId="4" fillId="12" borderId="4" xfId="0" applyNumberFormat="1" applyFont="1" applyFill="1" applyBorder="1" applyAlignment="1" applyProtection="1">
      <alignment horizontal="center" vertical="center"/>
      <protection hidden="1"/>
    </xf>
    <xf numFmtId="0" fontId="50" fillId="12" borderId="99" xfId="0" applyFont="1" applyFill="1" applyBorder="1" applyAlignment="1" applyProtection="1">
      <alignment horizontal="center" vertical="center" wrapText="1"/>
    </xf>
    <xf numFmtId="0" fontId="50" fillId="12" borderId="100" xfId="0" applyFont="1" applyFill="1" applyBorder="1" applyAlignment="1" applyProtection="1">
      <alignment horizontal="center" vertical="center" wrapText="1"/>
    </xf>
    <xf numFmtId="0" fontId="73" fillId="12" borderId="100" xfId="0" applyFont="1" applyFill="1" applyBorder="1" applyAlignment="1" applyProtection="1">
      <alignment horizontal="center"/>
    </xf>
    <xf numFmtId="0" fontId="50" fillId="12" borderId="145" xfId="0" applyFont="1" applyFill="1" applyBorder="1" applyAlignment="1" applyProtection="1">
      <alignment horizontal="center" vertical="center" wrapText="1"/>
    </xf>
    <xf numFmtId="0" fontId="50" fillId="12" borderId="157" xfId="0" applyFont="1" applyFill="1" applyBorder="1" applyAlignment="1" applyProtection="1">
      <alignment horizontal="center" vertical="center" wrapText="1"/>
    </xf>
    <xf numFmtId="0" fontId="75" fillId="10" borderId="7" xfId="0" applyFont="1" applyFill="1" applyBorder="1" applyAlignment="1">
      <alignment horizontal="center" vertical="center"/>
    </xf>
    <xf numFmtId="0" fontId="75" fillId="10" borderId="12" xfId="0" applyFont="1" applyFill="1" applyBorder="1" applyAlignment="1">
      <alignment horizontal="center" vertical="center"/>
    </xf>
    <xf numFmtId="0" fontId="4" fillId="12" borderId="34" xfId="0" applyFont="1" applyFill="1" applyBorder="1" applyAlignment="1">
      <alignment horizontal="center" vertical="center"/>
    </xf>
    <xf numFmtId="0" fontId="4" fillId="12" borderId="164" xfId="0" applyFont="1" applyFill="1" applyBorder="1" applyAlignment="1">
      <alignment horizontal="center" vertical="center"/>
    </xf>
    <xf numFmtId="0" fontId="4" fillId="12" borderId="165" xfId="0" applyFont="1" applyFill="1" applyBorder="1" applyAlignment="1">
      <alignment horizontal="center" vertical="center"/>
    </xf>
    <xf numFmtId="0" fontId="0" fillId="12" borderId="2" xfId="0" applyFill="1" applyBorder="1" applyAlignment="1">
      <alignment horizontal="center" vertical="center"/>
    </xf>
    <xf numFmtId="0" fontId="0" fillId="12" borderId="11" xfId="0" applyFill="1" applyBorder="1" applyAlignment="1">
      <alignment horizontal="center" vertical="center"/>
    </xf>
    <xf numFmtId="0" fontId="0" fillId="12" borderId="4" xfId="0" applyFill="1" applyBorder="1" applyAlignment="1">
      <alignment horizontal="center" vertical="center"/>
    </xf>
    <xf numFmtId="0" fontId="4" fillId="12" borderId="1" xfId="0" applyFont="1" applyFill="1" applyBorder="1" applyAlignment="1">
      <alignment horizontal="center" vertical="center"/>
    </xf>
    <xf numFmtId="0" fontId="4" fillId="12" borderId="0" xfId="0" applyFont="1" applyFill="1" applyBorder="1" applyAlignment="1">
      <alignment horizontal="center" vertical="center"/>
    </xf>
    <xf numFmtId="0" fontId="4" fillId="12" borderId="3" xfId="0" applyFont="1" applyFill="1" applyBorder="1" applyAlignment="1">
      <alignment horizontal="center" vertical="center"/>
    </xf>
    <xf numFmtId="0" fontId="86" fillId="0" borderId="5" xfId="0" applyFont="1" applyFill="1" applyBorder="1" applyAlignment="1">
      <alignment horizontal="center"/>
    </xf>
    <xf numFmtId="0" fontId="86" fillId="0" borderId="6" xfId="0" applyFont="1" applyFill="1" applyBorder="1" applyAlignment="1">
      <alignment horizontal="center"/>
    </xf>
    <xf numFmtId="0" fontId="86" fillId="0" borderId="9" xfId="0" applyFont="1" applyFill="1" applyBorder="1" applyAlignment="1">
      <alignment horizontal="center"/>
    </xf>
    <xf numFmtId="0" fontId="86" fillId="0" borderId="1" xfId="0" applyFont="1" applyFill="1" applyBorder="1" applyAlignment="1">
      <alignment horizontal="center"/>
    </xf>
    <xf numFmtId="0" fontId="86" fillId="0" borderId="0" xfId="0" applyFont="1" applyFill="1" applyBorder="1" applyAlignment="1">
      <alignment horizontal="center"/>
    </xf>
    <xf numFmtId="0" fontId="86" fillId="0" borderId="3" xfId="0" applyFont="1" applyFill="1" applyBorder="1" applyAlignment="1">
      <alignment horizontal="center"/>
    </xf>
    <xf numFmtId="0" fontId="86" fillId="0" borderId="2" xfId="0" applyFont="1" applyFill="1" applyBorder="1" applyAlignment="1">
      <alignment horizontal="center"/>
    </xf>
    <xf numFmtId="0" fontId="86" fillId="0" borderId="11" xfId="0" applyFont="1" applyFill="1" applyBorder="1" applyAlignment="1">
      <alignment horizontal="center"/>
    </xf>
    <xf numFmtId="0" fontId="86" fillId="0" borderId="4" xfId="0" applyFont="1" applyFill="1" applyBorder="1" applyAlignment="1">
      <alignment horizontal="center"/>
    </xf>
    <xf numFmtId="0" fontId="86" fillId="0" borderId="7" xfId="0" applyNumberFormat="1" applyFont="1" applyFill="1" applyBorder="1" applyAlignment="1">
      <alignment horizontal="center" vertical="center" wrapText="1"/>
    </xf>
    <xf numFmtId="0" fontId="86" fillId="0" borderId="12" xfId="0" applyNumberFormat="1" applyFont="1" applyFill="1" applyBorder="1" applyAlignment="1">
      <alignment horizontal="center" vertical="center" wrapText="1"/>
    </xf>
    <xf numFmtId="0" fontId="86" fillId="0" borderId="7" xfId="0" applyFont="1" applyFill="1" applyBorder="1" applyAlignment="1">
      <alignment horizontal="center"/>
    </xf>
    <xf numFmtId="0" fontId="86" fillId="0" borderId="8" xfId="0" applyFont="1" applyFill="1" applyBorder="1" applyAlignment="1">
      <alignment horizontal="center"/>
    </xf>
    <xf numFmtId="0" fontId="86" fillId="0" borderId="12" xfId="0" applyFont="1" applyFill="1" applyBorder="1" applyAlignment="1">
      <alignment horizontal="center"/>
    </xf>
    <xf numFmtId="0" fontId="86" fillId="0" borderId="7" xfId="0" applyNumberFormat="1" applyFont="1" applyFill="1" applyBorder="1" applyAlignment="1">
      <alignment horizontal="center" vertical="center"/>
    </xf>
    <xf numFmtId="0" fontId="86" fillId="0" borderId="12" xfId="0" applyNumberFormat="1" applyFont="1" applyFill="1" applyBorder="1" applyAlignment="1">
      <alignment horizontal="center" vertical="center"/>
    </xf>
    <xf numFmtId="0" fontId="83" fillId="0" borderId="10" xfId="0" applyFont="1" applyBorder="1" applyAlignment="1" applyProtection="1">
      <alignment horizontal="center"/>
      <protection hidden="1"/>
    </xf>
    <xf numFmtId="0" fontId="83" fillId="0" borderId="45" xfId="0" applyFont="1" applyBorder="1" applyAlignment="1" applyProtection="1">
      <alignment horizontal="center"/>
      <protection hidden="1"/>
    </xf>
    <xf numFmtId="0" fontId="83" fillId="0" borderId="46" xfId="0" applyFont="1" applyBorder="1" applyAlignment="1" applyProtection="1">
      <alignment horizontal="center"/>
      <protection hidden="1"/>
    </xf>
    <xf numFmtId="0" fontId="166" fillId="0" borderId="164" xfId="51" applyFont="1" applyBorder="1" applyAlignment="1">
      <alignment vertical="center" wrapText="1"/>
    </xf>
    <xf numFmtId="0" fontId="0" fillId="0" borderId="164" xfId="0" applyBorder="1" applyAlignment="1">
      <alignment vertical="center" wrapText="1"/>
    </xf>
    <xf numFmtId="0" fontId="166" fillId="10" borderId="80" xfId="51" applyFont="1" applyFill="1" applyBorder="1" applyAlignment="1">
      <alignment vertical="center" wrapText="1"/>
    </xf>
    <xf numFmtId="0" fontId="3" fillId="10" borderId="80" xfId="4" applyFill="1" applyBorder="1" applyAlignment="1">
      <alignment vertical="center" wrapText="1"/>
    </xf>
    <xf numFmtId="0" fontId="3" fillId="10" borderId="80" xfId="4" applyFill="1" applyBorder="1" applyAlignment="1"/>
    <xf numFmtId="0" fontId="72" fillId="10" borderId="1"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18" fillId="12" borderId="7" xfId="0" applyFont="1" applyFill="1" applyBorder="1" applyAlignment="1">
      <alignment horizontal="center" vertical="center" wrapText="1"/>
    </xf>
    <xf numFmtId="0" fontId="18" fillId="12" borderId="8"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136" xfId="0" applyFont="1" applyFill="1" applyBorder="1" applyAlignment="1">
      <alignment horizontal="center" vertical="center" wrapText="1"/>
    </xf>
    <xf numFmtId="0" fontId="18" fillId="12" borderId="240" xfId="0" applyFont="1" applyFill="1" applyBorder="1" applyAlignment="1">
      <alignment horizontal="center" vertical="center" wrapText="1"/>
    </xf>
    <xf numFmtId="0" fontId="18" fillId="12" borderId="127" xfId="0" applyFont="1" applyFill="1" applyBorder="1" applyAlignment="1">
      <alignment horizontal="center" vertical="center" wrapText="1"/>
    </xf>
    <xf numFmtId="0" fontId="18" fillId="12" borderId="246" xfId="0" applyFont="1" applyFill="1" applyBorder="1" applyAlignment="1">
      <alignment horizontal="center" vertical="center" wrapText="1"/>
    </xf>
    <xf numFmtId="0" fontId="18" fillId="12" borderId="277" xfId="0" applyFont="1" applyFill="1" applyBorder="1" applyAlignment="1">
      <alignment horizontal="center" vertical="center" wrapText="1"/>
    </xf>
    <xf numFmtId="0" fontId="18" fillId="12" borderId="123"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240" xfId="0" applyFont="1" applyFill="1" applyBorder="1" applyAlignment="1">
      <alignment horizontal="center" vertical="center" wrapText="1"/>
    </xf>
    <xf numFmtId="0" fontId="18" fillId="12" borderId="5"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127" xfId="0" applyFont="1" applyFill="1" applyBorder="1" applyAlignment="1">
      <alignment horizontal="center" vertical="center" wrapText="1"/>
    </xf>
    <xf numFmtId="0" fontId="4" fillId="8" borderId="31" xfId="0" applyFont="1" applyFill="1" applyBorder="1" applyAlignment="1">
      <alignment horizontal="center"/>
    </xf>
    <xf numFmtId="0" fontId="4" fillId="8" borderId="80" xfId="0" applyFont="1" applyFill="1" applyBorder="1" applyAlignment="1">
      <alignment horizontal="center"/>
    </xf>
    <xf numFmtId="0" fontId="4" fillId="8" borderId="30" xfId="0" applyFont="1" applyFill="1" applyBorder="1" applyAlignment="1">
      <alignment horizontal="center"/>
    </xf>
    <xf numFmtId="0" fontId="52" fillId="43" borderId="7" xfId="0" applyFont="1" applyFill="1" applyBorder="1" applyAlignment="1">
      <alignment horizontal="center" vertical="center" wrapText="1"/>
    </xf>
    <xf numFmtId="0" fontId="52" fillId="43" borderId="298" xfId="0" applyFont="1" applyFill="1" applyBorder="1" applyAlignment="1">
      <alignment horizontal="center" vertical="center" wrapText="1"/>
    </xf>
    <xf numFmtId="0" fontId="3" fillId="10" borderId="1" xfId="0" quotePrefix="1" applyFont="1" applyFill="1" applyBorder="1" applyAlignment="1">
      <alignment horizontal="left" vertical="top" wrapText="1"/>
    </xf>
    <xf numFmtId="0" fontId="3" fillId="10" borderId="0" xfId="0" applyFont="1" applyFill="1" applyBorder="1" applyAlignment="1">
      <alignment horizontal="left" vertical="top" wrapText="1"/>
    </xf>
    <xf numFmtId="0" fontId="3" fillId="10" borderId="3" xfId="0" applyFont="1" applyFill="1" applyBorder="1" applyAlignment="1">
      <alignment horizontal="left" vertical="top" wrapText="1"/>
    </xf>
    <xf numFmtId="0" fontId="72" fillId="10" borderId="3" xfId="0" applyFont="1" applyFill="1" applyBorder="1" applyAlignment="1">
      <alignment horizontal="left" vertical="top" wrapText="1"/>
    </xf>
    <xf numFmtId="0" fontId="18" fillId="0" borderId="1" xfId="0" applyFont="1" applyFill="1" applyBorder="1" applyAlignment="1">
      <alignment horizontal="center" vertical="center" wrapText="1"/>
    </xf>
    <xf numFmtId="0" fontId="18" fillId="12" borderId="2" xfId="0" applyFont="1" applyFill="1" applyBorder="1" applyAlignment="1">
      <alignment horizontal="center" vertical="center" wrapText="1"/>
    </xf>
    <xf numFmtId="0" fontId="3" fillId="10" borderId="0" xfId="0" quotePrefix="1" applyFont="1" applyFill="1" applyBorder="1" applyAlignment="1">
      <alignment horizontal="left" vertical="top" wrapText="1"/>
    </xf>
    <xf numFmtId="0" fontId="3" fillId="10" borderId="3" xfId="0" quotePrefix="1" applyFont="1" applyFill="1" applyBorder="1" applyAlignment="1">
      <alignment horizontal="left" vertical="top" wrapText="1"/>
    </xf>
    <xf numFmtId="0" fontId="18" fillId="12" borderId="5" xfId="0" applyFont="1" applyFill="1" applyBorder="1" applyAlignment="1">
      <alignment horizontal="center"/>
    </xf>
    <xf numFmtId="0" fontId="18" fillId="12" borderId="6" xfId="0" applyFont="1" applyFill="1" applyBorder="1" applyAlignment="1">
      <alignment horizontal="center"/>
    </xf>
    <xf numFmtId="0" fontId="18" fillId="12" borderId="9" xfId="0" applyFont="1" applyFill="1" applyBorder="1" applyAlignment="1">
      <alignment horizontal="center"/>
    </xf>
    <xf numFmtId="0" fontId="3" fillId="12" borderId="1" xfId="0" applyFont="1" applyFill="1" applyBorder="1" applyAlignment="1">
      <alignment horizontal="left" vertical="top" wrapText="1"/>
    </xf>
    <xf numFmtId="0" fontId="3" fillId="12" borderId="0" xfId="0" applyFont="1" applyFill="1" applyBorder="1" applyAlignment="1">
      <alignment horizontal="left" vertical="top" wrapText="1"/>
    </xf>
    <xf numFmtId="0" fontId="3" fillId="12" borderId="3" xfId="0" applyFont="1" applyFill="1" applyBorder="1" applyAlignment="1">
      <alignment horizontal="left" vertical="top" wrapText="1"/>
    </xf>
    <xf numFmtId="0" fontId="18" fillId="12" borderId="129" xfId="0" applyFont="1" applyFill="1" applyBorder="1" applyAlignment="1">
      <alignment horizontal="center" vertical="center" wrapText="1"/>
    </xf>
    <xf numFmtId="0" fontId="18" fillId="12" borderId="9" xfId="0" applyFont="1" applyFill="1" applyBorder="1" applyAlignment="1">
      <alignment horizontal="center" vertical="center" wrapText="1"/>
    </xf>
    <xf numFmtId="0" fontId="18" fillId="12" borderId="3" xfId="0" applyFont="1" applyFill="1" applyBorder="1" applyAlignment="1">
      <alignment horizontal="center" vertical="center" wrapText="1"/>
    </xf>
    <xf numFmtId="0" fontId="18" fillId="12" borderId="4" xfId="0" applyFont="1" applyFill="1" applyBorder="1" applyAlignment="1">
      <alignment horizontal="center" vertical="center" wrapText="1"/>
    </xf>
    <xf numFmtId="0" fontId="18" fillId="12" borderId="300" xfId="0" applyFont="1" applyFill="1" applyBorder="1" applyAlignment="1">
      <alignment horizontal="center" vertical="center" wrapText="1"/>
    </xf>
    <xf numFmtId="0" fontId="18" fillId="0" borderId="242" xfId="0" applyFont="1" applyFill="1" applyBorder="1" applyAlignment="1">
      <alignment horizontal="center" vertical="center" wrapText="1"/>
    </xf>
    <xf numFmtId="0" fontId="18" fillId="12" borderId="301" xfId="0" applyFont="1" applyFill="1" applyBorder="1" applyAlignment="1">
      <alignment horizontal="center" vertical="center" wrapText="1"/>
    </xf>
    <xf numFmtId="0" fontId="18" fillId="0" borderId="129" xfId="0" applyFont="1" applyFill="1" applyBorder="1" applyAlignment="1">
      <alignment horizontal="center" vertical="center" wrapText="1"/>
    </xf>
    <xf numFmtId="0" fontId="18" fillId="12" borderId="242" xfId="0" applyFont="1" applyFill="1" applyBorder="1" applyAlignment="1">
      <alignment horizontal="center" vertical="center" wrapText="1"/>
    </xf>
    <xf numFmtId="0" fontId="18" fillId="0" borderId="301" xfId="0" applyFont="1" applyFill="1" applyBorder="1" applyAlignment="1">
      <alignment horizontal="center" vertical="center" wrapText="1"/>
    </xf>
    <xf numFmtId="0" fontId="18" fillId="12" borderId="182" xfId="0" applyFont="1" applyFill="1" applyBorder="1" applyAlignment="1">
      <alignment horizontal="center"/>
    </xf>
    <xf numFmtId="0" fontId="18" fillId="12" borderId="148" xfId="0" applyFont="1" applyFill="1" applyBorder="1" applyAlignment="1">
      <alignment horizontal="center"/>
    </xf>
    <xf numFmtId="0" fontId="18" fillId="13" borderId="150" xfId="0" applyFont="1" applyFill="1" applyBorder="1" applyAlignment="1">
      <alignment horizontal="center"/>
    </xf>
    <xf numFmtId="0" fontId="18" fillId="13" borderId="74" xfId="0" applyFont="1" applyFill="1" applyBorder="1" applyAlignment="1">
      <alignment horizontal="center"/>
    </xf>
    <xf numFmtId="0" fontId="18" fillId="13" borderId="151" xfId="0" applyFont="1" applyFill="1" applyBorder="1" applyAlignment="1">
      <alignment horizontal="center"/>
    </xf>
    <xf numFmtId="0" fontId="18" fillId="13" borderId="143" xfId="0" applyFont="1" applyFill="1" applyBorder="1" applyAlignment="1">
      <alignment horizontal="center"/>
    </xf>
    <xf numFmtId="0" fontId="14" fillId="10" borderId="0" xfId="0" applyFont="1" applyFill="1" applyBorder="1" applyAlignment="1">
      <alignment horizontal="left" wrapText="1"/>
    </xf>
    <xf numFmtId="0" fontId="14" fillId="10" borderId="3" xfId="0" applyFont="1" applyFill="1" applyBorder="1" applyAlignment="1">
      <alignment horizontal="left" wrapText="1"/>
    </xf>
    <xf numFmtId="0" fontId="0" fillId="10" borderId="1" xfId="0" applyFill="1" applyBorder="1" applyAlignment="1">
      <alignment horizontal="left" vertical="top" wrapText="1"/>
    </xf>
    <xf numFmtId="0" fontId="0" fillId="10" borderId="0" xfId="0" applyFill="1" applyBorder="1" applyAlignment="1">
      <alignment horizontal="left" vertical="top" wrapText="1"/>
    </xf>
    <xf numFmtId="0" fontId="0" fillId="10" borderId="3" xfId="0" applyFill="1" applyBorder="1" applyAlignment="1">
      <alignment horizontal="left" vertical="top" wrapText="1"/>
    </xf>
    <xf numFmtId="0" fontId="3" fillId="12" borderId="2" xfId="0" applyFont="1" applyFill="1" applyBorder="1" applyAlignment="1">
      <alignment horizontal="left" vertical="top" wrapText="1"/>
    </xf>
    <xf numFmtId="0" fontId="3" fillId="12" borderId="11" xfId="0" applyFont="1" applyFill="1" applyBorder="1" applyAlignment="1">
      <alignment horizontal="left" vertical="top" wrapText="1"/>
    </xf>
    <xf numFmtId="0" fontId="3" fillId="12" borderId="4" xfId="0" applyFont="1" applyFill="1" applyBorder="1" applyAlignment="1">
      <alignment horizontal="left" vertical="top" wrapText="1"/>
    </xf>
    <xf numFmtId="0" fontId="72" fillId="0" borderId="0" xfId="0" applyFont="1" applyFill="1" applyBorder="1" applyAlignment="1">
      <alignment horizontal="left" vertical="top" wrapText="1"/>
    </xf>
    <xf numFmtId="0" fontId="11" fillId="0" borderId="31" xfId="0" applyFont="1" applyFill="1" applyBorder="1" applyAlignment="1">
      <alignment horizontal="center" vertical="center" wrapText="1"/>
    </xf>
    <xf numFmtId="0" fontId="11" fillId="0" borderId="8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6"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0" xfId="0" applyFont="1" applyFill="1" applyBorder="1" applyAlignment="1">
      <alignment horizontal="center" vertical="center"/>
    </xf>
    <xf numFmtId="0" fontId="4" fillId="0" borderId="31" xfId="0" applyFont="1" applyBorder="1" applyAlignment="1">
      <alignment horizontal="center"/>
    </xf>
    <xf numFmtId="0" fontId="4" fillId="0" borderId="80" xfId="0" applyFont="1" applyBorder="1" applyAlignment="1">
      <alignment horizontal="center"/>
    </xf>
    <xf numFmtId="0" fontId="4" fillId="0" borderId="30" xfId="0" applyFont="1" applyBorder="1" applyAlignment="1">
      <alignment horizontal="center"/>
    </xf>
    <xf numFmtId="0" fontId="11" fillId="0" borderId="31" xfId="0" applyFont="1" applyFill="1" applyBorder="1" applyAlignment="1">
      <alignment horizontal="center" vertical="center"/>
    </xf>
    <xf numFmtId="0" fontId="11" fillId="0" borderId="30" xfId="0" applyFont="1" applyFill="1" applyBorder="1" applyAlignment="1">
      <alignment horizontal="center" vertical="center"/>
    </xf>
    <xf numFmtId="0" fontId="114"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339" xfId="0" applyFont="1" applyFill="1" applyBorder="1" applyAlignment="1">
      <alignment horizontal="center" vertical="center"/>
    </xf>
    <xf numFmtId="0" fontId="11" fillId="0" borderId="300"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4" xfId="0" applyFont="1" applyFill="1" applyBorder="1" applyAlignment="1">
      <alignment horizontal="center" vertical="center"/>
    </xf>
    <xf numFmtId="0" fontId="119" fillId="0" borderId="5" xfId="0" applyFont="1" applyFill="1" applyBorder="1" applyAlignment="1">
      <alignment horizontal="center" vertical="center" wrapText="1"/>
    </xf>
    <xf numFmtId="0" fontId="119" fillId="0" borderId="1" xfId="0" applyFont="1" applyFill="1" applyBorder="1" applyAlignment="1">
      <alignment horizontal="center" vertical="center" wrapText="1"/>
    </xf>
    <xf numFmtId="0" fontId="119" fillId="0" borderId="7" xfId="0" applyFont="1" applyFill="1" applyBorder="1" applyAlignment="1">
      <alignment horizontal="center" vertical="center" wrapText="1"/>
    </xf>
    <xf numFmtId="0" fontId="119" fillId="0" borderId="8" xfId="0" applyFont="1" applyFill="1" applyBorder="1" applyAlignment="1">
      <alignment horizontal="center" vertical="center" wrapText="1"/>
    </xf>
    <xf numFmtId="0" fontId="56" fillId="0" borderId="7" xfId="0" applyFont="1" applyFill="1" applyBorder="1" applyAlignment="1">
      <alignment horizontal="center" vertical="center" textRotation="180" wrapText="1"/>
    </xf>
    <xf numFmtId="0" fontId="56" fillId="0" borderId="8" xfId="0" applyFont="1" applyFill="1" applyBorder="1" applyAlignment="1">
      <alignment horizontal="center" vertical="center" textRotation="180" wrapText="1"/>
    </xf>
    <xf numFmtId="0" fontId="56" fillId="0" borderId="9" xfId="0" applyFont="1" applyFill="1" applyBorder="1" applyAlignment="1">
      <alignment horizontal="center" vertical="center" textRotation="180" wrapText="1"/>
    </xf>
    <xf numFmtId="0" fontId="56" fillId="0" borderId="3" xfId="0" applyFont="1" applyFill="1" applyBorder="1" applyAlignment="1">
      <alignment horizontal="center" vertical="center" textRotation="180" wrapText="1"/>
    </xf>
    <xf numFmtId="0" fontId="57" fillId="13" borderId="344" xfId="0" applyFont="1" applyFill="1" applyBorder="1" applyAlignment="1">
      <alignment horizontal="left" vertical="center"/>
    </xf>
    <xf numFmtId="0" fontId="57" fillId="13" borderId="345" xfId="0" applyFont="1" applyFill="1" applyBorder="1" applyAlignment="1">
      <alignment horizontal="left" vertical="center"/>
    </xf>
    <xf numFmtId="0" fontId="56" fillId="0" borderId="5" xfId="0" applyFont="1" applyFill="1" applyBorder="1" applyAlignment="1">
      <alignment horizontal="center" vertical="center" textRotation="180" wrapText="1"/>
    </xf>
    <xf numFmtId="0" fontId="56" fillId="0" borderId="1" xfId="0" applyFont="1" applyFill="1" applyBorder="1" applyAlignment="1">
      <alignment horizontal="center" vertical="center" textRotation="180" wrapText="1"/>
    </xf>
    <xf numFmtId="0" fontId="11" fillId="43" borderId="1" xfId="0" applyFont="1" applyFill="1" applyBorder="1" applyAlignment="1">
      <alignment horizontal="left" vertical="center"/>
    </xf>
    <xf numFmtId="0" fontId="11" fillId="43" borderId="3" xfId="0" applyFont="1" applyFill="1" applyBorder="1" applyAlignment="1">
      <alignment horizontal="left" vertical="center"/>
    </xf>
    <xf numFmtId="0" fontId="4" fillId="13" borderId="31" xfId="0" applyFont="1" applyFill="1" applyBorder="1" applyAlignment="1">
      <alignment horizontal="center"/>
    </xf>
    <xf numFmtId="0" fontId="4" fillId="13" borderId="80" xfId="0" applyFont="1" applyFill="1" applyBorder="1" applyAlignment="1">
      <alignment horizontal="center"/>
    </xf>
    <xf numFmtId="0" fontId="4" fillId="13" borderId="30" xfId="0" applyFont="1" applyFill="1" applyBorder="1" applyAlignment="1">
      <alignment horizontal="center"/>
    </xf>
    <xf numFmtId="0" fontId="11" fillId="13" borderId="31" xfId="0" applyFont="1" applyFill="1" applyBorder="1" applyAlignment="1">
      <alignment horizontal="center" vertical="center" wrapText="1"/>
    </xf>
    <xf numFmtId="0" fontId="11" fillId="13" borderId="80" xfId="0" applyFont="1" applyFill="1" applyBorder="1" applyAlignment="1">
      <alignment horizontal="center" vertical="center" wrapText="1"/>
    </xf>
    <xf numFmtId="0" fontId="11" fillId="13" borderId="30" xfId="0" applyFont="1" applyFill="1" applyBorder="1" applyAlignment="1">
      <alignment horizontal="center" vertical="center" wrapText="1"/>
    </xf>
    <xf numFmtId="0" fontId="11" fillId="13" borderId="6" xfId="0" applyFont="1" applyFill="1" applyBorder="1" applyAlignment="1">
      <alignment horizontal="center" vertical="center"/>
    </xf>
    <xf numFmtId="0" fontId="11" fillId="13" borderId="9" xfId="0" applyFont="1" applyFill="1" applyBorder="1" applyAlignment="1">
      <alignment horizontal="center" vertical="center"/>
    </xf>
    <xf numFmtId="0" fontId="11" fillId="13" borderId="31" xfId="0" applyFont="1" applyFill="1" applyBorder="1" applyAlignment="1">
      <alignment horizontal="center" vertical="center"/>
    </xf>
    <xf numFmtId="0" fontId="11" fillId="13" borderId="30"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19" fillId="12" borderId="202" xfId="0" applyFont="1" applyFill="1" applyBorder="1" applyAlignment="1">
      <alignment horizontal="center" vertical="center" wrapText="1"/>
    </xf>
    <xf numFmtId="0" fontId="19" fillId="12" borderId="139" xfId="0" applyFont="1" applyFill="1" applyBorder="1" applyAlignment="1">
      <alignment horizontal="center" vertical="center" wrapText="1"/>
    </xf>
    <xf numFmtId="4" fontId="14" fillId="12" borderId="196" xfId="0" applyNumberFormat="1" applyFont="1" applyFill="1" applyBorder="1" applyAlignment="1">
      <alignment horizontal="center" vertical="center" wrapText="1"/>
    </xf>
    <xf numFmtId="4" fontId="14" fillId="12" borderId="184" xfId="0" applyNumberFormat="1" applyFont="1" applyFill="1" applyBorder="1" applyAlignment="1">
      <alignment horizontal="center" vertical="center" wrapText="1"/>
    </xf>
    <xf numFmtId="0" fontId="18" fillId="12" borderId="185" xfId="0" applyFont="1" applyFill="1" applyBorder="1" applyAlignment="1">
      <alignment horizontal="center"/>
    </xf>
    <xf numFmtId="0" fontId="14" fillId="12" borderId="197" xfId="0" applyFont="1" applyFill="1" applyBorder="1" applyAlignment="1">
      <alignment horizontal="center" vertical="center" wrapText="1"/>
    </xf>
    <xf numFmtId="0" fontId="14" fillId="12" borderId="212" xfId="0" applyFont="1" applyFill="1" applyBorder="1" applyAlignment="1">
      <alignment horizontal="center" vertical="center" wrapText="1"/>
    </xf>
    <xf numFmtId="0" fontId="19" fillId="12" borderId="188" xfId="0" applyFont="1" applyFill="1" applyBorder="1" applyAlignment="1">
      <alignment horizontal="center" vertical="center" wrapText="1"/>
    </xf>
    <xf numFmtId="0" fontId="19" fillId="12" borderId="138" xfId="0" applyFont="1" applyFill="1" applyBorder="1" applyAlignment="1">
      <alignment horizontal="center" vertical="center" wrapText="1"/>
    </xf>
    <xf numFmtId="0" fontId="14" fillId="10" borderId="0" xfId="0" applyFont="1" applyFill="1" applyBorder="1" applyAlignment="1">
      <alignment horizontal="center" vertical="center" wrapText="1"/>
    </xf>
    <xf numFmtId="0" fontId="19" fillId="12" borderId="215" xfId="0" applyFont="1" applyFill="1" applyBorder="1" applyAlignment="1">
      <alignment horizontal="center" vertical="center"/>
    </xf>
    <xf numFmtId="0" fontId="19" fillId="12" borderId="216" xfId="0" applyFont="1" applyFill="1" applyBorder="1" applyAlignment="1">
      <alignment horizontal="center" vertical="center"/>
    </xf>
    <xf numFmtId="0" fontId="19" fillId="12" borderId="217" xfId="0" applyFont="1" applyFill="1" applyBorder="1" applyAlignment="1">
      <alignment horizontal="center" vertical="center"/>
    </xf>
    <xf numFmtId="0" fontId="19" fillId="12" borderId="218" xfId="0" applyFont="1" applyFill="1" applyBorder="1" applyAlignment="1">
      <alignment horizontal="center" vertical="center"/>
    </xf>
    <xf numFmtId="4" fontId="14" fillId="12" borderId="197" xfId="0" applyNumberFormat="1" applyFont="1" applyFill="1" applyBorder="1" applyAlignment="1">
      <alignment horizontal="center" vertical="center" wrapText="1"/>
    </xf>
    <xf numFmtId="4" fontId="14" fillId="12" borderId="212" xfId="0" applyNumberFormat="1" applyFont="1" applyFill="1" applyBorder="1" applyAlignment="1">
      <alignment horizontal="center" vertical="center" wrapText="1"/>
    </xf>
    <xf numFmtId="0" fontId="19" fillId="12" borderId="219" xfId="0" applyFont="1" applyFill="1" applyBorder="1" applyAlignment="1">
      <alignment horizontal="center" vertical="center"/>
    </xf>
    <xf numFmtId="0" fontId="19" fillId="12" borderId="220" xfId="0" applyFont="1" applyFill="1" applyBorder="1" applyAlignment="1">
      <alignment horizontal="center" vertical="center"/>
    </xf>
    <xf numFmtId="0" fontId="72" fillId="10" borderId="0" xfId="0" quotePrefix="1" applyNumberFormat="1" applyFont="1" applyFill="1" applyBorder="1" applyAlignment="1">
      <alignment horizontal="left" wrapText="1"/>
    </xf>
    <xf numFmtId="0" fontId="72" fillId="10" borderId="0" xfId="0" applyNumberFormat="1" applyFont="1" applyFill="1" applyBorder="1" applyAlignment="1">
      <alignment horizontal="left" wrapText="1"/>
    </xf>
    <xf numFmtId="0" fontId="14" fillId="12" borderId="196" xfId="0" applyFont="1" applyFill="1" applyBorder="1" applyAlignment="1">
      <alignment horizontal="center" vertical="center" wrapText="1"/>
    </xf>
    <xf numFmtId="0" fontId="14" fillId="12" borderId="184" xfId="0" applyFont="1" applyFill="1" applyBorder="1" applyAlignment="1">
      <alignment horizontal="center" vertical="center" wrapText="1"/>
    </xf>
    <xf numFmtId="0" fontId="18" fillId="12" borderId="188" xfId="0" applyFont="1" applyFill="1" applyBorder="1" applyAlignment="1">
      <alignment horizontal="center"/>
    </xf>
    <xf numFmtId="0" fontId="18" fillId="12" borderId="186" xfId="0" applyFont="1" applyFill="1" applyBorder="1" applyAlignment="1">
      <alignment horizontal="center"/>
    </xf>
    <xf numFmtId="0" fontId="14" fillId="12" borderId="198" xfId="0" applyFont="1" applyFill="1" applyBorder="1" applyAlignment="1">
      <alignment horizontal="center" vertical="center" wrapText="1"/>
    </xf>
    <xf numFmtId="0" fontId="72" fillId="10" borderId="0" xfId="0" applyFont="1" applyFill="1" applyBorder="1" applyAlignment="1">
      <alignment horizontal="left" wrapText="1"/>
    </xf>
    <xf numFmtId="0" fontId="14" fillId="12" borderId="51" xfId="0" applyFont="1" applyFill="1" applyBorder="1" applyAlignment="1">
      <alignment horizontal="center" vertical="top" wrapText="1"/>
    </xf>
    <xf numFmtId="0" fontId="18" fillId="12" borderId="146" xfId="0" applyFont="1" applyFill="1" applyBorder="1" applyAlignment="1">
      <alignment horizontal="center"/>
    </xf>
    <xf numFmtId="49" fontId="18" fillId="0" borderId="78" xfId="0" applyNumberFormat="1" applyFont="1" applyBorder="1" applyAlignment="1">
      <alignment horizontal="right"/>
    </xf>
    <xf numFmtId="0" fontId="18" fillId="0" borderId="69" xfId="0" applyFont="1" applyBorder="1" applyAlignment="1">
      <alignment horizontal="center" wrapText="1"/>
    </xf>
    <xf numFmtId="0" fontId="18" fillId="0" borderId="77" xfId="0" applyFont="1" applyBorder="1" applyAlignment="1">
      <alignment horizontal="center" wrapText="1"/>
    </xf>
    <xf numFmtId="0" fontId="3" fillId="10" borderId="0" xfId="0" applyFont="1" applyFill="1" applyAlignment="1">
      <alignment horizontal="left" wrapText="1"/>
    </xf>
    <xf numFmtId="0" fontId="18" fillId="12" borderId="149" xfId="0" applyFont="1" applyFill="1" applyBorder="1" applyAlignment="1">
      <alignment horizontal="center"/>
    </xf>
    <xf numFmtId="0" fontId="18" fillId="12" borderId="243" xfId="0" applyFont="1" applyFill="1" applyBorder="1" applyAlignment="1">
      <alignment horizontal="center"/>
    </xf>
    <xf numFmtId="0" fontId="14" fillId="12" borderId="324" xfId="0" applyFont="1" applyFill="1" applyBorder="1" applyAlignment="1">
      <alignment horizontal="left"/>
    </xf>
    <xf numFmtId="0" fontId="14" fillId="12" borderId="324" xfId="0" applyFont="1" applyFill="1" applyBorder="1" applyAlignment="1">
      <alignment horizontal="left" wrapText="1"/>
    </xf>
    <xf numFmtId="0" fontId="14" fillId="12" borderId="329" xfId="0" applyFont="1" applyFill="1" applyBorder="1" applyAlignment="1">
      <alignment horizontal="left"/>
    </xf>
    <xf numFmtId="0" fontId="18" fillId="12" borderId="47" xfId="0" applyFont="1" applyFill="1" applyBorder="1" applyAlignment="1">
      <alignment horizontal="center"/>
    </xf>
    <xf numFmtId="0" fontId="18" fillId="12" borderId="31" xfId="0" applyFont="1" applyFill="1" applyBorder="1" applyAlignment="1">
      <alignment horizontal="center"/>
    </xf>
    <xf numFmtId="0" fontId="18" fillId="12" borderId="80" xfId="0" applyFont="1" applyFill="1" applyBorder="1" applyAlignment="1">
      <alignment horizontal="center"/>
    </xf>
    <xf numFmtId="0" fontId="18" fillId="12" borderId="30" xfId="0" applyFont="1" applyFill="1" applyBorder="1" applyAlignment="1">
      <alignment horizontal="center"/>
    </xf>
    <xf numFmtId="0" fontId="18" fillId="12" borderId="7" xfId="51" applyFont="1" applyFill="1" applyBorder="1" applyAlignment="1">
      <alignment horizontal="center" vertical="center" wrapText="1"/>
    </xf>
    <xf numFmtId="0" fontId="18" fillId="0" borderId="8" xfId="51" applyFont="1" applyFill="1" applyBorder="1" applyAlignment="1">
      <alignment horizontal="center" vertical="center" wrapText="1"/>
    </xf>
    <xf numFmtId="0" fontId="18" fillId="12" borderId="12" xfId="51" applyFont="1" applyFill="1" applyBorder="1" applyAlignment="1">
      <alignment horizontal="center" vertical="center" wrapText="1"/>
    </xf>
    <xf numFmtId="0" fontId="18" fillId="12" borderId="9" xfId="51" applyFont="1" applyFill="1" applyBorder="1" applyAlignment="1">
      <alignment horizontal="center" vertical="center" wrapText="1"/>
    </xf>
    <xf numFmtId="0" fontId="18" fillId="12" borderId="3" xfId="51" applyFont="1" applyFill="1" applyBorder="1" applyAlignment="1">
      <alignment horizontal="center" vertical="center" wrapText="1"/>
    </xf>
    <xf numFmtId="0" fontId="18" fillId="12" borderId="4" xfId="51" applyFont="1" applyFill="1" applyBorder="1" applyAlignment="1">
      <alignment horizontal="center" vertical="center" wrapText="1"/>
    </xf>
    <xf numFmtId="0" fontId="72" fillId="10" borderId="1" xfId="51" quotePrefix="1" applyFont="1" applyFill="1" applyBorder="1" applyAlignment="1">
      <alignment horizontal="left" vertical="top" wrapText="1"/>
    </xf>
    <xf numFmtId="0" fontId="72" fillId="10" borderId="0" xfId="51" quotePrefix="1" applyFont="1" applyFill="1" applyBorder="1" applyAlignment="1">
      <alignment horizontal="left" vertical="top" wrapText="1"/>
    </xf>
    <xf numFmtId="0" fontId="72" fillId="10" borderId="3" xfId="51" quotePrefix="1" applyFont="1" applyFill="1" applyBorder="1" applyAlignment="1">
      <alignment horizontal="left" vertical="top" wrapText="1"/>
    </xf>
    <xf numFmtId="0" fontId="18" fillId="12" borderId="5" xfId="51" applyFont="1" applyFill="1" applyBorder="1" applyAlignment="1">
      <alignment horizontal="center" vertical="center" wrapText="1"/>
    </xf>
    <xf numFmtId="0" fontId="18" fillId="12" borderId="1" xfId="51" applyFont="1" applyFill="1" applyBorder="1" applyAlignment="1">
      <alignment horizontal="center" vertical="center" wrapText="1"/>
    </xf>
    <xf numFmtId="0" fontId="18" fillId="12" borderId="2" xfId="51" applyFont="1" applyFill="1" applyBorder="1" applyAlignment="1">
      <alignment horizontal="center" vertical="center" wrapText="1"/>
    </xf>
    <xf numFmtId="0" fontId="18" fillId="12" borderId="8" xfId="51" applyFont="1" applyFill="1" applyBorder="1" applyAlignment="1">
      <alignment horizontal="center" vertical="center" wrapText="1"/>
    </xf>
    <xf numFmtId="0" fontId="18" fillId="12" borderId="300" xfId="51" applyFont="1" applyFill="1" applyBorder="1" applyAlignment="1">
      <alignment horizontal="center" vertical="center" wrapText="1"/>
    </xf>
    <xf numFmtId="0" fontId="18" fillId="12" borderId="242" xfId="51" applyFont="1" applyFill="1" applyBorder="1" applyAlignment="1">
      <alignment horizontal="center" vertical="center" wrapText="1"/>
    </xf>
    <xf numFmtId="0" fontId="18" fillId="12" borderId="301" xfId="51" applyFont="1" applyFill="1" applyBorder="1" applyAlignment="1">
      <alignment horizontal="center" vertical="center" wrapText="1"/>
    </xf>
    <xf numFmtId="0" fontId="18" fillId="12" borderId="136" xfId="51" applyFont="1" applyFill="1" applyBorder="1" applyAlignment="1">
      <alignment horizontal="center" vertical="center" wrapText="1"/>
    </xf>
    <xf numFmtId="0" fontId="18" fillId="12" borderId="240" xfId="51" applyFont="1" applyFill="1" applyBorder="1" applyAlignment="1">
      <alignment horizontal="center" vertical="center" wrapText="1"/>
    </xf>
    <xf numFmtId="0" fontId="18" fillId="12" borderId="127" xfId="51" applyFont="1" applyFill="1" applyBorder="1" applyAlignment="1">
      <alignment horizontal="center" vertical="center" wrapText="1"/>
    </xf>
    <xf numFmtId="0" fontId="18" fillId="0" borderId="1" xfId="51" applyFont="1" applyFill="1" applyBorder="1" applyAlignment="1">
      <alignment horizontal="center" vertical="center" wrapText="1"/>
    </xf>
    <xf numFmtId="0" fontId="18" fillId="0" borderId="242" xfId="51" applyFont="1" applyFill="1" applyBorder="1" applyAlignment="1">
      <alignment horizontal="center" vertical="center" wrapText="1"/>
    </xf>
    <xf numFmtId="0" fontId="18" fillId="0" borderId="240" xfId="51" applyFont="1" applyFill="1" applyBorder="1" applyAlignment="1">
      <alignment horizontal="center" vertical="center" wrapText="1"/>
    </xf>
    <xf numFmtId="0" fontId="4" fillId="13" borderId="7" xfId="0" applyFont="1" applyFill="1" applyBorder="1" applyAlignment="1">
      <alignment horizontal="center" vertical="center" textRotation="90"/>
    </xf>
    <xf numFmtId="0" fontId="4" fillId="13" borderId="8" xfId="0" applyFont="1" applyFill="1" applyBorder="1" applyAlignment="1">
      <alignment horizontal="center" vertical="center" textRotation="90"/>
    </xf>
    <xf numFmtId="0" fontId="4" fillId="13" borderId="12" xfId="0" applyFont="1" applyFill="1" applyBorder="1" applyAlignment="1">
      <alignment horizontal="center" vertical="center" textRotation="90"/>
    </xf>
    <xf numFmtId="0" fontId="4" fillId="12" borderId="31" xfId="0" applyFont="1" applyFill="1" applyBorder="1" applyAlignment="1">
      <alignment horizontal="center"/>
    </xf>
    <xf numFmtId="0" fontId="4" fillId="12" borderId="30" xfId="0" applyFont="1" applyFill="1" applyBorder="1" applyAlignment="1">
      <alignment horizontal="center"/>
    </xf>
    <xf numFmtId="0" fontId="30" fillId="12" borderId="74" xfId="0" applyFont="1" applyFill="1" applyBorder="1" applyAlignment="1">
      <alignment horizontal="center"/>
    </xf>
    <xf numFmtId="0" fontId="72" fillId="10" borderId="0" xfId="0" quotePrefix="1" applyFont="1" applyFill="1" applyBorder="1" applyAlignment="1">
      <alignment horizontal="left" wrapText="1"/>
    </xf>
    <xf numFmtId="0" fontId="58" fillId="5" borderId="52" xfId="0" applyFont="1" applyFill="1" applyBorder="1" applyAlignment="1">
      <alignment horizontal="center"/>
    </xf>
    <xf numFmtId="0" fontId="10" fillId="10" borderId="322" xfId="0" applyFont="1" applyFill="1" applyBorder="1" applyAlignment="1">
      <alignment horizontal="center"/>
    </xf>
    <xf numFmtId="0" fontId="10" fillId="10" borderId="309" xfId="0" applyFont="1" applyFill="1" applyBorder="1" applyAlignment="1">
      <alignment horizontal="center"/>
    </xf>
    <xf numFmtId="0" fontId="4" fillId="0" borderId="0" xfId="0" applyFont="1" applyFill="1" applyBorder="1" applyAlignment="1">
      <alignment horizontal="center"/>
    </xf>
    <xf numFmtId="0" fontId="80" fillId="12" borderId="8" xfId="0" applyFont="1" applyFill="1" applyBorder="1" applyAlignment="1">
      <alignment horizontal="center" vertical="center" wrapText="1"/>
    </xf>
    <xf numFmtId="0" fontId="80" fillId="12" borderId="12" xfId="0" applyFont="1" applyFill="1" applyBorder="1" applyAlignment="1">
      <alignment horizontal="center" vertical="center" wrapText="1"/>
    </xf>
    <xf numFmtId="0" fontId="85" fillId="10" borderId="0" xfId="0" applyFont="1" applyFill="1" applyAlignment="1">
      <alignment horizontal="center"/>
    </xf>
    <xf numFmtId="0" fontId="32" fillId="30" borderId="31" xfId="0" applyFont="1" applyFill="1" applyBorder="1" applyAlignment="1">
      <alignment horizontal="center"/>
    </xf>
    <xf numFmtId="0" fontId="32" fillId="30" borderId="80" xfId="0" applyFont="1" applyFill="1" applyBorder="1" applyAlignment="1">
      <alignment horizontal="center"/>
    </xf>
    <xf numFmtId="0" fontId="32" fillId="30" borderId="30" xfId="0" applyFont="1" applyFill="1" applyBorder="1" applyAlignment="1">
      <alignment horizontal="center"/>
    </xf>
    <xf numFmtId="0" fontId="4" fillId="15" borderId="31" xfId="0" applyFont="1" applyFill="1" applyBorder="1" applyAlignment="1">
      <alignment horizontal="center"/>
    </xf>
    <xf numFmtId="0" fontId="4" fillId="15" borderId="80" xfId="0" applyFont="1" applyFill="1" applyBorder="1" applyAlignment="1">
      <alignment horizontal="center"/>
    </xf>
    <xf numFmtId="0" fontId="4" fillId="15" borderId="30" xfId="0" applyFont="1" applyFill="1" applyBorder="1" applyAlignment="1">
      <alignment horizontal="center"/>
    </xf>
    <xf numFmtId="0" fontId="4" fillId="12" borderId="1" xfId="0" applyFont="1" applyFill="1" applyBorder="1" applyAlignment="1">
      <alignment horizontal="center"/>
    </xf>
    <xf numFmtId="0" fontId="4" fillId="12" borderId="0" xfId="0" applyFont="1" applyFill="1" applyBorder="1" applyAlignment="1">
      <alignment horizontal="center"/>
    </xf>
    <xf numFmtId="0" fontId="9" fillId="12" borderId="31" xfId="0" applyFont="1" applyFill="1" applyBorder="1" applyAlignment="1">
      <alignment horizontal="center"/>
    </xf>
    <xf numFmtId="0" fontId="9" fillId="12" borderId="80" xfId="0" applyFont="1" applyFill="1" applyBorder="1" applyAlignment="1">
      <alignment horizontal="center"/>
    </xf>
    <xf numFmtId="0" fontId="9" fillId="12" borderId="30" xfId="0" applyFont="1" applyFill="1" applyBorder="1" applyAlignment="1">
      <alignment horizontal="center"/>
    </xf>
    <xf numFmtId="0" fontId="2" fillId="10" borderId="6" xfId="0" applyFont="1" applyFill="1" applyBorder="1" applyAlignment="1">
      <alignment horizontal="center"/>
    </xf>
    <xf numFmtId="0" fontId="121" fillId="0" borderId="1" xfId="0" applyFont="1" applyFill="1" applyBorder="1" applyAlignment="1">
      <alignment horizontal="center" vertical="center" wrapText="1"/>
    </xf>
    <xf numFmtId="0" fontId="121" fillId="0" borderId="0" xfId="0" applyFont="1" applyFill="1" applyBorder="1" applyAlignment="1">
      <alignment horizontal="center" vertical="center" wrapText="1"/>
    </xf>
    <xf numFmtId="0" fontId="3" fillId="10" borderId="20" xfId="0" applyFont="1" applyFill="1" applyBorder="1" applyAlignment="1">
      <alignment horizontal="center"/>
    </xf>
    <xf numFmtId="0" fontId="3" fillId="0" borderId="20" xfId="0" applyFont="1" applyBorder="1" applyAlignment="1">
      <alignment horizontal="center"/>
    </xf>
    <xf numFmtId="0" fontId="78" fillId="10" borderId="0" xfId="0" applyFont="1" applyFill="1" applyAlignment="1">
      <alignment horizontal="center"/>
    </xf>
    <xf numFmtId="0" fontId="4" fillId="15" borderId="6" xfId="0" applyFont="1" applyFill="1" applyBorder="1" applyAlignment="1">
      <alignment horizontal="center"/>
    </xf>
    <xf numFmtId="0" fontId="4" fillId="12" borderId="2" xfId="0" applyFont="1" applyFill="1" applyBorder="1" applyAlignment="1">
      <alignment horizontal="center"/>
    </xf>
    <xf numFmtId="0" fontId="4" fillId="12" borderId="4" xfId="0" applyFont="1" applyFill="1" applyBorder="1" applyAlignment="1">
      <alignment horizontal="center"/>
    </xf>
    <xf numFmtId="0" fontId="80" fillId="0" borderId="8" xfId="0" applyFont="1" applyBorder="1" applyAlignment="1">
      <alignment horizontal="center" vertical="center" wrapText="1"/>
    </xf>
    <xf numFmtId="0" fontId="80" fillId="0" borderId="12" xfId="0" applyFont="1" applyBorder="1" applyAlignment="1">
      <alignment horizontal="center" vertical="center" wrapText="1"/>
    </xf>
    <xf numFmtId="0" fontId="86" fillId="0" borderId="31" xfId="0" applyFont="1" applyBorder="1" applyAlignment="1">
      <alignment horizontal="center"/>
    </xf>
    <xf numFmtId="0" fontId="86" fillId="0" borderId="80" xfId="0" applyFont="1" applyBorder="1" applyAlignment="1">
      <alignment horizontal="center"/>
    </xf>
    <xf numFmtId="0" fontId="86" fillId="0" borderId="30" xfId="0" applyFont="1" applyBorder="1" applyAlignment="1">
      <alignment horizontal="center"/>
    </xf>
    <xf numFmtId="0" fontId="3" fillId="0" borderId="7" xfId="0" applyFont="1" applyBorder="1" applyAlignment="1">
      <alignment horizontal="center"/>
    </xf>
    <xf numFmtId="0" fontId="3" fillId="0" borderId="12" xfId="0" applyFont="1" applyBorder="1" applyAlignment="1">
      <alignment horizontal="center"/>
    </xf>
    <xf numFmtId="4" fontId="89" fillId="0" borderId="0" xfId="0" applyNumberFormat="1" applyFont="1" applyFill="1" applyBorder="1" applyAlignment="1">
      <alignment horizontal="right"/>
    </xf>
    <xf numFmtId="3" fontId="89" fillId="0" borderId="0" xfId="0" applyNumberFormat="1" applyFont="1" applyFill="1" applyBorder="1" applyAlignment="1">
      <alignment horizontal="right"/>
    </xf>
  </cellXfs>
  <cellStyles count="32965">
    <cellStyle name="_ALG_R2008 (20090324)" xfId="113"/>
    <cellStyle name="_Rapport 2007 (20081231)" xfId="114"/>
    <cellStyle name="12 G. - Style1" xfId="115"/>
    <cellStyle name="12 GI - Style2" xfId="116"/>
    <cellStyle name="14 G - Style3" xfId="117"/>
    <cellStyle name="14 GI - Style4" xfId="118"/>
    <cellStyle name="20 % - Accent1 2" xfId="119"/>
    <cellStyle name="20 % - Accent2 2" xfId="120"/>
    <cellStyle name="20 % - Accent3 2" xfId="121"/>
    <cellStyle name="20 % - Accent4 2" xfId="122"/>
    <cellStyle name="20 % - Accent5 2" xfId="123"/>
    <cellStyle name="20 % - Accent6 2" xfId="124"/>
    <cellStyle name="20% - Accent1" xfId="125"/>
    <cellStyle name="20% - Accent2" xfId="126"/>
    <cellStyle name="20% - Accent3" xfId="127"/>
    <cellStyle name="20% - Accent4" xfId="128"/>
    <cellStyle name="20% - Accent5" xfId="129"/>
    <cellStyle name="20% - Accent6" xfId="130"/>
    <cellStyle name="24 G - Style5" xfId="131"/>
    <cellStyle name="24 GI - Style6" xfId="132"/>
    <cellStyle name="40 % - Accent1 2" xfId="133"/>
    <cellStyle name="40 % - Accent2 2" xfId="134"/>
    <cellStyle name="40 % - Accent3 2" xfId="135"/>
    <cellStyle name="40 % - Accent4 2" xfId="136"/>
    <cellStyle name="40 % - Accent5 2" xfId="137"/>
    <cellStyle name="40 % - Accent6 2" xfId="138"/>
    <cellStyle name="40% - Accent1" xfId="139"/>
    <cellStyle name="40% - Accent2" xfId="140"/>
    <cellStyle name="40% - Accent3" xfId="141"/>
    <cellStyle name="40% - Accent4" xfId="142"/>
    <cellStyle name="40% - Accent5" xfId="143"/>
    <cellStyle name="40% - Accent6" xfId="144"/>
    <cellStyle name="60 % - Accent1 2" xfId="145"/>
    <cellStyle name="60 % - Accent2 2" xfId="146"/>
    <cellStyle name="60 % - Accent3 2" xfId="147"/>
    <cellStyle name="60 % - Accent4 2" xfId="148"/>
    <cellStyle name="60 % - Accent5 2" xfId="149"/>
    <cellStyle name="60 % - Accent6 2" xfId="150"/>
    <cellStyle name="60% - Accent1" xfId="151"/>
    <cellStyle name="60% - Accent2" xfId="152"/>
    <cellStyle name="60% - Accent3" xfId="153"/>
    <cellStyle name="60% - Accent4" xfId="154"/>
    <cellStyle name="60% - Accent5" xfId="155"/>
    <cellStyle name="60% - Accent6" xfId="156"/>
    <cellStyle name="Accent1 - 20%" xfId="157"/>
    <cellStyle name="Accent1 - 40%" xfId="158"/>
    <cellStyle name="Accent1 - 60%" xfId="159"/>
    <cellStyle name="Accent1 2" xfId="160"/>
    <cellStyle name="Accent2 - 20%" xfId="161"/>
    <cellStyle name="Accent2 - 40%" xfId="162"/>
    <cellStyle name="Accent2 - 60%" xfId="163"/>
    <cellStyle name="Accent2 2" xfId="164"/>
    <cellStyle name="Accent3 - 20%" xfId="165"/>
    <cellStyle name="Accent3 - 40%" xfId="166"/>
    <cellStyle name="Accent3 - 60%" xfId="167"/>
    <cellStyle name="Accent3 2" xfId="168"/>
    <cellStyle name="Accent4 - 20%" xfId="169"/>
    <cellStyle name="Accent4 - 40%" xfId="170"/>
    <cellStyle name="Accent4 - 60%" xfId="171"/>
    <cellStyle name="Accent4 2" xfId="172"/>
    <cellStyle name="Accent5 - 20%" xfId="173"/>
    <cellStyle name="Accent5 - 40%" xfId="174"/>
    <cellStyle name="Accent5 - 60%" xfId="175"/>
    <cellStyle name="Accent5 2" xfId="176"/>
    <cellStyle name="Accent6 - 20%" xfId="177"/>
    <cellStyle name="Accent6 - 40%" xfId="178"/>
    <cellStyle name="Accent6 - 60%" xfId="179"/>
    <cellStyle name="Accent6 2" xfId="180"/>
    <cellStyle name="Avertissement 2" xfId="181"/>
    <cellStyle name="B12 - Style3" xfId="182"/>
    <cellStyle name="B12S - Style2" xfId="183"/>
    <cellStyle name="B14W - Style1" xfId="184"/>
    <cellStyle name="Berekening" xfId="185"/>
    <cellStyle name="Berekening 2" xfId="186"/>
    <cellStyle name="Berekening 2 2" xfId="187"/>
    <cellStyle name="Berekening 2 2 2" xfId="188"/>
    <cellStyle name="Berekening 2 2 3" xfId="189"/>
    <cellStyle name="Berekening 2 2 4" xfId="190"/>
    <cellStyle name="Berekening 2 2 5" xfId="191"/>
    <cellStyle name="Berekening 2 2 6" xfId="192"/>
    <cellStyle name="Berekening 2 3" xfId="193"/>
    <cellStyle name="Berekening 2 3 2" xfId="194"/>
    <cellStyle name="Berekening 2 3 3" xfId="195"/>
    <cellStyle name="Berekening 2 3 4" xfId="196"/>
    <cellStyle name="Berekening 2 3 5" xfId="197"/>
    <cellStyle name="Berekening 2 3 6" xfId="198"/>
    <cellStyle name="Berekening 2 4" xfId="199"/>
    <cellStyle name="Berekening 2 5" xfId="200"/>
    <cellStyle name="Berekening 2 6" xfId="201"/>
    <cellStyle name="Berekening 2 7" xfId="202"/>
    <cellStyle name="Berekening 2 8" xfId="203"/>
    <cellStyle name="Berekening 3" xfId="204"/>
    <cellStyle name="Berekening 3 2" xfId="205"/>
    <cellStyle name="Berekening 3 2 2" xfId="206"/>
    <cellStyle name="Berekening 3 2 3" xfId="207"/>
    <cellStyle name="Berekening 3 2 4" xfId="208"/>
    <cellStyle name="Berekening 3 2 5" xfId="209"/>
    <cellStyle name="Berekening 3 2 6" xfId="210"/>
    <cellStyle name="Berekening 3 3" xfId="211"/>
    <cellStyle name="Berekening 3 3 2" xfId="212"/>
    <cellStyle name="Berekening 3 3 3" xfId="213"/>
    <cellStyle name="Berekening 3 3 4" xfId="214"/>
    <cellStyle name="Berekening 3 3 5" xfId="215"/>
    <cellStyle name="Berekening 3 3 6" xfId="216"/>
    <cellStyle name="Berekening 3 4" xfId="217"/>
    <cellStyle name="Berekening 3 5" xfId="218"/>
    <cellStyle name="Berekening 3 6" xfId="219"/>
    <cellStyle name="Berekening 3 7" xfId="220"/>
    <cellStyle name="Berekening 3 8" xfId="221"/>
    <cellStyle name="Berekening 4" xfId="222"/>
    <cellStyle name="Berekening 5" xfId="223"/>
    <cellStyle name="Berekening 6" xfId="224"/>
    <cellStyle name="Berekening 7" xfId="225"/>
    <cellStyle name="Berekening 8" xfId="226"/>
    <cellStyle name="Calcul 2" xfId="227"/>
    <cellStyle name="Calcul 2 2" xfId="228"/>
    <cellStyle name="Calcul 2 2 2" xfId="229"/>
    <cellStyle name="Calcul 2 2 2 2" xfId="230"/>
    <cellStyle name="Calcul 2 2 2 3" xfId="231"/>
    <cellStyle name="Calcul 2 2 2 4" xfId="232"/>
    <cellStyle name="Calcul 2 2 2 5" xfId="233"/>
    <cellStyle name="Calcul 2 2 2 6" xfId="234"/>
    <cellStyle name="Calcul 2 2 3" xfId="235"/>
    <cellStyle name="Calcul 2 2 3 2" xfId="236"/>
    <cellStyle name="Calcul 2 2 3 3" xfId="237"/>
    <cellStyle name="Calcul 2 2 3 4" xfId="238"/>
    <cellStyle name="Calcul 2 2 3 5" xfId="239"/>
    <cellStyle name="Calcul 2 2 3 6" xfId="240"/>
    <cellStyle name="Calcul 2 2 4" xfId="241"/>
    <cellStyle name="Calcul 2 2 5" xfId="242"/>
    <cellStyle name="Calcul 2 2 6" xfId="243"/>
    <cellStyle name="Calcul 2 2 7" xfId="244"/>
    <cellStyle name="Calcul 2 2 8" xfId="245"/>
    <cellStyle name="Calcul 2 3" xfId="246"/>
    <cellStyle name="Calcul 2 3 2" xfId="247"/>
    <cellStyle name="Calcul 2 3 2 2" xfId="248"/>
    <cellStyle name="Calcul 2 3 2 3" xfId="249"/>
    <cellStyle name="Calcul 2 3 2 4" xfId="250"/>
    <cellStyle name="Calcul 2 3 2 5" xfId="251"/>
    <cellStyle name="Calcul 2 3 2 6" xfId="252"/>
    <cellStyle name="Calcul 2 3 3" xfId="253"/>
    <cellStyle name="Calcul 2 3 3 2" xfId="254"/>
    <cellStyle name="Calcul 2 3 3 3" xfId="255"/>
    <cellStyle name="Calcul 2 3 3 4" xfId="256"/>
    <cellStyle name="Calcul 2 3 3 5" xfId="257"/>
    <cellStyle name="Calcul 2 3 3 6" xfId="258"/>
    <cellStyle name="Calcul 2 3 4" xfId="259"/>
    <cellStyle name="Calcul 2 3 5" xfId="260"/>
    <cellStyle name="Calcul 2 3 6" xfId="261"/>
    <cellStyle name="Calcul 2 3 7" xfId="262"/>
    <cellStyle name="Calcul 2 3 8" xfId="263"/>
    <cellStyle name="Calcul 2 4" xfId="264"/>
    <cellStyle name="Calcul 2 5" xfId="265"/>
    <cellStyle name="Calcul 2 6" xfId="266"/>
    <cellStyle name="Calcul 2 7" xfId="267"/>
    <cellStyle name="Calcul 2 8" xfId="268"/>
    <cellStyle name="Cellule liée 2" xfId="269"/>
    <cellStyle name="Comma 2" xfId="270"/>
    <cellStyle name="Comma 2 10" xfId="271"/>
    <cellStyle name="Comma 2 10 2" xfId="32292"/>
    <cellStyle name="Comma 2 11" xfId="272"/>
    <cellStyle name="Comma 2 11 2" xfId="32606"/>
    <cellStyle name="Comma 2 12" xfId="273"/>
    <cellStyle name="Comma 2 12 2" xfId="32700"/>
    <cellStyle name="Comma 2 13" xfId="274"/>
    <cellStyle name="Comma 2 13 2" xfId="32733"/>
    <cellStyle name="Comma 2 14" xfId="275"/>
    <cellStyle name="Comma 2 14 2" xfId="32847"/>
    <cellStyle name="Comma 2 2" xfId="276"/>
    <cellStyle name="Comma 2 3" xfId="277"/>
    <cellStyle name="Comma 2 3 2" xfId="278"/>
    <cellStyle name="Comma 2 3 2 2" xfId="32386"/>
    <cellStyle name="Comma 2 3 3" xfId="279"/>
    <cellStyle name="Comma 2 3 3 2" xfId="32467"/>
    <cellStyle name="Comma 2 3 4" xfId="280"/>
    <cellStyle name="Comma 2 3 4 2" xfId="32571"/>
    <cellStyle name="Comma 2 3 5" xfId="281"/>
    <cellStyle name="Comma 2 3 5 2" xfId="32563"/>
    <cellStyle name="Comma 2 3 6" xfId="282"/>
    <cellStyle name="Comma 2 3 6 2" xfId="32684"/>
    <cellStyle name="Comma 2 3 7" xfId="283"/>
    <cellStyle name="Comma 2 3 7 2" xfId="32765"/>
    <cellStyle name="Comma 2 3 8" xfId="284"/>
    <cellStyle name="Comma 2 3 8 2" xfId="32839"/>
    <cellStyle name="Comma 2 3 9" xfId="285"/>
    <cellStyle name="Comma 2 3 9 2" xfId="32911"/>
    <cellStyle name="Comma 2 4" xfId="286"/>
    <cellStyle name="Comma 2 5" xfId="287"/>
    <cellStyle name="Comma 2 6" xfId="288"/>
    <cellStyle name="Comma 2 6 2" xfId="32208"/>
    <cellStyle name="Comma 2 7" xfId="289"/>
    <cellStyle name="Comma 2 7 2" xfId="32274"/>
    <cellStyle name="Comma 2 8" xfId="290"/>
    <cellStyle name="Comma 2 8 2" xfId="32317"/>
    <cellStyle name="Comma 2 9" xfId="291"/>
    <cellStyle name="Comma 2 9 2" xfId="32498"/>
    <cellStyle name="Comma 3" xfId="292"/>
    <cellStyle name="Comma 3 2" xfId="293"/>
    <cellStyle name="Comma 3 2 2" xfId="294"/>
    <cellStyle name="Comma 3 2 2 2" xfId="32424"/>
    <cellStyle name="Comma 3 2 3" xfId="32337"/>
    <cellStyle name="Comma 3 3" xfId="295"/>
    <cellStyle name="Comma 3 3 2" xfId="296"/>
    <cellStyle name="Comma 3 3 2 2" xfId="32433"/>
    <cellStyle name="Comma 3 3 3" xfId="32350"/>
    <cellStyle name="Comma 3 4" xfId="297"/>
    <cellStyle name="Comma 3 4 2" xfId="32387"/>
    <cellStyle name="Comma 3 5" xfId="32214"/>
    <cellStyle name="Comma 4" xfId="298"/>
    <cellStyle name="Comma 5" xfId="299"/>
    <cellStyle name="Comma 6" xfId="300"/>
    <cellStyle name="Comma 7" xfId="301"/>
    <cellStyle name="Comma 7 2" xfId="302"/>
    <cellStyle name="Comma 7 3" xfId="303"/>
    <cellStyle name="Comma 7 3 2" xfId="304"/>
    <cellStyle name="Comma 7 3 2 2" xfId="32388"/>
    <cellStyle name="Comma 7 3 3" xfId="32220"/>
    <cellStyle name="Commentaire 2" xfId="305"/>
    <cellStyle name="Commentaire 2 10" xfId="306"/>
    <cellStyle name="Commentaire 2 11" xfId="32197"/>
    <cellStyle name="Commentaire 2 2" xfId="307"/>
    <cellStyle name="Commentaire 2 2 2" xfId="308"/>
    <cellStyle name="Commentaire 2 2 2 2" xfId="309"/>
    <cellStyle name="Commentaire 2 2 2 3" xfId="310"/>
    <cellStyle name="Commentaire 2 2 2 4" xfId="311"/>
    <cellStyle name="Commentaire 2 2 2 5" xfId="312"/>
    <cellStyle name="Commentaire 2 2 2 6" xfId="313"/>
    <cellStyle name="Commentaire 2 2 3" xfId="314"/>
    <cellStyle name="Commentaire 2 2 3 2" xfId="315"/>
    <cellStyle name="Commentaire 2 2 3 3" xfId="316"/>
    <cellStyle name="Commentaire 2 2 3 4" xfId="317"/>
    <cellStyle name="Commentaire 2 2 3 5" xfId="318"/>
    <cellStyle name="Commentaire 2 2 3 6" xfId="319"/>
    <cellStyle name="Commentaire 2 2 4" xfId="320"/>
    <cellStyle name="Commentaire 2 2 5" xfId="321"/>
    <cellStyle name="Commentaire 2 2 6" xfId="322"/>
    <cellStyle name="Commentaire 2 2 7" xfId="323"/>
    <cellStyle name="Commentaire 2 2 8" xfId="324"/>
    <cellStyle name="Commentaire 2 3" xfId="325"/>
    <cellStyle name="Commentaire 2 3 2" xfId="326"/>
    <cellStyle name="Commentaire 2 3 2 2" xfId="327"/>
    <cellStyle name="Commentaire 2 3 2 3" xfId="328"/>
    <cellStyle name="Commentaire 2 3 2 4" xfId="329"/>
    <cellStyle name="Commentaire 2 3 2 5" xfId="330"/>
    <cellStyle name="Commentaire 2 3 2 6" xfId="331"/>
    <cellStyle name="Commentaire 2 3 3" xfId="332"/>
    <cellStyle name="Commentaire 2 3 3 2" xfId="333"/>
    <cellStyle name="Commentaire 2 3 3 3" xfId="334"/>
    <cellStyle name="Commentaire 2 3 3 4" xfId="335"/>
    <cellStyle name="Commentaire 2 3 3 5" xfId="336"/>
    <cellStyle name="Commentaire 2 3 3 6" xfId="337"/>
    <cellStyle name="Commentaire 2 3 4" xfId="338"/>
    <cellStyle name="Commentaire 2 3 5" xfId="339"/>
    <cellStyle name="Commentaire 2 3 6" xfId="340"/>
    <cellStyle name="Commentaire 2 3 7" xfId="341"/>
    <cellStyle name="Commentaire 2 3 8" xfId="342"/>
    <cellStyle name="Commentaire 2 4" xfId="343"/>
    <cellStyle name="Commentaire 2 5" xfId="344"/>
    <cellStyle name="Commentaire 2 6" xfId="345"/>
    <cellStyle name="Commentaire 2 7" xfId="346"/>
    <cellStyle name="Commentaire 2 8" xfId="347"/>
    <cellStyle name="Commentaire 2 9" xfId="348"/>
    <cellStyle name="Controlecel" xfId="349"/>
    <cellStyle name="Emphasis 1" xfId="350"/>
    <cellStyle name="Emphasis 2" xfId="351"/>
    <cellStyle name="Emphasis 3" xfId="352"/>
    <cellStyle name="Entrée 2" xfId="353"/>
    <cellStyle name="Entrée 2 2" xfId="354"/>
    <cellStyle name="Entrée 2 2 2" xfId="355"/>
    <cellStyle name="Entrée 2 2 2 2" xfId="356"/>
    <cellStyle name="Entrée 2 2 2 3" xfId="357"/>
    <cellStyle name="Entrée 2 2 2 4" xfId="358"/>
    <cellStyle name="Entrée 2 2 2 5" xfId="359"/>
    <cellStyle name="Entrée 2 2 2 6" xfId="360"/>
    <cellStyle name="Entrée 2 2 3" xfId="361"/>
    <cellStyle name="Entrée 2 2 3 2" xfId="362"/>
    <cellStyle name="Entrée 2 2 3 3" xfId="363"/>
    <cellStyle name="Entrée 2 2 3 4" xfId="364"/>
    <cellStyle name="Entrée 2 2 3 5" xfId="365"/>
    <cellStyle name="Entrée 2 2 3 6" xfId="366"/>
    <cellStyle name="Entrée 2 2 4" xfId="367"/>
    <cellStyle name="Entrée 2 2 5" xfId="368"/>
    <cellStyle name="Entrée 2 2 6" xfId="369"/>
    <cellStyle name="Entrée 2 2 7" xfId="370"/>
    <cellStyle name="Entrée 2 2 8" xfId="371"/>
    <cellStyle name="Entrée 2 3" xfId="372"/>
    <cellStyle name="Entrée 2 3 2" xfId="373"/>
    <cellStyle name="Entrée 2 3 2 2" xfId="374"/>
    <cellStyle name="Entrée 2 3 2 3" xfId="375"/>
    <cellStyle name="Entrée 2 3 2 4" xfId="376"/>
    <cellStyle name="Entrée 2 3 2 5" xfId="377"/>
    <cellStyle name="Entrée 2 3 2 6" xfId="378"/>
    <cellStyle name="Entrée 2 3 3" xfId="379"/>
    <cellStyle name="Entrée 2 3 3 2" xfId="380"/>
    <cellStyle name="Entrée 2 3 3 3" xfId="381"/>
    <cellStyle name="Entrée 2 3 3 4" xfId="382"/>
    <cellStyle name="Entrée 2 3 3 5" xfId="383"/>
    <cellStyle name="Entrée 2 3 3 6" xfId="384"/>
    <cellStyle name="Entrée 2 3 4" xfId="385"/>
    <cellStyle name="Entrée 2 3 5" xfId="386"/>
    <cellStyle name="Entrée 2 3 6" xfId="387"/>
    <cellStyle name="Entrée 2 3 7" xfId="388"/>
    <cellStyle name="Entrée 2 3 8" xfId="389"/>
    <cellStyle name="Entrée 2 4" xfId="390"/>
    <cellStyle name="Entrée 2 5" xfId="391"/>
    <cellStyle name="Entrée 2 6" xfId="392"/>
    <cellStyle name="Entrée 2 7" xfId="393"/>
    <cellStyle name="Entrée 2 8" xfId="394"/>
    <cellStyle name="Euro" xfId="5"/>
    <cellStyle name="Euro 10" xfId="395"/>
    <cellStyle name="Euro 11" xfId="396"/>
    <cellStyle name="Euro 12" xfId="397"/>
    <cellStyle name="Euro 13" xfId="398"/>
    <cellStyle name="Euro 14" xfId="399"/>
    <cellStyle name="Euro 15" xfId="400"/>
    <cellStyle name="Euro 16" xfId="401"/>
    <cellStyle name="Euro 17" xfId="402"/>
    <cellStyle name="Euro 18" xfId="403"/>
    <cellStyle name="Euro 19" xfId="404"/>
    <cellStyle name="Euro 2" xfId="405"/>
    <cellStyle name="Euro 20" xfId="406"/>
    <cellStyle name="Euro 21" xfId="407"/>
    <cellStyle name="Euro 22" xfId="408"/>
    <cellStyle name="Euro 23" xfId="409"/>
    <cellStyle name="Euro 24" xfId="410"/>
    <cellStyle name="Euro 25" xfId="411"/>
    <cellStyle name="Euro 26" xfId="412"/>
    <cellStyle name="Euro 27" xfId="413"/>
    <cellStyle name="Euro 28" xfId="414"/>
    <cellStyle name="Euro 29" xfId="415"/>
    <cellStyle name="Euro 3" xfId="416"/>
    <cellStyle name="Euro 30" xfId="417"/>
    <cellStyle name="Euro 31" xfId="418"/>
    <cellStyle name="Euro 32" xfId="419"/>
    <cellStyle name="Euro 33" xfId="420"/>
    <cellStyle name="Euro 34" xfId="421"/>
    <cellStyle name="Euro 35" xfId="422"/>
    <cellStyle name="Euro 36" xfId="423"/>
    <cellStyle name="Euro 37" xfId="424"/>
    <cellStyle name="Euro 38" xfId="425"/>
    <cellStyle name="Euro 39" xfId="426"/>
    <cellStyle name="Euro 4" xfId="427"/>
    <cellStyle name="Euro 40" xfId="428"/>
    <cellStyle name="Euro 41" xfId="429"/>
    <cellStyle name="Euro 5" xfId="430"/>
    <cellStyle name="Euro 6" xfId="431"/>
    <cellStyle name="Euro 7" xfId="432"/>
    <cellStyle name="Euro 8" xfId="433"/>
    <cellStyle name="Euro 9" xfId="434"/>
    <cellStyle name="Gekoppelde cel" xfId="435"/>
    <cellStyle name="Goed" xfId="436"/>
    <cellStyle name="Insatisfaisant 2" xfId="437"/>
    <cellStyle name="Invoer" xfId="438"/>
    <cellStyle name="Invoer 2" xfId="439"/>
    <cellStyle name="Invoer 2 2" xfId="440"/>
    <cellStyle name="Invoer 2 2 2" xfId="441"/>
    <cellStyle name="Invoer 2 2 3" xfId="442"/>
    <cellStyle name="Invoer 2 2 4" xfId="443"/>
    <cellStyle name="Invoer 2 2 5" xfId="444"/>
    <cellStyle name="Invoer 2 2 6" xfId="445"/>
    <cellStyle name="Invoer 2 3" xfId="446"/>
    <cellStyle name="Invoer 2 3 2" xfId="447"/>
    <cellStyle name="Invoer 2 3 3" xfId="448"/>
    <cellStyle name="Invoer 2 3 4" xfId="449"/>
    <cellStyle name="Invoer 2 3 5" xfId="450"/>
    <cellStyle name="Invoer 2 3 6" xfId="451"/>
    <cellStyle name="Invoer 2 4" xfId="452"/>
    <cellStyle name="Invoer 2 5" xfId="453"/>
    <cellStyle name="Invoer 2 6" xfId="454"/>
    <cellStyle name="Invoer 2 7" xfId="455"/>
    <cellStyle name="Invoer 2 8" xfId="456"/>
    <cellStyle name="Invoer 3" xfId="457"/>
    <cellStyle name="Invoer 3 2" xfId="458"/>
    <cellStyle name="Invoer 3 2 2" xfId="459"/>
    <cellStyle name="Invoer 3 2 3" xfId="460"/>
    <cellStyle name="Invoer 3 2 4" xfId="461"/>
    <cellStyle name="Invoer 3 2 5" xfId="462"/>
    <cellStyle name="Invoer 3 2 6" xfId="463"/>
    <cellStyle name="Invoer 3 3" xfId="464"/>
    <cellStyle name="Invoer 3 3 2" xfId="465"/>
    <cellStyle name="Invoer 3 3 3" xfId="466"/>
    <cellStyle name="Invoer 3 3 4" xfId="467"/>
    <cellStyle name="Invoer 3 3 5" xfId="468"/>
    <cellStyle name="Invoer 3 3 6" xfId="469"/>
    <cellStyle name="Invoer 3 4" xfId="470"/>
    <cellStyle name="Invoer 3 5" xfId="471"/>
    <cellStyle name="Invoer 3 6" xfId="472"/>
    <cellStyle name="Invoer 3 7" xfId="473"/>
    <cellStyle name="Invoer 3 8" xfId="474"/>
    <cellStyle name="Invoer 4" xfId="475"/>
    <cellStyle name="Invoer 5" xfId="476"/>
    <cellStyle name="Invoer 6" xfId="477"/>
    <cellStyle name="Invoer 7" xfId="478"/>
    <cellStyle name="Invoer 8" xfId="479"/>
    <cellStyle name="Komma 2" xfId="6"/>
    <cellStyle name="Komma 2 10" xfId="106"/>
    <cellStyle name="Komma 2 11" xfId="32919"/>
    <cellStyle name="Komma 2 12" xfId="60"/>
    <cellStyle name="Komma 2 2" xfId="65"/>
    <cellStyle name="Komma 2 3" xfId="76"/>
    <cellStyle name="Komma 2 4" xfId="81"/>
    <cellStyle name="Komma 2 5" xfId="86"/>
    <cellStyle name="Komma 2 6" xfId="91"/>
    <cellStyle name="Komma 2 7" xfId="95"/>
    <cellStyle name="Komma 2 8" xfId="99"/>
    <cellStyle name="Komma 2 9" xfId="103"/>
    <cellStyle name="Kop 1" xfId="480"/>
    <cellStyle name="Kop 2" xfId="481"/>
    <cellStyle name="Kop 3" xfId="482"/>
    <cellStyle name="Kop 3 2" xfId="483"/>
    <cellStyle name="Kop 3 2 2" xfId="484"/>
    <cellStyle name="Kop 3 3" xfId="485"/>
    <cellStyle name="Kop 3 3 2" xfId="486"/>
    <cellStyle name="Kop 3 4" xfId="487"/>
    <cellStyle name="Kop 3 4 2" xfId="488"/>
    <cellStyle name="Kop 3 5" xfId="489"/>
    <cellStyle name="Kop 4" xfId="490"/>
    <cellStyle name="Lien hypertexte" xfId="1" builtinId="8"/>
    <cellStyle name="Milliers" xfId="2" builtinId="3"/>
    <cellStyle name="Milliers 10" xfId="491"/>
    <cellStyle name="Milliers 10 2" xfId="492"/>
    <cellStyle name="Milliers 10 2 2" xfId="32434"/>
    <cellStyle name="Milliers 10 3" xfId="32352"/>
    <cellStyle name="Milliers 11" xfId="493"/>
    <cellStyle name="Milliers 12" xfId="494"/>
    <cellStyle name="Milliers 13" xfId="495"/>
    <cellStyle name="Milliers 13 2" xfId="32202"/>
    <cellStyle name="Milliers 14" xfId="61"/>
    <cellStyle name="Milliers 15" xfId="7"/>
    <cellStyle name="Milliers 2" xfId="496"/>
    <cellStyle name="Milliers 2 10" xfId="497"/>
    <cellStyle name="Milliers 2 10 2" xfId="498"/>
    <cellStyle name="Milliers 2 10 2 2" xfId="32389"/>
    <cellStyle name="Milliers 2 10 3" xfId="32234"/>
    <cellStyle name="Milliers 2 11" xfId="499"/>
    <cellStyle name="Milliers 2 11 2" xfId="500"/>
    <cellStyle name="Milliers 2 11 2 2" xfId="32390"/>
    <cellStyle name="Milliers 2 11 3" xfId="32217"/>
    <cellStyle name="Milliers 2 12" xfId="501"/>
    <cellStyle name="Milliers 2 12 2" xfId="502"/>
    <cellStyle name="Milliers 2 12 2 2" xfId="32391"/>
    <cellStyle name="Milliers 2 12 3" xfId="32229"/>
    <cellStyle name="Milliers 2 13" xfId="503"/>
    <cellStyle name="Milliers 2 13 2" xfId="504"/>
    <cellStyle name="Milliers 2 13 2 2" xfId="32392"/>
    <cellStyle name="Milliers 2 13 3" xfId="32203"/>
    <cellStyle name="Milliers 2 14" xfId="505"/>
    <cellStyle name="Milliers 2 14 2" xfId="506"/>
    <cellStyle name="Milliers 2 14 2 2" xfId="32393"/>
    <cellStyle name="Milliers 2 14 3" xfId="32232"/>
    <cellStyle name="Milliers 2 15" xfId="507"/>
    <cellStyle name="Milliers 2 15 2" xfId="508"/>
    <cellStyle name="Milliers 2 15 2 2" xfId="32394"/>
    <cellStyle name="Milliers 2 15 3" xfId="32224"/>
    <cellStyle name="Milliers 2 16" xfId="509"/>
    <cellStyle name="Milliers 2 16 2" xfId="510"/>
    <cellStyle name="Milliers 2 16 2 2" xfId="32395"/>
    <cellStyle name="Milliers 2 16 3" xfId="32209"/>
    <cellStyle name="Milliers 2 17" xfId="511"/>
    <cellStyle name="Milliers 2 17 2" xfId="512"/>
    <cellStyle name="Milliers 2 17 2 2" xfId="32396"/>
    <cellStyle name="Milliers 2 17 3" xfId="32235"/>
    <cellStyle name="Milliers 2 18" xfId="513"/>
    <cellStyle name="Milliers 2 18 2" xfId="514"/>
    <cellStyle name="Milliers 2 18 2 2" xfId="32397"/>
    <cellStyle name="Milliers 2 18 3" xfId="32205"/>
    <cellStyle name="Milliers 2 19" xfId="515"/>
    <cellStyle name="Milliers 2 19 2" xfId="516"/>
    <cellStyle name="Milliers 2 19 2 2" xfId="32398"/>
    <cellStyle name="Milliers 2 19 3" xfId="32218"/>
    <cellStyle name="Milliers 2 2" xfId="517"/>
    <cellStyle name="Milliers 2 2 10" xfId="32237"/>
    <cellStyle name="Milliers 2 2 2" xfId="518"/>
    <cellStyle name="Milliers 2 2 3" xfId="519"/>
    <cellStyle name="Milliers 2 2 4" xfId="520"/>
    <cellStyle name="Milliers 2 2 5" xfId="521"/>
    <cellStyle name="Milliers 2 2 6" xfId="522"/>
    <cellStyle name="Milliers 2 2 7" xfId="523"/>
    <cellStyle name="Milliers 2 2 8" xfId="524"/>
    <cellStyle name="Milliers 2 2 9" xfId="525"/>
    <cellStyle name="Milliers 2 20" xfId="526"/>
    <cellStyle name="Milliers 2 20 2" xfId="527"/>
    <cellStyle name="Milliers 2 20 2 2" xfId="32399"/>
    <cellStyle name="Milliers 2 20 3" xfId="32230"/>
    <cellStyle name="Milliers 2 21" xfId="528"/>
    <cellStyle name="Milliers 2 21 2" xfId="529"/>
    <cellStyle name="Milliers 2 21 2 2" xfId="32400"/>
    <cellStyle name="Milliers 2 21 3" xfId="32222"/>
    <cellStyle name="Milliers 2 22" xfId="530"/>
    <cellStyle name="Milliers 2 22 2" xfId="32242"/>
    <cellStyle name="Milliers 2 23" xfId="531"/>
    <cellStyle name="Milliers 2 23 2" xfId="32319"/>
    <cellStyle name="Milliers 2 24" xfId="532"/>
    <cellStyle name="Milliers 2 24 2" xfId="32541"/>
    <cellStyle name="Milliers 2 25" xfId="533"/>
    <cellStyle name="Milliers 2 25 2" xfId="32321"/>
    <cellStyle name="Milliers 2 26" xfId="534"/>
    <cellStyle name="Milliers 2 26 2" xfId="32604"/>
    <cellStyle name="Milliers 2 27" xfId="535"/>
    <cellStyle name="Milliers 2 27 2" xfId="32625"/>
    <cellStyle name="Milliers 2 28" xfId="536"/>
    <cellStyle name="Milliers 2 28 2" xfId="32779"/>
    <cellStyle name="Milliers 2 29" xfId="537"/>
    <cellStyle name="Milliers 2 29 2" xfId="32607"/>
    <cellStyle name="Milliers 2 3" xfId="538"/>
    <cellStyle name="Milliers 2 3 2" xfId="539"/>
    <cellStyle name="Milliers 2 3 2 2" xfId="32401"/>
    <cellStyle name="Milliers 2 3 3" xfId="32211"/>
    <cellStyle name="Milliers 2 4" xfId="540"/>
    <cellStyle name="Milliers 2 4 2" xfId="541"/>
    <cellStyle name="Milliers 2 4 2 2" xfId="32402"/>
    <cellStyle name="Milliers 2 4 3" xfId="32207"/>
    <cellStyle name="Milliers 2 5" xfId="542"/>
    <cellStyle name="Milliers 2 5 2" xfId="543"/>
    <cellStyle name="Milliers 2 5 2 2" xfId="32403"/>
    <cellStyle name="Milliers 2 5 3" xfId="32215"/>
    <cellStyle name="Milliers 2 6" xfId="544"/>
    <cellStyle name="Milliers 2 6 2" xfId="545"/>
    <cellStyle name="Milliers 2 6 2 2" xfId="32404"/>
    <cellStyle name="Milliers 2 6 3" xfId="32216"/>
    <cellStyle name="Milliers 2 7" xfId="546"/>
    <cellStyle name="Milliers 2 7 2" xfId="547"/>
    <cellStyle name="Milliers 2 7 2 2" xfId="32405"/>
    <cellStyle name="Milliers 2 7 3" xfId="32212"/>
    <cellStyle name="Milliers 2 8" xfId="548"/>
    <cellStyle name="Milliers 2 8 2" xfId="549"/>
    <cellStyle name="Milliers 2 8 2 2" xfId="32406"/>
    <cellStyle name="Milliers 2 8 3" xfId="32228"/>
    <cellStyle name="Milliers 2 9" xfId="550"/>
    <cellStyle name="Milliers 2 9 2" xfId="551"/>
    <cellStyle name="Milliers 2 9 2 2" xfId="32407"/>
    <cellStyle name="Milliers 2 9 3" xfId="32227"/>
    <cellStyle name="Milliers 3" xfId="552"/>
    <cellStyle name="Milliers 3 2" xfId="553"/>
    <cellStyle name="Milliers 3 2 2" xfId="32408"/>
    <cellStyle name="Milliers 3 3" xfId="32198"/>
    <cellStyle name="Milliers 4" xfId="554"/>
    <cellStyle name="Milliers 4 2" xfId="555"/>
    <cellStyle name="Milliers 4 2 2" xfId="32409"/>
    <cellStyle name="Milliers 4 3" xfId="32221"/>
    <cellStyle name="Milliers 5" xfId="556"/>
    <cellStyle name="Milliers 5 2" xfId="557"/>
    <cellStyle name="Milliers 5 2 2" xfId="32410"/>
    <cellStyle name="Milliers 5 3" xfId="558"/>
    <cellStyle name="Milliers 5 3 2" xfId="29735"/>
    <cellStyle name="Milliers 5 4" xfId="29650"/>
    <cellStyle name="Milliers 6" xfId="559"/>
    <cellStyle name="Milliers 6 2" xfId="560"/>
    <cellStyle name="Milliers 6 2 2" xfId="32411"/>
    <cellStyle name="Milliers 6 3" xfId="32213"/>
    <cellStyle name="Milliers 7" xfId="561"/>
    <cellStyle name="Milliers 7 2" xfId="562"/>
    <cellStyle name="Milliers 7 2 2" xfId="32422"/>
    <cellStyle name="Milliers 7 3" xfId="32223"/>
    <cellStyle name="Milliers 8" xfId="563"/>
    <cellStyle name="Milliers 8 2" xfId="564"/>
    <cellStyle name="Milliers 8 2 2" xfId="32423"/>
    <cellStyle name="Milliers 8 3" xfId="32336"/>
    <cellStyle name="Milliers 9" xfId="565"/>
    <cellStyle name="Milliers 9 2" xfId="566"/>
    <cellStyle name="Milliers 9 2 2" xfId="32428"/>
    <cellStyle name="Milliers 9 3" xfId="32345"/>
    <cellStyle name="Monétaire 2" xfId="567"/>
    <cellStyle name="Monétaire 2 2" xfId="32200"/>
    <cellStyle name="Neutraal" xfId="568"/>
    <cellStyle name="Neutre 2" xfId="569"/>
    <cellStyle name="Normal" xfId="0" builtinId="0"/>
    <cellStyle name="Normal 10" xfId="570"/>
    <cellStyle name="Normal 100" xfId="571"/>
    <cellStyle name="Normal 101" xfId="572"/>
    <cellStyle name="Normal 102" xfId="573"/>
    <cellStyle name="Normal 103" xfId="574"/>
    <cellStyle name="Normal 104" xfId="575"/>
    <cellStyle name="Normal 105" xfId="576"/>
    <cellStyle name="Normal 106" xfId="577"/>
    <cellStyle name="Normal 107" xfId="578"/>
    <cellStyle name="Normal 108" xfId="579"/>
    <cellStyle name="Normal 109" xfId="580"/>
    <cellStyle name="Normal 11" xfId="581"/>
    <cellStyle name="Normal 11 2" xfId="582"/>
    <cellStyle name="Normal 11 2 2" xfId="583"/>
    <cellStyle name="Normal 11 2 2 2" xfId="32412"/>
    <cellStyle name="Normal 11 2 3" xfId="32199"/>
    <cellStyle name="Normal 110" xfId="584"/>
    <cellStyle name="Normal 111" xfId="585"/>
    <cellStyle name="Normal 112" xfId="586"/>
    <cellStyle name="Normal 113" xfId="587"/>
    <cellStyle name="Normal 114" xfId="588"/>
    <cellStyle name="Normal 115" xfId="589"/>
    <cellStyle name="Normal 116" xfId="590"/>
    <cellStyle name="Normal 117" xfId="591"/>
    <cellStyle name="Normal 118" xfId="592"/>
    <cellStyle name="Normal 119" xfId="593"/>
    <cellStyle name="Normal 12" xfId="594"/>
    <cellStyle name="Normal 12 2" xfId="595"/>
    <cellStyle name="Normal 120" xfId="596"/>
    <cellStyle name="Normal 121" xfId="597"/>
    <cellStyle name="Normal 122" xfId="598"/>
    <cellStyle name="Normal 123" xfId="599"/>
    <cellStyle name="Normal 124" xfId="600"/>
    <cellStyle name="Normal 125" xfId="601"/>
    <cellStyle name="Normal 126" xfId="602"/>
    <cellStyle name="Normal 127" xfId="603"/>
    <cellStyle name="Normal 128" xfId="604"/>
    <cellStyle name="Normal 129" xfId="605"/>
    <cellStyle name="Normal 13" xfId="606"/>
    <cellStyle name="Normal 13 10" xfId="607"/>
    <cellStyle name="Normal 13 10 2" xfId="30448"/>
    <cellStyle name="Normal 13 11" xfId="608"/>
    <cellStyle name="Normal 13 11 2" xfId="30530"/>
    <cellStyle name="Normal 13 12" xfId="609"/>
    <cellStyle name="Normal 13 12 2" xfId="30612"/>
    <cellStyle name="Normal 13 13" xfId="610"/>
    <cellStyle name="Normal 13 13 2" xfId="30694"/>
    <cellStyle name="Normal 13 14" xfId="611"/>
    <cellStyle name="Normal 13 14 2" xfId="30776"/>
    <cellStyle name="Normal 13 15" xfId="612"/>
    <cellStyle name="Normal 13 15 2" xfId="30858"/>
    <cellStyle name="Normal 13 16" xfId="613"/>
    <cellStyle name="Normal 13 16 2" xfId="30938"/>
    <cellStyle name="Normal 13 17" xfId="614"/>
    <cellStyle name="Normal 13 17 2" xfId="31022"/>
    <cellStyle name="Normal 13 18" xfId="615"/>
    <cellStyle name="Normal 13 18 2" xfId="31102"/>
    <cellStyle name="Normal 13 19" xfId="616"/>
    <cellStyle name="Normal 13 19 2" xfId="31176"/>
    <cellStyle name="Normal 13 2" xfId="617"/>
    <cellStyle name="Normal 13 2 2" xfId="29737"/>
    <cellStyle name="Normal 13 20" xfId="618"/>
    <cellStyle name="Normal 13 20 2" xfId="31264"/>
    <cellStyle name="Normal 13 21" xfId="619"/>
    <cellStyle name="Normal 13 21 2" xfId="31309"/>
    <cellStyle name="Normal 13 22" xfId="620"/>
    <cellStyle name="Normal 13 22 2" xfId="31423"/>
    <cellStyle name="Normal 13 23" xfId="621"/>
    <cellStyle name="Normal 13 23 2" xfId="31506"/>
    <cellStyle name="Normal 13 24" xfId="622"/>
    <cellStyle name="Normal 13 24 2" xfId="31550"/>
    <cellStyle name="Normal 13 25" xfId="623"/>
    <cellStyle name="Normal 13 25 2" xfId="31679"/>
    <cellStyle name="Normal 13 26" xfId="624"/>
    <cellStyle name="Normal 13 26 2" xfId="31761"/>
    <cellStyle name="Normal 13 27" xfId="625"/>
    <cellStyle name="Normal 13 27 2" xfId="31842"/>
    <cellStyle name="Normal 13 28" xfId="626"/>
    <cellStyle name="Normal 13 28 2" xfId="31917"/>
    <cellStyle name="Normal 13 29" xfId="627"/>
    <cellStyle name="Normal 13 29 2" xfId="31957"/>
    <cellStyle name="Normal 13 3" xfId="628"/>
    <cellStyle name="Normal 13 3 2" xfId="29824"/>
    <cellStyle name="Normal 13 30" xfId="629"/>
    <cellStyle name="Normal 13 30 2" xfId="32078"/>
    <cellStyle name="Normal 13 31" xfId="630"/>
    <cellStyle name="Normal 13 31 2" xfId="32116"/>
    <cellStyle name="Normal 13 32" xfId="631"/>
    <cellStyle name="Normal 13 33" xfId="632"/>
    <cellStyle name="Normal 13 34" xfId="29651"/>
    <cellStyle name="Normal 13 4" xfId="633"/>
    <cellStyle name="Normal 13 4 2" xfId="29938"/>
    <cellStyle name="Normal 13 5" xfId="634"/>
    <cellStyle name="Normal 13 5 2" xfId="30031"/>
    <cellStyle name="Normal 13 6" xfId="635"/>
    <cellStyle name="Normal 13 6 2" xfId="30112"/>
    <cellStyle name="Normal 13 7" xfId="636"/>
    <cellStyle name="Normal 13 7 2" xfId="30202"/>
    <cellStyle name="Normal 13 8" xfId="637"/>
    <cellStyle name="Normal 13 8 2" xfId="30284"/>
    <cellStyle name="Normal 13 9" xfId="638"/>
    <cellStyle name="Normal 13 9 2" xfId="30357"/>
    <cellStyle name="Normal 130" xfId="639"/>
    <cellStyle name="Normal 131" xfId="640"/>
    <cellStyle name="Normal 132" xfId="641"/>
    <cellStyle name="Normal 133" xfId="642"/>
    <cellStyle name="Normal 134" xfId="643"/>
    <cellStyle name="Normal 135" xfId="644"/>
    <cellStyle name="Normal 136" xfId="645"/>
    <cellStyle name="Normal 137" xfId="646"/>
    <cellStyle name="Normal 138" xfId="647"/>
    <cellStyle name="Normal 139" xfId="648"/>
    <cellStyle name="Normal 14" xfId="649"/>
    <cellStyle name="Normal 14 10" xfId="650"/>
    <cellStyle name="Normal 14 10 2" xfId="30447"/>
    <cellStyle name="Normal 14 11" xfId="651"/>
    <cellStyle name="Normal 14 11 2" xfId="30529"/>
    <cellStyle name="Normal 14 12" xfId="652"/>
    <cellStyle name="Normal 14 12 2" xfId="30611"/>
    <cellStyle name="Normal 14 13" xfId="653"/>
    <cellStyle name="Normal 14 13 2" xfId="30693"/>
    <cellStyle name="Normal 14 14" xfId="654"/>
    <cellStyle name="Normal 14 14 2" xfId="30775"/>
    <cellStyle name="Normal 14 15" xfId="655"/>
    <cellStyle name="Normal 14 15 2" xfId="30857"/>
    <cellStyle name="Normal 14 16" xfId="656"/>
    <cellStyle name="Normal 14 16 2" xfId="30937"/>
    <cellStyle name="Normal 14 17" xfId="657"/>
    <cellStyle name="Normal 14 17 2" xfId="31021"/>
    <cellStyle name="Normal 14 18" xfId="658"/>
    <cellStyle name="Normal 14 18 2" xfId="31101"/>
    <cellStyle name="Normal 14 19" xfId="659"/>
    <cellStyle name="Normal 14 19 2" xfId="31175"/>
    <cellStyle name="Normal 14 2" xfId="660"/>
    <cellStyle name="Normal 14 2 2" xfId="29738"/>
    <cellStyle name="Normal 14 20" xfId="661"/>
    <cellStyle name="Normal 14 20 2" xfId="31263"/>
    <cellStyle name="Normal 14 21" xfId="662"/>
    <cellStyle name="Normal 14 21 2" xfId="31244"/>
    <cellStyle name="Normal 14 22" xfId="663"/>
    <cellStyle name="Normal 14 22 2" xfId="31422"/>
    <cellStyle name="Normal 14 23" xfId="664"/>
    <cellStyle name="Normal 14 23 2" xfId="31505"/>
    <cellStyle name="Normal 14 24" xfId="665"/>
    <cellStyle name="Normal 14 24 2" xfId="31551"/>
    <cellStyle name="Normal 14 25" xfId="666"/>
    <cellStyle name="Normal 14 25 2" xfId="31678"/>
    <cellStyle name="Normal 14 26" xfId="667"/>
    <cellStyle name="Normal 14 26 2" xfId="31760"/>
    <cellStyle name="Normal 14 27" xfId="668"/>
    <cellStyle name="Normal 14 27 2" xfId="31841"/>
    <cellStyle name="Normal 14 28" xfId="669"/>
    <cellStyle name="Normal 14 28 2" xfId="31916"/>
    <cellStyle name="Normal 14 29" xfId="670"/>
    <cellStyle name="Normal 14 29 2" xfId="31958"/>
    <cellStyle name="Normal 14 3" xfId="671"/>
    <cellStyle name="Normal 14 3 2" xfId="29825"/>
    <cellStyle name="Normal 14 30" xfId="672"/>
    <cellStyle name="Normal 14 30 2" xfId="32077"/>
    <cellStyle name="Normal 14 31" xfId="673"/>
    <cellStyle name="Normal 14 31 2" xfId="32117"/>
    <cellStyle name="Normal 14 32" xfId="674"/>
    <cellStyle name="Normal 14 33" xfId="675"/>
    <cellStyle name="Normal 14 34" xfId="29652"/>
    <cellStyle name="Normal 14 4" xfId="676"/>
    <cellStyle name="Normal 14 4 2" xfId="29937"/>
    <cellStyle name="Normal 14 5" xfId="677"/>
    <cellStyle name="Normal 14 5 2" xfId="30030"/>
    <cellStyle name="Normal 14 6" xfId="678"/>
    <cellStyle name="Normal 14 6 2" xfId="30111"/>
    <cellStyle name="Normal 14 7" xfId="679"/>
    <cellStyle name="Normal 14 7 2" xfId="30201"/>
    <cellStyle name="Normal 14 8" xfId="680"/>
    <cellStyle name="Normal 14 8 2" xfId="30283"/>
    <cellStyle name="Normal 14 9" xfId="681"/>
    <cellStyle name="Normal 14 9 2" xfId="30356"/>
    <cellStyle name="Normal 140" xfId="682"/>
    <cellStyle name="Normal 141" xfId="683"/>
    <cellStyle name="Normal 142" xfId="684"/>
    <cellStyle name="Normal 143" xfId="685"/>
    <cellStyle name="Normal 144" xfId="686"/>
    <cellStyle name="Normal 145" xfId="687"/>
    <cellStyle name="Normal 146" xfId="688"/>
    <cellStyle name="Normal 147" xfId="689"/>
    <cellStyle name="Normal 148" xfId="690"/>
    <cellStyle name="Normal 149" xfId="691"/>
    <cellStyle name="Normal 15" xfId="692"/>
    <cellStyle name="Normal 15 10" xfId="693"/>
    <cellStyle name="Normal 15 10 2" xfId="30446"/>
    <cellStyle name="Normal 15 11" xfId="694"/>
    <cellStyle name="Normal 15 11 2" xfId="30528"/>
    <cellStyle name="Normal 15 12" xfId="695"/>
    <cellStyle name="Normal 15 12 2" xfId="30610"/>
    <cellStyle name="Normal 15 13" xfId="696"/>
    <cellStyle name="Normal 15 13 2" xfId="30692"/>
    <cellStyle name="Normal 15 14" xfId="697"/>
    <cellStyle name="Normal 15 14 2" xfId="30774"/>
    <cellStyle name="Normal 15 15" xfId="698"/>
    <cellStyle name="Normal 15 15 2" xfId="30856"/>
    <cellStyle name="Normal 15 16" xfId="699"/>
    <cellStyle name="Normal 15 16 2" xfId="30936"/>
    <cellStyle name="Normal 15 17" xfId="700"/>
    <cellStyle name="Normal 15 17 2" xfId="31020"/>
    <cellStyle name="Normal 15 18" xfId="701"/>
    <cellStyle name="Normal 15 18 2" xfId="31100"/>
    <cellStyle name="Normal 15 19" xfId="702"/>
    <cellStyle name="Normal 15 19 2" xfId="31174"/>
    <cellStyle name="Normal 15 2" xfId="703"/>
    <cellStyle name="Normal 15 2 2" xfId="29739"/>
    <cellStyle name="Normal 15 20" xfId="704"/>
    <cellStyle name="Normal 15 20 2" xfId="31262"/>
    <cellStyle name="Normal 15 21" xfId="705"/>
    <cellStyle name="Normal 15 21 2" xfId="31319"/>
    <cellStyle name="Normal 15 22" xfId="706"/>
    <cellStyle name="Normal 15 22 2" xfId="31432"/>
    <cellStyle name="Normal 15 23" xfId="707"/>
    <cellStyle name="Normal 15 23 2" xfId="31504"/>
    <cellStyle name="Normal 15 24" xfId="708"/>
    <cellStyle name="Normal 15 24 2" xfId="31552"/>
    <cellStyle name="Normal 15 25" xfId="709"/>
    <cellStyle name="Normal 15 25 2" xfId="31677"/>
    <cellStyle name="Normal 15 26" xfId="710"/>
    <cellStyle name="Normal 15 26 2" xfId="31759"/>
    <cellStyle name="Normal 15 27" xfId="711"/>
    <cellStyle name="Normal 15 27 2" xfId="31840"/>
    <cellStyle name="Normal 15 28" xfId="712"/>
    <cellStyle name="Normal 15 28 2" xfId="31915"/>
    <cellStyle name="Normal 15 29" xfId="713"/>
    <cellStyle name="Normal 15 29 2" xfId="31959"/>
    <cellStyle name="Normal 15 3" xfId="714"/>
    <cellStyle name="Normal 15 3 2" xfId="29826"/>
    <cellStyle name="Normal 15 30" xfId="715"/>
    <cellStyle name="Normal 15 30 2" xfId="32076"/>
    <cellStyle name="Normal 15 31" xfId="716"/>
    <cellStyle name="Normal 15 31 2" xfId="32118"/>
    <cellStyle name="Normal 15 32" xfId="717"/>
    <cellStyle name="Normal 15 33" xfId="718"/>
    <cellStyle name="Normal 15 34" xfId="29653"/>
    <cellStyle name="Normal 15 4" xfId="719"/>
    <cellStyle name="Normal 15 4 2" xfId="29936"/>
    <cellStyle name="Normal 15 5" xfId="720"/>
    <cellStyle name="Normal 15 5 2" xfId="30029"/>
    <cellStyle name="Normal 15 6" xfId="721"/>
    <cellStyle name="Normal 15 6 2" xfId="30110"/>
    <cellStyle name="Normal 15 7" xfId="722"/>
    <cellStyle name="Normal 15 7 2" xfId="30200"/>
    <cellStyle name="Normal 15 8" xfId="723"/>
    <cellStyle name="Normal 15 8 2" xfId="30282"/>
    <cellStyle name="Normal 15 9" xfId="724"/>
    <cellStyle name="Normal 15 9 2" xfId="30355"/>
    <cellStyle name="Normal 150" xfId="725"/>
    <cellStyle name="Normal 151" xfId="726"/>
    <cellStyle name="Normal 152" xfId="727"/>
    <cellStyle name="Normal 153" xfId="728"/>
    <cellStyle name="Normal 154" xfId="729"/>
    <cellStyle name="Normal 155" xfId="730"/>
    <cellStyle name="Normal 156" xfId="731"/>
    <cellStyle name="Normal 157" xfId="732"/>
    <cellStyle name="Normal 158" xfId="733"/>
    <cellStyle name="Normal 159" xfId="734"/>
    <cellStyle name="Normal 16" xfId="735"/>
    <cellStyle name="Normal 16 10" xfId="736"/>
    <cellStyle name="Normal 16 10 2" xfId="30445"/>
    <cellStyle name="Normal 16 11" xfId="737"/>
    <cellStyle name="Normal 16 11 2" xfId="30527"/>
    <cellStyle name="Normal 16 12" xfId="738"/>
    <cellStyle name="Normal 16 12 2" xfId="30609"/>
    <cellStyle name="Normal 16 13" xfId="739"/>
    <cellStyle name="Normal 16 13 2" xfId="30691"/>
    <cellStyle name="Normal 16 14" xfId="740"/>
    <cellStyle name="Normal 16 14 2" xfId="30773"/>
    <cellStyle name="Normal 16 15" xfId="741"/>
    <cellStyle name="Normal 16 15 2" xfId="30855"/>
    <cellStyle name="Normal 16 16" xfId="742"/>
    <cellStyle name="Normal 16 16 2" xfId="30935"/>
    <cellStyle name="Normal 16 17" xfId="743"/>
    <cellStyle name="Normal 16 17 2" xfId="31019"/>
    <cellStyle name="Normal 16 18" xfId="744"/>
    <cellStyle name="Normal 16 18 2" xfId="31099"/>
    <cellStyle name="Normal 16 19" xfId="745"/>
    <cellStyle name="Normal 16 19 2" xfId="31173"/>
    <cellStyle name="Normal 16 2" xfId="746"/>
    <cellStyle name="Normal 16 2 2" xfId="29740"/>
    <cellStyle name="Normal 16 20" xfId="747"/>
    <cellStyle name="Normal 16 20 2" xfId="31261"/>
    <cellStyle name="Normal 16 21" xfId="748"/>
    <cellStyle name="Normal 16 21 2" xfId="31255"/>
    <cellStyle name="Normal 16 22" xfId="749"/>
    <cellStyle name="Normal 16 22 2" xfId="31421"/>
    <cellStyle name="Normal 16 23" xfId="750"/>
    <cellStyle name="Normal 16 23 2" xfId="31503"/>
    <cellStyle name="Normal 16 24" xfId="751"/>
    <cellStyle name="Normal 16 24 2" xfId="31553"/>
    <cellStyle name="Normal 16 25" xfId="752"/>
    <cellStyle name="Normal 16 25 2" xfId="31676"/>
    <cellStyle name="Normal 16 26" xfId="753"/>
    <cellStyle name="Normal 16 26 2" xfId="31758"/>
    <cellStyle name="Normal 16 27" xfId="754"/>
    <cellStyle name="Normal 16 27 2" xfId="31839"/>
    <cellStyle name="Normal 16 28" xfId="755"/>
    <cellStyle name="Normal 16 28 2" xfId="31914"/>
    <cellStyle name="Normal 16 29" xfId="756"/>
    <cellStyle name="Normal 16 29 2" xfId="31960"/>
    <cellStyle name="Normal 16 3" xfId="757"/>
    <cellStyle name="Normal 16 3 2" xfId="29827"/>
    <cellStyle name="Normal 16 30" xfId="758"/>
    <cellStyle name="Normal 16 30 2" xfId="32075"/>
    <cellStyle name="Normal 16 31" xfId="759"/>
    <cellStyle name="Normal 16 31 2" xfId="32119"/>
    <cellStyle name="Normal 16 32" xfId="760"/>
    <cellStyle name="Normal 16 33" xfId="761"/>
    <cellStyle name="Normal 16 34" xfId="29654"/>
    <cellStyle name="Normal 16 4" xfId="762"/>
    <cellStyle name="Normal 16 4 2" xfId="29935"/>
    <cellStyle name="Normal 16 5" xfId="763"/>
    <cellStyle name="Normal 16 5 2" xfId="30028"/>
    <cellStyle name="Normal 16 6" xfId="764"/>
    <cellStyle name="Normal 16 6 2" xfId="30109"/>
    <cellStyle name="Normal 16 7" xfId="765"/>
    <cellStyle name="Normal 16 7 2" xfId="30199"/>
    <cellStyle name="Normal 16 8" xfId="766"/>
    <cellStyle name="Normal 16 8 2" xfId="30281"/>
    <cellStyle name="Normal 16 9" xfId="767"/>
    <cellStyle name="Normal 16 9 2" xfId="30354"/>
    <cellStyle name="Normal 160" xfId="768"/>
    <cellStyle name="Normal 161" xfId="769"/>
    <cellStyle name="Normal 162" xfId="770"/>
    <cellStyle name="Normal 163" xfId="771"/>
    <cellStyle name="Normal 164" xfId="772"/>
    <cellStyle name="Normal 165" xfId="773"/>
    <cellStyle name="Normal 166" xfId="774"/>
    <cellStyle name="Normal 167" xfId="775"/>
    <cellStyle name="Normal 168" xfId="776"/>
    <cellStyle name="Normal 169" xfId="777"/>
    <cellStyle name="Normal 17" xfId="778"/>
    <cellStyle name="Normal 17 10" xfId="779"/>
    <cellStyle name="Normal 17 10 2" xfId="30444"/>
    <cellStyle name="Normal 17 11" xfId="780"/>
    <cellStyle name="Normal 17 11 2" xfId="30526"/>
    <cellStyle name="Normal 17 12" xfId="781"/>
    <cellStyle name="Normal 17 12 2" xfId="30608"/>
    <cellStyle name="Normal 17 13" xfId="782"/>
    <cellStyle name="Normal 17 13 2" xfId="30690"/>
    <cellStyle name="Normal 17 14" xfId="783"/>
    <cellStyle name="Normal 17 14 2" xfId="30772"/>
    <cellStyle name="Normal 17 15" xfId="784"/>
    <cellStyle name="Normal 17 15 2" xfId="30854"/>
    <cellStyle name="Normal 17 16" xfId="785"/>
    <cellStyle name="Normal 17 16 2" xfId="30934"/>
    <cellStyle name="Normal 17 17" xfId="786"/>
    <cellStyle name="Normal 17 17 2" xfId="31018"/>
    <cellStyle name="Normal 17 18" xfId="787"/>
    <cellStyle name="Normal 17 18 2" xfId="31098"/>
    <cellStyle name="Normal 17 19" xfId="788"/>
    <cellStyle name="Normal 17 19 2" xfId="31172"/>
    <cellStyle name="Normal 17 2" xfId="789"/>
    <cellStyle name="Normal 17 2 2" xfId="29741"/>
    <cellStyle name="Normal 17 20" xfId="790"/>
    <cellStyle name="Normal 17 20 2" xfId="31260"/>
    <cellStyle name="Normal 17 21" xfId="791"/>
    <cellStyle name="Normal 17 21 2" xfId="31256"/>
    <cellStyle name="Normal 17 22" xfId="792"/>
    <cellStyle name="Normal 17 22 2" xfId="31420"/>
    <cellStyle name="Normal 17 23" xfId="793"/>
    <cellStyle name="Normal 17 23 2" xfId="31502"/>
    <cellStyle name="Normal 17 24" xfId="794"/>
    <cellStyle name="Normal 17 24 2" xfId="31554"/>
    <cellStyle name="Normal 17 25" xfId="795"/>
    <cellStyle name="Normal 17 25 2" xfId="31675"/>
    <cellStyle name="Normal 17 26" xfId="796"/>
    <cellStyle name="Normal 17 26 2" xfId="31757"/>
    <cellStyle name="Normal 17 27" xfId="797"/>
    <cellStyle name="Normal 17 27 2" xfId="31838"/>
    <cellStyle name="Normal 17 28" xfId="798"/>
    <cellStyle name="Normal 17 28 2" xfId="31913"/>
    <cellStyle name="Normal 17 29" xfId="799"/>
    <cellStyle name="Normal 17 29 2" xfId="31961"/>
    <cellStyle name="Normal 17 3" xfId="800"/>
    <cellStyle name="Normal 17 3 2" xfId="29828"/>
    <cellStyle name="Normal 17 30" xfId="801"/>
    <cellStyle name="Normal 17 30 2" xfId="32074"/>
    <cellStyle name="Normal 17 31" xfId="802"/>
    <cellStyle name="Normal 17 31 2" xfId="32120"/>
    <cellStyle name="Normal 17 32" xfId="803"/>
    <cellStyle name="Normal 17 33" xfId="804"/>
    <cellStyle name="Normal 17 34" xfId="29655"/>
    <cellStyle name="Normal 17 4" xfId="805"/>
    <cellStyle name="Normal 17 4 2" xfId="29934"/>
    <cellStyle name="Normal 17 5" xfId="806"/>
    <cellStyle name="Normal 17 5 2" xfId="30027"/>
    <cellStyle name="Normal 17 6" xfId="807"/>
    <cellStyle name="Normal 17 6 2" xfId="30108"/>
    <cellStyle name="Normal 17 7" xfId="808"/>
    <cellStyle name="Normal 17 7 2" xfId="30198"/>
    <cellStyle name="Normal 17 8" xfId="809"/>
    <cellStyle name="Normal 17 8 2" xfId="30280"/>
    <cellStyle name="Normal 17 9" xfId="810"/>
    <cellStyle name="Normal 17 9 2" xfId="30353"/>
    <cellStyle name="Normal 170" xfId="811"/>
    <cellStyle name="Normal 171" xfId="812"/>
    <cellStyle name="Normal 172" xfId="813"/>
    <cellStyle name="Normal 173" xfId="814"/>
    <cellStyle name="Normal 174" xfId="815"/>
    <cellStyle name="Normal 175" xfId="816"/>
    <cellStyle name="Normal 176" xfId="817"/>
    <cellStyle name="Normal 177" xfId="818"/>
    <cellStyle name="Normal 178" xfId="819"/>
    <cellStyle name="Normal 179" xfId="820"/>
    <cellStyle name="Normal 18" xfId="821"/>
    <cellStyle name="Normal 18 10" xfId="822"/>
    <cellStyle name="Normal 18 10 2" xfId="30443"/>
    <cellStyle name="Normal 18 11" xfId="823"/>
    <cellStyle name="Normal 18 11 2" xfId="30525"/>
    <cellStyle name="Normal 18 12" xfId="824"/>
    <cellStyle name="Normal 18 12 2" xfId="30607"/>
    <cellStyle name="Normal 18 13" xfId="825"/>
    <cellStyle name="Normal 18 13 2" xfId="30689"/>
    <cellStyle name="Normal 18 14" xfId="826"/>
    <cellStyle name="Normal 18 14 2" xfId="30771"/>
    <cellStyle name="Normal 18 15" xfId="827"/>
    <cellStyle name="Normal 18 15 2" xfId="30853"/>
    <cellStyle name="Normal 18 16" xfId="828"/>
    <cellStyle name="Normal 18 16 2" xfId="30933"/>
    <cellStyle name="Normal 18 17" xfId="829"/>
    <cellStyle name="Normal 18 17 2" xfId="31017"/>
    <cellStyle name="Normal 18 18" xfId="830"/>
    <cellStyle name="Normal 18 18 2" xfId="31097"/>
    <cellStyle name="Normal 18 19" xfId="831"/>
    <cellStyle name="Normal 18 19 2" xfId="31171"/>
    <cellStyle name="Normal 18 2" xfId="832"/>
    <cellStyle name="Normal 18 2 2" xfId="29742"/>
    <cellStyle name="Normal 18 20" xfId="833"/>
    <cellStyle name="Normal 18 20 2" xfId="31259"/>
    <cellStyle name="Normal 18 21" xfId="834"/>
    <cellStyle name="Normal 18 21 2" xfId="31257"/>
    <cellStyle name="Normal 18 22" xfId="835"/>
    <cellStyle name="Normal 18 22 2" xfId="31419"/>
    <cellStyle name="Normal 18 23" xfId="836"/>
    <cellStyle name="Normal 18 23 2" xfId="31501"/>
    <cellStyle name="Normal 18 24" xfId="837"/>
    <cellStyle name="Normal 18 24 2" xfId="31555"/>
    <cellStyle name="Normal 18 25" xfId="838"/>
    <cellStyle name="Normal 18 25 2" xfId="31674"/>
    <cellStyle name="Normal 18 26" xfId="839"/>
    <cellStyle name="Normal 18 26 2" xfId="31756"/>
    <cellStyle name="Normal 18 27" xfId="840"/>
    <cellStyle name="Normal 18 27 2" xfId="31837"/>
    <cellStyle name="Normal 18 28" xfId="841"/>
    <cellStyle name="Normal 18 28 2" xfId="31912"/>
    <cellStyle name="Normal 18 29" xfId="842"/>
    <cellStyle name="Normal 18 29 2" xfId="31962"/>
    <cellStyle name="Normal 18 3" xfId="843"/>
    <cellStyle name="Normal 18 3 2" xfId="29829"/>
    <cellStyle name="Normal 18 30" xfId="844"/>
    <cellStyle name="Normal 18 30 2" xfId="32073"/>
    <cellStyle name="Normal 18 31" xfId="845"/>
    <cellStyle name="Normal 18 31 2" xfId="32121"/>
    <cellStyle name="Normal 18 32" xfId="846"/>
    <cellStyle name="Normal 18 33" xfId="847"/>
    <cellStyle name="Normal 18 34" xfId="29656"/>
    <cellStyle name="Normal 18 4" xfId="848"/>
    <cellStyle name="Normal 18 4 2" xfId="29933"/>
    <cellStyle name="Normal 18 5" xfId="849"/>
    <cellStyle name="Normal 18 5 2" xfId="30026"/>
    <cellStyle name="Normal 18 6" xfId="850"/>
    <cellStyle name="Normal 18 6 2" xfId="30107"/>
    <cellStyle name="Normal 18 7" xfId="851"/>
    <cellStyle name="Normal 18 7 2" xfId="30197"/>
    <cellStyle name="Normal 18 8" xfId="852"/>
    <cellStyle name="Normal 18 8 2" xfId="30279"/>
    <cellStyle name="Normal 18 9" xfId="853"/>
    <cellStyle name="Normal 18 9 2" xfId="30352"/>
    <cellStyle name="Normal 180" xfId="854"/>
    <cellStyle name="Normal 181" xfId="855"/>
    <cellStyle name="Normal 182" xfId="856"/>
    <cellStyle name="Normal 183" xfId="857"/>
    <cellStyle name="Normal 184" xfId="858"/>
    <cellStyle name="Normal 185" xfId="859"/>
    <cellStyle name="Normal 186" xfId="860"/>
    <cellStyle name="Normal 187" xfId="861"/>
    <cellStyle name="Normal 188" xfId="862"/>
    <cellStyle name="Normal 189" xfId="863"/>
    <cellStyle name="Normal 19" xfId="864"/>
    <cellStyle name="Normal 19 10" xfId="865"/>
    <cellStyle name="Normal 19 10 2" xfId="30442"/>
    <cellStyle name="Normal 19 11" xfId="866"/>
    <cellStyle name="Normal 19 11 2" xfId="30524"/>
    <cellStyle name="Normal 19 12" xfId="867"/>
    <cellStyle name="Normal 19 12 2" xfId="30606"/>
    <cellStyle name="Normal 19 13" xfId="868"/>
    <cellStyle name="Normal 19 13 2" xfId="30688"/>
    <cellStyle name="Normal 19 14" xfId="869"/>
    <cellStyle name="Normal 19 14 2" xfId="30770"/>
    <cellStyle name="Normal 19 15" xfId="870"/>
    <cellStyle name="Normal 19 15 2" xfId="30852"/>
    <cellStyle name="Normal 19 16" xfId="871"/>
    <cellStyle name="Normal 19 16 2" xfId="30932"/>
    <cellStyle name="Normal 19 17" xfId="872"/>
    <cellStyle name="Normal 19 17 2" xfId="31016"/>
    <cellStyle name="Normal 19 18" xfId="873"/>
    <cellStyle name="Normal 19 18 2" xfId="31096"/>
    <cellStyle name="Normal 19 19" xfId="874"/>
    <cellStyle name="Normal 19 19 2" xfId="31170"/>
    <cellStyle name="Normal 19 2" xfId="875"/>
    <cellStyle name="Normal 19 2 2" xfId="29743"/>
    <cellStyle name="Normal 19 20" xfId="876"/>
    <cellStyle name="Normal 19 20 2" xfId="31258"/>
    <cellStyle name="Normal 19 21" xfId="877"/>
    <cellStyle name="Normal 19 21 2" xfId="31305"/>
    <cellStyle name="Normal 19 22" xfId="878"/>
    <cellStyle name="Normal 19 22 2" xfId="31418"/>
    <cellStyle name="Normal 19 23" xfId="879"/>
    <cellStyle name="Normal 19 23 2" xfId="31500"/>
    <cellStyle name="Normal 19 24" xfId="880"/>
    <cellStyle name="Normal 19 24 2" xfId="31556"/>
    <cellStyle name="Normal 19 25" xfId="881"/>
    <cellStyle name="Normal 19 25 2" xfId="31673"/>
    <cellStyle name="Normal 19 26" xfId="882"/>
    <cellStyle name="Normal 19 26 2" xfId="31755"/>
    <cellStyle name="Normal 19 27" xfId="883"/>
    <cellStyle name="Normal 19 27 2" xfId="31836"/>
    <cellStyle name="Normal 19 28" xfId="884"/>
    <cellStyle name="Normal 19 28 2" xfId="31911"/>
    <cellStyle name="Normal 19 29" xfId="885"/>
    <cellStyle name="Normal 19 29 2" xfId="31963"/>
    <cellStyle name="Normal 19 3" xfId="886"/>
    <cellStyle name="Normal 19 3 2" xfId="29830"/>
    <cellStyle name="Normal 19 30" xfId="887"/>
    <cellStyle name="Normal 19 30 2" xfId="32072"/>
    <cellStyle name="Normal 19 31" xfId="888"/>
    <cellStyle name="Normal 19 31 2" xfId="32122"/>
    <cellStyle name="Normal 19 32" xfId="889"/>
    <cellStyle name="Normal 19 33" xfId="890"/>
    <cellStyle name="Normal 19 34" xfId="29657"/>
    <cellStyle name="Normal 19 4" xfId="891"/>
    <cellStyle name="Normal 19 4 2" xfId="29932"/>
    <cellStyle name="Normal 19 5" xfId="892"/>
    <cellStyle name="Normal 19 5 2" xfId="30025"/>
    <cellStyle name="Normal 19 6" xfId="893"/>
    <cellStyle name="Normal 19 6 2" xfId="30106"/>
    <cellStyle name="Normal 19 7" xfId="894"/>
    <cellStyle name="Normal 19 7 2" xfId="30196"/>
    <cellStyle name="Normal 19 8" xfId="895"/>
    <cellStyle name="Normal 19 8 2" xfId="30278"/>
    <cellStyle name="Normal 19 9" xfId="896"/>
    <cellStyle name="Normal 19 9 2" xfId="30351"/>
    <cellStyle name="Normal 190" xfId="897"/>
    <cellStyle name="Normal 191" xfId="898"/>
    <cellStyle name="Normal 192" xfId="899"/>
    <cellStyle name="Normal 193" xfId="900"/>
    <cellStyle name="Normal 194" xfId="901"/>
    <cellStyle name="Normal 195" xfId="902"/>
    <cellStyle name="Normal 196" xfId="903"/>
    <cellStyle name="Normal 197" xfId="904"/>
    <cellStyle name="Normal 198" xfId="905"/>
    <cellStyle name="Normal 198 2" xfId="29733"/>
    <cellStyle name="Normal 199" xfId="29616"/>
    <cellStyle name="Normal 199 2" xfId="32926"/>
    <cellStyle name="Normal 199 3" xfId="32931"/>
    <cellStyle name="Normal 2" xfId="110"/>
    <cellStyle name="Normal 2 10" xfId="907"/>
    <cellStyle name="Normal 2 10 10" xfId="908"/>
    <cellStyle name="Normal 2 10 11" xfId="30117"/>
    <cellStyle name="Normal 2 10 2" xfId="909"/>
    <cellStyle name="Normal 2 10 3" xfId="910"/>
    <cellStyle name="Normal 2 10 4" xfId="911"/>
    <cellStyle name="Normal 2 10 5" xfId="912"/>
    <cellStyle name="Normal 2 10 6" xfId="913"/>
    <cellStyle name="Normal 2 10 7" xfId="914"/>
    <cellStyle name="Normal 2 10 8" xfId="915"/>
    <cellStyle name="Normal 2 10 9" xfId="916"/>
    <cellStyle name="Normal 2 11" xfId="917"/>
    <cellStyle name="Normal 2 11 10" xfId="918"/>
    <cellStyle name="Normal 2 11 11" xfId="919"/>
    <cellStyle name="Normal 2 11 12" xfId="920"/>
    <cellStyle name="Normal 2 11 13" xfId="921"/>
    <cellStyle name="Normal 2 11 2" xfId="922"/>
    <cellStyle name="Normal 2 11 3" xfId="923"/>
    <cellStyle name="Normal 2 11 4" xfId="924"/>
    <cellStyle name="Normal 2 11 5" xfId="925"/>
    <cellStyle name="Normal 2 11 6" xfId="926"/>
    <cellStyle name="Normal 2 11 7" xfId="927"/>
    <cellStyle name="Normal 2 11 8" xfId="928"/>
    <cellStyle name="Normal 2 11 9" xfId="929"/>
    <cellStyle name="Normal 2 12" xfId="930"/>
    <cellStyle name="Normal 2 12 10" xfId="931"/>
    <cellStyle name="Normal 2 12 11" xfId="932"/>
    <cellStyle name="Normal 2 12 12" xfId="933"/>
    <cellStyle name="Normal 2 12 13" xfId="934"/>
    <cellStyle name="Normal 2 12 2" xfId="935"/>
    <cellStyle name="Normal 2 12 3" xfId="936"/>
    <cellStyle name="Normal 2 12 4" xfId="937"/>
    <cellStyle name="Normal 2 12 5" xfId="938"/>
    <cellStyle name="Normal 2 12 6" xfId="939"/>
    <cellStyle name="Normal 2 12 7" xfId="940"/>
    <cellStyle name="Normal 2 12 8" xfId="941"/>
    <cellStyle name="Normal 2 12 9" xfId="942"/>
    <cellStyle name="Normal 2 13" xfId="943"/>
    <cellStyle name="Normal 2 13 10" xfId="944"/>
    <cellStyle name="Normal 2 13 11" xfId="945"/>
    <cellStyle name="Normal 2 13 12" xfId="946"/>
    <cellStyle name="Normal 2 13 13" xfId="947"/>
    <cellStyle name="Normal 2 13 2" xfId="948"/>
    <cellStyle name="Normal 2 13 3" xfId="949"/>
    <cellStyle name="Normal 2 13 4" xfId="950"/>
    <cellStyle name="Normal 2 13 5" xfId="951"/>
    <cellStyle name="Normal 2 13 6" xfId="952"/>
    <cellStyle name="Normal 2 13 7" xfId="953"/>
    <cellStyle name="Normal 2 13 8" xfId="954"/>
    <cellStyle name="Normal 2 13 9" xfId="955"/>
    <cellStyle name="Normal 2 14" xfId="956"/>
    <cellStyle name="Normal 2 14 10" xfId="957"/>
    <cellStyle name="Normal 2 14 11" xfId="30206"/>
    <cellStyle name="Normal 2 14 2" xfId="958"/>
    <cellStyle name="Normal 2 14 3" xfId="959"/>
    <cellStyle name="Normal 2 14 4" xfId="960"/>
    <cellStyle name="Normal 2 14 5" xfId="961"/>
    <cellStyle name="Normal 2 14 6" xfId="962"/>
    <cellStyle name="Normal 2 14 7" xfId="963"/>
    <cellStyle name="Normal 2 14 8" xfId="964"/>
    <cellStyle name="Normal 2 14 9" xfId="965"/>
    <cellStyle name="Normal 2 15" xfId="966"/>
    <cellStyle name="Normal 2 15 10" xfId="967"/>
    <cellStyle name="Normal 2 15 11" xfId="30365"/>
    <cellStyle name="Normal 2 15 2" xfId="968"/>
    <cellStyle name="Normal 2 15 3" xfId="969"/>
    <cellStyle name="Normal 2 15 4" xfId="970"/>
    <cellStyle name="Normal 2 15 5" xfId="971"/>
    <cellStyle name="Normal 2 15 6" xfId="972"/>
    <cellStyle name="Normal 2 15 7" xfId="973"/>
    <cellStyle name="Normal 2 15 8" xfId="974"/>
    <cellStyle name="Normal 2 15 9" xfId="975"/>
    <cellStyle name="Normal 2 16" xfId="976"/>
    <cellStyle name="Normal 2 16 10" xfId="977"/>
    <cellStyle name="Normal 2 16 11" xfId="30362"/>
    <cellStyle name="Normal 2 16 2" xfId="978"/>
    <cellStyle name="Normal 2 16 3" xfId="979"/>
    <cellStyle name="Normal 2 16 4" xfId="980"/>
    <cellStyle name="Normal 2 16 5" xfId="981"/>
    <cellStyle name="Normal 2 16 6" xfId="982"/>
    <cellStyle name="Normal 2 16 7" xfId="983"/>
    <cellStyle name="Normal 2 16 8" xfId="984"/>
    <cellStyle name="Normal 2 16 9" xfId="985"/>
    <cellStyle name="Normal 2 17" xfId="986"/>
    <cellStyle name="Normal 2 17 10" xfId="987"/>
    <cellStyle name="Normal 2 17 11" xfId="30452"/>
    <cellStyle name="Normal 2 17 2" xfId="988"/>
    <cellStyle name="Normal 2 17 3" xfId="989"/>
    <cellStyle name="Normal 2 17 4" xfId="990"/>
    <cellStyle name="Normal 2 17 5" xfId="991"/>
    <cellStyle name="Normal 2 17 6" xfId="992"/>
    <cellStyle name="Normal 2 17 7" xfId="993"/>
    <cellStyle name="Normal 2 17 8" xfId="994"/>
    <cellStyle name="Normal 2 17 9" xfId="995"/>
    <cellStyle name="Normal 2 18" xfId="996"/>
    <cellStyle name="Normal 2 18 10" xfId="997"/>
    <cellStyle name="Normal 2 18 11" xfId="30534"/>
    <cellStyle name="Normal 2 18 2" xfId="998"/>
    <cellStyle name="Normal 2 18 3" xfId="999"/>
    <cellStyle name="Normal 2 18 4" xfId="1000"/>
    <cellStyle name="Normal 2 18 5" xfId="1001"/>
    <cellStyle name="Normal 2 18 6" xfId="1002"/>
    <cellStyle name="Normal 2 18 7" xfId="1003"/>
    <cellStyle name="Normal 2 18 8" xfId="1004"/>
    <cellStyle name="Normal 2 18 9" xfId="1005"/>
    <cellStyle name="Normal 2 19" xfId="1006"/>
    <cellStyle name="Normal 2 19 10" xfId="1007"/>
    <cellStyle name="Normal 2 19 11" xfId="30616"/>
    <cellStyle name="Normal 2 19 2" xfId="1008"/>
    <cellStyle name="Normal 2 19 3" xfId="1009"/>
    <cellStyle name="Normal 2 19 4" xfId="1010"/>
    <cellStyle name="Normal 2 19 5" xfId="1011"/>
    <cellStyle name="Normal 2 19 6" xfId="1012"/>
    <cellStyle name="Normal 2 19 7" xfId="1013"/>
    <cellStyle name="Normal 2 19 8" xfId="1014"/>
    <cellStyle name="Normal 2 19 9" xfId="1015"/>
    <cellStyle name="Normal 2 2" xfId="1016"/>
    <cellStyle name="Normal 2 2 10" xfId="1017"/>
    <cellStyle name="Normal 2 2 11" xfId="1018"/>
    <cellStyle name="Normal 2 2 12" xfId="1019"/>
    <cellStyle name="Normal 2 2 13" xfId="1020"/>
    <cellStyle name="Normal 2 2 14" xfId="1021"/>
    <cellStyle name="Normal 2 2 15" xfId="1022"/>
    <cellStyle name="Normal 2 2 16" xfId="1023"/>
    <cellStyle name="Normal 2 2 17" xfId="1024"/>
    <cellStyle name="Normal 2 2 18" xfId="1025"/>
    <cellStyle name="Normal 2 2 19" xfId="1026"/>
    <cellStyle name="Normal 2 2 2" xfId="1027"/>
    <cellStyle name="Normal 2 2 2 10" xfId="1028"/>
    <cellStyle name="Normal 2 2 2 11" xfId="1029"/>
    <cellStyle name="Normal 2 2 2 12" xfId="1030"/>
    <cellStyle name="Normal 2 2 2 13" xfId="1031"/>
    <cellStyle name="Normal 2 2 2 14" xfId="1032"/>
    <cellStyle name="Normal 2 2 2 15" xfId="1033"/>
    <cellStyle name="Normal 2 2 2 16" xfId="1034"/>
    <cellStyle name="Normal 2 2 2 17" xfId="1035"/>
    <cellStyle name="Normal 2 2 2 18" xfId="1036"/>
    <cellStyle name="Normal 2 2 2 19" xfId="1037"/>
    <cellStyle name="Normal 2 2 2 2" xfId="1038"/>
    <cellStyle name="Normal 2 2 2 2 10" xfId="1039"/>
    <cellStyle name="Normal 2 2 2 2 11" xfId="1040"/>
    <cellStyle name="Normal 2 2 2 2 12" xfId="1041"/>
    <cellStyle name="Normal 2 2 2 2 13" xfId="1042"/>
    <cellStyle name="Normal 2 2 2 2 14" xfId="1043"/>
    <cellStyle name="Normal 2 2 2 2 15" xfId="1044"/>
    <cellStyle name="Normal 2 2 2 2 16" xfId="1045"/>
    <cellStyle name="Normal 2 2 2 2 17" xfId="1046"/>
    <cellStyle name="Normal 2 2 2 2 18" xfId="1047"/>
    <cellStyle name="Normal 2 2 2 2 19" xfId="1048"/>
    <cellStyle name="Normal 2 2 2 2 2" xfId="1049"/>
    <cellStyle name="Normal 2 2 2 2 20" xfId="1050"/>
    <cellStyle name="Normal 2 2 2 2 21" xfId="1051"/>
    <cellStyle name="Normal 2 2 2 2 22" xfId="1052"/>
    <cellStyle name="Normal 2 2 2 2 23" xfId="1053"/>
    <cellStyle name="Normal 2 2 2 2 24" xfId="1054"/>
    <cellStyle name="Normal 2 2 2 2 25" xfId="1055"/>
    <cellStyle name="Normal 2 2 2 2 26" xfId="1056"/>
    <cellStyle name="Normal 2 2 2 2 27" xfId="1057"/>
    <cellStyle name="Normal 2 2 2 2 28" xfId="1058"/>
    <cellStyle name="Normal 2 2 2 2 29" xfId="1059"/>
    <cellStyle name="Normal 2 2 2 2 3" xfId="1060"/>
    <cellStyle name="Normal 2 2 2 2 30" xfId="1061"/>
    <cellStyle name="Normal 2 2 2 2 31" xfId="1062"/>
    <cellStyle name="Normal 2 2 2 2 32" xfId="1063"/>
    <cellStyle name="Normal 2 2 2 2 33" xfId="1064"/>
    <cellStyle name="Normal 2 2 2 2 34" xfId="1065"/>
    <cellStyle name="Normal 2 2 2 2 35" xfId="1066"/>
    <cellStyle name="Normal 2 2 2 2 36" xfId="1067"/>
    <cellStyle name="Normal 2 2 2 2 37" xfId="1068"/>
    <cellStyle name="Normal 2 2 2 2 38" xfId="1069"/>
    <cellStyle name="Normal 2 2 2 2 39" xfId="1070"/>
    <cellStyle name="Normal 2 2 2 2 4" xfId="1071"/>
    <cellStyle name="Normal 2 2 2 2 40" xfId="1072"/>
    <cellStyle name="Normal 2 2 2 2 5" xfId="1073"/>
    <cellStyle name="Normal 2 2 2 2 6" xfId="1074"/>
    <cellStyle name="Normal 2 2 2 2 7" xfId="1075"/>
    <cellStyle name="Normal 2 2 2 2 8" xfId="1076"/>
    <cellStyle name="Normal 2 2 2 2 9" xfId="1077"/>
    <cellStyle name="Normal 2 2 2 20" xfId="1078"/>
    <cellStyle name="Normal 2 2 2 21" xfId="1079"/>
    <cellStyle name="Normal 2 2 2 22" xfId="1080"/>
    <cellStyle name="Normal 2 2 2 23" xfId="1081"/>
    <cellStyle name="Normal 2 2 2 24" xfId="1082"/>
    <cellStyle name="Normal 2 2 2 25" xfId="1083"/>
    <cellStyle name="Normal 2 2 2 26" xfId="1084"/>
    <cellStyle name="Normal 2 2 2 27" xfId="1085"/>
    <cellStyle name="Normal 2 2 2 28" xfId="1086"/>
    <cellStyle name="Normal 2 2 2 29" xfId="1087"/>
    <cellStyle name="Normal 2 2 2 3" xfId="1088"/>
    <cellStyle name="Normal 2 2 2 3 2" xfId="1089"/>
    <cellStyle name="Normal 2 2 2 30" xfId="1090"/>
    <cellStyle name="Normal 2 2 2 31" xfId="1091"/>
    <cellStyle name="Normal 2 2 2 32" xfId="1092"/>
    <cellStyle name="Normal 2 2 2 33" xfId="1093"/>
    <cellStyle name="Normal 2 2 2 34" xfId="1094"/>
    <cellStyle name="Normal 2 2 2 35" xfId="1095"/>
    <cellStyle name="Normal 2 2 2 36" xfId="1096"/>
    <cellStyle name="Normal 2 2 2 37" xfId="1097"/>
    <cellStyle name="Normal 2 2 2 38" xfId="1098"/>
    <cellStyle name="Normal 2 2 2 39" xfId="1099"/>
    <cellStyle name="Normal 2 2 2 4" xfId="1100"/>
    <cellStyle name="Normal 2 2 2 4 2" xfId="1101"/>
    <cellStyle name="Normal 2 2 2 40" xfId="1102"/>
    <cellStyle name="Normal 2 2 2 41" xfId="1103"/>
    <cellStyle name="Normal 2 2 2 42" xfId="32924"/>
    <cellStyle name="Normal 2 2 2 5" xfId="1104"/>
    <cellStyle name="Normal 2 2 2 5 2" xfId="1105"/>
    <cellStyle name="Normal 2 2 2 6" xfId="1106"/>
    <cellStyle name="Normal 2 2 2 7" xfId="1107"/>
    <cellStyle name="Normal 2 2 2 8" xfId="1108"/>
    <cellStyle name="Normal 2 2 2 9" xfId="1109"/>
    <cellStyle name="Normal 2 2 20" xfId="1110"/>
    <cellStyle name="Normal 2 2 21" xfId="1111"/>
    <cellStyle name="Normal 2 2 22" xfId="1112"/>
    <cellStyle name="Normal 2 2 23" xfId="1113"/>
    <cellStyle name="Normal 2 2 24" xfId="1114"/>
    <cellStyle name="Normal 2 2 25" xfId="1115"/>
    <cellStyle name="Normal 2 2 26" xfId="1116"/>
    <cellStyle name="Normal 2 2 27" xfId="1117"/>
    <cellStyle name="Normal 2 2 28" xfId="1118"/>
    <cellStyle name="Normal 2 2 29" xfId="1119"/>
    <cellStyle name="Normal 2 2 3" xfId="1120"/>
    <cellStyle name="Normal 2 2 3 2" xfId="1121"/>
    <cellStyle name="Normal 2 2 30" xfId="1122"/>
    <cellStyle name="Normal 2 2 31" xfId="1123"/>
    <cellStyle name="Normal 2 2 32" xfId="1124"/>
    <cellStyle name="Normal 2 2 33" xfId="1125"/>
    <cellStyle name="Normal 2 2 34" xfId="1126"/>
    <cellStyle name="Normal 2 2 35" xfId="1127"/>
    <cellStyle name="Normal 2 2 36" xfId="1128"/>
    <cellStyle name="Normal 2 2 37" xfId="1129"/>
    <cellStyle name="Normal 2 2 38" xfId="1130"/>
    <cellStyle name="Normal 2 2 39" xfId="1131"/>
    <cellStyle name="Normal 2 2 4" xfId="1132"/>
    <cellStyle name="Normal 2 2 4 2" xfId="1133"/>
    <cellStyle name="Normal 2 2 40" xfId="1134"/>
    <cellStyle name="Normal 2 2 41" xfId="1135"/>
    <cellStyle name="Normal 2 2 42" xfId="1136"/>
    <cellStyle name="Normal 2 2 5" xfId="1137"/>
    <cellStyle name="Normal 2 2 5 2" xfId="1138"/>
    <cellStyle name="Normal 2 2 6" xfId="1139"/>
    <cellStyle name="Normal 2 2 6 2" xfId="1140"/>
    <cellStyle name="Normal 2 2 7" xfId="1141"/>
    <cellStyle name="Normal 2 2 8" xfId="1142"/>
    <cellStyle name="Normal 2 2 9" xfId="1143"/>
    <cellStyle name="Normal 2 20" xfId="1144"/>
    <cellStyle name="Normal 2 20 10" xfId="1145"/>
    <cellStyle name="Normal 2 20 11" xfId="30698"/>
    <cellStyle name="Normal 2 20 2" xfId="1146"/>
    <cellStyle name="Normal 2 20 3" xfId="1147"/>
    <cellStyle name="Normal 2 20 4" xfId="1148"/>
    <cellStyle name="Normal 2 20 5" xfId="1149"/>
    <cellStyle name="Normal 2 20 6" xfId="1150"/>
    <cellStyle name="Normal 2 20 7" xfId="1151"/>
    <cellStyle name="Normal 2 20 8" xfId="1152"/>
    <cellStyle name="Normal 2 20 9" xfId="1153"/>
    <cellStyle name="Normal 2 21" xfId="1154"/>
    <cellStyle name="Normal 2 21 10" xfId="1155"/>
    <cellStyle name="Normal 2 21 11" xfId="30780"/>
    <cellStyle name="Normal 2 21 2" xfId="1156"/>
    <cellStyle name="Normal 2 21 3" xfId="1157"/>
    <cellStyle name="Normal 2 21 4" xfId="1158"/>
    <cellStyle name="Normal 2 21 5" xfId="1159"/>
    <cellStyle name="Normal 2 21 6" xfId="1160"/>
    <cellStyle name="Normal 2 21 7" xfId="1161"/>
    <cellStyle name="Normal 2 21 8" xfId="1162"/>
    <cellStyle name="Normal 2 21 9" xfId="1163"/>
    <cellStyle name="Normal 2 22" xfId="1164"/>
    <cellStyle name="Normal 2 22 10" xfId="1165"/>
    <cellStyle name="Normal 2 22 11" xfId="30945"/>
    <cellStyle name="Normal 2 22 2" xfId="1166"/>
    <cellStyle name="Normal 2 22 3" xfId="1167"/>
    <cellStyle name="Normal 2 22 4" xfId="1168"/>
    <cellStyle name="Normal 2 22 5" xfId="1169"/>
    <cellStyle name="Normal 2 22 6" xfId="1170"/>
    <cellStyle name="Normal 2 22 7" xfId="1171"/>
    <cellStyle name="Normal 2 22 8" xfId="1172"/>
    <cellStyle name="Normal 2 22 9" xfId="1173"/>
    <cellStyle name="Normal 2 23" xfId="1174"/>
    <cellStyle name="Normal 2 23 2" xfId="1175"/>
    <cellStyle name="Normal 2 23 2 2" xfId="1176"/>
    <cellStyle name="Normal 2 23 2 2 2" xfId="32432"/>
    <cellStyle name="Normal 2 23 2 3" xfId="1177"/>
    <cellStyle name="Normal 2 23 2 3 2" xfId="32514"/>
    <cellStyle name="Normal 2 23 2 4" xfId="1178"/>
    <cellStyle name="Normal 2 23 2 4 2" xfId="32566"/>
    <cellStyle name="Normal 2 23 2 5" xfId="1179"/>
    <cellStyle name="Normal 2 23 2 5 2" xfId="32520"/>
    <cellStyle name="Normal 2 23 2 6" xfId="1180"/>
    <cellStyle name="Normal 2 23 2 6 2" xfId="32696"/>
    <cellStyle name="Normal 2 23 2 7" xfId="1181"/>
    <cellStyle name="Normal 2 23 2 7 2" xfId="32777"/>
    <cellStyle name="Normal 2 23 2 8" xfId="1182"/>
    <cellStyle name="Normal 2 23 2 8 2" xfId="32846"/>
    <cellStyle name="Normal 2 23 2 9" xfId="1183"/>
    <cellStyle name="Normal 2 23 2 9 2" xfId="32916"/>
    <cellStyle name="Normal 2 23 3" xfId="30942"/>
    <cellStyle name="Normal 2 24" xfId="1184"/>
    <cellStyle name="Normal 2 24 2" xfId="1185"/>
    <cellStyle name="Normal 2 24 3" xfId="31106"/>
    <cellStyle name="Normal 2 25" xfId="1186"/>
    <cellStyle name="Normal 2 25 2" xfId="1187"/>
    <cellStyle name="Normal 2 25 3" xfId="31183"/>
    <cellStyle name="Normal 2 26" xfId="1188"/>
    <cellStyle name="Normal 2 26 2" xfId="31181"/>
    <cellStyle name="Normal 2 27" xfId="1189"/>
    <cellStyle name="Normal 2 27 2" xfId="31307"/>
    <cellStyle name="Normal 2 28" xfId="1190"/>
    <cellStyle name="Normal 2 28 2" xfId="31383"/>
    <cellStyle name="Normal 2 29" xfId="1191"/>
    <cellStyle name="Normal 2 29 2" xfId="31436"/>
    <cellStyle name="Normal 2 3" xfId="1192"/>
    <cellStyle name="Normal 2 3 10" xfId="1193"/>
    <cellStyle name="Normal 2 3 2" xfId="1194"/>
    <cellStyle name="Normal 2 3 3" xfId="1195"/>
    <cellStyle name="Normal 2 3 4" xfId="1196"/>
    <cellStyle name="Normal 2 3 5" xfId="1197"/>
    <cellStyle name="Normal 2 3 6" xfId="1198"/>
    <cellStyle name="Normal 2 3 7" xfId="1199"/>
    <cellStyle name="Normal 2 3 8" xfId="1200"/>
    <cellStyle name="Normal 2 3 9" xfId="1201"/>
    <cellStyle name="Normal 2 30" xfId="1202"/>
    <cellStyle name="Normal 2 30 2" xfId="31541"/>
    <cellStyle name="Normal 2 31" xfId="1203"/>
    <cellStyle name="Normal 2 31 2" xfId="31545"/>
    <cellStyle name="Normal 2 32" xfId="1204"/>
    <cellStyle name="Normal 2 32 2" xfId="31683"/>
    <cellStyle name="Normal 2 33" xfId="1205"/>
    <cellStyle name="Normal 2 33 2" xfId="31765"/>
    <cellStyle name="Normal 2 34" xfId="1206"/>
    <cellStyle name="Normal 2 34 2" xfId="31846"/>
    <cellStyle name="Normal 2 35" xfId="1207"/>
    <cellStyle name="Normal 2 35 2" xfId="31951"/>
    <cellStyle name="Normal 2 36" xfId="1208"/>
    <cellStyle name="Normal 2 36 2" xfId="32079"/>
    <cellStyle name="Normal 2 37" xfId="1209"/>
    <cellStyle name="Normal 2 37 2" xfId="32115"/>
    <cellStyle name="Normal 2 38" xfId="1210"/>
    <cellStyle name="Normal 2 38 2" xfId="32241"/>
    <cellStyle name="Normal 2 39" xfId="1211"/>
    <cellStyle name="Normal 2 39 2" xfId="32239"/>
    <cellStyle name="Normal 2 4" xfId="1212"/>
    <cellStyle name="Normal 2 4 10" xfId="1213"/>
    <cellStyle name="Normal 2 4 2" xfId="1214"/>
    <cellStyle name="Normal 2 4 3" xfId="1215"/>
    <cellStyle name="Normal 2 4 4" xfId="1216"/>
    <cellStyle name="Normal 2 4 5" xfId="1217"/>
    <cellStyle name="Normal 2 4 6" xfId="1218"/>
    <cellStyle name="Normal 2 4 7" xfId="1219"/>
    <cellStyle name="Normal 2 4 8" xfId="1220"/>
    <cellStyle name="Normal 2 4 9" xfId="1221"/>
    <cellStyle name="Normal 2 40" xfId="1222"/>
    <cellStyle name="Normal 2 40 2" xfId="32497"/>
    <cellStyle name="Normal 2 41" xfId="1223"/>
    <cellStyle name="Normal 2 41 2" xfId="32579"/>
    <cellStyle name="Normal 2 42" xfId="1224"/>
    <cellStyle name="Normal 2 42 2" xfId="32603"/>
    <cellStyle name="Normal 2 43" xfId="1225"/>
    <cellStyle name="Normal 2 43 2" xfId="32626"/>
    <cellStyle name="Normal 2 44" xfId="1226"/>
    <cellStyle name="Normal 2 44 2" xfId="32780"/>
    <cellStyle name="Normal 2 45" xfId="1227"/>
    <cellStyle name="Normal 2 45 2" xfId="32781"/>
    <cellStyle name="Normal 2 46" xfId="29649"/>
    <cellStyle name="Normal 2 47" xfId="906"/>
    <cellStyle name="Normal 2 48" xfId="32927"/>
    <cellStyle name="Normal 2 5" xfId="1228"/>
    <cellStyle name="Normal 2 5 10" xfId="1229"/>
    <cellStyle name="Normal 2 5 11" xfId="29734"/>
    <cellStyle name="Normal 2 5 2" xfId="1230"/>
    <cellStyle name="Normal 2 5 3" xfId="1231"/>
    <cellStyle name="Normal 2 5 4" xfId="1232"/>
    <cellStyle name="Normal 2 5 5" xfId="1233"/>
    <cellStyle name="Normal 2 5 6" xfId="1234"/>
    <cellStyle name="Normal 2 5 7" xfId="1235"/>
    <cellStyle name="Normal 2 5 8" xfId="1236"/>
    <cellStyle name="Normal 2 5 9" xfId="1237"/>
    <cellStyle name="Normal 2 6" xfId="1238"/>
    <cellStyle name="Normal 2 6 10" xfId="1239"/>
    <cellStyle name="Normal 2 6 11" xfId="29803"/>
    <cellStyle name="Normal 2 6 2" xfId="1240"/>
    <cellStyle name="Normal 2 6 3" xfId="1241"/>
    <cellStyle name="Normal 2 6 4" xfId="1242"/>
    <cellStyle name="Normal 2 6 5" xfId="1243"/>
    <cellStyle name="Normal 2 6 6" xfId="1244"/>
    <cellStyle name="Normal 2 6 7" xfId="1245"/>
    <cellStyle name="Normal 2 6 8" xfId="1246"/>
    <cellStyle name="Normal 2 6 9" xfId="1247"/>
    <cellStyle name="Normal 2 7" xfId="1248"/>
    <cellStyle name="Normal 2 7 10" xfId="1249"/>
    <cellStyle name="Normal 2 7 11" xfId="29945"/>
    <cellStyle name="Normal 2 7 2" xfId="1250"/>
    <cellStyle name="Normal 2 7 3" xfId="1251"/>
    <cellStyle name="Normal 2 7 4" xfId="1252"/>
    <cellStyle name="Normal 2 7 5" xfId="1253"/>
    <cellStyle name="Normal 2 7 6" xfId="1254"/>
    <cellStyle name="Normal 2 7 7" xfId="1255"/>
    <cellStyle name="Normal 2 7 8" xfId="1256"/>
    <cellStyle name="Normal 2 7 9" xfId="1257"/>
    <cellStyle name="Normal 2 8" xfId="1258"/>
    <cellStyle name="Normal 2 8 10" xfId="1259"/>
    <cellStyle name="Normal 2 8 11" xfId="30037"/>
    <cellStyle name="Normal 2 8 2" xfId="1260"/>
    <cellStyle name="Normal 2 8 3" xfId="1261"/>
    <cellStyle name="Normal 2 8 4" xfId="1262"/>
    <cellStyle name="Normal 2 8 5" xfId="1263"/>
    <cellStyle name="Normal 2 8 6" xfId="1264"/>
    <cellStyle name="Normal 2 8 7" xfId="1265"/>
    <cellStyle name="Normal 2 8 8" xfId="1266"/>
    <cellStyle name="Normal 2 8 9" xfId="1267"/>
    <cellStyle name="Normal 2 9" xfId="1268"/>
    <cellStyle name="Normal 2 9 10" xfId="1269"/>
    <cellStyle name="Normal 2 9 11" xfId="30120"/>
    <cellStyle name="Normal 2 9 2" xfId="1270"/>
    <cellStyle name="Normal 2 9 3" xfId="1271"/>
    <cellStyle name="Normal 2 9 4" xfId="1272"/>
    <cellStyle name="Normal 2 9 5" xfId="1273"/>
    <cellStyle name="Normal 2 9 6" xfId="1274"/>
    <cellStyle name="Normal 2 9 7" xfId="1275"/>
    <cellStyle name="Normal 2 9 8" xfId="1276"/>
    <cellStyle name="Normal 2 9 9" xfId="1277"/>
    <cellStyle name="Normal 2_Organigrammes VOO Stat Contr 250308 CHo" xfId="1278"/>
    <cellStyle name="Normal 20" xfId="1279"/>
    <cellStyle name="Normal 20 10" xfId="1280"/>
    <cellStyle name="Normal 20 10 2" xfId="30438"/>
    <cellStyle name="Normal 20 11" xfId="1281"/>
    <cellStyle name="Normal 20 11 2" xfId="30520"/>
    <cellStyle name="Normal 20 12" xfId="1282"/>
    <cellStyle name="Normal 20 12 2" xfId="30602"/>
    <cellStyle name="Normal 20 13" xfId="1283"/>
    <cellStyle name="Normal 20 13 2" xfId="30684"/>
    <cellStyle name="Normal 20 14" xfId="1284"/>
    <cellStyle name="Normal 20 14 2" xfId="30766"/>
    <cellStyle name="Normal 20 15" xfId="1285"/>
    <cellStyle name="Normal 20 15 2" xfId="30848"/>
    <cellStyle name="Normal 20 16" xfId="1286"/>
    <cellStyle name="Normal 20 16 2" xfId="30928"/>
    <cellStyle name="Normal 20 17" xfId="1287"/>
    <cellStyle name="Normal 20 17 2" xfId="31012"/>
    <cellStyle name="Normal 20 18" xfId="1288"/>
    <cellStyle name="Normal 20 18 2" xfId="31092"/>
    <cellStyle name="Normal 20 19" xfId="1289"/>
    <cellStyle name="Normal 20 19 2" xfId="31166"/>
    <cellStyle name="Normal 20 2" xfId="1290"/>
    <cellStyle name="Normal 20 2 2" xfId="29744"/>
    <cellStyle name="Normal 20 20" xfId="1291"/>
    <cellStyle name="Normal 20 20 2" xfId="31254"/>
    <cellStyle name="Normal 20 21" xfId="1292"/>
    <cellStyle name="Normal 20 21 2" xfId="31325"/>
    <cellStyle name="Normal 20 22" xfId="1293"/>
    <cellStyle name="Normal 20 22 2" xfId="31416"/>
    <cellStyle name="Normal 20 23" xfId="1294"/>
    <cellStyle name="Normal 20 23 2" xfId="31499"/>
    <cellStyle name="Normal 20 24" xfId="1295"/>
    <cellStyle name="Normal 20 24 2" xfId="31560"/>
    <cellStyle name="Normal 20 25" xfId="1296"/>
    <cellStyle name="Normal 20 25 2" xfId="31669"/>
    <cellStyle name="Normal 20 26" xfId="1297"/>
    <cellStyle name="Normal 20 26 2" xfId="31751"/>
    <cellStyle name="Normal 20 27" xfId="1298"/>
    <cellStyle name="Normal 20 27 2" xfId="31832"/>
    <cellStyle name="Normal 20 28" xfId="1299"/>
    <cellStyle name="Normal 20 28 2" xfId="31910"/>
    <cellStyle name="Normal 20 29" xfId="1300"/>
    <cellStyle name="Normal 20 29 2" xfId="31967"/>
    <cellStyle name="Normal 20 3" xfId="1301"/>
    <cellStyle name="Normal 20 3 2" xfId="29834"/>
    <cellStyle name="Normal 20 30" xfId="1302"/>
    <cellStyle name="Normal 20 30 2" xfId="32071"/>
    <cellStyle name="Normal 20 31" xfId="1303"/>
    <cellStyle name="Normal 20 31 2" xfId="32123"/>
    <cellStyle name="Normal 20 32" xfId="1304"/>
    <cellStyle name="Normal 20 33" xfId="1305"/>
    <cellStyle name="Normal 20 34" xfId="29658"/>
    <cellStyle name="Normal 20 4" xfId="1306"/>
    <cellStyle name="Normal 20 4 2" xfId="29928"/>
    <cellStyle name="Normal 20 5" xfId="1307"/>
    <cellStyle name="Normal 20 5 2" xfId="30021"/>
    <cellStyle name="Normal 20 6" xfId="1308"/>
    <cellStyle name="Normal 20 6 2" xfId="30102"/>
    <cellStyle name="Normal 20 7" xfId="1309"/>
    <cellStyle name="Normal 20 7 2" xfId="30192"/>
    <cellStyle name="Normal 20 8" xfId="1310"/>
    <cellStyle name="Normal 20 8 2" xfId="30274"/>
    <cellStyle name="Normal 20 9" xfId="1311"/>
    <cellStyle name="Normal 20 9 2" xfId="30347"/>
    <cellStyle name="Normal 200" xfId="32918"/>
    <cellStyle name="Normal 201" xfId="59"/>
    <cellStyle name="Normal 202" xfId="32964"/>
    <cellStyle name="Normal 203" xfId="4"/>
    <cellStyle name="Normal 21" xfId="1312"/>
    <cellStyle name="Normal 21 10" xfId="1313"/>
    <cellStyle name="Normal 21 10 2" xfId="30437"/>
    <cellStyle name="Normal 21 11" xfId="1314"/>
    <cellStyle name="Normal 21 11 2" xfId="30519"/>
    <cellStyle name="Normal 21 12" xfId="1315"/>
    <cellStyle name="Normal 21 12 2" xfId="30601"/>
    <cellStyle name="Normal 21 13" xfId="1316"/>
    <cellStyle name="Normal 21 13 2" xfId="30683"/>
    <cellStyle name="Normal 21 14" xfId="1317"/>
    <cellStyle name="Normal 21 14 2" xfId="30765"/>
    <cellStyle name="Normal 21 15" xfId="1318"/>
    <cellStyle name="Normal 21 15 2" xfId="30847"/>
    <cellStyle name="Normal 21 16" xfId="1319"/>
    <cellStyle name="Normal 21 16 2" xfId="30927"/>
    <cellStyle name="Normal 21 17" xfId="1320"/>
    <cellStyle name="Normal 21 17 2" xfId="31011"/>
    <cellStyle name="Normal 21 18" xfId="1321"/>
    <cellStyle name="Normal 21 18 2" xfId="31091"/>
    <cellStyle name="Normal 21 19" xfId="1322"/>
    <cellStyle name="Normal 21 19 2" xfId="31165"/>
    <cellStyle name="Normal 21 2" xfId="1323"/>
    <cellStyle name="Normal 21 2 2" xfId="29745"/>
    <cellStyle name="Normal 21 20" xfId="1324"/>
    <cellStyle name="Normal 21 20 2" xfId="31253"/>
    <cellStyle name="Normal 21 21" xfId="1325"/>
    <cellStyle name="Normal 21 21 2" xfId="31308"/>
    <cellStyle name="Normal 21 22" xfId="1326"/>
    <cellStyle name="Normal 21 22 2" xfId="31433"/>
    <cellStyle name="Normal 21 23" xfId="1327"/>
    <cellStyle name="Normal 21 23 2" xfId="31498"/>
    <cellStyle name="Normal 21 24" xfId="1328"/>
    <cellStyle name="Normal 21 24 2" xfId="31561"/>
    <cellStyle name="Normal 21 25" xfId="1329"/>
    <cellStyle name="Normal 21 25 2" xfId="31668"/>
    <cellStyle name="Normal 21 26" xfId="1330"/>
    <cellStyle name="Normal 21 26 2" xfId="31750"/>
    <cellStyle name="Normal 21 27" xfId="1331"/>
    <cellStyle name="Normal 21 27 2" xfId="31831"/>
    <cellStyle name="Normal 21 28" xfId="1332"/>
    <cellStyle name="Normal 21 28 2" xfId="31909"/>
    <cellStyle name="Normal 21 29" xfId="1333"/>
    <cellStyle name="Normal 21 29 2" xfId="31968"/>
    <cellStyle name="Normal 21 3" xfId="1334"/>
    <cellStyle name="Normal 21 3 2" xfId="29835"/>
    <cellStyle name="Normal 21 30" xfId="1335"/>
    <cellStyle name="Normal 21 30 2" xfId="32070"/>
    <cellStyle name="Normal 21 31" xfId="1336"/>
    <cellStyle name="Normal 21 31 2" xfId="32124"/>
    <cellStyle name="Normal 21 32" xfId="1337"/>
    <cellStyle name="Normal 21 33" xfId="1338"/>
    <cellStyle name="Normal 21 34" xfId="29659"/>
    <cellStyle name="Normal 21 4" xfId="1339"/>
    <cellStyle name="Normal 21 4 2" xfId="29927"/>
    <cellStyle name="Normal 21 5" xfId="1340"/>
    <cellStyle name="Normal 21 5 2" xfId="30020"/>
    <cellStyle name="Normal 21 6" xfId="1341"/>
    <cellStyle name="Normal 21 6 2" xfId="30101"/>
    <cellStyle name="Normal 21 7" xfId="1342"/>
    <cellStyle name="Normal 21 7 2" xfId="30191"/>
    <cellStyle name="Normal 21 8" xfId="1343"/>
    <cellStyle name="Normal 21 8 2" xfId="30273"/>
    <cellStyle name="Normal 21 9" xfId="1344"/>
    <cellStyle name="Normal 21 9 2" xfId="30346"/>
    <cellStyle name="Normal 22" xfId="1345"/>
    <cellStyle name="Normal 22 10" xfId="1346"/>
    <cellStyle name="Normal 22 10 2" xfId="30436"/>
    <cellStyle name="Normal 22 11" xfId="1347"/>
    <cellStyle name="Normal 22 11 2" xfId="30518"/>
    <cellStyle name="Normal 22 12" xfId="1348"/>
    <cellStyle name="Normal 22 12 2" xfId="30600"/>
    <cellStyle name="Normal 22 13" xfId="1349"/>
    <cellStyle name="Normal 22 13 2" xfId="30682"/>
    <cellStyle name="Normal 22 14" xfId="1350"/>
    <cellStyle name="Normal 22 14 2" xfId="30764"/>
    <cellStyle name="Normal 22 15" xfId="1351"/>
    <cellStyle name="Normal 22 15 2" xfId="30846"/>
    <cellStyle name="Normal 22 16" xfId="1352"/>
    <cellStyle name="Normal 22 16 2" xfId="30926"/>
    <cellStyle name="Normal 22 17" xfId="1353"/>
    <cellStyle name="Normal 22 17 2" xfId="31010"/>
    <cellStyle name="Normal 22 18" xfId="1354"/>
    <cellStyle name="Normal 22 18 2" xfId="31090"/>
    <cellStyle name="Normal 22 19" xfId="1355"/>
    <cellStyle name="Normal 22 19 2" xfId="31164"/>
    <cellStyle name="Normal 22 2" xfId="1356"/>
    <cellStyle name="Normal 22 2 2" xfId="29746"/>
    <cellStyle name="Normal 22 20" xfId="1357"/>
    <cellStyle name="Normal 22 20 2" xfId="31252"/>
    <cellStyle name="Normal 22 21" xfId="1358"/>
    <cellStyle name="Normal 22 21 2" xfId="31310"/>
    <cellStyle name="Normal 22 22" xfId="1359"/>
    <cellStyle name="Normal 22 22 2" xfId="31415"/>
    <cellStyle name="Normal 22 23" xfId="1360"/>
    <cellStyle name="Normal 22 23 2" xfId="31497"/>
    <cellStyle name="Normal 22 24" xfId="1361"/>
    <cellStyle name="Normal 22 24 2" xfId="31562"/>
    <cellStyle name="Normal 22 25" xfId="1362"/>
    <cellStyle name="Normal 22 25 2" xfId="31667"/>
    <cellStyle name="Normal 22 26" xfId="1363"/>
    <cellStyle name="Normal 22 26 2" xfId="31749"/>
    <cellStyle name="Normal 22 27" xfId="1364"/>
    <cellStyle name="Normal 22 27 2" xfId="31830"/>
    <cellStyle name="Normal 22 28" xfId="1365"/>
    <cellStyle name="Normal 22 28 2" xfId="31908"/>
    <cellStyle name="Normal 22 29" xfId="1366"/>
    <cellStyle name="Normal 22 29 2" xfId="31969"/>
    <cellStyle name="Normal 22 3" xfId="1367"/>
    <cellStyle name="Normal 22 3 2" xfId="29836"/>
    <cellStyle name="Normal 22 30" xfId="1368"/>
    <cellStyle name="Normal 22 30 2" xfId="32069"/>
    <cellStyle name="Normal 22 31" xfId="1369"/>
    <cellStyle name="Normal 22 31 2" xfId="32125"/>
    <cellStyle name="Normal 22 32" xfId="1370"/>
    <cellStyle name="Normal 22 33" xfId="1371"/>
    <cellStyle name="Normal 22 34" xfId="29660"/>
    <cellStyle name="Normal 22 4" xfId="1372"/>
    <cellStyle name="Normal 22 4 2" xfId="29926"/>
    <cellStyle name="Normal 22 5" xfId="1373"/>
    <cellStyle name="Normal 22 5 2" xfId="30019"/>
    <cellStyle name="Normal 22 6" xfId="1374"/>
    <cellStyle name="Normal 22 6 2" xfId="30100"/>
    <cellStyle name="Normal 22 7" xfId="1375"/>
    <cellStyle name="Normal 22 7 2" xfId="30190"/>
    <cellStyle name="Normal 22 8" xfId="1376"/>
    <cellStyle name="Normal 22 8 2" xfId="30272"/>
    <cellStyle name="Normal 22 9" xfId="1377"/>
    <cellStyle name="Normal 22 9 2" xfId="30345"/>
    <cellStyle name="Normal 23" xfId="1378"/>
    <cellStyle name="Normal 23 10" xfId="1379"/>
    <cellStyle name="Normal 23 10 2" xfId="30435"/>
    <cellStyle name="Normal 23 11" xfId="1380"/>
    <cellStyle name="Normal 23 11 2" xfId="30517"/>
    <cellStyle name="Normal 23 12" xfId="1381"/>
    <cellStyle name="Normal 23 12 2" xfId="30599"/>
    <cellStyle name="Normal 23 13" xfId="1382"/>
    <cellStyle name="Normal 23 13 2" xfId="30681"/>
    <cellStyle name="Normal 23 14" xfId="1383"/>
    <cellStyle name="Normal 23 14 2" xfId="30763"/>
    <cellStyle name="Normal 23 15" xfId="1384"/>
    <cellStyle name="Normal 23 15 2" xfId="30845"/>
    <cellStyle name="Normal 23 16" xfId="1385"/>
    <cellStyle name="Normal 23 16 2" xfId="30925"/>
    <cellStyle name="Normal 23 17" xfId="1386"/>
    <cellStyle name="Normal 23 17 2" xfId="31009"/>
    <cellStyle name="Normal 23 18" xfId="1387"/>
    <cellStyle name="Normal 23 18 2" xfId="31089"/>
    <cellStyle name="Normal 23 19" xfId="1388"/>
    <cellStyle name="Normal 23 19 2" xfId="31163"/>
    <cellStyle name="Normal 23 2" xfId="1389"/>
    <cellStyle name="Normal 23 2 2" xfId="29747"/>
    <cellStyle name="Normal 23 20" xfId="1390"/>
    <cellStyle name="Normal 23 20 2" xfId="31251"/>
    <cellStyle name="Normal 23 21" xfId="1391"/>
    <cellStyle name="Normal 23 21 2" xfId="31311"/>
    <cellStyle name="Normal 23 22" xfId="1392"/>
    <cellStyle name="Normal 23 22 2" xfId="31431"/>
    <cellStyle name="Normal 23 23" xfId="1393"/>
    <cellStyle name="Normal 23 23 2" xfId="31496"/>
    <cellStyle name="Normal 23 24" xfId="1394"/>
    <cellStyle name="Normal 23 24 2" xfId="31563"/>
    <cellStyle name="Normal 23 25" xfId="1395"/>
    <cellStyle name="Normal 23 25 2" xfId="31666"/>
    <cellStyle name="Normal 23 26" xfId="1396"/>
    <cellStyle name="Normal 23 26 2" xfId="31748"/>
    <cellStyle name="Normal 23 27" xfId="1397"/>
    <cellStyle name="Normal 23 27 2" xfId="31829"/>
    <cellStyle name="Normal 23 28" xfId="1398"/>
    <cellStyle name="Normal 23 28 2" xfId="31907"/>
    <cellStyle name="Normal 23 29" xfId="1399"/>
    <cellStyle name="Normal 23 29 2" xfId="31970"/>
    <cellStyle name="Normal 23 3" xfId="1400"/>
    <cellStyle name="Normal 23 3 2" xfId="29837"/>
    <cellStyle name="Normal 23 30" xfId="1401"/>
    <cellStyle name="Normal 23 30 2" xfId="32068"/>
    <cellStyle name="Normal 23 31" xfId="1402"/>
    <cellStyle name="Normal 23 31 2" xfId="32126"/>
    <cellStyle name="Normal 23 32" xfId="1403"/>
    <cellStyle name="Normal 23 33" xfId="1404"/>
    <cellStyle name="Normal 23 34" xfId="29661"/>
    <cellStyle name="Normal 23 4" xfId="1405"/>
    <cellStyle name="Normal 23 4 2" xfId="29925"/>
    <cellStyle name="Normal 23 5" xfId="1406"/>
    <cellStyle name="Normal 23 5 2" xfId="30018"/>
    <cellStyle name="Normal 23 6" xfId="1407"/>
    <cellStyle name="Normal 23 6 2" xfId="30099"/>
    <cellStyle name="Normal 23 7" xfId="1408"/>
    <cellStyle name="Normal 23 7 2" xfId="30189"/>
    <cellStyle name="Normal 23 8" xfId="1409"/>
    <cellStyle name="Normal 23 8 2" xfId="30271"/>
    <cellStyle name="Normal 23 9" xfId="1410"/>
    <cellStyle name="Normal 23 9 2" xfId="30344"/>
    <cellStyle name="Normal 24" xfId="1411"/>
    <cellStyle name="Normal 24 10" xfId="1412"/>
    <cellStyle name="Normal 24 10 2" xfId="30434"/>
    <cellStyle name="Normal 24 11" xfId="1413"/>
    <cellStyle name="Normal 24 11 2" xfId="30516"/>
    <cellStyle name="Normal 24 12" xfId="1414"/>
    <cellStyle name="Normal 24 12 2" xfId="30598"/>
    <cellStyle name="Normal 24 13" xfId="1415"/>
    <cellStyle name="Normal 24 13 2" xfId="30680"/>
    <cellStyle name="Normal 24 14" xfId="1416"/>
    <cellStyle name="Normal 24 14 2" xfId="30762"/>
    <cellStyle name="Normal 24 15" xfId="1417"/>
    <cellStyle name="Normal 24 15 2" xfId="30844"/>
    <cellStyle name="Normal 24 16" xfId="1418"/>
    <cellStyle name="Normal 24 16 2" xfId="30924"/>
    <cellStyle name="Normal 24 17" xfId="1419"/>
    <cellStyle name="Normal 24 17 2" xfId="31008"/>
    <cellStyle name="Normal 24 18" xfId="1420"/>
    <cellStyle name="Normal 24 18 2" xfId="31088"/>
    <cellStyle name="Normal 24 19" xfId="1421"/>
    <cellStyle name="Normal 24 19 2" xfId="31162"/>
    <cellStyle name="Normal 24 2" xfId="1422"/>
    <cellStyle name="Normal 24 2 2" xfId="29748"/>
    <cellStyle name="Normal 24 20" xfId="1423"/>
    <cellStyle name="Normal 24 20 2" xfId="31250"/>
    <cellStyle name="Normal 24 21" xfId="1424"/>
    <cellStyle name="Normal 24 21 2" xfId="31322"/>
    <cellStyle name="Normal 24 22" xfId="1425"/>
    <cellStyle name="Normal 24 22 2" xfId="31414"/>
    <cellStyle name="Normal 24 23" xfId="1426"/>
    <cellStyle name="Normal 24 23 2" xfId="31495"/>
    <cellStyle name="Normal 24 24" xfId="1427"/>
    <cellStyle name="Normal 24 24 2" xfId="31564"/>
    <cellStyle name="Normal 24 25" xfId="1428"/>
    <cellStyle name="Normal 24 25 2" xfId="31665"/>
    <cellStyle name="Normal 24 26" xfId="1429"/>
    <cellStyle name="Normal 24 26 2" xfId="31747"/>
    <cellStyle name="Normal 24 27" xfId="1430"/>
    <cellStyle name="Normal 24 27 2" xfId="31828"/>
    <cellStyle name="Normal 24 28" xfId="1431"/>
    <cellStyle name="Normal 24 28 2" xfId="31906"/>
    <cellStyle name="Normal 24 29" xfId="1432"/>
    <cellStyle name="Normal 24 29 2" xfId="31971"/>
    <cellStyle name="Normal 24 3" xfId="1433"/>
    <cellStyle name="Normal 24 3 2" xfId="29838"/>
    <cellStyle name="Normal 24 30" xfId="1434"/>
    <cellStyle name="Normal 24 30 2" xfId="32067"/>
    <cellStyle name="Normal 24 31" xfId="1435"/>
    <cellStyle name="Normal 24 31 2" xfId="32127"/>
    <cellStyle name="Normal 24 32" xfId="1436"/>
    <cellStyle name="Normal 24 33" xfId="1437"/>
    <cellStyle name="Normal 24 34" xfId="29662"/>
    <cellStyle name="Normal 24 4" xfId="1438"/>
    <cellStyle name="Normal 24 4 2" xfId="29924"/>
    <cellStyle name="Normal 24 5" xfId="1439"/>
    <cellStyle name="Normal 24 5 2" xfId="30017"/>
    <cellStyle name="Normal 24 6" xfId="1440"/>
    <cellStyle name="Normal 24 6 2" xfId="30098"/>
    <cellStyle name="Normal 24 7" xfId="1441"/>
    <cellStyle name="Normal 24 7 2" xfId="30188"/>
    <cellStyle name="Normal 24 8" xfId="1442"/>
    <cellStyle name="Normal 24 8 2" xfId="30270"/>
    <cellStyle name="Normal 24 9" xfId="1443"/>
    <cellStyle name="Normal 24 9 2" xfId="30343"/>
    <cellStyle name="Normal 25" xfId="1444"/>
    <cellStyle name="Normal 25 10" xfId="1445"/>
    <cellStyle name="Normal 25 10 2" xfId="30433"/>
    <cellStyle name="Normal 25 11" xfId="1446"/>
    <cellStyle name="Normal 25 11 2" xfId="30515"/>
    <cellStyle name="Normal 25 12" xfId="1447"/>
    <cellStyle name="Normal 25 12 2" xfId="30597"/>
    <cellStyle name="Normal 25 13" xfId="1448"/>
    <cellStyle name="Normal 25 13 2" xfId="30679"/>
    <cellStyle name="Normal 25 14" xfId="1449"/>
    <cellStyle name="Normal 25 14 2" xfId="30761"/>
    <cellStyle name="Normal 25 15" xfId="1450"/>
    <cellStyle name="Normal 25 15 2" xfId="30843"/>
    <cellStyle name="Normal 25 16" xfId="1451"/>
    <cellStyle name="Normal 25 16 2" xfId="30923"/>
    <cellStyle name="Normal 25 17" xfId="1452"/>
    <cellStyle name="Normal 25 17 2" xfId="31007"/>
    <cellStyle name="Normal 25 18" xfId="1453"/>
    <cellStyle name="Normal 25 18 2" xfId="31087"/>
    <cellStyle name="Normal 25 19" xfId="1454"/>
    <cellStyle name="Normal 25 19 2" xfId="31161"/>
    <cellStyle name="Normal 25 2" xfId="1455"/>
    <cellStyle name="Normal 25 2 2" xfId="29749"/>
    <cellStyle name="Normal 25 20" xfId="1456"/>
    <cellStyle name="Normal 25 20 2" xfId="31249"/>
    <cellStyle name="Normal 25 21" xfId="1457"/>
    <cellStyle name="Normal 25 21 2" xfId="31298"/>
    <cellStyle name="Normal 25 22" xfId="1458"/>
    <cellStyle name="Normal 25 22 2" xfId="31413"/>
    <cellStyle name="Normal 25 23" xfId="1459"/>
    <cellStyle name="Normal 25 23 2" xfId="31494"/>
    <cellStyle name="Normal 25 24" xfId="1460"/>
    <cellStyle name="Normal 25 24 2" xfId="31565"/>
    <cellStyle name="Normal 25 25" xfId="1461"/>
    <cellStyle name="Normal 25 25 2" xfId="31664"/>
    <cellStyle name="Normal 25 26" xfId="1462"/>
    <cellStyle name="Normal 25 26 2" xfId="31746"/>
    <cellStyle name="Normal 25 27" xfId="1463"/>
    <cellStyle name="Normal 25 27 2" xfId="31827"/>
    <cellStyle name="Normal 25 28" xfId="1464"/>
    <cellStyle name="Normal 25 28 2" xfId="31905"/>
    <cellStyle name="Normal 25 29" xfId="1465"/>
    <cellStyle name="Normal 25 29 2" xfId="31972"/>
    <cellStyle name="Normal 25 3" xfId="1466"/>
    <cellStyle name="Normal 25 3 2" xfId="29839"/>
    <cellStyle name="Normal 25 30" xfId="1467"/>
    <cellStyle name="Normal 25 30 2" xfId="32066"/>
    <cellStyle name="Normal 25 31" xfId="1468"/>
    <cellStyle name="Normal 25 31 2" xfId="32128"/>
    <cellStyle name="Normal 25 32" xfId="1469"/>
    <cellStyle name="Normal 25 33" xfId="1470"/>
    <cellStyle name="Normal 25 34" xfId="29663"/>
    <cellStyle name="Normal 25 4" xfId="1471"/>
    <cellStyle name="Normal 25 4 2" xfId="29923"/>
    <cellStyle name="Normal 25 5" xfId="1472"/>
    <cellStyle name="Normal 25 5 2" xfId="30016"/>
    <cellStyle name="Normal 25 6" xfId="1473"/>
    <cellStyle name="Normal 25 6 2" xfId="30097"/>
    <cellStyle name="Normal 25 7" xfId="1474"/>
    <cellStyle name="Normal 25 7 2" xfId="30187"/>
    <cellStyle name="Normal 25 8" xfId="1475"/>
    <cellStyle name="Normal 25 8 2" xfId="30269"/>
    <cellStyle name="Normal 25 9" xfId="1476"/>
    <cellStyle name="Normal 25 9 2" xfId="30342"/>
    <cellStyle name="Normal 26" xfId="1477"/>
    <cellStyle name="Normal 26 10" xfId="1478"/>
    <cellStyle name="Normal 26 10 2" xfId="30432"/>
    <cellStyle name="Normal 26 11" xfId="1479"/>
    <cellStyle name="Normal 26 11 2" xfId="30514"/>
    <cellStyle name="Normal 26 12" xfId="1480"/>
    <cellStyle name="Normal 26 12 2" xfId="30596"/>
    <cellStyle name="Normal 26 13" xfId="1481"/>
    <cellStyle name="Normal 26 13 2" xfId="30678"/>
    <cellStyle name="Normal 26 14" xfId="1482"/>
    <cellStyle name="Normal 26 14 2" xfId="30760"/>
    <cellStyle name="Normal 26 15" xfId="1483"/>
    <cellStyle name="Normal 26 15 2" xfId="30842"/>
    <cellStyle name="Normal 26 16" xfId="1484"/>
    <cellStyle name="Normal 26 16 2" xfId="30922"/>
    <cellStyle name="Normal 26 17" xfId="1485"/>
    <cellStyle name="Normal 26 17 2" xfId="31006"/>
    <cellStyle name="Normal 26 18" xfId="1486"/>
    <cellStyle name="Normal 26 18 2" xfId="31086"/>
    <cellStyle name="Normal 26 19" xfId="1487"/>
    <cellStyle name="Normal 26 19 2" xfId="31160"/>
    <cellStyle name="Normal 26 2" xfId="1488"/>
    <cellStyle name="Normal 26 2 2" xfId="29750"/>
    <cellStyle name="Normal 26 20" xfId="1489"/>
    <cellStyle name="Normal 26 20 2" xfId="31248"/>
    <cellStyle name="Normal 26 21" xfId="1490"/>
    <cellStyle name="Normal 26 21 2" xfId="31304"/>
    <cellStyle name="Normal 26 22" xfId="1491"/>
    <cellStyle name="Normal 26 22 2" xfId="31429"/>
    <cellStyle name="Normal 26 23" xfId="1492"/>
    <cellStyle name="Normal 26 23 2" xfId="31493"/>
    <cellStyle name="Normal 26 24" xfId="1493"/>
    <cellStyle name="Normal 26 24 2" xfId="31566"/>
    <cellStyle name="Normal 26 25" xfId="1494"/>
    <cellStyle name="Normal 26 25 2" xfId="31663"/>
    <cellStyle name="Normal 26 26" xfId="1495"/>
    <cellStyle name="Normal 26 26 2" xfId="31745"/>
    <cellStyle name="Normal 26 27" xfId="1496"/>
    <cellStyle name="Normal 26 27 2" xfId="31826"/>
    <cellStyle name="Normal 26 28" xfId="1497"/>
    <cellStyle name="Normal 26 28 2" xfId="31904"/>
    <cellStyle name="Normal 26 29" xfId="1498"/>
    <cellStyle name="Normal 26 29 2" xfId="31973"/>
    <cellStyle name="Normal 26 3" xfId="1499"/>
    <cellStyle name="Normal 26 3 2" xfId="29840"/>
    <cellStyle name="Normal 26 30" xfId="1500"/>
    <cellStyle name="Normal 26 30 2" xfId="32065"/>
    <cellStyle name="Normal 26 31" xfId="1501"/>
    <cellStyle name="Normal 26 31 2" xfId="32129"/>
    <cellStyle name="Normal 26 32" xfId="1502"/>
    <cellStyle name="Normal 26 33" xfId="1503"/>
    <cellStyle name="Normal 26 34" xfId="29664"/>
    <cellStyle name="Normal 26 4" xfId="1504"/>
    <cellStyle name="Normal 26 4 2" xfId="29922"/>
    <cellStyle name="Normal 26 5" xfId="1505"/>
    <cellStyle name="Normal 26 5 2" xfId="30015"/>
    <cellStyle name="Normal 26 6" xfId="1506"/>
    <cellStyle name="Normal 26 6 2" xfId="30096"/>
    <cellStyle name="Normal 26 7" xfId="1507"/>
    <cellStyle name="Normal 26 7 2" xfId="30186"/>
    <cellStyle name="Normal 26 8" xfId="1508"/>
    <cellStyle name="Normal 26 8 2" xfId="30268"/>
    <cellStyle name="Normal 26 9" xfId="1509"/>
    <cellStyle name="Normal 26 9 2" xfId="30341"/>
    <cellStyle name="Normal 27" xfId="1510"/>
    <cellStyle name="Normal 27 10" xfId="1511"/>
    <cellStyle name="Normal 27 10 2" xfId="30431"/>
    <cellStyle name="Normal 27 11" xfId="1512"/>
    <cellStyle name="Normal 27 11 2" xfId="30513"/>
    <cellStyle name="Normal 27 12" xfId="1513"/>
    <cellStyle name="Normal 27 12 2" xfId="30595"/>
    <cellStyle name="Normal 27 13" xfId="1514"/>
    <cellStyle name="Normal 27 13 2" xfId="30677"/>
    <cellStyle name="Normal 27 14" xfId="1515"/>
    <cellStyle name="Normal 27 14 2" xfId="30759"/>
    <cellStyle name="Normal 27 15" xfId="1516"/>
    <cellStyle name="Normal 27 15 2" xfId="30841"/>
    <cellStyle name="Normal 27 16" xfId="1517"/>
    <cellStyle name="Normal 27 16 2" xfId="30921"/>
    <cellStyle name="Normal 27 17" xfId="1518"/>
    <cellStyle name="Normal 27 17 2" xfId="31005"/>
    <cellStyle name="Normal 27 18" xfId="1519"/>
    <cellStyle name="Normal 27 18 2" xfId="31085"/>
    <cellStyle name="Normal 27 19" xfId="1520"/>
    <cellStyle name="Normal 27 19 2" xfId="31159"/>
    <cellStyle name="Normal 27 2" xfId="1521"/>
    <cellStyle name="Normal 27 2 2" xfId="29751"/>
    <cellStyle name="Normal 27 20" xfId="1522"/>
    <cellStyle name="Normal 27 20 2" xfId="31247"/>
    <cellStyle name="Normal 27 21" xfId="1523"/>
    <cellStyle name="Normal 27 21 2" xfId="31312"/>
    <cellStyle name="Normal 27 22" xfId="1524"/>
    <cellStyle name="Normal 27 22 2" xfId="31380"/>
    <cellStyle name="Normal 27 23" xfId="1525"/>
    <cellStyle name="Normal 27 23 2" xfId="31492"/>
    <cellStyle name="Normal 27 24" xfId="1526"/>
    <cellStyle name="Normal 27 24 2" xfId="31567"/>
    <cellStyle name="Normal 27 25" xfId="1527"/>
    <cellStyle name="Normal 27 25 2" xfId="31662"/>
    <cellStyle name="Normal 27 26" xfId="1528"/>
    <cellStyle name="Normal 27 26 2" xfId="31744"/>
    <cellStyle name="Normal 27 27" xfId="1529"/>
    <cellStyle name="Normal 27 27 2" xfId="31825"/>
    <cellStyle name="Normal 27 28" xfId="1530"/>
    <cellStyle name="Normal 27 28 2" xfId="31903"/>
    <cellStyle name="Normal 27 29" xfId="1531"/>
    <cellStyle name="Normal 27 29 2" xfId="31974"/>
    <cellStyle name="Normal 27 3" xfId="1532"/>
    <cellStyle name="Normal 27 3 2" xfId="29841"/>
    <cellStyle name="Normal 27 30" xfId="1533"/>
    <cellStyle name="Normal 27 30 2" xfId="32064"/>
    <cellStyle name="Normal 27 31" xfId="1534"/>
    <cellStyle name="Normal 27 31 2" xfId="32130"/>
    <cellStyle name="Normal 27 32" xfId="1535"/>
    <cellStyle name="Normal 27 33" xfId="1536"/>
    <cellStyle name="Normal 27 33 2" xfId="32277"/>
    <cellStyle name="Normal 27 34" xfId="1537"/>
    <cellStyle name="Normal 27 34 2" xfId="32316"/>
    <cellStyle name="Normal 27 35" xfId="1538"/>
    <cellStyle name="Normal 27 35 2" xfId="32496"/>
    <cellStyle name="Normal 27 36" xfId="1539"/>
    <cellStyle name="Normal 27 36 2" xfId="32537"/>
    <cellStyle name="Normal 27 37" xfId="1540"/>
    <cellStyle name="Normal 27 37 2" xfId="32613"/>
    <cellStyle name="Normal 27 38" xfId="1541"/>
    <cellStyle name="Normal 27 38 2" xfId="32704"/>
    <cellStyle name="Normal 27 39" xfId="1542"/>
    <cellStyle name="Normal 27 39 2" xfId="32770"/>
    <cellStyle name="Normal 27 4" xfId="1543"/>
    <cellStyle name="Normal 27 4 2" xfId="29921"/>
    <cellStyle name="Normal 27 40" xfId="1544"/>
    <cellStyle name="Normal 27 40 2" xfId="32841"/>
    <cellStyle name="Normal 27 41" xfId="1545"/>
    <cellStyle name="Normal 27 42" xfId="29665"/>
    <cellStyle name="Normal 27 5" xfId="1546"/>
    <cellStyle name="Normal 27 5 2" xfId="30014"/>
    <cellStyle name="Normal 27 6" xfId="1547"/>
    <cellStyle name="Normal 27 6 2" xfId="30095"/>
    <cellStyle name="Normal 27 7" xfId="1548"/>
    <cellStyle name="Normal 27 7 2" xfId="30185"/>
    <cellStyle name="Normal 27 8" xfId="1549"/>
    <cellStyle name="Normal 27 8 2" xfId="30267"/>
    <cellStyle name="Normal 27 9" xfId="1550"/>
    <cellStyle name="Normal 27 9 2" xfId="30340"/>
    <cellStyle name="Normal 28" xfId="1551"/>
    <cellStyle name="Normal 28 10" xfId="1552"/>
    <cellStyle name="Normal 28 10 2" xfId="30430"/>
    <cellStyle name="Normal 28 11" xfId="1553"/>
    <cellStyle name="Normal 28 11 2" xfId="30512"/>
    <cellStyle name="Normal 28 12" xfId="1554"/>
    <cellStyle name="Normal 28 12 2" xfId="30594"/>
    <cellStyle name="Normal 28 13" xfId="1555"/>
    <cellStyle name="Normal 28 13 2" xfId="30676"/>
    <cellStyle name="Normal 28 14" xfId="1556"/>
    <cellStyle name="Normal 28 14 2" xfId="30758"/>
    <cellStyle name="Normal 28 15" xfId="1557"/>
    <cellStyle name="Normal 28 15 2" xfId="30840"/>
    <cellStyle name="Normal 28 16" xfId="1558"/>
    <cellStyle name="Normal 28 16 2" xfId="30920"/>
    <cellStyle name="Normal 28 17" xfId="1559"/>
    <cellStyle name="Normal 28 17 2" xfId="31004"/>
    <cellStyle name="Normal 28 18" xfId="1560"/>
    <cellStyle name="Normal 28 18 2" xfId="31084"/>
    <cellStyle name="Normal 28 19" xfId="1561"/>
    <cellStyle name="Normal 28 19 2" xfId="31158"/>
    <cellStyle name="Normal 28 2" xfId="1562"/>
    <cellStyle name="Normal 28 2 2" xfId="29752"/>
    <cellStyle name="Normal 28 20" xfId="1563"/>
    <cellStyle name="Normal 28 20 2" xfId="31246"/>
    <cellStyle name="Normal 28 21" xfId="1564"/>
    <cellStyle name="Normal 28 21 2" xfId="31313"/>
    <cellStyle name="Normal 28 22" xfId="1565"/>
    <cellStyle name="Normal 28 22 2" xfId="31412"/>
    <cellStyle name="Normal 28 23" xfId="1566"/>
    <cellStyle name="Normal 28 23 2" xfId="31491"/>
    <cellStyle name="Normal 28 24" xfId="1567"/>
    <cellStyle name="Normal 28 24 2" xfId="31568"/>
    <cellStyle name="Normal 28 25" xfId="1568"/>
    <cellStyle name="Normal 28 25 2" xfId="31661"/>
    <cellStyle name="Normal 28 26" xfId="1569"/>
    <cellStyle name="Normal 28 26 2" xfId="31743"/>
    <cellStyle name="Normal 28 27" xfId="1570"/>
    <cellStyle name="Normal 28 27 2" xfId="31824"/>
    <cellStyle name="Normal 28 28" xfId="1571"/>
    <cellStyle name="Normal 28 28 2" xfId="31902"/>
    <cellStyle name="Normal 28 29" xfId="1572"/>
    <cellStyle name="Normal 28 29 2" xfId="31975"/>
    <cellStyle name="Normal 28 3" xfId="1573"/>
    <cellStyle name="Normal 28 3 2" xfId="29842"/>
    <cellStyle name="Normal 28 30" xfId="1574"/>
    <cellStyle name="Normal 28 30 2" xfId="32063"/>
    <cellStyle name="Normal 28 31" xfId="1575"/>
    <cellStyle name="Normal 28 31 2" xfId="32131"/>
    <cellStyle name="Normal 28 32" xfId="1576"/>
    <cellStyle name="Normal 28 33" xfId="1577"/>
    <cellStyle name="Normal 28 33 2" xfId="32278"/>
    <cellStyle name="Normal 28 34" xfId="1578"/>
    <cellStyle name="Normal 28 34 2" xfId="32315"/>
    <cellStyle name="Normal 28 35" xfId="1579"/>
    <cellStyle name="Normal 28 35 2" xfId="32584"/>
    <cellStyle name="Normal 28 36" xfId="1580"/>
    <cellStyle name="Normal 28 36 2" xfId="32516"/>
    <cellStyle name="Normal 28 37" xfId="1581"/>
    <cellStyle name="Normal 28 37 2" xfId="32614"/>
    <cellStyle name="Normal 28 38" xfId="1582"/>
    <cellStyle name="Normal 28 38 2" xfId="32612"/>
    <cellStyle name="Normal 28 39" xfId="1583"/>
    <cellStyle name="Normal 28 39 2" xfId="32693"/>
    <cellStyle name="Normal 28 4" xfId="1584"/>
    <cellStyle name="Normal 28 4 2" xfId="29920"/>
    <cellStyle name="Normal 28 40" xfId="1585"/>
    <cellStyle name="Normal 28 40 2" xfId="32806"/>
    <cellStyle name="Normal 28 41" xfId="1586"/>
    <cellStyle name="Normal 28 42" xfId="29666"/>
    <cellStyle name="Normal 28 5" xfId="1587"/>
    <cellStyle name="Normal 28 5 2" xfId="30013"/>
    <cellStyle name="Normal 28 6" xfId="1588"/>
    <cellStyle name="Normal 28 6 2" xfId="30094"/>
    <cellStyle name="Normal 28 7" xfId="1589"/>
    <cellStyle name="Normal 28 7 2" xfId="30184"/>
    <cellStyle name="Normal 28 8" xfId="1590"/>
    <cellStyle name="Normal 28 8 2" xfId="30266"/>
    <cellStyle name="Normal 28 9" xfId="1591"/>
    <cellStyle name="Normal 28 9 2" xfId="30339"/>
    <cellStyle name="Normal 29" xfId="1592"/>
    <cellStyle name="Normal 29 10" xfId="1593"/>
    <cellStyle name="Normal 29 10 2" xfId="30429"/>
    <cellStyle name="Normal 29 11" xfId="1594"/>
    <cellStyle name="Normal 29 11 2" xfId="30511"/>
    <cellStyle name="Normal 29 12" xfId="1595"/>
    <cellStyle name="Normal 29 12 2" xfId="30593"/>
    <cellStyle name="Normal 29 13" xfId="1596"/>
    <cellStyle name="Normal 29 13 2" xfId="30675"/>
    <cellStyle name="Normal 29 14" xfId="1597"/>
    <cellStyle name="Normal 29 14 2" xfId="30757"/>
    <cellStyle name="Normal 29 15" xfId="1598"/>
    <cellStyle name="Normal 29 15 2" xfId="30839"/>
    <cellStyle name="Normal 29 16" xfId="1599"/>
    <cellStyle name="Normal 29 16 2" xfId="30919"/>
    <cellStyle name="Normal 29 17" xfId="1600"/>
    <cellStyle name="Normal 29 17 2" xfId="31003"/>
    <cellStyle name="Normal 29 18" xfId="1601"/>
    <cellStyle name="Normal 29 18 2" xfId="31083"/>
    <cellStyle name="Normal 29 19" xfId="1602"/>
    <cellStyle name="Normal 29 19 2" xfId="31157"/>
    <cellStyle name="Normal 29 2" xfId="1603"/>
    <cellStyle name="Normal 29 2 2" xfId="29753"/>
    <cellStyle name="Normal 29 20" xfId="1604"/>
    <cellStyle name="Normal 29 20 2" xfId="31245"/>
    <cellStyle name="Normal 29 21" xfId="1605"/>
    <cellStyle name="Normal 29 21 2" xfId="31323"/>
    <cellStyle name="Normal 29 22" xfId="1606"/>
    <cellStyle name="Normal 29 22 2" xfId="31411"/>
    <cellStyle name="Normal 29 23" xfId="1607"/>
    <cellStyle name="Normal 29 23 2" xfId="31490"/>
    <cellStyle name="Normal 29 24" xfId="1608"/>
    <cellStyle name="Normal 29 24 2" xfId="31569"/>
    <cellStyle name="Normal 29 25" xfId="1609"/>
    <cellStyle name="Normal 29 25 2" xfId="31660"/>
    <cellStyle name="Normal 29 26" xfId="1610"/>
    <cellStyle name="Normal 29 26 2" xfId="31742"/>
    <cellStyle name="Normal 29 27" xfId="1611"/>
    <cellStyle name="Normal 29 27 2" xfId="31823"/>
    <cellStyle name="Normal 29 28" xfId="1612"/>
    <cellStyle name="Normal 29 28 2" xfId="31901"/>
    <cellStyle name="Normal 29 29" xfId="1613"/>
    <cellStyle name="Normal 29 29 2" xfId="31976"/>
    <cellStyle name="Normal 29 3" xfId="1614"/>
    <cellStyle name="Normal 29 3 2" xfId="29843"/>
    <cellStyle name="Normal 29 30" xfId="1615"/>
    <cellStyle name="Normal 29 30 2" xfId="32062"/>
    <cellStyle name="Normal 29 31" xfId="1616"/>
    <cellStyle name="Normal 29 31 2" xfId="32132"/>
    <cellStyle name="Normal 29 32" xfId="1617"/>
    <cellStyle name="Normal 29 33" xfId="1618"/>
    <cellStyle name="Normal 29 33 2" xfId="32279"/>
    <cellStyle name="Normal 29 34" xfId="1619"/>
    <cellStyle name="Normal 29 34 2" xfId="32314"/>
    <cellStyle name="Normal 29 35" xfId="1620"/>
    <cellStyle name="Normal 29 35 2" xfId="32542"/>
    <cellStyle name="Normal 29 36" xfId="1621"/>
    <cellStyle name="Normal 29 36 2" xfId="32522"/>
    <cellStyle name="Normal 29 37" xfId="1622"/>
    <cellStyle name="Normal 29 37 2" xfId="32615"/>
    <cellStyle name="Normal 29 38" xfId="1623"/>
    <cellStyle name="Normal 29 38 2" xfId="32611"/>
    <cellStyle name="Normal 29 39" xfId="1624"/>
    <cellStyle name="Normal 29 39 2" xfId="32769"/>
    <cellStyle name="Normal 29 4" xfId="1625"/>
    <cellStyle name="Normal 29 4 2" xfId="29919"/>
    <cellStyle name="Normal 29 40" xfId="1626"/>
    <cellStyle name="Normal 29 40 2" xfId="32854"/>
    <cellStyle name="Normal 29 41" xfId="1627"/>
    <cellStyle name="Normal 29 42" xfId="29667"/>
    <cellStyle name="Normal 29 5" xfId="1628"/>
    <cellStyle name="Normal 29 5 2" xfId="30012"/>
    <cellStyle name="Normal 29 6" xfId="1629"/>
    <cellStyle name="Normal 29 6 2" xfId="30093"/>
    <cellStyle name="Normal 29 7" xfId="1630"/>
    <cellStyle name="Normal 29 7 2" xfId="30183"/>
    <cellStyle name="Normal 29 8" xfId="1631"/>
    <cellStyle name="Normal 29 8 2" xfId="30265"/>
    <cellStyle name="Normal 29 9" xfId="1632"/>
    <cellStyle name="Normal 29 9 2" xfId="30338"/>
    <cellStyle name="Normal 3" xfId="1633"/>
    <cellStyle name="Normal 3 10" xfId="1634"/>
    <cellStyle name="Normal 3 10 2" xfId="32569"/>
    <cellStyle name="Normal 3 11" xfId="1635"/>
    <cellStyle name="Normal 3 11 2" xfId="32616"/>
    <cellStyle name="Normal 3 12" xfId="1636"/>
    <cellStyle name="Normal 3 12 2" xfId="32686"/>
    <cellStyle name="Normal 3 13" xfId="1637"/>
    <cellStyle name="Normal 3 13 2" xfId="32694"/>
    <cellStyle name="Normal 3 14" xfId="1638"/>
    <cellStyle name="Normal 3 14 2" xfId="32853"/>
    <cellStyle name="Normal 3 15" xfId="32925"/>
    <cellStyle name="Normal 3 2" xfId="1639"/>
    <cellStyle name="Normal 3 2 10" xfId="1640"/>
    <cellStyle name="Normal 3 2 10 2" xfId="32848"/>
    <cellStyle name="Normal 3 2 2" xfId="1641"/>
    <cellStyle name="Normal 3 2 2 2" xfId="32204"/>
    <cellStyle name="Normal 3 2 3" xfId="1642"/>
    <cellStyle name="Normal 3 2 3 2" xfId="32281"/>
    <cellStyle name="Normal 3 2 4" xfId="1643"/>
    <cellStyle name="Normal 3 2 4 2" xfId="32312"/>
    <cellStyle name="Normal 3 2 5" xfId="1644"/>
    <cellStyle name="Normal 3 2 5 2" xfId="32276"/>
    <cellStyle name="Normal 3 2 6" xfId="1645"/>
    <cellStyle name="Normal 3 2 6 2" xfId="32513"/>
    <cellStyle name="Normal 3 2 7" xfId="1646"/>
    <cellStyle name="Normal 3 2 7 2" xfId="32617"/>
    <cellStyle name="Normal 3 2 8" xfId="1647"/>
    <cellStyle name="Normal 3 2 8 2" xfId="32651"/>
    <cellStyle name="Normal 3 2 9" xfId="1648"/>
    <cellStyle name="Normal 3 2 9 2" xfId="32768"/>
    <cellStyle name="Normal 3 3" xfId="1649"/>
    <cellStyle name="Normal 3 3 10" xfId="1650"/>
    <cellStyle name="Normal 3 3 10 2" xfId="32618"/>
    <cellStyle name="Normal 3 3 11" xfId="1651"/>
    <cellStyle name="Normal 3 3 11 2" xfId="32705"/>
    <cellStyle name="Normal 3 3 12" xfId="1652"/>
    <cellStyle name="Normal 3 3 12 2" xfId="32695"/>
    <cellStyle name="Normal 3 3 13" xfId="1653"/>
    <cellStyle name="Normal 3 3 13 2" xfId="32850"/>
    <cellStyle name="Normal 3 3 2" xfId="1654"/>
    <cellStyle name="Normal 3 3 2 2" xfId="1655"/>
    <cellStyle name="Normal 3 3 2 2 2" xfId="32414"/>
    <cellStyle name="Normal 3 3 2 3" xfId="1656"/>
    <cellStyle name="Normal 3 3 2 3 2" xfId="32468"/>
    <cellStyle name="Normal 3 3 2 4" xfId="1657"/>
    <cellStyle name="Normal 3 3 2 4 2" xfId="32482"/>
    <cellStyle name="Normal 3 3 2 5" xfId="1658"/>
    <cellStyle name="Normal 3 3 2 5 2" xfId="32582"/>
    <cellStyle name="Normal 3 3 2 6" xfId="1659"/>
    <cellStyle name="Normal 3 3 2 6 2" xfId="32687"/>
    <cellStyle name="Normal 3 3 2 7" xfId="1660"/>
    <cellStyle name="Normal 3 3 2 7 2" xfId="32771"/>
    <cellStyle name="Normal 3 3 2 8" xfId="1661"/>
    <cellStyle name="Normal 3 3 2 8 2" xfId="32842"/>
    <cellStyle name="Normal 3 3 2 9" xfId="1662"/>
    <cellStyle name="Normal 3 3 2 9 2" xfId="32912"/>
    <cellStyle name="Normal 3 3 3" xfId="1663"/>
    <cellStyle name="Normal 3 3 4" xfId="1664"/>
    <cellStyle name="Normal 3 3 5" xfId="1665"/>
    <cellStyle name="Normal 3 3 5 2" xfId="32225"/>
    <cellStyle name="Normal 3 3 6" xfId="1666"/>
    <cellStyle name="Normal 3 3 6 2" xfId="32282"/>
    <cellStyle name="Normal 3 3 7" xfId="1667"/>
    <cellStyle name="Normal 3 3 7 2" xfId="32311"/>
    <cellStyle name="Normal 3 3 8" xfId="1668"/>
    <cellStyle name="Normal 3 3 8 2" xfId="32583"/>
    <cellStyle name="Normal 3 3 9" xfId="1669"/>
    <cellStyle name="Normal 3 3 9 2" xfId="32599"/>
    <cellStyle name="Normal 3 4" xfId="1670"/>
    <cellStyle name="Normal 3 5" xfId="1671"/>
    <cellStyle name="Normal 3 5 2" xfId="1672"/>
    <cellStyle name="Normal 3 5 2 2" xfId="32435"/>
    <cellStyle name="Normal 3 5 3" xfId="32280"/>
    <cellStyle name="Normal 3 6" xfId="1673"/>
    <cellStyle name="Normal 3 6 2" xfId="1674"/>
    <cellStyle name="Normal 3 6 2 2" xfId="32436"/>
    <cellStyle name="Normal 3 6 3" xfId="32353"/>
    <cellStyle name="Normal 3 7" xfId="1675"/>
    <cellStyle name="Normal 3 7 2" xfId="32413"/>
    <cellStyle name="Normal 3 8" xfId="1676"/>
    <cellStyle name="Normal 3 8 2" xfId="32313"/>
    <cellStyle name="Normal 3 9" xfId="1677"/>
    <cellStyle name="Normal 3 9 2" xfId="32499"/>
    <cellStyle name="Normal 30" xfId="1678"/>
    <cellStyle name="Normal 30 10" xfId="1679"/>
    <cellStyle name="Normal 30 10 2" xfId="30426"/>
    <cellStyle name="Normal 30 11" xfId="1680"/>
    <cellStyle name="Normal 30 11 2" xfId="30508"/>
    <cellStyle name="Normal 30 12" xfId="1681"/>
    <cellStyle name="Normal 30 12 2" xfId="30590"/>
    <cellStyle name="Normal 30 13" xfId="1682"/>
    <cellStyle name="Normal 30 13 2" xfId="30672"/>
    <cellStyle name="Normal 30 14" xfId="1683"/>
    <cellStyle name="Normal 30 14 2" xfId="30754"/>
    <cellStyle name="Normal 30 15" xfId="1684"/>
    <cellStyle name="Normal 30 15 2" xfId="30836"/>
    <cellStyle name="Normal 30 16" xfId="1685"/>
    <cellStyle name="Normal 30 16 2" xfId="30916"/>
    <cellStyle name="Normal 30 17" xfId="1686"/>
    <cellStyle name="Normal 30 17 2" xfId="31000"/>
    <cellStyle name="Normal 30 18" xfId="1687"/>
    <cellStyle name="Normal 30 18 2" xfId="31080"/>
    <cellStyle name="Normal 30 19" xfId="1688"/>
    <cellStyle name="Normal 30 19 2" xfId="31154"/>
    <cellStyle name="Normal 30 2" xfId="1689"/>
    <cellStyle name="Normal 30 2 10" xfId="29754"/>
    <cellStyle name="Normal 30 2 2" xfId="1690"/>
    <cellStyle name="Normal 30 2 3" xfId="1691"/>
    <cellStyle name="Normal 30 2 4" xfId="1692"/>
    <cellStyle name="Normal 30 2 5" xfId="1693"/>
    <cellStyle name="Normal 30 2 6" xfId="1694"/>
    <cellStyle name="Normal 30 2 7" xfId="1695"/>
    <cellStyle name="Normal 30 2 8" xfId="1696"/>
    <cellStyle name="Normal 30 2 9" xfId="1697"/>
    <cellStyle name="Normal 30 20" xfId="1698"/>
    <cellStyle name="Normal 30 20 2" xfId="31243"/>
    <cellStyle name="Normal 30 21" xfId="1699"/>
    <cellStyle name="Normal 30 21 2" xfId="31326"/>
    <cellStyle name="Normal 30 22" xfId="1700"/>
    <cellStyle name="Normal 30 22 2" xfId="31408"/>
    <cellStyle name="Normal 30 23" xfId="1701"/>
    <cellStyle name="Normal 30 23 2" xfId="31489"/>
    <cellStyle name="Normal 30 24" xfId="1702"/>
    <cellStyle name="Normal 30 24 2" xfId="31572"/>
    <cellStyle name="Normal 30 25" xfId="1703"/>
    <cellStyle name="Normal 30 25 2" xfId="31657"/>
    <cellStyle name="Normal 30 26" xfId="1704"/>
    <cellStyle name="Normal 30 26 2" xfId="31739"/>
    <cellStyle name="Normal 30 27" xfId="1705"/>
    <cellStyle name="Normal 30 27 2" xfId="31820"/>
    <cellStyle name="Normal 30 28" xfId="1706"/>
    <cellStyle name="Normal 30 28 2" xfId="31900"/>
    <cellStyle name="Normal 30 29" xfId="1707"/>
    <cellStyle name="Normal 30 29 2" xfId="31979"/>
    <cellStyle name="Normal 30 3" xfId="1708"/>
    <cellStyle name="Normal 30 3 2" xfId="29846"/>
    <cellStyle name="Normal 30 30" xfId="1709"/>
    <cellStyle name="Normal 30 30 2" xfId="32061"/>
    <cellStyle name="Normal 30 31" xfId="1710"/>
    <cellStyle name="Normal 30 31 2" xfId="32133"/>
    <cellStyle name="Normal 30 32" xfId="1711"/>
    <cellStyle name="Normal 30 33" xfId="1712"/>
    <cellStyle name="Normal 30 34" xfId="29668"/>
    <cellStyle name="Normal 30 4" xfId="1713"/>
    <cellStyle name="Normal 30 4 2" xfId="29916"/>
    <cellStyle name="Normal 30 5" xfId="1714"/>
    <cellStyle name="Normal 30 5 2" xfId="30009"/>
    <cellStyle name="Normal 30 6" xfId="1715"/>
    <cellStyle name="Normal 30 6 2" xfId="30090"/>
    <cellStyle name="Normal 30 7" xfId="1716"/>
    <cellStyle name="Normal 30 7 2" xfId="30180"/>
    <cellStyle name="Normal 30 8" xfId="1717"/>
    <cellStyle name="Normal 30 8 2" xfId="30262"/>
    <cellStyle name="Normal 30 9" xfId="1718"/>
    <cellStyle name="Normal 30 9 2" xfId="30335"/>
    <cellStyle name="Normal 31" xfId="1719"/>
    <cellStyle name="Normal 31 10" xfId="1720"/>
    <cellStyle name="Normal 31 10 2" xfId="30425"/>
    <cellStyle name="Normal 31 11" xfId="1721"/>
    <cellStyle name="Normal 31 11 2" xfId="30507"/>
    <cellStyle name="Normal 31 12" xfId="1722"/>
    <cellStyle name="Normal 31 12 2" xfId="30589"/>
    <cellStyle name="Normal 31 13" xfId="1723"/>
    <cellStyle name="Normal 31 13 2" xfId="30671"/>
    <cellStyle name="Normal 31 14" xfId="1724"/>
    <cellStyle name="Normal 31 14 2" xfId="30753"/>
    <cellStyle name="Normal 31 15" xfId="1725"/>
    <cellStyle name="Normal 31 15 2" xfId="30835"/>
    <cellStyle name="Normal 31 16" xfId="1726"/>
    <cellStyle name="Normal 31 16 2" xfId="30915"/>
    <cellStyle name="Normal 31 17" xfId="1727"/>
    <cellStyle name="Normal 31 17 2" xfId="30999"/>
    <cellStyle name="Normal 31 18" xfId="1728"/>
    <cellStyle name="Normal 31 18 2" xfId="31079"/>
    <cellStyle name="Normal 31 19" xfId="1729"/>
    <cellStyle name="Normal 31 19 2" xfId="31153"/>
    <cellStyle name="Normal 31 2" xfId="1730"/>
    <cellStyle name="Normal 31 2 2" xfId="29755"/>
    <cellStyle name="Normal 31 20" xfId="1731"/>
    <cellStyle name="Normal 31 20 2" xfId="31242"/>
    <cellStyle name="Normal 31 21" xfId="1732"/>
    <cellStyle name="Normal 31 21 2" xfId="31327"/>
    <cellStyle name="Normal 31 22" xfId="1733"/>
    <cellStyle name="Normal 31 22 2" xfId="31407"/>
    <cellStyle name="Normal 31 23" xfId="1734"/>
    <cellStyle name="Normal 31 23 2" xfId="31488"/>
    <cellStyle name="Normal 31 24" xfId="1735"/>
    <cellStyle name="Normal 31 24 2" xfId="31573"/>
    <cellStyle name="Normal 31 25" xfId="1736"/>
    <cellStyle name="Normal 31 25 2" xfId="31656"/>
    <cellStyle name="Normal 31 26" xfId="1737"/>
    <cellStyle name="Normal 31 26 2" xfId="31738"/>
    <cellStyle name="Normal 31 27" xfId="1738"/>
    <cellStyle name="Normal 31 27 2" xfId="31819"/>
    <cellStyle name="Normal 31 28" xfId="1739"/>
    <cellStyle name="Normal 31 28 2" xfId="31899"/>
    <cellStyle name="Normal 31 29" xfId="1740"/>
    <cellStyle name="Normal 31 29 2" xfId="31980"/>
    <cellStyle name="Normal 31 3" xfId="1741"/>
    <cellStyle name="Normal 31 3 2" xfId="29847"/>
    <cellStyle name="Normal 31 30" xfId="1742"/>
    <cellStyle name="Normal 31 30 2" xfId="32060"/>
    <cellStyle name="Normal 31 31" xfId="1743"/>
    <cellStyle name="Normal 31 31 2" xfId="32134"/>
    <cellStyle name="Normal 31 32" xfId="1744"/>
    <cellStyle name="Normal 31 33" xfId="1745"/>
    <cellStyle name="Normal 31 34" xfId="29669"/>
    <cellStyle name="Normal 31 4" xfId="1746"/>
    <cellStyle name="Normal 31 4 2" xfId="29915"/>
    <cellStyle name="Normal 31 5" xfId="1747"/>
    <cellStyle name="Normal 31 5 2" xfId="30008"/>
    <cellStyle name="Normal 31 6" xfId="1748"/>
    <cellStyle name="Normal 31 6 2" xfId="30089"/>
    <cellStyle name="Normal 31 7" xfId="1749"/>
    <cellStyle name="Normal 31 7 2" xfId="30179"/>
    <cellStyle name="Normal 31 8" xfId="1750"/>
    <cellStyle name="Normal 31 8 2" xfId="30261"/>
    <cellStyle name="Normal 31 9" xfId="1751"/>
    <cellStyle name="Normal 31 9 2" xfId="30334"/>
    <cellStyle name="Normal 32" xfId="1752"/>
    <cellStyle name="Normal 32 10" xfId="1753"/>
    <cellStyle name="Normal 32 10 2" xfId="30424"/>
    <cellStyle name="Normal 32 11" xfId="1754"/>
    <cellStyle name="Normal 32 11 2" xfId="30506"/>
    <cellStyle name="Normal 32 12" xfId="1755"/>
    <cellStyle name="Normal 32 12 2" xfId="30588"/>
    <cellStyle name="Normal 32 13" xfId="1756"/>
    <cellStyle name="Normal 32 13 2" xfId="30670"/>
    <cellStyle name="Normal 32 14" xfId="1757"/>
    <cellStyle name="Normal 32 14 2" xfId="30752"/>
    <cellStyle name="Normal 32 15" xfId="1758"/>
    <cellStyle name="Normal 32 15 2" xfId="30834"/>
    <cellStyle name="Normal 32 16" xfId="1759"/>
    <cellStyle name="Normal 32 16 2" xfId="30914"/>
    <cellStyle name="Normal 32 17" xfId="1760"/>
    <cellStyle name="Normal 32 17 2" xfId="30998"/>
    <cellStyle name="Normal 32 18" xfId="1761"/>
    <cellStyle name="Normal 32 18 2" xfId="31078"/>
    <cellStyle name="Normal 32 19" xfId="1762"/>
    <cellStyle name="Normal 32 19 2" xfId="31152"/>
    <cellStyle name="Normal 32 2" xfId="1763"/>
    <cellStyle name="Normal 32 2 2" xfId="29756"/>
    <cellStyle name="Normal 32 20" xfId="1764"/>
    <cellStyle name="Normal 32 20 2" xfId="31241"/>
    <cellStyle name="Normal 32 21" xfId="1765"/>
    <cellStyle name="Normal 32 21 2" xfId="31321"/>
    <cellStyle name="Normal 32 22" xfId="1766"/>
    <cellStyle name="Normal 32 22 2" xfId="31406"/>
    <cellStyle name="Normal 32 23" xfId="1767"/>
    <cellStyle name="Normal 32 23 2" xfId="31487"/>
    <cellStyle name="Normal 32 24" xfId="1768"/>
    <cellStyle name="Normal 32 24 2" xfId="31574"/>
    <cellStyle name="Normal 32 25" xfId="1769"/>
    <cellStyle name="Normal 32 25 2" xfId="31655"/>
    <cellStyle name="Normal 32 26" xfId="1770"/>
    <cellStyle name="Normal 32 26 2" xfId="31737"/>
    <cellStyle name="Normal 32 27" xfId="1771"/>
    <cellStyle name="Normal 32 27 2" xfId="31818"/>
    <cellStyle name="Normal 32 28" xfId="1772"/>
    <cellStyle name="Normal 32 28 2" xfId="31898"/>
    <cellStyle name="Normal 32 29" xfId="1773"/>
    <cellStyle name="Normal 32 29 2" xfId="31981"/>
    <cellStyle name="Normal 32 3" xfId="1774"/>
    <cellStyle name="Normal 32 3 2" xfId="29848"/>
    <cellStyle name="Normal 32 30" xfId="1775"/>
    <cellStyle name="Normal 32 30 2" xfId="32059"/>
    <cellStyle name="Normal 32 31" xfId="1776"/>
    <cellStyle name="Normal 32 31 2" xfId="32135"/>
    <cellStyle name="Normal 32 32" xfId="1777"/>
    <cellStyle name="Normal 32 33" xfId="1778"/>
    <cellStyle name="Normal 32 34" xfId="29670"/>
    <cellStyle name="Normal 32 4" xfId="1779"/>
    <cellStyle name="Normal 32 4 2" xfId="29914"/>
    <cellStyle name="Normal 32 5" xfId="1780"/>
    <cellStyle name="Normal 32 5 2" xfId="30007"/>
    <cellStyle name="Normal 32 6" xfId="1781"/>
    <cellStyle name="Normal 32 6 2" xfId="30088"/>
    <cellStyle name="Normal 32 7" xfId="1782"/>
    <cellStyle name="Normal 32 7 2" xfId="30178"/>
    <cellStyle name="Normal 32 8" xfId="1783"/>
    <cellStyle name="Normal 32 8 2" xfId="30260"/>
    <cellStyle name="Normal 32 9" xfId="1784"/>
    <cellStyle name="Normal 32 9 2" xfId="30333"/>
    <cellStyle name="Normal 33" xfId="1785"/>
    <cellStyle name="Normal 33 10" xfId="1786"/>
    <cellStyle name="Normal 33 10 2" xfId="30423"/>
    <cellStyle name="Normal 33 11" xfId="1787"/>
    <cellStyle name="Normal 33 11 2" xfId="30505"/>
    <cellStyle name="Normal 33 12" xfId="1788"/>
    <cellStyle name="Normal 33 12 2" xfId="30587"/>
    <cellStyle name="Normal 33 13" xfId="1789"/>
    <cellStyle name="Normal 33 13 2" xfId="30669"/>
    <cellStyle name="Normal 33 14" xfId="1790"/>
    <cellStyle name="Normal 33 14 2" xfId="30751"/>
    <cellStyle name="Normal 33 15" xfId="1791"/>
    <cellStyle name="Normal 33 15 2" xfId="30833"/>
    <cellStyle name="Normal 33 16" xfId="1792"/>
    <cellStyle name="Normal 33 16 2" xfId="30913"/>
    <cellStyle name="Normal 33 17" xfId="1793"/>
    <cellStyle name="Normal 33 17 2" xfId="30997"/>
    <cellStyle name="Normal 33 18" xfId="1794"/>
    <cellStyle name="Normal 33 18 2" xfId="31077"/>
    <cellStyle name="Normal 33 19" xfId="1795"/>
    <cellStyle name="Normal 33 19 2" xfId="31151"/>
    <cellStyle name="Normal 33 2" xfId="1796"/>
    <cellStyle name="Normal 33 2 2" xfId="29757"/>
    <cellStyle name="Normal 33 20" xfId="1797"/>
    <cellStyle name="Normal 33 20 2" xfId="31240"/>
    <cellStyle name="Normal 33 21" xfId="1798"/>
    <cellStyle name="Normal 33 21 2" xfId="31366"/>
    <cellStyle name="Normal 33 22" xfId="1799"/>
    <cellStyle name="Normal 33 22 2" xfId="31405"/>
    <cellStyle name="Normal 33 23" xfId="1800"/>
    <cellStyle name="Normal 33 23 2" xfId="31486"/>
    <cellStyle name="Normal 33 24" xfId="1801"/>
    <cellStyle name="Normal 33 24 2" xfId="31575"/>
    <cellStyle name="Normal 33 25" xfId="1802"/>
    <cellStyle name="Normal 33 25 2" xfId="31654"/>
    <cellStyle name="Normal 33 26" xfId="1803"/>
    <cellStyle name="Normal 33 26 2" xfId="31736"/>
    <cellStyle name="Normal 33 27" xfId="1804"/>
    <cellStyle name="Normal 33 27 2" xfId="31817"/>
    <cellStyle name="Normal 33 28" xfId="1805"/>
    <cellStyle name="Normal 33 28 2" xfId="31897"/>
    <cellStyle name="Normal 33 29" xfId="1806"/>
    <cellStyle name="Normal 33 29 2" xfId="31982"/>
    <cellStyle name="Normal 33 3" xfId="1807"/>
    <cellStyle name="Normal 33 3 2" xfId="29849"/>
    <cellStyle name="Normal 33 30" xfId="1808"/>
    <cellStyle name="Normal 33 30 2" xfId="32058"/>
    <cellStyle name="Normal 33 31" xfId="1809"/>
    <cellStyle name="Normal 33 31 2" xfId="32136"/>
    <cellStyle name="Normal 33 32" xfId="1810"/>
    <cellStyle name="Normal 33 33" xfId="1811"/>
    <cellStyle name="Normal 33 34" xfId="29671"/>
    <cellStyle name="Normal 33 4" xfId="1812"/>
    <cellStyle name="Normal 33 4 2" xfId="29913"/>
    <cellStyle name="Normal 33 5" xfId="1813"/>
    <cellStyle name="Normal 33 5 2" xfId="30006"/>
    <cellStyle name="Normal 33 6" xfId="1814"/>
    <cellStyle name="Normal 33 6 2" xfId="30087"/>
    <cellStyle name="Normal 33 7" xfId="1815"/>
    <cellStyle name="Normal 33 7 2" xfId="30177"/>
    <cellStyle name="Normal 33 8" xfId="1816"/>
    <cellStyle name="Normal 33 8 2" xfId="30259"/>
    <cellStyle name="Normal 33 9" xfId="1817"/>
    <cellStyle name="Normal 33 9 2" xfId="30332"/>
    <cellStyle name="Normal 34" xfId="1818"/>
    <cellStyle name="Normal 34 10" xfId="1819"/>
    <cellStyle name="Normal 34 10 2" xfId="30422"/>
    <cellStyle name="Normal 34 11" xfId="1820"/>
    <cellStyle name="Normal 34 11 2" xfId="30504"/>
    <cellStyle name="Normal 34 12" xfId="1821"/>
    <cellStyle name="Normal 34 12 2" xfId="30586"/>
    <cellStyle name="Normal 34 13" xfId="1822"/>
    <cellStyle name="Normal 34 13 2" xfId="30668"/>
    <cellStyle name="Normal 34 14" xfId="1823"/>
    <cellStyle name="Normal 34 14 2" xfId="30750"/>
    <cellStyle name="Normal 34 15" xfId="1824"/>
    <cellStyle name="Normal 34 15 2" xfId="30832"/>
    <cellStyle name="Normal 34 16" xfId="1825"/>
    <cellStyle name="Normal 34 16 2" xfId="30912"/>
    <cellStyle name="Normal 34 17" xfId="1826"/>
    <cellStyle name="Normal 34 17 2" xfId="30996"/>
    <cellStyle name="Normal 34 18" xfId="1827"/>
    <cellStyle name="Normal 34 18 2" xfId="31076"/>
    <cellStyle name="Normal 34 19" xfId="1828"/>
    <cellStyle name="Normal 34 19 2" xfId="31150"/>
    <cellStyle name="Normal 34 2" xfId="1829"/>
    <cellStyle name="Normal 34 2 2" xfId="29758"/>
    <cellStyle name="Normal 34 20" xfId="1830"/>
    <cellStyle name="Normal 34 20 2" xfId="31239"/>
    <cellStyle name="Normal 34 21" xfId="1831"/>
    <cellStyle name="Normal 34 21 2" xfId="31324"/>
    <cellStyle name="Normal 34 22" xfId="1832"/>
    <cellStyle name="Normal 34 22 2" xfId="31404"/>
    <cellStyle name="Normal 34 23" xfId="1833"/>
    <cellStyle name="Normal 34 23 2" xfId="31485"/>
    <cellStyle name="Normal 34 24" xfId="1834"/>
    <cellStyle name="Normal 34 24 2" xfId="31576"/>
    <cellStyle name="Normal 34 25" xfId="1835"/>
    <cellStyle name="Normal 34 25 2" xfId="31653"/>
    <cellStyle name="Normal 34 26" xfId="1836"/>
    <cellStyle name="Normal 34 26 2" xfId="31735"/>
    <cellStyle name="Normal 34 27" xfId="1837"/>
    <cellStyle name="Normal 34 27 2" xfId="31816"/>
    <cellStyle name="Normal 34 28" xfId="1838"/>
    <cellStyle name="Normal 34 28 2" xfId="31896"/>
    <cellStyle name="Normal 34 29" xfId="1839"/>
    <cellStyle name="Normal 34 29 2" xfId="31983"/>
    <cellStyle name="Normal 34 3" xfId="1840"/>
    <cellStyle name="Normal 34 3 2" xfId="29850"/>
    <cellStyle name="Normal 34 30" xfId="1841"/>
    <cellStyle name="Normal 34 30 2" xfId="32057"/>
    <cellStyle name="Normal 34 31" xfId="1842"/>
    <cellStyle name="Normal 34 31 2" xfId="32137"/>
    <cellStyle name="Normal 34 32" xfId="1843"/>
    <cellStyle name="Normal 34 33" xfId="1844"/>
    <cellStyle name="Normal 34 33 2" xfId="32323"/>
    <cellStyle name="Normal 34 34" xfId="1845"/>
    <cellStyle name="Normal 34 34 2" xfId="32273"/>
    <cellStyle name="Normal 34 35" xfId="1846"/>
    <cellStyle name="Normal 34 35 2" xfId="32578"/>
    <cellStyle name="Normal 34 36" xfId="1847"/>
    <cellStyle name="Normal 34 36 2" xfId="32510"/>
    <cellStyle name="Normal 34 37" xfId="1848"/>
    <cellStyle name="Normal 34 37 2" xfId="32627"/>
    <cellStyle name="Normal 34 38" xfId="1849"/>
    <cellStyle name="Normal 34 38 2" xfId="32707"/>
    <cellStyle name="Normal 34 39" xfId="1850"/>
    <cellStyle name="Normal 34 39 2" xfId="32782"/>
    <cellStyle name="Normal 34 4" xfId="1851"/>
    <cellStyle name="Normal 34 4 2" xfId="29912"/>
    <cellStyle name="Normal 34 40" xfId="1852"/>
    <cellStyle name="Normal 34 40 2" xfId="32855"/>
    <cellStyle name="Normal 34 41" xfId="1853"/>
    <cellStyle name="Normal 34 42" xfId="29672"/>
    <cellStyle name="Normal 34 5" xfId="1854"/>
    <cellStyle name="Normal 34 5 2" xfId="30005"/>
    <cellStyle name="Normal 34 6" xfId="1855"/>
    <cellStyle name="Normal 34 6 2" xfId="30086"/>
    <cellStyle name="Normal 34 7" xfId="1856"/>
    <cellStyle name="Normal 34 7 2" xfId="30176"/>
    <cellStyle name="Normal 34 8" xfId="1857"/>
    <cellStyle name="Normal 34 8 2" xfId="30258"/>
    <cellStyle name="Normal 34 9" xfId="1858"/>
    <cellStyle name="Normal 34 9 2" xfId="30331"/>
    <cellStyle name="Normal 35" xfId="1859"/>
    <cellStyle name="Normal 35 10" xfId="1860"/>
    <cellStyle name="Normal 35 10 2" xfId="30421"/>
    <cellStyle name="Normal 35 11" xfId="1861"/>
    <cellStyle name="Normal 35 11 2" xfId="30503"/>
    <cellStyle name="Normal 35 12" xfId="1862"/>
    <cellStyle name="Normal 35 12 2" xfId="30585"/>
    <cellStyle name="Normal 35 13" xfId="1863"/>
    <cellStyle name="Normal 35 13 2" xfId="30667"/>
    <cellStyle name="Normal 35 14" xfId="1864"/>
    <cellStyle name="Normal 35 14 2" xfId="30749"/>
    <cellStyle name="Normal 35 15" xfId="1865"/>
    <cellStyle name="Normal 35 15 2" xfId="30831"/>
    <cellStyle name="Normal 35 16" xfId="1866"/>
    <cellStyle name="Normal 35 16 2" xfId="30911"/>
    <cellStyle name="Normal 35 17" xfId="1867"/>
    <cellStyle name="Normal 35 17 2" xfId="30995"/>
    <cellStyle name="Normal 35 18" xfId="1868"/>
    <cellStyle name="Normal 35 18 2" xfId="31075"/>
    <cellStyle name="Normal 35 19" xfId="1869"/>
    <cellStyle name="Normal 35 19 2" xfId="31149"/>
    <cellStyle name="Normal 35 2" xfId="1870"/>
    <cellStyle name="Normal 35 2 2" xfId="29759"/>
    <cellStyle name="Normal 35 20" xfId="1871"/>
    <cellStyle name="Normal 35 20 2" xfId="31238"/>
    <cellStyle name="Normal 35 21" xfId="1872"/>
    <cellStyle name="Normal 35 21 2" xfId="31314"/>
    <cellStyle name="Normal 35 22" xfId="1873"/>
    <cellStyle name="Normal 35 22 2" xfId="31403"/>
    <cellStyle name="Normal 35 23" xfId="1874"/>
    <cellStyle name="Normal 35 23 2" xfId="31484"/>
    <cellStyle name="Normal 35 24" xfId="1875"/>
    <cellStyle name="Normal 35 24 2" xfId="31577"/>
    <cellStyle name="Normal 35 25" xfId="1876"/>
    <cellStyle name="Normal 35 25 2" xfId="31652"/>
    <cellStyle name="Normal 35 26" xfId="1877"/>
    <cellStyle name="Normal 35 26 2" xfId="31734"/>
    <cellStyle name="Normal 35 27" xfId="1878"/>
    <cellStyle name="Normal 35 27 2" xfId="31815"/>
    <cellStyle name="Normal 35 28" xfId="1879"/>
    <cellStyle name="Normal 35 28 2" xfId="31895"/>
    <cellStyle name="Normal 35 29" xfId="1880"/>
    <cellStyle name="Normal 35 29 2" xfId="31984"/>
    <cellStyle name="Normal 35 3" xfId="1881"/>
    <cellStyle name="Normal 35 3 2" xfId="29851"/>
    <cellStyle name="Normal 35 30" xfId="1882"/>
    <cellStyle name="Normal 35 30 2" xfId="32056"/>
    <cellStyle name="Normal 35 31" xfId="1883"/>
    <cellStyle name="Normal 35 31 2" xfId="32138"/>
    <cellStyle name="Normal 35 32" xfId="1884"/>
    <cellStyle name="Normal 35 33" xfId="1885"/>
    <cellStyle name="Normal 35 33 2" xfId="32324"/>
    <cellStyle name="Normal 35 34" xfId="1886"/>
    <cellStyle name="Normal 35 34 2" xfId="32272"/>
    <cellStyle name="Normal 35 35" xfId="1887"/>
    <cellStyle name="Normal 35 35 2" xfId="32536"/>
    <cellStyle name="Normal 35 36" xfId="1888"/>
    <cellStyle name="Normal 35 36 2" xfId="32493"/>
    <cellStyle name="Normal 35 37" xfId="1889"/>
    <cellStyle name="Normal 35 37 2" xfId="32628"/>
    <cellStyle name="Normal 35 38" xfId="1890"/>
    <cellStyle name="Normal 35 38 2" xfId="32708"/>
    <cellStyle name="Normal 35 39" xfId="1891"/>
    <cellStyle name="Normal 35 39 2" xfId="32783"/>
    <cellStyle name="Normal 35 4" xfId="1892"/>
    <cellStyle name="Normal 35 4 2" xfId="29820"/>
    <cellStyle name="Normal 35 40" xfId="1893"/>
    <cellStyle name="Normal 35 40 2" xfId="32856"/>
    <cellStyle name="Normal 35 41" xfId="1894"/>
    <cellStyle name="Normal 35 42" xfId="29673"/>
    <cellStyle name="Normal 35 5" xfId="1895"/>
    <cellStyle name="Normal 35 5 2" xfId="30004"/>
    <cellStyle name="Normal 35 6" xfId="1896"/>
    <cellStyle name="Normal 35 6 2" xfId="30085"/>
    <cellStyle name="Normal 35 7" xfId="1897"/>
    <cellStyle name="Normal 35 7 2" xfId="30175"/>
    <cellStyle name="Normal 35 8" xfId="1898"/>
    <cellStyle name="Normal 35 8 2" xfId="30257"/>
    <cellStyle name="Normal 35 9" xfId="1899"/>
    <cellStyle name="Normal 35 9 2" xfId="30330"/>
    <cellStyle name="Normal 36" xfId="1900"/>
    <cellStyle name="Normal 36 10" xfId="1901"/>
    <cellStyle name="Normal 36 10 2" xfId="30420"/>
    <cellStyle name="Normal 36 11" xfId="1902"/>
    <cellStyle name="Normal 36 11 2" xfId="30502"/>
    <cellStyle name="Normal 36 12" xfId="1903"/>
    <cellStyle name="Normal 36 12 2" xfId="30584"/>
    <cellStyle name="Normal 36 13" xfId="1904"/>
    <cellStyle name="Normal 36 13 2" xfId="30666"/>
    <cellStyle name="Normal 36 14" xfId="1905"/>
    <cellStyle name="Normal 36 14 2" xfId="30748"/>
    <cellStyle name="Normal 36 15" xfId="1906"/>
    <cellStyle name="Normal 36 15 2" xfId="30830"/>
    <cellStyle name="Normal 36 16" xfId="1907"/>
    <cellStyle name="Normal 36 16 2" xfId="30910"/>
    <cellStyle name="Normal 36 17" xfId="1908"/>
    <cellStyle name="Normal 36 17 2" xfId="30994"/>
    <cellStyle name="Normal 36 18" xfId="1909"/>
    <cellStyle name="Normal 36 18 2" xfId="31074"/>
    <cellStyle name="Normal 36 19" xfId="1910"/>
    <cellStyle name="Normal 36 19 2" xfId="31148"/>
    <cellStyle name="Normal 36 2" xfId="1911"/>
    <cellStyle name="Normal 36 2 2" xfId="29760"/>
    <cellStyle name="Normal 36 20" xfId="1912"/>
    <cellStyle name="Normal 36 20 2" xfId="31237"/>
    <cellStyle name="Normal 36 21" xfId="1913"/>
    <cellStyle name="Normal 36 21 2" xfId="31330"/>
    <cellStyle name="Normal 36 22" xfId="1914"/>
    <cellStyle name="Normal 36 22 2" xfId="31379"/>
    <cellStyle name="Normal 36 23" xfId="1915"/>
    <cellStyle name="Normal 36 23 2" xfId="31483"/>
    <cellStyle name="Normal 36 24" xfId="1916"/>
    <cellStyle name="Normal 36 24 2" xfId="31578"/>
    <cellStyle name="Normal 36 25" xfId="1917"/>
    <cellStyle name="Normal 36 25 2" xfId="31651"/>
    <cellStyle name="Normal 36 26" xfId="1918"/>
    <cellStyle name="Normal 36 26 2" xfId="31733"/>
    <cellStyle name="Normal 36 27" xfId="1919"/>
    <cellStyle name="Normal 36 27 2" xfId="31814"/>
    <cellStyle name="Normal 36 28" xfId="1920"/>
    <cellStyle name="Normal 36 28 2" xfId="31894"/>
    <cellStyle name="Normal 36 29" xfId="1921"/>
    <cellStyle name="Normal 36 29 2" xfId="31985"/>
    <cellStyle name="Normal 36 3" xfId="1922"/>
    <cellStyle name="Normal 36 3 2" xfId="29852"/>
    <cellStyle name="Normal 36 30" xfId="1923"/>
    <cellStyle name="Normal 36 30 2" xfId="32055"/>
    <cellStyle name="Normal 36 31" xfId="1924"/>
    <cellStyle name="Normal 36 31 2" xfId="32139"/>
    <cellStyle name="Normal 36 32" xfId="1925"/>
    <cellStyle name="Normal 36 33" xfId="1926"/>
    <cellStyle name="Normal 36 33 2" xfId="32325"/>
    <cellStyle name="Normal 36 34" xfId="1927"/>
    <cellStyle name="Normal 36 34 2" xfId="32271"/>
    <cellStyle name="Normal 36 35" xfId="1928"/>
    <cellStyle name="Normal 36 35 2" xfId="32491"/>
    <cellStyle name="Normal 36 36" xfId="1929"/>
    <cellStyle name="Normal 36 36 2" xfId="32515"/>
    <cellStyle name="Normal 36 37" xfId="1930"/>
    <cellStyle name="Normal 36 37 2" xfId="32629"/>
    <cellStyle name="Normal 36 38" xfId="1931"/>
    <cellStyle name="Normal 36 38 2" xfId="32709"/>
    <cellStyle name="Normal 36 39" xfId="1932"/>
    <cellStyle name="Normal 36 39 2" xfId="32784"/>
    <cellStyle name="Normal 36 4" xfId="1933"/>
    <cellStyle name="Normal 36 4 2" xfId="29896"/>
    <cellStyle name="Normal 36 40" xfId="1934"/>
    <cellStyle name="Normal 36 40 2" xfId="32857"/>
    <cellStyle name="Normal 36 41" xfId="1935"/>
    <cellStyle name="Normal 36 42" xfId="29674"/>
    <cellStyle name="Normal 36 5" xfId="1936"/>
    <cellStyle name="Normal 36 5 2" xfId="30003"/>
    <cellStyle name="Normal 36 6" xfId="1937"/>
    <cellStyle name="Normal 36 6 2" xfId="30084"/>
    <cellStyle name="Normal 36 7" xfId="1938"/>
    <cellStyle name="Normal 36 7 2" xfId="30174"/>
    <cellStyle name="Normal 36 8" xfId="1939"/>
    <cellStyle name="Normal 36 8 2" xfId="30256"/>
    <cellStyle name="Normal 36 9" xfId="1940"/>
    <cellStyle name="Normal 36 9 2" xfId="30329"/>
    <cellStyle name="Normal 37" xfId="1941"/>
    <cellStyle name="Normal 37 10" xfId="1942"/>
    <cellStyle name="Normal 37 10 2" xfId="30419"/>
    <cellStyle name="Normal 37 11" xfId="1943"/>
    <cellStyle name="Normal 37 11 2" xfId="30501"/>
    <cellStyle name="Normal 37 12" xfId="1944"/>
    <cellStyle name="Normal 37 12 2" xfId="30583"/>
    <cellStyle name="Normal 37 13" xfId="1945"/>
    <cellStyle name="Normal 37 13 2" xfId="30665"/>
    <cellStyle name="Normal 37 14" xfId="1946"/>
    <cellStyle name="Normal 37 14 2" xfId="30747"/>
    <cellStyle name="Normal 37 15" xfId="1947"/>
    <cellStyle name="Normal 37 15 2" xfId="30829"/>
    <cellStyle name="Normal 37 16" xfId="1948"/>
    <cellStyle name="Normal 37 16 2" xfId="30909"/>
    <cellStyle name="Normal 37 17" xfId="1949"/>
    <cellStyle name="Normal 37 17 2" xfId="30993"/>
    <cellStyle name="Normal 37 18" xfId="1950"/>
    <cellStyle name="Normal 37 18 2" xfId="31073"/>
    <cellStyle name="Normal 37 19" xfId="1951"/>
    <cellStyle name="Normal 37 19 2" xfId="31147"/>
    <cellStyle name="Normal 37 2" xfId="1952"/>
    <cellStyle name="Normal 37 2 2" xfId="29761"/>
    <cellStyle name="Normal 37 20" xfId="1953"/>
    <cellStyle name="Normal 37 20 2" xfId="31236"/>
    <cellStyle name="Normal 37 21" xfId="1954"/>
    <cellStyle name="Normal 37 21 2" xfId="31331"/>
    <cellStyle name="Normal 37 22" xfId="1955"/>
    <cellStyle name="Normal 37 22 2" xfId="31402"/>
    <cellStyle name="Normal 37 23" xfId="1956"/>
    <cellStyle name="Normal 37 23 2" xfId="31482"/>
    <cellStyle name="Normal 37 24" xfId="1957"/>
    <cellStyle name="Normal 37 24 2" xfId="31579"/>
    <cellStyle name="Normal 37 25" xfId="1958"/>
    <cellStyle name="Normal 37 25 2" xfId="31650"/>
    <cellStyle name="Normal 37 26" xfId="1959"/>
    <cellStyle name="Normal 37 26 2" xfId="31732"/>
    <cellStyle name="Normal 37 27" xfId="1960"/>
    <cellStyle name="Normal 37 27 2" xfId="31813"/>
    <cellStyle name="Normal 37 28" xfId="1961"/>
    <cellStyle name="Normal 37 28 2" xfId="31893"/>
    <cellStyle name="Normal 37 29" xfId="1962"/>
    <cellStyle name="Normal 37 29 2" xfId="31986"/>
    <cellStyle name="Normal 37 3" xfId="1963"/>
    <cellStyle name="Normal 37 3 2" xfId="29853"/>
    <cellStyle name="Normal 37 30" xfId="1964"/>
    <cellStyle name="Normal 37 30 2" xfId="32054"/>
    <cellStyle name="Normal 37 31" xfId="1965"/>
    <cellStyle name="Normal 37 31 2" xfId="32140"/>
    <cellStyle name="Normal 37 32" xfId="1966"/>
    <cellStyle name="Normal 37 33" xfId="1967"/>
    <cellStyle name="Normal 37 33 2" xfId="32326"/>
    <cellStyle name="Normal 37 34" xfId="1968"/>
    <cellStyle name="Normal 37 34 2" xfId="32270"/>
    <cellStyle name="Normal 37 35" xfId="1969"/>
    <cellStyle name="Normal 37 35 2" xfId="32587"/>
    <cellStyle name="Normal 37 36" xfId="1970"/>
    <cellStyle name="Normal 37 36 2" xfId="32601"/>
    <cellStyle name="Normal 37 37" xfId="1971"/>
    <cellStyle name="Normal 37 37 2" xfId="32630"/>
    <cellStyle name="Normal 37 38" xfId="1972"/>
    <cellStyle name="Normal 37 38 2" xfId="32710"/>
    <cellStyle name="Normal 37 39" xfId="1973"/>
    <cellStyle name="Normal 37 39 2" xfId="32785"/>
    <cellStyle name="Normal 37 4" xfId="1974"/>
    <cellStyle name="Normal 37 4 2" xfId="29949"/>
    <cellStyle name="Normal 37 40" xfId="1975"/>
    <cellStyle name="Normal 37 40 2" xfId="32858"/>
    <cellStyle name="Normal 37 41" xfId="1976"/>
    <cellStyle name="Normal 37 42" xfId="29675"/>
    <cellStyle name="Normal 37 5" xfId="1977"/>
    <cellStyle name="Normal 37 5 2" xfId="30002"/>
    <cellStyle name="Normal 37 6" xfId="1978"/>
    <cellStyle name="Normal 37 6 2" xfId="30083"/>
    <cellStyle name="Normal 37 7" xfId="1979"/>
    <cellStyle name="Normal 37 7 2" xfId="30173"/>
    <cellStyle name="Normal 37 8" xfId="1980"/>
    <cellStyle name="Normal 37 8 2" xfId="30255"/>
    <cellStyle name="Normal 37 9" xfId="1981"/>
    <cellStyle name="Normal 37 9 2" xfId="30328"/>
    <cellStyle name="Normal 38" xfId="1982"/>
    <cellStyle name="Normal 38 10" xfId="1983"/>
    <cellStyle name="Normal 38 10 2" xfId="30418"/>
    <cellStyle name="Normal 38 11" xfId="1984"/>
    <cellStyle name="Normal 38 11 2" xfId="30500"/>
    <cellStyle name="Normal 38 12" xfId="1985"/>
    <cellStyle name="Normal 38 12 2" xfId="30582"/>
    <cellStyle name="Normal 38 13" xfId="1986"/>
    <cellStyle name="Normal 38 13 2" xfId="30664"/>
    <cellStyle name="Normal 38 14" xfId="1987"/>
    <cellStyle name="Normal 38 14 2" xfId="30746"/>
    <cellStyle name="Normal 38 15" xfId="1988"/>
    <cellStyle name="Normal 38 15 2" xfId="30828"/>
    <cellStyle name="Normal 38 16" xfId="1989"/>
    <cellStyle name="Normal 38 16 2" xfId="30908"/>
    <cellStyle name="Normal 38 17" xfId="1990"/>
    <cellStyle name="Normal 38 17 2" xfId="30992"/>
    <cellStyle name="Normal 38 18" xfId="1991"/>
    <cellStyle name="Normal 38 18 2" xfId="31072"/>
    <cellStyle name="Normal 38 19" xfId="1992"/>
    <cellStyle name="Normal 38 19 2" xfId="31146"/>
    <cellStyle name="Normal 38 2" xfId="1993"/>
    <cellStyle name="Normal 38 2 2" xfId="29762"/>
    <cellStyle name="Normal 38 20" xfId="1994"/>
    <cellStyle name="Normal 38 20 2" xfId="31235"/>
    <cellStyle name="Normal 38 21" xfId="1995"/>
    <cellStyle name="Normal 38 21 2" xfId="31332"/>
    <cellStyle name="Normal 38 22" xfId="1996"/>
    <cellStyle name="Normal 38 22 2" xfId="31428"/>
    <cellStyle name="Normal 38 23" xfId="1997"/>
    <cellStyle name="Normal 38 23 2" xfId="31481"/>
    <cellStyle name="Normal 38 24" xfId="1998"/>
    <cellStyle name="Normal 38 24 2" xfId="31580"/>
    <cellStyle name="Normal 38 25" xfId="1999"/>
    <cellStyle name="Normal 38 25 2" xfId="31649"/>
    <cellStyle name="Normal 38 26" xfId="2000"/>
    <cellStyle name="Normal 38 26 2" xfId="31731"/>
    <cellStyle name="Normal 38 27" xfId="2001"/>
    <cellStyle name="Normal 38 27 2" xfId="31812"/>
    <cellStyle name="Normal 38 28" xfId="2002"/>
    <cellStyle name="Normal 38 28 2" xfId="31892"/>
    <cellStyle name="Normal 38 29" xfId="2003"/>
    <cellStyle name="Normal 38 29 2" xfId="31987"/>
    <cellStyle name="Normal 38 3" xfId="2004"/>
    <cellStyle name="Normal 38 3 2" xfId="29854"/>
    <cellStyle name="Normal 38 30" xfId="2005"/>
    <cellStyle name="Normal 38 30 2" xfId="32053"/>
    <cellStyle name="Normal 38 31" xfId="2006"/>
    <cellStyle name="Normal 38 31 2" xfId="32141"/>
    <cellStyle name="Normal 38 32" xfId="2007"/>
    <cellStyle name="Normal 38 33" xfId="2008"/>
    <cellStyle name="Normal 38 33 2" xfId="32327"/>
    <cellStyle name="Normal 38 34" xfId="2009"/>
    <cellStyle name="Normal 38 34 2" xfId="32269"/>
    <cellStyle name="Normal 38 35" xfId="2010"/>
    <cellStyle name="Normal 38 35 2" xfId="32544"/>
    <cellStyle name="Normal 38 36" xfId="2011"/>
    <cellStyle name="Normal 38 36 2" xfId="32556"/>
    <cellStyle name="Normal 38 37" xfId="2012"/>
    <cellStyle name="Normal 38 37 2" xfId="32631"/>
    <cellStyle name="Normal 38 38" xfId="2013"/>
    <cellStyle name="Normal 38 38 2" xfId="32711"/>
    <cellStyle name="Normal 38 39" xfId="2014"/>
    <cellStyle name="Normal 38 39 2" xfId="32786"/>
    <cellStyle name="Normal 38 4" xfId="2015"/>
    <cellStyle name="Normal 38 4 2" xfId="29948"/>
    <cellStyle name="Normal 38 40" xfId="2016"/>
    <cellStyle name="Normal 38 40 2" xfId="32859"/>
    <cellStyle name="Normal 38 41" xfId="2017"/>
    <cellStyle name="Normal 38 42" xfId="29676"/>
    <cellStyle name="Normal 38 5" xfId="2018"/>
    <cellStyle name="Normal 38 5 2" xfId="30001"/>
    <cellStyle name="Normal 38 6" xfId="2019"/>
    <cellStyle name="Normal 38 6 2" xfId="30082"/>
    <cellStyle name="Normal 38 7" xfId="2020"/>
    <cellStyle name="Normal 38 7 2" xfId="30172"/>
    <cellStyle name="Normal 38 8" xfId="2021"/>
    <cellStyle name="Normal 38 8 2" xfId="30254"/>
    <cellStyle name="Normal 38 9" xfId="2022"/>
    <cellStyle name="Normal 38 9 2" xfId="30327"/>
    <cellStyle name="Normal 39" xfId="2023"/>
    <cellStyle name="Normal 39 10" xfId="2024"/>
    <cellStyle name="Normal 39 10 2" xfId="30417"/>
    <cellStyle name="Normal 39 11" xfId="2025"/>
    <cellStyle name="Normal 39 11 2" xfId="30499"/>
    <cellStyle name="Normal 39 12" xfId="2026"/>
    <cellStyle name="Normal 39 12 2" xfId="30581"/>
    <cellStyle name="Normal 39 13" xfId="2027"/>
    <cellStyle name="Normal 39 13 2" xfId="30663"/>
    <cellStyle name="Normal 39 14" xfId="2028"/>
    <cellStyle name="Normal 39 14 2" xfId="30745"/>
    <cellStyle name="Normal 39 15" xfId="2029"/>
    <cellStyle name="Normal 39 15 2" xfId="30827"/>
    <cellStyle name="Normal 39 16" xfId="2030"/>
    <cellStyle name="Normal 39 16 2" xfId="30907"/>
    <cellStyle name="Normal 39 17" xfId="2031"/>
    <cellStyle name="Normal 39 17 2" xfId="30991"/>
    <cellStyle name="Normal 39 18" xfId="2032"/>
    <cellStyle name="Normal 39 18 2" xfId="31071"/>
    <cellStyle name="Normal 39 19" xfId="2033"/>
    <cellStyle name="Normal 39 19 2" xfId="31145"/>
    <cellStyle name="Normal 39 2" xfId="2034"/>
    <cellStyle name="Normal 39 2 2" xfId="29763"/>
    <cellStyle name="Normal 39 20" xfId="2035"/>
    <cellStyle name="Normal 39 20 2" xfId="31234"/>
    <cellStyle name="Normal 39 21" xfId="2036"/>
    <cellStyle name="Normal 39 21 2" xfId="31333"/>
    <cellStyle name="Normal 39 22" xfId="2037"/>
    <cellStyle name="Normal 39 22 2" xfId="31401"/>
    <cellStyle name="Normal 39 23" xfId="2038"/>
    <cellStyle name="Normal 39 23 2" xfId="31480"/>
    <cellStyle name="Normal 39 24" xfId="2039"/>
    <cellStyle name="Normal 39 24 2" xfId="31581"/>
    <cellStyle name="Normal 39 25" xfId="2040"/>
    <cellStyle name="Normal 39 25 2" xfId="31648"/>
    <cellStyle name="Normal 39 26" xfId="2041"/>
    <cellStyle name="Normal 39 26 2" xfId="31730"/>
    <cellStyle name="Normal 39 27" xfId="2042"/>
    <cellStyle name="Normal 39 27 2" xfId="31811"/>
    <cellStyle name="Normal 39 28" xfId="2043"/>
    <cellStyle name="Normal 39 28 2" xfId="31891"/>
    <cellStyle name="Normal 39 29" xfId="2044"/>
    <cellStyle name="Normal 39 29 2" xfId="31988"/>
    <cellStyle name="Normal 39 3" xfId="2045"/>
    <cellStyle name="Normal 39 3 2" xfId="29855"/>
    <cellStyle name="Normal 39 30" xfId="2046"/>
    <cellStyle name="Normal 39 30 2" xfId="32052"/>
    <cellStyle name="Normal 39 31" xfId="2047"/>
    <cellStyle name="Normal 39 31 2" xfId="32142"/>
    <cellStyle name="Normal 39 32" xfId="2048"/>
    <cellStyle name="Normal 39 33" xfId="2049"/>
    <cellStyle name="Normal 39 33 2" xfId="32328"/>
    <cellStyle name="Normal 39 34" xfId="2050"/>
    <cellStyle name="Normal 39 34 2" xfId="32268"/>
    <cellStyle name="Normal 39 35" xfId="2051"/>
    <cellStyle name="Normal 39 35 2" xfId="32502"/>
    <cellStyle name="Normal 39 36" xfId="2052"/>
    <cellStyle name="Normal 39 36 2" xfId="32553"/>
    <cellStyle name="Normal 39 37" xfId="2053"/>
    <cellStyle name="Normal 39 37 2" xfId="32632"/>
    <cellStyle name="Normal 39 38" xfId="2054"/>
    <cellStyle name="Normal 39 38 2" xfId="32712"/>
    <cellStyle name="Normal 39 39" xfId="2055"/>
    <cellStyle name="Normal 39 39 2" xfId="32787"/>
    <cellStyle name="Normal 39 4" xfId="2056"/>
    <cellStyle name="Normal 39 4 2" xfId="29947"/>
    <cellStyle name="Normal 39 40" xfId="2057"/>
    <cellStyle name="Normal 39 40 2" xfId="32860"/>
    <cellStyle name="Normal 39 41" xfId="2058"/>
    <cellStyle name="Normal 39 42" xfId="29677"/>
    <cellStyle name="Normal 39 5" xfId="2059"/>
    <cellStyle name="Normal 39 5 2" xfId="30000"/>
    <cellStyle name="Normal 39 6" xfId="2060"/>
    <cellStyle name="Normal 39 6 2" xfId="30081"/>
    <cellStyle name="Normal 39 7" xfId="2061"/>
    <cellStyle name="Normal 39 7 2" xfId="30171"/>
    <cellStyle name="Normal 39 8" xfId="2062"/>
    <cellStyle name="Normal 39 8 2" xfId="30253"/>
    <cellStyle name="Normal 39 9" xfId="2063"/>
    <cellStyle name="Normal 39 9 2" xfId="30326"/>
    <cellStyle name="Normal 4" xfId="2064"/>
    <cellStyle name="Normal 4 10" xfId="2065"/>
    <cellStyle name="Normal 4 10 2" xfId="32718"/>
    <cellStyle name="Normal 4 2" xfId="2066"/>
    <cellStyle name="Normal 4 2 2" xfId="2067"/>
    <cellStyle name="Normal 4 2 3" xfId="2068"/>
    <cellStyle name="Normal 4 2 4" xfId="2069"/>
    <cellStyle name="Normal 4 2 5" xfId="2070"/>
    <cellStyle name="Normal 4 2 6" xfId="2071"/>
    <cellStyle name="Normal 4 2 6 2" xfId="32231"/>
    <cellStyle name="Normal 4 3" xfId="2072"/>
    <cellStyle name="Normal 4 3 2" xfId="32284"/>
    <cellStyle name="Normal 4 4" xfId="2073"/>
    <cellStyle name="Normal 4 4 2" xfId="32310"/>
    <cellStyle name="Normal 4 5" xfId="2074"/>
    <cellStyle name="Normal 4 5 2" xfId="32500"/>
    <cellStyle name="Normal 4 6" xfId="2075"/>
    <cellStyle name="Normal 4 6 2" xfId="32291"/>
    <cellStyle name="Normal 4 7" xfId="2076"/>
    <cellStyle name="Normal 4 7 2" xfId="32619"/>
    <cellStyle name="Normal 4 8" xfId="2077"/>
    <cellStyle name="Normal 4 8 2" xfId="32702"/>
    <cellStyle name="Normal 4 9" xfId="2078"/>
    <cellStyle name="Normal 4 9 2" xfId="32767"/>
    <cellStyle name="Normal 40" xfId="2079"/>
    <cellStyle name="Normal 40 10" xfId="2080"/>
    <cellStyle name="Normal 40 10 2" xfId="30415"/>
    <cellStyle name="Normal 40 11" xfId="2081"/>
    <cellStyle name="Normal 40 11 2" xfId="30497"/>
    <cellStyle name="Normal 40 12" xfId="2082"/>
    <cellStyle name="Normal 40 12 2" xfId="30579"/>
    <cellStyle name="Normal 40 13" xfId="2083"/>
    <cellStyle name="Normal 40 13 2" xfId="30661"/>
    <cellStyle name="Normal 40 14" xfId="2084"/>
    <cellStyle name="Normal 40 14 2" xfId="30743"/>
    <cellStyle name="Normal 40 15" xfId="2085"/>
    <cellStyle name="Normal 40 15 2" xfId="30825"/>
    <cellStyle name="Normal 40 16" xfId="2086"/>
    <cellStyle name="Normal 40 16 2" xfId="30905"/>
    <cellStyle name="Normal 40 17" xfId="2087"/>
    <cellStyle name="Normal 40 17 2" xfId="30989"/>
    <cellStyle name="Normal 40 18" xfId="2088"/>
    <cellStyle name="Normal 40 18 2" xfId="31069"/>
    <cellStyle name="Normal 40 19" xfId="2089"/>
    <cellStyle name="Normal 40 19 2" xfId="31143"/>
    <cellStyle name="Normal 40 2" xfId="2090"/>
    <cellStyle name="Normal 40 2 2" xfId="29764"/>
    <cellStyle name="Normal 40 20" xfId="2091"/>
    <cellStyle name="Normal 40 20 2" xfId="31233"/>
    <cellStyle name="Normal 40 21" xfId="2092"/>
    <cellStyle name="Normal 40 21 2" xfId="31334"/>
    <cellStyle name="Normal 40 22" xfId="2093"/>
    <cellStyle name="Normal 40 22 2" xfId="31399"/>
    <cellStyle name="Normal 40 23" xfId="2094"/>
    <cellStyle name="Normal 40 23 2" xfId="31479"/>
    <cellStyle name="Normal 40 24" xfId="2095"/>
    <cellStyle name="Normal 40 24 2" xfId="31583"/>
    <cellStyle name="Normal 40 25" xfId="2096"/>
    <cellStyle name="Normal 40 25 2" xfId="31646"/>
    <cellStyle name="Normal 40 26" xfId="2097"/>
    <cellStyle name="Normal 40 26 2" xfId="31728"/>
    <cellStyle name="Normal 40 27" xfId="2098"/>
    <cellStyle name="Normal 40 27 2" xfId="31809"/>
    <cellStyle name="Normal 40 28" xfId="2099"/>
    <cellStyle name="Normal 40 28 2" xfId="31890"/>
    <cellStyle name="Normal 40 29" xfId="2100"/>
    <cellStyle name="Normal 40 29 2" xfId="31990"/>
    <cellStyle name="Normal 40 3" xfId="2101"/>
    <cellStyle name="Normal 40 3 2" xfId="29857"/>
    <cellStyle name="Normal 40 30" xfId="2102"/>
    <cellStyle name="Normal 40 30 2" xfId="32051"/>
    <cellStyle name="Normal 40 31" xfId="2103"/>
    <cellStyle name="Normal 40 31 2" xfId="32143"/>
    <cellStyle name="Normal 40 32" xfId="2104"/>
    <cellStyle name="Normal 40 33" xfId="2105"/>
    <cellStyle name="Normal 40 33 2" xfId="32329"/>
    <cellStyle name="Normal 40 34" xfId="2106"/>
    <cellStyle name="Normal 40 34 2" xfId="32267"/>
    <cellStyle name="Normal 40 35" xfId="2107"/>
    <cellStyle name="Normal 40 35 2" xfId="32425"/>
    <cellStyle name="Normal 40 36" xfId="2108"/>
    <cellStyle name="Normal 40 36 2" xfId="32299"/>
    <cellStyle name="Normal 40 37" xfId="2109"/>
    <cellStyle name="Normal 40 37 2" xfId="32633"/>
    <cellStyle name="Normal 40 38" xfId="2110"/>
    <cellStyle name="Normal 40 38 2" xfId="32713"/>
    <cellStyle name="Normal 40 39" xfId="2111"/>
    <cellStyle name="Normal 40 39 2" xfId="32788"/>
    <cellStyle name="Normal 40 4" xfId="2112"/>
    <cellStyle name="Normal 40 4 2" xfId="29845"/>
    <cellStyle name="Normal 40 40" xfId="2113"/>
    <cellStyle name="Normal 40 40 2" xfId="32861"/>
    <cellStyle name="Normal 40 41" xfId="2114"/>
    <cellStyle name="Normal 40 42" xfId="29678"/>
    <cellStyle name="Normal 40 5" xfId="2115"/>
    <cellStyle name="Normal 40 5 2" xfId="29998"/>
    <cellStyle name="Normal 40 6" xfId="2116"/>
    <cellStyle name="Normal 40 6 2" xfId="30079"/>
    <cellStyle name="Normal 40 7" xfId="2117"/>
    <cellStyle name="Normal 40 7 2" xfId="30169"/>
    <cellStyle name="Normal 40 8" xfId="2118"/>
    <cellStyle name="Normal 40 8 2" xfId="30251"/>
    <cellStyle name="Normal 40 9" xfId="2119"/>
    <cellStyle name="Normal 40 9 2" xfId="30324"/>
    <cellStyle name="Normal 41" xfId="2120"/>
    <cellStyle name="Normal 41 10" xfId="2121"/>
    <cellStyle name="Normal 41 10 2" xfId="30414"/>
    <cellStyle name="Normal 41 11" xfId="2122"/>
    <cellStyle name="Normal 41 11 2" xfId="30496"/>
    <cellStyle name="Normal 41 12" xfId="2123"/>
    <cellStyle name="Normal 41 12 2" xfId="30578"/>
    <cellStyle name="Normal 41 13" xfId="2124"/>
    <cellStyle name="Normal 41 13 2" xfId="30660"/>
    <cellStyle name="Normal 41 14" xfId="2125"/>
    <cellStyle name="Normal 41 14 2" xfId="30742"/>
    <cellStyle name="Normal 41 15" xfId="2126"/>
    <cellStyle name="Normal 41 15 2" xfId="30824"/>
    <cellStyle name="Normal 41 16" xfId="2127"/>
    <cellStyle name="Normal 41 16 2" xfId="30904"/>
    <cellStyle name="Normal 41 17" xfId="2128"/>
    <cellStyle name="Normal 41 17 2" xfId="30988"/>
    <cellStyle name="Normal 41 18" xfId="2129"/>
    <cellStyle name="Normal 41 18 2" xfId="31068"/>
    <cellStyle name="Normal 41 19" xfId="2130"/>
    <cellStyle name="Normal 41 19 2" xfId="31142"/>
    <cellStyle name="Normal 41 2" xfId="2131"/>
    <cellStyle name="Normal 41 2 2" xfId="29765"/>
    <cellStyle name="Normal 41 20" xfId="2132"/>
    <cellStyle name="Normal 41 20 2" xfId="31232"/>
    <cellStyle name="Normal 41 21" xfId="2133"/>
    <cellStyle name="Normal 41 21 2" xfId="31335"/>
    <cellStyle name="Normal 41 22" xfId="2134"/>
    <cellStyle name="Normal 41 22 2" xfId="31398"/>
    <cellStyle name="Normal 41 23" xfId="2135"/>
    <cellStyle name="Normal 41 23 2" xfId="31478"/>
    <cellStyle name="Normal 41 24" xfId="2136"/>
    <cellStyle name="Normal 41 24 2" xfId="31584"/>
    <cellStyle name="Normal 41 25" xfId="2137"/>
    <cellStyle name="Normal 41 25 2" xfId="31645"/>
    <cellStyle name="Normal 41 26" xfId="2138"/>
    <cellStyle name="Normal 41 26 2" xfId="31727"/>
    <cellStyle name="Normal 41 27" xfId="2139"/>
    <cellStyle name="Normal 41 27 2" xfId="31808"/>
    <cellStyle name="Normal 41 28" xfId="2140"/>
    <cellStyle name="Normal 41 28 2" xfId="31889"/>
    <cellStyle name="Normal 41 29" xfId="2141"/>
    <cellStyle name="Normal 41 29 2" xfId="31991"/>
    <cellStyle name="Normal 41 3" xfId="2142"/>
    <cellStyle name="Normal 41 3 2" xfId="29858"/>
    <cellStyle name="Normal 41 30" xfId="2143"/>
    <cellStyle name="Normal 41 30 2" xfId="32050"/>
    <cellStyle name="Normal 41 31" xfId="2144"/>
    <cellStyle name="Normal 41 31 2" xfId="32144"/>
    <cellStyle name="Normal 41 32" xfId="2145"/>
    <cellStyle name="Normal 41 33" xfId="2146"/>
    <cellStyle name="Normal 41 33 2" xfId="32330"/>
    <cellStyle name="Normal 41 34" xfId="2147"/>
    <cellStyle name="Normal 41 34 2" xfId="32266"/>
    <cellStyle name="Normal 41 35" xfId="2148"/>
    <cellStyle name="Normal 41 35 2" xfId="32577"/>
    <cellStyle name="Normal 41 36" xfId="2149"/>
    <cellStyle name="Normal 41 36 2" xfId="32511"/>
    <cellStyle name="Normal 41 37" xfId="2150"/>
    <cellStyle name="Normal 41 37 2" xfId="32634"/>
    <cellStyle name="Normal 41 38" xfId="2151"/>
    <cellStyle name="Normal 41 38 2" xfId="32714"/>
    <cellStyle name="Normal 41 39" xfId="2152"/>
    <cellStyle name="Normal 41 39 2" xfId="32789"/>
    <cellStyle name="Normal 41 4" xfId="2153"/>
    <cellStyle name="Normal 41 4 2" xfId="29844"/>
    <cellStyle name="Normal 41 40" xfId="2154"/>
    <cellStyle name="Normal 41 40 2" xfId="32862"/>
    <cellStyle name="Normal 41 41" xfId="2155"/>
    <cellStyle name="Normal 41 42" xfId="29679"/>
    <cellStyle name="Normal 41 5" xfId="2156"/>
    <cellStyle name="Normal 41 5 2" xfId="29997"/>
    <cellStyle name="Normal 41 6" xfId="2157"/>
    <cellStyle name="Normal 41 6 2" xfId="30078"/>
    <cellStyle name="Normal 41 7" xfId="2158"/>
    <cellStyle name="Normal 41 7 2" xfId="30168"/>
    <cellStyle name="Normal 41 8" xfId="2159"/>
    <cellStyle name="Normal 41 8 2" xfId="30250"/>
    <cellStyle name="Normal 41 9" xfId="2160"/>
    <cellStyle name="Normal 41 9 2" xfId="30323"/>
    <cellStyle name="Normal 42" xfId="2161"/>
    <cellStyle name="Normal 42 10" xfId="2162"/>
    <cellStyle name="Normal 42 10 2" xfId="30413"/>
    <cellStyle name="Normal 42 11" xfId="2163"/>
    <cellStyle name="Normal 42 11 2" xfId="30495"/>
    <cellStyle name="Normal 42 12" xfId="2164"/>
    <cellStyle name="Normal 42 12 2" xfId="30577"/>
    <cellStyle name="Normal 42 13" xfId="2165"/>
    <cellStyle name="Normal 42 13 2" xfId="30659"/>
    <cellStyle name="Normal 42 14" xfId="2166"/>
    <cellStyle name="Normal 42 14 2" xfId="30741"/>
    <cellStyle name="Normal 42 15" xfId="2167"/>
    <cellStyle name="Normal 42 15 2" xfId="30823"/>
    <cellStyle name="Normal 42 16" xfId="2168"/>
    <cellStyle name="Normal 42 16 2" xfId="30903"/>
    <cellStyle name="Normal 42 17" xfId="2169"/>
    <cellStyle name="Normal 42 17 2" xfId="30987"/>
    <cellStyle name="Normal 42 18" xfId="2170"/>
    <cellStyle name="Normal 42 18 2" xfId="31067"/>
    <cellStyle name="Normal 42 19" xfId="2171"/>
    <cellStyle name="Normal 42 19 2" xfId="31027"/>
    <cellStyle name="Normal 42 2" xfId="2172"/>
    <cellStyle name="Normal 42 2 2" xfId="29766"/>
    <cellStyle name="Normal 42 20" xfId="2173"/>
    <cellStyle name="Normal 42 20 2" xfId="31231"/>
    <cellStyle name="Normal 42 21" xfId="2174"/>
    <cellStyle name="Normal 42 21 2" xfId="31315"/>
    <cellStyle name="Normal 42 22" xfId="2175"/>
    <cellStyle name="Normal 42 22 2" xfId="31397"/>
    <cellStyle name="Normal 42 23" xfId="2176"/>
    <cellStyle name="Normal 42 23 2" xfId="31477"/>
    <cellStyle name="Normal 42 24" xfId="2177"/>
    <cellStyle name="Normal 42 24 2" xfId="31585"/>
    <cellStyle name="Normal 42 25" xfId="2178"/>
    <cellStyle name="Normal 42 25 2" xfId="31644"/>
    <cellStyle name="Normal 42 26" xfId="2179"/>
    <cellStyle name="Normal 42 26 2" xfId="31726"/>
    <cellStyle name="Normal 42 27" xfId="2180"/>
    <cellStyle name="Normal 42 27 2" xfId="31807"/>
    <cellStyle name="Normal 42 28" xfId="2181"/>
    <cellStyle name="Normal 42 28 2" xfId="31888"/>
    <cellStyle name="Normal 42 29" xfId="2182"/>
    <cellStyle name="Normal 42 29 2" xfId="31992"/>
    <cellStyle name="Normal 42 3" xfId="2183"/>
    <cellStyle name="Normal 42 3 2" xfId="29859"/>
    <cellStyle name="Normal 42 30" xfId="2184"/>
    <cellStyle name="Normal 42 30 2" xfId="32049"/>
    <cellStyle name="Normal 42 31" xfId="2185"/>
    <cellStyle name="Normal 42 31 2" xfId="32145"/>
    <cellStyle name="Normal 42 32" xfId="2186"/>
    <cellStyle name="Normal 42 33" xfId="2187"/>
    <cellStyle name="Normal 42 33 2" xfId="32331"/>
    <cellStyle name="Normal 42 34" xfId="2188"/>
    <cellStyle name="Normal 42 34 2" xfId="32265"/>
    <cellStyle name="Normal 42 35" xfId="2189"/>
    <cellStyle name="Normal 42 35 2" xfId="32535"/>
    <cellStyle name="Normal 42 36" xfId="2190"/>
    <cellStyle name="Normal 42 36 2" xfId="32568"/>
    <cellStyle name="Normal 42 37" xfId="2191"/>
    <cellStyle name="Normal 42 37 2" xfId="32635"/>
    <cellStyle name="Normal 42 38" xfId="2192"/>
    <cellStyle name="Normal 42 38 2" xfId="32715"/>
    <cellStyle name="Normal 42 39" xfId="2193"/>
    <cellStyle name="Normal 42 39 2" xfId="32790"/>
    <cellStyle name="Normal 42 4" xfId="2194"/>
    <cellStyle name="Normal 42 4 2" xfId="29833"/>
    <cellStyle name="Normal 42 40" xfId="2195"/>
    <cellStyle name="Normal 42 40 2" xfId="32863"/>
    <cellStyle name="Normal 42 41" xfId="2196"/>
    <cellStyle name="Normal 42 42" xfId="29680"/>
    <cellStyle name="Normal 42 5" xfId="2197"/>
    <cellStyle name="Normal 42 5 2" xfId="29996"/>
    <cellStyle name="Normal 42 6" xfId="2198"/>
    <cellStyle name="Normal 42 6 2" xfId="30077"/>
    <cellStyle name="Normal 42 7" xfId="2199"/>
    <cellStyle name="Normal 42 7 2" xfId="30167"/>
    <cellStyle name="Normal 42 8" xfId="2200"/>
    <cellStyle name="Normal 42 8 2" xfId="30249"/>
    <cellStyle name="Normal 42 9" xfId="2201"/>
    <cellStyle name="Normal 42 9 2" xfId="30288"/>
    <cellStyle name="Normal 43" xfId="2202"/>
    <cellStyle name="Normal 43 10" xfId="2203"/>
    <cellStyle name="Normal 43 10 2" xfId="30412"/>
    <cellStyle name="Normal 43 11" xfId="2204"/>
    <cellStyle name="Normal 43 11 2" xfId="30494"/>
    <cellStyle name="Normal 43 12" xfId="2205"/>
    <cellStyle name="Normal 43 12 2" xfId="30576"/>
    <cellStyle name="Normal 43 13" xfId="2206"/>
    <cellStyle name="Normal 43 13 2" xfId="30658"/>
    <cellStyle name="Normal 43 14" xfId="2207"/>
    <cellStyle name="Normal 43 14 2" xfId="30740"/>
    <cellStyle name="Normal 43 15" xfId="2208"/>
    <cellStyle name="Normal 43 15 2" xfId="30822"/>
    <cellStyle name="Normal 43 16" xfId="2209"/>
    <cellStyle name="Normal 43 16 2" xfId="30902"/>
    <cellStyle name="Normal 43 17" xfId="2210"/>
    <cellStyle name="Normal 43 17 2" xfId="30986"/>
    <cellStyle name="Normal 43 18" xfId="2211"/>
    <cellStyle name="Normal 43 18 2" xfId="31066"/>
    <cellStyle name="Normal 43 19" xfId="2212"/>
    <cellStyle name="Normal 43 19 2" xfId="31126"/>
    <cellStyle name="Normal 43 2" xfId="2213"/>
    <cellStyle name="Normal 43 2 2" xfId="29767"/>
    <cellStyle name="Normal 43 20" xfId="2214"/>
    <cellStyle name="Normal 43 20 2" xfId="31230"/>
    <cellStyle name="Normal 43 21" xfId="2215"/>
    <cellStyle name="Normal 43 21 2" xfId="31363"/>
    <cellStyle name="Normal 43 22" xfId="2216"/>
    <cellStyle name="Normal 43 22 2" xfId="31396"/>
    <cellStyle name="Normal 43 23" xfId="2217"/>
    <cellStyle name="Normal 43 23 2" xfId="31476"/>
    <cellStyle name="Normal 43 24" xfId="2218"/>
    <cellStyle name="Normal 43 24 2" xfId="31586"/>
    <cellStyle name="Normal 43 25" xfId="2219"/>
    <cellStyle name="Normal 43 25 2" xfId="31643"/>
    <cellStyle name="Normal 43 26" xfId="2220"/>
    <cellStyle name="Normal 43 26 2" xfId="31725"/>
    <cellStyle name="Normal 43 27" xfId="2221"/>
    <cellStyle name="Normal 43 27 2" xfId="31806"/>
    <cellStyle name="Normal 43 28" xfId="2222"/>
    <cellStyle name="Normal 43 28 2" xfId="31887"/>
    <cellStyle name="Normal 43 29" xfId="2223"/>
    <cellStyle name="Normal 43 29 2" xfId="31993"/>
    <cellStyle name="Normal 43 3" xfId="2224"/>
    <cellStyle name="Normal 43 3 2" xfId="29860"/>
    <cellStyle name="Normal 43 30" xfId="2225"/>
    <cellStyle name="Normal 43 30 2" xfId="32048"/>
    <cellStyle name="Normal 43 31" xfId="2226"/>
    <cellStyle name="Normal 43 31 2" xfId="32146"/>
    <cellStyle name="Normal 43 32" xfId="2227"/>
    <cellStyle name="Normal 43 33" xfId="2228"/>
    <cellStyle name="Normal 43 33 2" xfId="32332"/>
    <cellStyle name="Normal 43 34" xfId="2229"/>
    <cellStyle name="Normal 43 34 2" xfId="32264"/>
    <cellStyle name="Normal 43 35" xfId="2230"/>
    <cellStyle name="Normal 43 35 2" xfId="32490"/>
    <cellStyle name="Normal 43 36" xfId="2231"/>
    <cellStyle name="Normal 43 36 2" xfId="32538"/>
    <cellStyle name="Normal 43 37" xfId="2232"/>
    <cellStyle name="Normal 43 37 2" xfId="32636"/>
    <cellStyle name="Normal 43 38" xfId="2233"/>
    <cellStyle name="Normal 43 38 2" xfId="32716"/>
    <cellStyle name="Normal 43 39" xfId="2234"/>
    <cellStyle name="Normal 43 39 2" xfId="32791"/>
    <cellStyle name="Normal 43 4" xfId="2235"/>
    <cellStyle name="Normal 43 4 2" xfId="29832"/>
    <cellStyle name="Normal 43 40" xfId="2236"/>
    <cellStyle name="Normal 43 40 2" xfId="32864"/>
    <cellStyle name="Normal 43 41" xfId="2237"/>
    <cellStyle name="Normal 43 42" xfId="29681"/>
    <cellStyle name="Normal 43 5" xfId="2238"/>
    <cellStyle name="Normal 43 5 2" xfId="29995"/>
    <cellStyle name="Normal 43 6" xfId="2239"/>
    <cellStyle name="Normal 43 6 2" xfId="30036"/>
    <cellStyle name="Normal 43 7" xfId="2240"/>
    <cellStyle name="Normal 43 7 2" xfId="30166"/>
    <cellStyle name="Normal 43 8" xfId="2241"/>
    <cellStyle name="Normal 43 8 2" xfId="30248"/>
    <cellStyle name="Normal 43 9" xfId="2242"/>
    <cellStyle name="Normal 43 9 2" xfId="30307"/>
    <cellStyle name="Normal 44" xfId="2243"/>
    <cellStyle name="Normal 44 10" xfId="2244"/>
    <cellStyle name="Normal 44 10 2" xfId="30411"/>
    <cellStyle name="Normal 44 11" xfId="2245"/>
    <cellStyle name="Normal 44 11 2" xfId="30493"/>
    <cellStyle name="Normal 44 12" xfId="2246"/>
    <cellStyle name="Normal 44 12 2" xfId="30575"/>
    <cellStyle name="Normal 44 13" xfId="2247"/>
    <cellStyle name="Normal 44 13 2" xfId="30657"/>
    <cellStyle name="Normal 44 14" xfId="2248"/>
    <cellStyle name="Normal 44 14 2" xfId="30739"/>
    <cellStyle name="Normal 44 15" xfId="2249"/>
    <cellStyle name="Normal 44 15 2" xfId="30821"/>
    <cellStyle name="Normal 44 16" xfId="2250"/>
    <cellStyle name="Normal 44 16 2" xfId="30901"/>
    <cellStyle name="Normal 44 17" xfId="2251"/>
    <cellStyle name="Normal 44 17 2" xfId="30985"/>
    <cellStyle name="Normal 44 18" xfId="2252"/>
    <cellStyle name="Normal 44 18 2" xfId="31065"/>
    <cellStyle name="Normal 44 19" xfId="2253"/>
    <cellStyle name="Normal 44 19 2" xfId="31187"/>
    <cellStyle name="Normal 44 2" xfId="2254"/>
    <cellStyle name="Normal 44 2 2" xfId="29768"/>
    <cellStyle name="Normal 44 20" xfId="2255"/>
    <cellStyle name="Normal 44 20 2" xfId="31229"/>
    <cellStyle name="Normal 44 21" xfId="2256"/>
    <cellStyle name="Normal 44 21 2" xfId="31336"/>
    <cellStyle name="Normal 44 22" xfId="2257"/>
    <cellStyle name="Normal 44 22 2" xfId="31395"/>
    <cellStyle name="Normal 44 23" xfId="2258"/>
    <cellStyle name="Normal 44 23 2" xfId="31475"/>
    <cellStyle name="Normal 44 24" xfId="2259"/>
    <cellStyle name="Normal 44 24 2" xfId="31587"/>
    <cellStyle name="Normal 44 25" xfId="2260"/>
    <cellStyle name="Normal 44 25 2" xfId="31642"/>
    <cellStyle name="Normal 44 26" xfId="2261"/>
    <cellStyle name="Normal 44 26 2" xfId="31724"/>
    <cellStyle name="Normal 44 27" xfId="2262"/>
    <cellStyle name="Normal 44 27 2" xfId="31805"/>
    <cellStyle name="Normal 44 28" xfId="2263"/>
    <cellStyle name="Normal 44 28 2" xfId="31886"/>
    <cellStyle name="Normal 44 29" xfId="2264"/>
    <cellStyle name="Normal 44 29 2" xfId="31994"/>
    <cellStyle name="Normal 44 3" xfId="2265"/>
    <cellStyle name="Normal 44 3 2" xfId="29861"/>
    <cellStyle name="Normal 44 30" xfId="2266"/>
    <cellStyle name="Normal 44 30 2" xfId="32047"/>
    <cellStyle name="Normal 44 31" xfId="2267"/>
    <cellStyle name="Normal 44 31 2" xfId="32147"/>
    <cellStyle name="Normal 44 32" xfId="2268"/>
    <cellStyle name="Normal 44 33" xfId="2269"/>
    <cellStyle name="Normal 44 33 2" xfId="32333"/>
    <cellStyle name="Normal 44 34" xfId="2270"/>
    <cellStyle name="Normal 44 34 2" xfId="32263"/>
    <cellStyle name="Normal 44 35" xfId="2271"/>
    <cellStyle name="Normal 44 35 2" xfId="32588"/>
    <cellStyle name="Normal 44 36" xfId="2272"/>
    <cellStyle name="Normal 44 36 2" xfId="32473"/>
    <cellStyle name="Normal 44 37" xfId="2273"/>
    <cellStyle name="Normal 44 37 2" xfId="32637"/>
    <cellStyle name="Normal 44 38" xfId="2274"/>
    <cellStyle name="Normal 44 38 2" xfId="32717"/>
    <cellStyle name="Normal 44 39" xfId="2275"/>
    <cellStyle name="Normal 44 39 2" xfId="32792"/>
    <cellStyle name="Normal 44 4" xfId="2276"/>
    <cellStyle name="Normal 44 4 2" xfId="29831"/>
    <cellStyle name="Normal 44 40" xfId="2277"/>
    <cellStyle name="Normal 44 40 2" xfId="32865"/>
    <cellStyle name="Normal 44 41" xfId="2278"/>
    <cellStyle name="Normal 44 42" xfId="29682"/>
    <cellStyle name="Normal 44 5" xfId="2279"/>
    <cellStyle name="Normal 44 5 2" xfId="29944"/>
    <cellStyle name="Normal 44 6" xfId="2280"/>
    <cellStyle name="Normal 44 6 2" xfId="30061"/>
    <cellStyle name="Normal 44 7" xfId="2281"/>
    <cellStyle name="Normal 44 7 2" xfId="30165"/>
    <cellStyle name="Normal 44 8" xfId="2282"/>
    <cellStyle name="Normal 44 8 2" xfId="30247"/>
    <cellStyle name="Normal 44 9" xfId="2283"/>
    <cellStyle name="Normal 44 9 2" xfId="30369"/>
    <cellStyle name="Normal 45" xfId="2284"/>
    <cellStyle name="Normal 45 10" xfId="2285"/>
    <cellStyle name="Normal 45 10 2" xfId="30410"/>
    <cellStyle name="Normal 45 11" xfId="2286"/>
    <cellStyle name="Normal 45 11 2" xfId="30492"/>
    <cellStyle name="Normal 45 12" xfId="2287"/>
    <cellStyle name="Normal 45 12 2" xfId="30574"/>
    <cellStyle name="Normal 45 13" xfId="2288"/>
    <cellStyle name="Normal 45 13 2" xfId="30656"/>
    <cellStyle name="Normal 45 14" xfId="2289"/>
    <cellStyle name="Normal 45 14 2" xfId="30738"/>
    <cellStyle name="Normal 45 15" xfId="2290"/>
    <cellStyle name="Normal 45 15 2" xfId="30820"/>
    <cellStyle name="Normal 45 16" xfId="2291"/>
    <cellStyle name="Normal 45 16 2" xfId="30900"/>
    <cellStyle name="Normal 45 17" xfId="2292"/>
    <cellStyle name="Normal 45 17 2" xfId="30984"/>
    <cellStyle name="Normal 45 18" xfId="2293"/>
    <cellStyle name="Normal 45 18 2" xfId="31064"/>
    <cellStyle name="Normal 45 19" xfId="2294"/>
    <cellStyle name="Normal 45 19 2" xfId="31186"/>
    <cellStyle name="Normal 45 2" xfId="2295"/>
    <cellStyle name="Normal 45 2 2" xfId="29769"/>
    <cellStyle name="Normal 45 20" xfId="2296"/>
    <cellStyle name="Normal 45 20 2" xfId="31228"/>
    <cellStyle name="Normal 45 21" xfId="2297"/>
    <cellStyle name="Normal 45 21 2" xfId="31302"/>
    <cellStyle name="Normal 45 22" xfId="2298"/>
    <cellStyle name="Normal 45 22 2" xfId="31394"/>
    <cellStyle name="Normal 45 23" xfId="2299"/>
    <cellStyle name="Normal 45 23 2" xfId="31474"/>
    <cellStyle name="Normal 45 24" xfId="2300"/>
    <cellStyle name="Normal 45 24 2" xfId="31588"/>
    <cellStyle name="Normal 45 25" xfId="2301"/>
    <cellStyle name="Normal 45 25 2" xfId="31641"/>
    <cellStyle name="Normal 45 26" xfId="2302"/>
    <cellStyle name="Normal 45 26 2" xfId="31723"/>
    <cellStyle name="Normal 45 27" xfId="2303"/>
    <cellStyle name="Normal 45 27 2" xfId="31804"/>
    <cellStyle name="Normal 45 28" xfId="2304"/>
    <cellStyle name="Normal 45 28 2" xfId="31885"/>
    <cellStyle name="Normal 45 29" xfId="2305"/>
    <cellStyle name="Normal 45 29 2" xfId="31995"/>
    <cellStyle name="Normal 45 3" xfId="2306"/>
    <cellStyle name="Normal 45 3 2" xfId="29862"/>
    <cellStyle name="Normal 45 30" xfId="2307"/>
    <cellStyle name="Normal 45 30 2" xfId="32046"/>
    <cellStyle name="Normal 45 31" xfId="2308"/>
    <cellStyle name="Normal 45 31 2" xfId="32148"/>
    <cellStyle name="Normal 45 32" xfId="2309"/>
    <cellStyle name="Normal 45 33" xfId="2310"/>
    <cellStyle name="Normal 45 33 2" xfId="32334"/>
    <cellStyle name="Normal 45 34" xfId="2311"/>
    <cellStyle name="Normal 45 34 2" xfId="32262"/>
    <cellStyle name="Normal 45 35" xfId="2312"/>
    <cellStyle name="Normal 45 35 2" xfId="32503"/>
    <cellStyle name="Normal 45 36" xfId="2313"/>
    <cellStyle name="Normal 45 36 2" xfId="32597"/>
    <cellStyle name="Normal 45 37" xfId="2314"/>
    <cellStyle name="Normal 45 37 2" xfId="32638"/>
    <cellStyle name="Normal 45 38" xfId="2315"/>
    <cellStyle name="Normal 45 38 2" xfId="32719"/>
    <cellStyle name="Normal 45 39" xfId="2316"/>
    <cellStyle name="Normal 45 39 2" xfId="32793"/>
    <cellStyle name="Normal 45 4" xfId="2317"/>
    <cellStyle name="Normal 45 4 2" xfId="29823"/>
    <cellStyle name="Normal 45 40" xfId="2318"/>
    <cellStyle name="Normal 45 40 2" xfId="32866"/>
    <cellStyle name="Normal 45 41" xfId="2319"/>
    <cellStyle name="Normal 45 42" xfId="29683"/>
    <cellStyle name="Normal 45 5" xfId="2320"/>
    <cellStyle name="Normal 45 5 2" xfId="29979"/>
    <cellStyle name="Normal 45 6" xfId="2321"/>
    <cellStyle name="Normal 45 6 2" xfId="30124"/>
    <cellStyle name="Normal 45 7" xfId="2322"/>
    <cellStyle name="Normal 45 7 2" xfId="30164"/>
    <cellStyle name="Normal 45 8" xfId="2323"/>
    <cellStyle name="Normal 45 8 2" xfId="30246"/>
    <cellStyle name="Normal 45 9" xfId="2324"/>
    <cellStyle name="Normal 45 9 2" xfId="30368"/>
    <cellStyle name="Normal 46" xfId="2325"/>
    <cellStyle name="Normal 46 10" xfId="2326"/>
    <cellStyle name="Normal 46 10 2" xfId="30409"/>
    <cellStyle name="Normal 46 11" xfId="2327"/>
    <cellStyle name="Normal 46 11 2" xfId="30491"/>
    <cellStyle name="Normal 46 12" xfId="2328"/>
    <cellStyle name="Normal 46 12 2" xfId="30573"/>
    <cellStyle name="Normal 46 13" xfId="2329"/>
    <cellStyle name="Normal 46 13 2" xfId="30655"/>
    <cellStyle name="Normal 46 14" xfId="2330"/>
    <cellStyle name="Normal 46 14 2" xfId="30737"/>
    <cellStyle name="Normal 46 15" xfId="2331"/>
    <cellStyle name="Normal 46 15 2" xfId="30819"/>
    <cellStyle name="Normal 46 16" xfId="2332"/>
    <cellStyle name="Normal 46 16 2" xfId="30899"/>
    <cellStyle name="Normal 46 17" xfId="2333"/>
    <cellStyle name="Normal 46 17 2" xfId="30983"/>
    <cellStyle name="Normal 46 18" xfId="2334"/>
    <cellStyle name="Normal 46 18 2" xfId="31063"/>
    <cellStyle name="Normal 46 19" xfId="2335"/>
    <cellStyle name="Normal 46 19 2" xfId="31185"/>
    <cellStyle name="Normal 46 2" xfId="2336"/>
    <cellStyle name="Normal 46 2 2" xfId="29770"/>
    <cellStyle name="Normal 46 20" xfId="2337"/>
    <cellStyle name="Normal 46 20 2" xfId="31227"/>
    <cellStyle name="Normal 46 21" xfId="2338"/>
    <cellStyle name="Normal 46 21 2" xfId="31337"/>
    <cellStyle name="Normal 46 22" xfId="2339"/>
    <cellStyle name="Normal 46 22 2" xfId="31378"/>
    <cellStyle name="Normal 46 23" xfId="2340"/>
    <cellStyle name="Normal 46 23 2" xfId="31473"/>
    <cellStyle name="Normal 46 24" xfId="2341"/>
    <cellStyle name="Normal 46 24 2" xfId="31589"/>
    <cellStyle name="Normal 46 25" xfId="2342"/>
    <cellStyle name="Normal 46 25 2" xfId="31640"/>
    <cellStyle name="Normal 46 26" xfId="2343"/>
    <cellStyle name="Normal 46 26 2" xfId="31722"/>
    <cellStyle name="Normal 46 27" xfId="2344"/>
    <cellStyle name="Normal 46 27 2" xfId="31803"/>
    <cellStyle name="Normal 46 28" xfId="2345"/>
    <cellStyle name="Normal 46 28 2" xfId="31884"/>
    <cellStyle name="Normal 46 29" xfId="2346"/>
    <cellStyle name="Normal 46 29 2" xfId="31996"/>
    <cellStyle name="Normal 46 3" xfId="2347"/>
    <cellStyle name="Normal 46 3 2" xfId="29863"/>
    <cellStyle name="Normal 46 30" xfId="2348"/>
    <cellStyle name="Normal 46 30 2" xfId="32045"/>
    <cellStyle name="Normal 46 31" xfId="2349"/>
    <cellStyle name="Normal 46 31 2" xfId="32149"/>
    <cellStyle name="Normal 46 32" xfId="2350"/>
    <cellStyle name="Normal 46 33" xfId="2351"/>
    <cellStyle name="Normal 46 33 2" xfId="32335"/>
    <cellStyle name="Normal 46 34" xfId="2352"/>
    <cellStyle name="Normal 46 34 2" xfId="32261"/>
    <cellStyle name="Normal 46 35" xfId="2353"/>
    <cellStyle name="Normal 46 35 2" xfId="32285"/>
    <cellStyle name="Normal 46 36" xfId="2354"/>
    <cellStyle name="Normal 46 36 2" xfId="32300"/>
    <cellStyle name="Normal 46 37" xfId="2355"/>
    <cellStyle name="Normal 46 37 2" xfId="32639"/>
    <cellStyle name="Normal 46 38" xfId="2356"/>
    <cellStyle name="Normal 46 38 2" xfId="32720"/>
    <cellStyle name="Normal 46 39" xfId="2357"/>
    <cellStyle name="Normal 46 39 2" xfId="32794"/>
    <cellStyle name="Normal 46 4" xfId="2358"/>
    <cellStyle name="Normal 46 4 2" xfId="29822"/>
    <cellStyle name="Normal 46 40" xfId="2359"/>
    <cellStyle name="Normal 46 40 2" xfId="32867"/>
    <cellStyle name="Normal 46 41" xfId="2360"/>
    <cellStyle name="Normal 46 42" xfId="29684"/>
    <cellStyle name="Normal 46 5" xfId="2361"/>
    <cellStyle name="Normal 46 5 2" xfId="30041"/>
    <cellStyle name="Normal 46 6" xfId="2362"/>
    <cellStyle name="Normal 46 6 2" xfId="30123"/>
    <cellStyle name="Normal 46 7" xfId="2363"/>
    <cellStyle name="Normal 46 7 2" xfId="30163"/>
    <cellStyle name="Normal 46 8" xfId="2364"/>
    <cellStyle name="Normal 46 8 2" xfId="30245"/>
    <cellStyle name="Normal 46 9" xfId="2365"/>
    <cellStyle name="Normal 46 9 2" xfId="30367"/>
    <cellStyle name="Normal 47" xfId="2366"/>
    <cellStyle name="Normal 47 10" xfId="2367"/>
    <cellStyle name="Normal 47 10 2" xfId="30408"/>
    <cellStyle name="Normal 47 11" xfId="2368"/>
    <cellStyle name="Normal 47 11 2" xfId="30490"/>
    <cellStyle name="Normal 47 12" xfId="2369"/>
    <cellStyle name="Normal 47 12 2" xfId="30572"/>
    <cellStyle name="Normal 47 13" xfId="2370"/>
    <cellStyle name="Normal 47 13 2" xfId="30654"/>
    <cellStyle name="Normal 47 14" xfId="2371"/>
    <cellStyle name="Normal 47 14 2" xfId="30736"/>
    <cellStyle name="Normal 47 15" xfId="2372"/>
    <cellStyle name="Normal 47 15 2" xfId="30818"/>
    <cellStyle name="Normal 47 16" xfId="2373"/>
    <cellStyle name="Normal 47 16 2" xfId="30898"/>
    <cellStyle name="Normal 47 17" xfId="2374"/>
    <cellStyle name="Normal 47 17 2" xfId="30982"/>
    <cellStyle name="Normal 47 18" xfId="2375"/>
    <cellStyle name="Normal 47 18 2" xfId="31062"/>
    <cellStyle name="Normal 47 19" xfId="2376"/>
    <cellStyle name="Normal 47 19 2" xfId="31070"/>
    <cellStyle name="Normal 47 2" xfId="2377"/>
    <cellStyle name="Normal 47 2 2" xfId="29771"/>
    <cellStyle name="Normal 47 20" xfId="2378"/>
    <cellStyle name="Normal 47 20 2" xfId="31226"/>
    <cellStyle name="Normal 47 21" xfId="2379"/>
    <cellStyle name="Normal 47 21 2" xfId="31338"/>
    <cellStyle name="Normal 47 22" xfId="2380"/>
    <cellStyle name="Normal 47 22 2" xfId="31393"/>
    <cellStyle name="Normal 47 23" xfId="2381"/>
    <cellStyle name="Normal 47 23 2" xfId="31472"/>
    <cellStyle name="Normal 47 24" xfId="2382"/>
    <cellStyle name="Normal 47 24 2" xfId="31590"/>
    <cellStyle name="Normal 47 25" xfId="2383"/>
    <cellStyle name="Normal 47 25 2" xfId="31639"/>
    <cellStyle name="Normal 47 26" xfId="2384"/>
    <cellStyle name="Normal 47 26 2" xfId="31721"/>
    <cellStyle name="Normal 47 27" xfId="2385"/>
    <cellStyle name="Normal 47 27 2" xfId="31802"/>
    <cellStyle name="Normal 47 28" xfId="2386"/>
    <cellStyle name="Normal 47 28 2" xfId="31883"/>
    <cellStyle name="Normal 47 29" xfId="2387"/>
    <cellStyle name="Normal 47 29 2" xfId="31997"/>
    <cellStyle name="Normal 47 3" xfId="2388"/>
    <cellStyle name="Normal 47 3 2" xfId="29864"/>
    <cellStyle name="Normal 47 30" xfId="2389"/>
    <cellStyle name="Normal 47 30 2" xfId="31952"/>
    <cellStyle name="Normal 47 31" xfId="2390"/>
    <cellStyle name="Normal 47 31 2" xfId="32150"/>
    <cellStyle name="Normal 47 32" xfId="2391"/>
    <cellStyle name="Normal 47 33" xfId="2392"/>
    <cellStyle name="Normal 47 33 2" xfId="32338"/>
    <cellStyle name="Normal 47 34" xfId="2393"/>
    <cellStyle name="Normal 47 34 2" xfId="32260"/>
    <cellStyle name="Normal 47 35" xfId="2394"/>
    <cellStyle name="Normal 47 35 2" xfId="32489"/>
    <cellStyle name="Normal 47 36" xfId="2395"/>
    <cellStyle name="Normal 47 36 2" xfId="32580"/>
    <cellStyle name="Normal 47 37" xfId="2396"/>
    <cellStyle name="Normal 47 37 2" xfId="32640"/>
    <cellStyle name="Normal 47 38" xfId="2397"/>
    <cellStyle name="Normal 47 38 2" xfId="32721"/>
    <cellStyle name="Normal 47 39" xfId="2398"/>
    <cellStyle name="Normal 47 39 2" xfId="32795"/>
    <cellStyle name="Normal 47 4" xfId="2399"/>
    <cellStyle name="Normal 47 4 2" xfId="29946"/>
    <cellStyle name="Normal 47 40" xfId="2400"/>
    <cellStyle name="Normal 47 40 2" xfId="32868"/>
    <cellStyle name="Normal 47 41" xfId="2401"/>
    <cellStyle name="Normal 47 42" xfId="29685"/>
    <cellStyle name="Normal 47 5" xfId="2402"/>
    <cellStyle name="Normal 47 5 2" xfId="30040"/>
    <cellStyle name="Normal 47 6" xfId="2403"/>
    <cellStyle name="Normal 47 6 2" xfId="30122"/>
    <cellStyle name="Normal 47 7" xfId="2404"/>
    <cellStyle name="Normal 47 7 2" xfId="30162"/>
    <cellStyle name="Normal 47 8" xfId="2405"/>
    <cellStyle name="Normal 47 8 2" xfId="30244"/>
    <cellStyle name="Normal 47 9" xfId="2406"/>
    <cellStyle name="Normal 47 9 2" xfId="30252"/>
    <cellStyle name="Normal 48" xfId="2407"/>
    <cellStyle name="Normal 48 10" xfId="2408"/>
    <cellStyle name="Normal 48 10 2" xfId="30407"/>
    <cellStyle name="Normal 48 11" xfId="2409"/>
    <cellStyle name="Normal 48 11 2" xfId="30489"/>
    <cellStyle name="Normal 48 12" xfId="2410"/>
    <cellStyle name="Normal 48 12 2" xfId="30571"/>
    <cellStyle name="Normal 48 13" xfId="2411"/>
    <cellStyle name="Normal 48 13 2" xfId="30653"/>
    <cellStyle name="Normal 48 14" xfId="2412"/>
    <cellStyle name="Normal 48 14 2" xfId="30735"/>
    <cellStyle name="Normal 48 15" xfId="2413"/>
    <cellStyle name="Normal 48 15 2" xfId="30817"/>
    <cellStyle name="Normal 48 16" xfId="2414"/>
    <cellStyle name="Normal 48 16 2" xfId="30862"/>
    <cellStyle name="Normal 48 17" xfId="2415"/>
    <cellStyle name="Normal 48 17 2" xfId="30981"/>
    <cellStyle name="Normal 48 18" xfId="2416"/>
    <cellStyle name="Normal 48 18 2" xfId="31026"/>
    <cellStyle name="Normal 48 19" xfId="2417"/>
    <cellStyle name="Normal 48 19 2" xfId="31081"/>
    <cellStyle name="Normal 48 2" xfId="2418"/>
    <cellStyle name="Normal 48 2 2" xfId="29772"/>
    <cellStyle name="Normal 48 20" xfId="2419"/>
    <cellStyle name="Normal 48 20 2" xfId="31225"/>
    <cellStyle name="Normal 48 21" xfId="2420"/>
    <cellStyle name="Normal 48 21 2" xfId="31339"/>
    <cellStyle name="Normal 48 22" xfId="2421"/>
    <cellStyle name="Normal 48 22 2" xfId="31392"/>
    <cellStyle name="Normal 48 23" xfId="2422"/>
    <cellStyle name="Normal 48 23 2" xfId="31471"/>
    <cellStyle name="Normal 48 24" xfId="2423"/>
    <cellStyle name="Normal 48 24 2" xfId="31591"/>
    <cellStyle name="Normal 48 25" xfId="2424"/>
    <cellStyle name="Normal 48 25 2" xfId="31638"/>
    <cellStyle name="Normal 48 26" xfId="2425"/>
    <cellStyle name="Normal 48 26 2" xfId="31720"/>
    <cellStyle name="Normal 48 27" xfId="2426"/>
    <cellStyle name="Normal 48 27 2" xfId="31801"/>
    <cellStyle name="Normal 48 28" xfId="2427"/>
    <cellStyle name="Normal 48 28 2" xfId="31882"/>
    <cellStyle name="Normal 48 29" xfId="2428"/>
    <cellStyle name="Normal 48 29 2" xfId="31998"/>
    <cellStyle name="Normal 48 3" xfId="2429"/>
    <cellStyle name="Normal 48 3 2" xfId="29865"/>
    <cellStyle name="Normal 48 30" xfId="2430"/>
    <cellStyle name="Normal 48 30 2" xfId="32029"/>
    <cellStyle name="Normal 48 31" xfId="2431"/>
    <cellStyle name="Normal 48 31 2" xfId="32151"/>
    <cellStyle name="Normal 48 32" xfId="2432"/>
    <cellStyle name="Normal 48 33" xfId="2433"/>
    <cellStyle name="Normal 48 33 2" xfId="32339"/>
    <cellStyle name="Normal 48 34" xfId="2434"/>
    <cellStyle name="Normal 48 34 2" xfId="32259"/>
    <cellStyle name="Normal 48 35" xfId="2435"/>
    <cellStyle name="Normal 48 35 2" xfId="32589"/>
    <cellStyle name="Normal 48 36" xfId="2436"/>
    <cellStyle name="Normal 48 36 2" xfId="32517"/>
    <cellStyle name="Normal 48 37" xfId="2437"/>
    <cellStyle name="Normal 48 37 2" xfId="32641"/>
    <cellStyle name="Normal 48 38" xfId="2438"/>
    <cellStyle name="Normal 48 38 2" xfId="32722"/>
    <cellStyle name="Normal 48 39" xfId="2439"/>
    <cellStyle name="Normal 48 39 2" xfId="32796"/>
    <cellStyle name="Normal 48 4" xfId="2440"/>
    <cellStyle name="Normal 48 4 2" xfId="29821"/>
    <cellStyle name="Normal 48 40" xfId="2441"/>
    <cellStyle name="Normal 48 40 2" xfId="32869"/>
    <cellStyle name="Normal 48 41" xfId="2442"/>
    <cellStyle name="Normal 48 42" xfId="29686"/>
    <cellStyle name="Normal 48 5" xfId="2443"/>
    <cellStyle name="Normal 48 5 2" xfId="30039"/>
    <cellStyle name="Normal 48 6" xfId="2444"/>
    <cellStyle name="Normal 48 6 2" xfId="29999"/>
    <cellStyle name="Normal 48 7" xfId="2445"/>
    <cellStyle name="Normal 48 7 2" xfId="30161"/>
    <cellStyle name="Normal 48 8" xfId="2446"/>
    <cellStyle name="Normal 48 8 2" xfId="30243"/>
    <cellStyle name="Normal 48 9" xfId="2447"/>
    <cellStyle name="Normal 48 9 2" xfId="30263"/>
    <cellStyle name="Normal 49" xfId="2448"/>
    <cellStyle name="Normal 49 10" xfId="2449"/>
    <cellStyle name="Normal 49 10 2" xfId="30364"/>
    <cellStyle name="Normal 49 11" xfId="2450"/>
    <cellStyle name="Normal 49 11 2" xfId="30453"/>
    <cellStyle name="Normal 49 12" xfId="2451"/>
    <cellStyle name="Normal 49 12 2" xfId="30535"/>
    <cellStyle name="Normal 49 13" xfId="2452"/>
    <cellStyle name="Normal 49 13 2" xfId="30617"/>
    <cellStyle name="Normal 49 14" xfId="2453"/>
    <cellStyle name="Normal 49 14 2" xfId="30699"/>
    <cellStyle name="Normal 49 15" xfId="2454"/>
    <cellStyle name="Normal 49 15 2" xfId="30781"/>
    <cellStyle name="Normal 49 16" xfId="2455"/>
    <cellStyle name="Normal 49 16 2" xfId="30882"/>
    <cellStyle name="Normal 49 17" xfId="2456"/>
    <cellStyle name="Normal 49 17 2" xfId="30863"/>
    <cellStyle name="Normal 49 18" xfId="2457"/>
    <cellStyle name="Normal 49 18 2" xfId="31046"/>
    <cellStyle name="Normal 49 19" xfId="2458"/>
    <cellStyle name="Normal 49 19 2" xfId="31082"/>
    <cellStyle name="Normal 49 2" xfId="2459"/>
    <cellStyle name="Normal 49 2 2" xfId="29773"/>
    <cellStyle name="Normal 49 20" xfId="2460"/>
    <cellStyle name="Normal 49 20 2" xfId="31182"/>
    <cellStyle name="Normal 49 21" xfId="2461"/>
    <cellStyle name="Normal 49 21 2" xfId="31316"/>
    <cellStyle name="Normal 49 22" xfId="2462"/>
    <cellStyle name="Normal 49 22 2" xfId="31391"/>
    <cellStyle name="Normal 49 23" xfId="2463"/>
    <cellStyle name="Normal 49 23 2" xfId="31426"/>
    <cellStyle name="Normal 49 24" xfId="2464"/>
    <cellStyle name="Normal 49 24 2" xfId="31592"/>
    <cellStyle name="Normal 49 25" xfId="2465"/>
    <cellStyle name="Normal 49 25 2" xfId="31543"/>
    <cellStyle name="Normal 49 26" xfId="2466"/>
    <cellStyle name="Normal 49 26 2" xfId="31684"/>
    <cellStyle name="Normal 49 27" xfId="2467"/>
    <cellStyle name="Normal 49 27 2" xfId="31766"/>
    <cellStyle name="Normal 49 28" xfId="2468"/>
    <cellStyle name="Normal 49 28 2" xfId="31847"/>
    <cellStyle name="Normal 49 29" xfId="2469"/>
    <cellStyle name="Normal 49 29 2" xfId="31999"/>
    <cellStyle name="Normal 49 3" xfId="2470"/>
    <cellStyle name="Normal 49 3 2" xfId="29866"/>
    <cellStyle name="Normal 49 30" xfId="2471"/>
    <cellStyle name="Normal 49 30 2" xfId="32083"/>
    <cellStyle name="Normal 49 31" xfId="2472"/>
    <cellStyle name="Normal 49 31 2" xfId="32152"/>
    <cellStyle name="Normal 49 32" xfId="2473"/>
    <cellStyle name="Normal 49 33" xfId="2474"/>
    <cellStyle name="Normal 49 33 2" xfId="32340"/>
    <cellStyle name="Normal 49 34" xfId="2475"/>
    <cellStyle name="Normal 49 34 2" xfId="32258"/>
    <cellStyle name="Normal 49 35" xfId="2476"/>
    <cellStyle name="Normal 49 35 2" xfId="32545"/>
    <cellStyle name="Normal 49 36" xfId="2477"/>
    <cellStyle name="Normal 49 36 2" xfId="32475"/>
    <cellStyle name="Normal 49 37" xfId="2478"/>
    <cellStyle name="Normal 49 37 2" xfId="32642"/>
    <cellStyle name="Normal 49 38" xfId="2479"/>
    <cellStyle name="Normal 49 38 2" xfId="32723"/>
    <cellStyle name="Normal 49 39" xfId="2480"/>
    <cellStyle name="Normal 49 39 2" xfId="32797"/>
    <cellStyle name="Normal 49 4" xfId="2481"/>
    <cellStyle name="Normal 49 4 2" xfId="29736"/>
    <cellStyle name="Normal 49 40" xfId="2482"/>
    <cellStyle name="Normal 49 40 2" xfId="32870"/>
    <cellStyle name="Normal 49 41" xfId="2483"/>
    <cellStyle name="Normal 49 42" xfId="29687"/>
    <cellStyle name="Normal 49 5" xfId="2484"/>
    <cellStyle name="Normal 49 5 2" xfId="29856"/>
    <cellStyle name="Normal 49 6" xfId="2485"/>
    <cellStyle name="Normal 49 6 2" xfId="30010"/>
    <cellStyle name="Normal 49 7" xfId="2486"/>
    <cellStyle name="Normal 49 7 2" xfId="29943"/>
    <cellStyle name="Normal 49 8" xfId="2487"/>
    <cellStyle name="Normal 49 8 2" xfId="30207"/>
    <cellStyle name="Normal 49 9" xfId="2488"/>
    <cellStyle name="Normal 49 9 2" xfId="30264"/>
    <cellStyle name="Normal 5" xfId="2489"/>
    <cellStyle name="Normal 5 10" xfId="2490"/>
    <cellStyle name="Normal 5 11" xfId="2491"/>
    <cellStyle name="Normal 5 12" xfId="2492"/>
    <cellStyle name="Normal 5 13" xfId="2493"/>
    <cellStyle name="Normal 5 14" xfId="2494"/>
    <cellStyle name="Normal 5 15" xfId="2495"/>
    <cellStyle name="Normal 5 16" xfId="2496"/>
    <cellStyle name="Normal 5 17" xfId="2497"/>
    <cellStyle name="Normal 5 18" xfId="2498"/>
    <cellStyle name="Normal 5 19" xfId="2499"/>
    <cellStyle name="Normal 5 2" xfId="2500"/>
    <cellStyle name="Normal 5 20" xfId="2501"/>
    <cellStyle name="Normal 5 21" xfId="2502"/>
    <cellStyle name="Normal 5 22" xfId="2503"/>
    <cellStyle name="Normal 5 23" xfId="2504"/>
    <cellStyle name="Normal 5 24" xfId="2505"/>
    <cellStyle name="Normal 5 25" xfId="2506"/>
    <cellStyle name="Normal 5 26" xfId="2507"/>
    <cellStyle name="Normal 5 27" xfId="2508"/>
    <cellStyle name="Normal 5 28" xfId="2509"/>
    <cellStyle name="Normal 5 29" xfId="2510"/>
    <cellStyle name="Normal 5 3" xfId="2511"/>
    <cellStyle name="Normal 5 30" xfId="2512"/>
    <cellStyle name="Normal 5 31" xfId="2513"/>
    <cellStyle name="Normal 5 32" xfId="2514"/>
    <cellStyle name="Normal 5 33" xfId="2515"/>
    <cellStyle name="Normal 5 4" xfId="2516"/>
    <cellStyle name="Normal 5 5" xfId="2517"/>
    <cellStyle name="Normal 5 6" xfId="2518"/>
    <cellStyle name="Normal 5 7" xfId="2519"/>
    <cellStyle name="Normal 5 8" xfId="2520"/>
    <cellStyle name="Normal 5 9" xfId="2521"/>
    <cellStyle name="Normal 50" xfId="2522"/>
    <cellStyle name="Normal 50 10" xfId="2523"/>
    <cellStyle name="Normal 50 10 2" xfId="30391"/>
    <cellStyle name="Normal 50 11" xfId="2524"/>
    <cellStyle name="Normal 50 11 2" xfId="30473"/>
    <cellStyle name="Normal 50 12" xfId="2525"/>
    <cellStyle name="Normal 50 12 2" xfId="30555"/>
    <cellStyle name="Normal 50 13" xfId="2526"/>
    <cellStyle name="Normal 50 13 2" xfId="30637"/>
    <cellStyle name="Normal 50 14" xfId="2527"/>
    <cellStyle name="Normal 50 14 2" xfId="30719"/>
    <cellStyle name="Normal 50 15" xfId="2528"/>
    <cellStyle name="Normal 50 15 2" xfId="30801"/>
    <cellStyle name="Normal 50 16" xfId="2529"/>
    <cellStyle name="Normal 50 16 2" xfId="30949"/>
    <cellStyle name="Normal 50 17" xfId="2530"/>
    <cellStyle name="Normal 50 17 2" xfId="30965"/>
    <cellStyle name="Normal 50 18" xfId="2531"/>
    <cellStyle name="Normal 50 18 2" xfId="31110"/>
    <cellStyle name="Normal 50 19" xfId="2532"/>
    <cellStyle name="Normal 50 19 2" xfId="31093"/>
    <cellStyle name="Normal 50 2" xfId="2533"/>
    <cellStyle name="Normal 50 2 2" xfId="29774"/>
    <cellStyle name="Normal 50 20" xfId="2534"/>
    <cellStyle name="Normal 50 20 2" xfId="31209"/>
    <cellStyle name="Normal 50 21" xfId="2535"/>
    <cellStyle name="Normal 50 21 2" xfId="31340"/>
    <cellStyle name="Normal 50 22" xfId="2536"/>
    <cellStyle name="Normal 50 22 2" xfId="31388"/>
    <cellStyle name="Normal 50 23" xfId="2537"/>
    <cellStyle name="Normal 50 23 2" xfId="31455"/>
    <cellStyle name="Normal 50 24" xfId="2538"/>
    <cellStyle name="Normal 50 24 2" xfId="31593"/>
    <cellStyle name="Normal 50 25" xfId="2539"/>
    <cellStyle name="Normal 50 25 2" xfId="31622"/>
    <cellStyle name="Normal 50 26" xfId="2540"/>
    <cellStyle name="Normal 50 26 2" xfId="31704"/>
    <cellStyle name="Normal 50 27" xfId="2541"/>
    <cellStyle name="Normal 50 27 2" xfId="31785"/>
    <cellStyle name="Normal 50 28" xfId="2542"/>
    <cellStyle name="Normal 50 28 2" xfId="31866"/>
    <cellStyle name="Normal 50 29" xfId="2543"/>
    <cellStyle name="Normal 50 29 2" xfId="32000"/>
    <cellStyle name="Normal 50 3" xfId="2544"/>
    <cellStyle name="Normal 50 3 2" xfId="29867"/>
    <cellStyle name="Normal 50 30" xfId="2545"/>
    <cellStyle name="Normal 50 30 2" xfId="32082"/>
    <cellStyle name="Normal 50 31" xfId="2546"/>
    <cellStyle name="Normal 50 31 2" xfId="32153"/>
    <cellStyle name="Normal 50 32" xfId="2547"/>
    <cellStyle name="Normal 50 33" xfId="2548"/>
    <cellStyle name="Normal 50 33 2" xfId="32341"/>
    <cellStyle name="Normal 50 34" xfId="2549"/>
    <cellStyle name="Normal 50 34 2" xfId="32257"/>
    <cellStyle name="Normal 50 35" xfId="2550"/>
    <cellStyle name="Normal 50 35 2" xfId="32504"/>
    <cellStyle name="Normal 50 36" xfId="2551"/>
    <cellStyle name="Normal 50 36 2" xfId="32479"/>
    <cellStyle name="Normal 50 37" xfId="2552"/>
    <cellStyle name="Normal 50 37 2" xfId="32643"/>
    <cellStyle name="Normal 50 38" xfId="2553"/>
    <cellStyle name="Normal 50 38 2" xfId="32724"/>
    <cellStyle name="Normal 50 39" xfId="2554"/>
    <cellStyle name="Normal 50 39 2" xfId="32798"/>
    <cellStyle name="Normal 50 4" xfId="2555"/>
    <cellStyle name="Normal 50 4 2" xfId="29950"/>
    <cellStyle name="Normal 50 40" xfId="2556"/>
    <cellStyle name="Normal 50 40 2" xfId="32871"/>
    <cellStyle name="Normal 50 41" xfId="2557"/>
    <cellStyle name="Normal 50 42" xfId="29688"/>
    <cellStyle name="Normal 50 5" xfId="2558"/>
    <cellStyle name="Normal 50 5 2" xfId="29917"/>
    <cellStyle name="Normal 50 6" xfId="2559"/>
    <cellStyle name="Normal 50 6 2" xfId="30011"/>
    <cellStyle name="Normal 50 7" xfId="2560"/>
    <cellStyle name="Normal 50 7 2" xfId="30145"/>
    <cellStyle name="Normal 50 8" xfId="2561"/>
    <cellStyle name="Normal 50 8 2" xfId="30227"/>
    <cellStyle name="Normal 50 9" xfId="2562"/>
    <cellStyle name="Normal 50 9 2" xfId="30275"/>
    <cellStyle name="Normal 51" xfId="2563"/>
    <cellStyle name="Normal 51 10" xfId="2564"/>
    <cellStyle name="Normal 51 10 2" xfId="30458"/>
    <cellStyle name="Normal 51 11" xfId="2565"/>
    <cellStyle name="Normal 51 11 2" xfId="30540"/>
    <cellStyle name="Normal 51 12" xfId="2566"/>
    <cellStyle name="Normal 51 12 2" xfId="30622"/>
    <cellStyle name="Normal 51 13" xfId="2567"/>
    <cellStyle name="Normal 51 13 2" xfId="30704"/>
    <cellStyle name="Normal 51 14" xfId="2568"/>
    <cellStyle name="Normal 51 14 2" xfId="30786"/>
    <cellStyle name="Normal 51 15" xfId="2569"/>
    <cellStyle name="Normal 51 15 2" xfId="30867"/>
    <cellStyle name="Normal 51 16" xfId="2570"/>
    <cellStyle name="Normal 51 16 2" xfId="30948"/>
    <cellStyle name="Normal 51 17" xfId="2571"/>
    <cellStyle name="Normal 51 17 2" xfId="31031"/>
    <cellStyle name="Normal 51 18" xfId="2572"/>
    <cellStyle name="Normal 51 18 2" xfId="31109"/>
    <cellStyle name="Normal 51 19" xfId="2573"/>
    <cellStyle name="Normal 51 19 2" xfId="31094"/>
    <cellStyle name="Normal 51 2" xfId="2574"/>
    <cellStyle name="Normal 51 2 2" xfId="29775"/>
    <cellStyle name="Normal 51 20" xfId="2575"/>
    <cellStyle name="Normal 51 20 2" xfId="31268"/>
    <cellStyle name="Normal 51 21" xfId="2576"/>
    <cellStyle name="Normal 51 21 2" xfId="31341"/>
    <cellStyle name="Normal 51 22" xfId="2577"/>
    <cellStyle name="Normal 51 22 2" xfId="31387"/>
    <cellStyle name="Normal 51 23" xfId="2578"/>
    <cellStyle name="Normal 51 23 2" xfId="31510"/>
    <cellStyle name="Normal 51 24" xfId="2579"/>
    <cellStyle name="Normal 51 24 2" xfId="31594"/>
    <cellStyle name="Normal 51 25" xfId="2580"/>
    <cellStyle name="Normal 51 25 2" xfId="31689"/>
    <cellStyle name="Normal 51 26" xfId="2581"/>
    <cellStyle name="Normal 51 26 2" xfId="31770"/>
    <cellStyle name="Normal 51 27" xfId="2582"/>
    <cellStyle name="Normal 51 27 2" xfId="31851"/>
    <cellStyle name="Normal 51 28" xfId="2583"/>
    <cellStyle name="Normal 51 28 2" xfId="31921"/>
    <cellStyle name="Normal 51 29" xfId="2584"/>
    <cellStyle name="Normal 51 29 2" xfId="32001"/>
    <cellStyle name="Normal 51 3" xfId="2585"/>
    <cellStyle name="Normal 51 3 2" xfId="29868"/>
    <cellStyle name="Normal 51 30" xfId="2586"/>
    <cellStyle name="Normal 51 30 2" xfId="32081"/>
    <cellStyle name="Normal 51 31" xfId="2587"/>
    <cellStyle name="Normal 51 31 2" xfId="32154"/>
    <cellStyle name="Normal 51 32" xfId="2588"/>
    <cellStyle name="Normal 51 33" xfId="2589"/>
    <cellStyle name="Normal 51 33 2" xfId="32342"/>
    <cellStyle name="Normal 51 34" xfId="2590"/>
    <cellStyle name="Normal 51 34 2" xfId="32256"/>
    <cellStyle name="Normal 51 35" xfId="2591"/>
    <cellStyle name="Normal 51 35 2" xfId="32440"/>
    <cellStyle name="Normal 51 36" xfId="2592"/>
    <cellStyle name="Normal 51 36 2" xfId="32301"/>
    <cellStyle name="Normal 51 37" xfId="2593"/>
    <cellStyle name="Normal 51 37 2" xfId="32644"/>
    <cellStyle name="Normal 51 38" xfId="2594"/>
    <cellStyle name="Normal 51 38 2" xfId="32725"/>
    <cellStyle name="Normal 51 39" xfId="2595"/>
    <cellStyle name="Normal 51 39 2" xfId="32799"/>
    <cellStyle name="Normal 51 4" xfId="2596"/>
    <cellStyle name="Normal 51 4 2" xfId="29951"/>
    <cellStyle name="Normal 51 40" xfId="2597"/>
    <cellStyle name="Normal 51 40 2" xfId="32872"/>
    <cellStyle name="Normal 51 41" xfId="2598"/>
    <cellStyle name="Normal 51 42" xfId="29689"/>
    <cellStyle name="Normal 51 5" xfId="2599"/>
    <cellStyle name="Normal 51 5 2" xfId="29918"/>
    <cellStyle name="Normal 51 6" xfId="2600"/>
    <cellStyle name="Normal 51 6 2" xfId="30022"/>
    <cellStyle name="Normal 51 7" xfId="2601"/>
    <cellStyle name="Normal 51 7 2" xfId="30212"/>
    <cellStyle name="Normal 51 8" xfId="2602"/>
    <cellStyle name="Normal 51 8 2" xfId="30292"/>
    <cellStyle name="Normal 51 9" xfId="2603"/>
    <cellStyle name="Normal 51 9 2" xfId="30276"/>
    <cellStyle name="Normal 52" xfId="2604"/>
    <cellStyle name="Normal 52 10" xfId="2605"/>
    <cellStyle name="Normal 52 10 2" xfId="30457"/>
    <cellStyle name="Normal 52 11" xfId="2606"/>
    <cellStyle name="Normal 52 11 2" xfId="30539"/>
    <cellStyle name="Normal 52 12" xfId="2607"/>
    <cellStyle name="Normal 52 12 2" xfId="30621"/>
    <cellStyle name="Normal 52 13" xfId="2608"/>
    <cellStyle name="Normal 52 13 2" xfId="30703"/>
    <cellStyle name="Normal 52 14" xfId="2609"/>
    <cellStyle name="Normal 52 14 2" xfId="30785"/>
    <cellStyle name="Normal 52 15" xfId="2610"/>
    <cellStyle name="Normal 52 15 2" xfId="30866"/>
    <cellStyle name="Normal 52 16" xfId="2611"/>
    <cellStyle name="Normal 52 16 2" xfId="30947"/>
    <cellStyle name="Normal 52 17" xfId="2612"/>
    <cellStyle name="Normal 52 17 2" xfId="31030"/>
    <cellStyle name="Normal 52 18" xfId="2613"/>
    <cellStyle name="Normal 52 18 2" xfId="31108"/>
    <cellStyle name="Normal 52 19" xfId="2614"/>
    <cellStyle name="Normal 52 19 2" xfId="31095"/>
    <cellStyle name="Normal 52 2" xfId="2615"/>
    <cellStyle name="Normal 52 2 2" xfId="29776"/>
    <cellStyle name="Normal 52 20" xfId="2616"/>
    <cellStyle name="Normal 52 20 2" xfId="31267"/>
    <cellStyle name="Normal 52 21" xfId="2617"/>
    <cellStyle name="Normal 52 21 2" xfId="31342"/>
    <cellStyle name="Normal 52 22" xfId="2618"/>
    <cellStyle name="Normal 52 22 2" xfId="31390"/>
    <cellStyle name="Normal 52 23" xfId="2619"/>
    <cellStyle name="Normal 52 23 2" xfId="31509"/>
    <cellStyle name="Normal 52 24" xfId="2620"/>
    <cellStyle name="Normal 52 24 2" xfId="31595"/>
    <cellStyle name="Normal 52 25" xfId="2621"/>
    <cellStyle name="Normal 52 25 2" xfId="31688"/>
    <cellStyle name="Normal 52 26" xfId="2622"/>
    <cellStyle name="Normal 52 26 2" xfId="31769"/>
    <cellStyle name="Normal 52 27" xfId="2623"/>
    <cellStyle name="Normal 52 27 2" xfId="31850"/>
    <cellStyle name="Normal 52 28" xfId="2624"/>
    <cellStyle name="Normal 52 28 2" xfId="31920"/>
    <cellStyle name="Normal 52 29" xfId="2625"/>
    <cellStyle name="Normal 52 29 2" xfId="32002"/>
    <cellStyle name="Normal 52 3" xfId="2626"/>
    <cellStyle name="Normal 52 3 2" xfId="29869"/>
    <cellStyle name="Normal 52 30" xfId="2627"/>
    <cellStyle name="Normal 52 30 2" xfId="31989"/>
    <cellStyle name="Normal 52 31" xfId="2628"/>
    <cellStyle name="Normal 52 31 2" xfId="32155"/>
    <cellStyle name="Normal 52 32" xfId="2629"/>
    <cellStyle name="Normal 52 33" xfId="2630"/>
    <cellStyle name="Normal 52 33 2" xfId="32343"/>
    <cellStyle name="Normal 52 34" xfId="2631"/>
    <cellStyle name="Normal 52 34 2" xfId="32255"/>
    <cellStyle name="Normal 52 35" xfId="2632"/>
    <cellStyle name="Normal 52 35 2" xfId="32576"/>
    <cellStyle name="Normal 52 36" xfId="2633"/>
    <cellStyle name="Normal 52 36 2" xfId="32564"/>
    <cellStyle name="Normal 52 37" xfId="2634"/>
    <cellStyle name="Normal 52 37 2" xfId="32645"/>
    <cellStyle name="Normal 52 38" xfId="2635"/>
    <cellStyle name="Normal 52 38 2" xfId="32726"/>
    <cellStyle name="Normal 52 39" xfId="2636"/>
    <cellStyle name="Normal 52 39 2" xfId="32800"/>
    <cellStyle name="Normal 52 4" xfId="2637"/>
    <cellStyle name="Normal 52 4 2" xfId="29952"/>
    <cellStyle name="Normal 52 40" xfId="2638"/>
    <cellStyle name="Normal 52 40 2" xfId="32873"/>
    <cellStyle name="Normal 52 41" xfId="2639"/>
    <cellStyle name="Normal 52 42" xfId="29690"/>
    <cellStyle name="Normal 52 5" xfId="2640"/>
    <cellStyle name="Normal 52 5 2" xfId="29929"/>
    <cellStyle name="Normal 52 6" xfId="2641"/>
    <cellStyle name="Normal 52 6 2" xfId="30023"/>
    <cellStyle name="Normal 52 7" xfId="2642"/>
    <cellStyle name="Normal 52 7 2" xfId="30211"/>
    <cellStyle name="Normal 52 8" xfId="2643"/>
    <cellStyle name="Normal 52 8 2" xfId="30291"/>
    <cellStyle name="Normal 52 9" xfId="2644"/>
    <cellStyle name="Normal 52 9 2" xfId="30277"/>
    <cellStyle name="Normal 53" xfId="2645"/>
    <cellStyle name="Normal 53 10" xfId="2646"/>
    <cellStyle name="Normal 53 10 2" xfId="30456"/>
    <cellStyle name="Normal 53 11" xfId="2647"/>
    <cellStyle name="Normal 53 11 2" xfId="30538"/>
    <cellStyle name="Normal 53 12" xfId="2648"/>
    <cellStyle name="Normal 53 12 2" xfId="30620"/>
    <cellStyle name="Normal 53 13" xfId="2649"/>
    <cellStyle name="Normal 53 13 2" xfId="30702"/>
    <cellStyle name="Normal 53 14" xfId="2650"/>
    <cellStyle name="Normal 53 14 2" xfId="30784"/>
    <cellStyle name="Normal 53 15" xfId="2651"/>
    <cellStyle name="Normal 53 15 2" xfId="30865"/>
    <cellStyle name="Normal 53 16" xfId="2652"/>
    <cellStyle name="Normal 53 16 2" xfId="30826"/>
    <cellStyle name="Normal 53 17" xfId="2653"/>
    <cellStyle name="Normal 53 17 2" xfId="31029"/>
    <cellStyle name="Normal 53 18" xfId="2654"/>
    <cellStyle name="Normal 53 18 2" xfId="30990"/>
    <cellStyle name="Normal 53 19" xfId="2655"/>
    <cellStyle name="Normal 53 19 2" xfId="31103"/>
    <cellStyle name="Normal 53 2" xfId="2656"/>
    <cellStyle name="Normal 53 2 2" xfId="29777"/>
    <cellStyle name="Normal 53 20" xfId="2657"/>
    <cellStyle name="Normal 53 20 2" xfId="31266"/>
    <cellStyle name="Normal 53 21" xfId="2658"/>
    <cellStyle name="Normal 53 21 2" xfId="31375"/>
    <cellStyle name="Normal 53 22" xfId="2659"/>
    <cellStyle name="Normal 53 22 2" xfId="31386"/>
    <cellStyle name="Normal 53 23" xfId="2660"/>
    <cellStyle name="Normal 53 23 2" xfId="31508"/>
    <cellStyle name="Normal 53 24" xfId="2661"/>
    <cellStyle name="Normal 53 24 2" xfId="31596"/>
    <cellStyle name="Normal 53 25" xfId="2662"/>
    <cellStyle name="Normal 53 25 2" xfId="31687"/>
    <cellStyle name="Normal 53 26" xfId="2663"/>
    <cellStyle name="Normal 53 26 2" xfId="31768"/>
    <cellStyle name="Normal 53 27" xfId="2664"/>
    <cellStyle name="Normal 53 27 2" xfId="31849"/>
    <cellStyle name="Normal 53 28" xfId="2665"/>
    <cellStyle name="Normal 53 28 2" xfId="31919"/>
    <cellStyle name="Normal 53 29" xfId="2666"/>
    <cellStyle name="Normal 53 29 2" xfId="32003"/>
    <cellStyle name="Normal 53 3" xfId="2667"/>
    <cellStyle name="Normal 53 3 2" xfId="29870"/>
    <cellStyle name="Normal 53 30" xfId="2668"/>
    <cellStyle name="Normal 53 30 2" xfId="31978"/>
    <cellStyle name="Normal 53 31" xfId="2669"/>
    <cellStyle name="Normal 53 31 2" xfId="32156"/>
    <cellStyle name="Normal 53 32" xfId="2670"/>
    <cellStyle name="Normal 53 33" xfId="2671"/>
    <cellStyle name="Normal 53 33 2" xfId="32344"/>
    <cellStyle name="Normal 53 34" xfId="2672"/>
    <cellStyle name="Normal 53 34 2" xfId="32254"/>
    <cellStyle name="Normal 53 35" xfId="2673"/>
    <cellStyle name="Normal 53 35 2" xfId="32534"/>
    <cellStyle name="Normal 53 36" xfId="2674"/>
    <cellStyle name="Normal 53 36 2" xfId="32478"/>
    <cellStyle name="Normal 53 37" xfId="2675"/>
    <cellStyle name="Normal 53 37 2" xfId="32646"/>
    <cellStyle name="Normal 53 38" xfId="2676"/>
    <cellStyle name="Normal 53 38 2" xfId="32727"/>
    <cellStyle name="Normal 53 39" xfId="2677"/>
    <cellStyle name="Normal 53 39 2" xfId="32801"/>
    <cellStyle name="Normal 53 4" xfId="2678"/>
    <cellStyle name="Normal 53 4 2" xfId="29953"/>
    <cellStyle name="Normal 53 40" xfId="2679"/>
    <cellStyle name="Normal 53 40 2" xfId="32874"/>
    <cellStyle name="Normal 53 41" xfId="2680"/>
    <cellStyle name="Normal 53 42" xfId="29691"/>
    <cellStyle name="Normal 53 5" xfId="2681"/>
    <cellStyle name="Normal 53 5 2" xfId="29930"/>
    <cellStyle name="Normal 53 6" xfId="2682"/>
    <cellStyle name="Normal 53 6 2" xfId="30024"/>
    <cellStyle name="Normal 53 7" xfId="2683"/>
    <cellStyle name="Normal 53 7 2" xfId="30210"/>
    <cellStyle name="Normal 53 8" xfId="2684"/>
    <cellStyle name="Normal 53 8 2" xfId="30290"/>
    <cellStyle name="Normal 53 9" xfId="2685"/>
    <cellStyle name="Normal 53 9 2" xfId="30285"/>
    <cellStyle name="Normal 54" xfId="2686"/>
    <cellStyle name="Normal 54 10" xfId="2687"/>
    <cellStyle name="Normal 54 10 2" xfId="30325"/>
    <cellStyle name="Normal 54 11" xfId="2688"/>
    <cellStyle name="Normal 54 11 2" xfId="30416"/>
    <cellStyle name="Normal 54 12" xfId="2689"/>
    <cellStyle name="Normal 54 12 2" xfId="30498"/>
    <cellStyle name="Normal 54 13" xfId="2690"/>
    <cellStyle name="Normal 54 13 2" xfId="30580"/>
    <cellStyle name="Normal 54 14" xfId="2691"/>
    <cellStyle name="Normal 54 14 2" xfId="30662"/>
    <cellStyle name="Normal 54 15" xfId="2692"/>
    <cellStyle name="Normal 54 15 2" xfId="30744"/>
    <cellStyle name="Normal 54 16" xfId="2693"/>
    <cellStyle name="Normal 54 16 2" xfId="30837"/>
    <cellStyle name="Normal 54 17" xfId="2694"/>
    <cellStyle name="Normal 54 17 2" xfId="30906"/>
    <cellStyle name="Normal 54 18" xfId="2695"/>
    <cellStyle name="Normal 54 18 2" xfId="31001"/>
    <cellStyle name="Normal 54 19" xfId="2696"/>
    <cellStyle name="Normal 54 19 2" xfId="31104"/>
    <cellStyle name="Normal 54 2" xfId="2697"/>
    <cellStyle name="Normal 54 2 2" xfId="29778"/>
    <cellStyle name="Normal 54 20" xfId="2698"/>
    <cellStyle name="Normal 54 20 2" xfId="31144"/>
    <cellStyle name="Normal 54 21" xfId="2699"/>
    <cellStyle name="Normal 54 21 2" xfId="31343"/>
    <cellStyle name="Normal 54 22" xfId="2700"/>
    <cellStyle name="Normal 54 22 2" xfId="31385"/>
    <cellStyle name="Normal 54 23" xfId="2701"/>
    <cellStyle name="Normal 54 23 2" xfId="31400"/>
    <cellStyle name="Normal 54 24" xfId="2702"/>
    <cellStyle name="Normal 54 24 2" xfId="31597"/>
    <cellStyle name="Normal 54 25" xfId="2703"/>
    <cellStyle name="Normal 54 25 2" xfId="31582"/>
    <cellStyle name="Normal 54 26" xfId="2704"/>
    <cellStyle name="Normal 54 26 2" xfId="31647"/>
    <cellStyle name="Normal 54 27" xfId="2705"/>
    <cellStyle name="Normal 54 27 2" xfId="31729"/>
    <cellStyle name="Normal 54 28" xfId="2706"/>
    <cellStyle name="Normal 54 28 2" xfId="31810"/>
    <cellStyle name="Normal 54 29" xfId="2707"/>
    <cellStyle name="Normal 54 29 2" xfId="32004"/>
    <cellStyle name="Normal 54 3" xfId="2708"/>
    <cellStyle name="Normal 54 3 2" xfId="29871"/>
    <cellStyle name="Normal 54 30" xfId="2709"/>
    <cellStyle name="Normal 54 30 2" xfId="31977"/>
    <cellStyle name="Normal 54 31" xfId="2710"/>
    <cellStyle name="Normal 54 31 2" xfId="32157"/>
    <cellStyle name="Normal 54 32" xfId="2711"/>
    <cellStyle name="Normal 54 33" xfId="2712"/>
    <cellStyle name="Normal 54 33 2" xfId="32346"/>
    <cellStyle name="Normal 54 34" xfId="2713"/>
    <cellStyle name="Normal 54 34 2" xfId="32253"/>
    <cellStyle name="Normal 54 35" xfId="2714"/>
    <cellStyle name="Normal 54 35 2" xfId="32590"/>
    <cellStyle name="Normal 54 36" xfId="2715"/>
    <cellStyle name="Normal 54 36 2" xfId="32560"/>
    <cellStyle name="Normal 54 37" xfId="2716"/>
    <cellStyle name="Normal 54 37 2" xfId="32647"/>
    <cellStyle name="Normal 54 38" xfId="2717"/>
    <cellStyle name="Normal 54 38 2" xfId="32728"/>
    <cellStyle name="Normal 54 39" xfId="2718"/>
    <cellStyle name="Normal 54 39 2" xfId="32802"/>
    <cellStyle name="Normal 54 4" xfId="2719"/>
    <cellStyle name="Normal 54 4 2" xfId="29954"/>
    <cellStyle name="Normal 54 40" xfId="2720"/>
    <cellStyle name="Normal 54 40 2" xfId="32875"/>
    <cellStyle name="Normal 54 41" xfId="2721"/>
    <cellStyle name="Normal 54 42" xfId="29692"/>
    <cellStyle name="Normal 54 5" xfId="2722"/>
    <cellStyle name="Normal 54 5 2" xfId="29931"/>
    <cellStyle name="Normal 54 6" xfId="2723"/>
    <cellStyle name="Normal 54 6 2" xfId="30032"/>
    <cellStyle name="Normal 54 7" xfId="2724"/>
    <cellStyle name="Normal 54 7 2" xfId="30080"/>
    <cellStyle name="Normal 54 8" xfId="2725"/>
    <cellStyle name="Normal 54 8 2" xfId="30170"/>
    <cellStyle name="Normal 54 9" xfId="2726"/>
    <cellStyle name="Normal 54 9 2" xfId="30119"/>
    <cellStyle name="Normal 55" xfId="2727"/>
    <cellStyle name="Normal 55 2" xfId="2728"/>
    <cellStyle name="Normal 55 2 2" xfId="32347"/>
    <cellStyle name="Normal 55 3" xfId="2729"/>
    <cellStyle name="Normal 55 3 2" xfId="32252"/>
    <cellStyle name="Normal 55 4" xfId="2730"/>
    <cellStyle name="Normal 55 4 2" xfId="32546"/>
    <cellStyle name="Normal 55 5" xfId="2731"/>
    <cellStyle name="Normal 55 5 2" xfId="32523"/>
    <cellStyle name="Normal 55 6" xfId="2732"/>
    <cellStyle name="Normal 55 6 2" xfId="32648"/>
    <cellStyle name="Normal 55 7" xfId="2733"/>
    <cellStyle name="Normal 55 7 2" xfId="32729"/>
    <cellStyle name="Normal 55 8" xfId="2734"/>
    <cellStyle name="Normal 55 8 2" xfId="32803"/>
    <cellStyle name="Normal 55 9" xfId="2735"/>
    <cellStyle name="Normal 55 9 2" xfId="32876"/>
    <cellStyle name="Normal 56" xfId="2736"/>
    <cellStyle name="Normal 56 10" xfId="2737"/>
    <cellStyle name="Normal 56 10 2" xfId="30336"/>
    <cellStyle name="Normal 56 11" xfId="2738"/>
    <cellStyle name="Normal 56 11 2" xfId="30427"/>
    <cellStyle name="Normal 56 12" xfId="2739"/>
    <cellStyle name="Normal 56 12 2" xfId="30509"/>
    <cellStyle name="Normal 56 13" xfId="2740"/>
    <cellStyle name="Normal 56 13 2" xfId="30591"/>
    <cellStyle name="Normal 56 14" xfId="2741"/>
    <cellStyle name="Normal 56 14 2" xfId="30673"/>
    <cellStyle name="Normal 56 15" xfId="2742"/>
    <cellStyle name="Normal 56 15 2" xfId="30755"/>
    <cellStyle name="Normal 56 16" xfId="2743"/>
    <cellStyle name="Normal 56 16 2" xfId="30838"/>
    <cellStyle name="Normal 56 17" xfId="2744"/>
    <cellStyle name="Normal 56 17 2" xfId="30917"/>
    <cellStyle name="Normal 56 18" xfId="2745"/>
    <cellStyle name="Normal 56 18 2" xfId="31002"/>
    <cellStyle name="Normal 56 19" xfId="2746"/>
    <cellStyle name="Normal 56 19 2" xfId="31184"/>
    <cellStyle name="Normal 56 2" xfId="2747"/>
    <cellStyle name="Normal 56 2 2" xfId="29779"/>
    <cellStyle name="Normal 56 20" xfId="2748"/>
    <cellStyle name="Normal 56 20 2" xfId="31155"/>
    <cellStyle name="Normal 56 21" xfId="2749"/>
    <cellStyle name="Normal 56 21 2" xfId="31344"/>
    <cellStyle name="Normal 56 22" xfId="2750"/>
    <cellStyle name="Normal 56 22 2" xfId="31389"/>
    <cellStyle name="Normal 56 23" xfId="2751"/>
    <cellStyle name="Normal 56 23 2" xfId="31409"/>
    <cellStyle name="Normal 56 24" xfId="2752"/>
    <cellStyle name="Normal 56 24 2" xfId="31598"/>
    <cellStyle name="Normal 56 25" xfId="2753"/>
    <cellStyle name="Normal 56 25 2" xfId="31571"/>
    <cellStyle name="Normal 56 26" xfId="2754"/>
    <cellStyle name="Normal 56 26 2" xfId="31658"/>
    <cellStyle name="Normal 56 27" xfId="2755"/>
    <cellStyle name="Normal 56 27 2" xfId="31740"/>
    <cellStyle name="Normal 56 28" xfId="2756"/>
    <cellStyle name="Normal 56 28 2" xfId="31821"/>
    <cellStyle name="Normal 56 29" xfId="2757"/>
    <cellStyle name="Normal 56 29 2" xfId="32005"/>
    <cellStyle name="Normal 56 3" xfId="2758"/>
    <cellStyle name="Normal 56 3 2" xfId="29872"/>
    <cellStyle name="Normal 56 30" xfId="2759"/>
    <cellStyle name="Normal 56 30 2" xfId="31966"/>
    <cellStyle name="Normal 56 31" xfId="2760"/>
    <cellStyle name="Normal 56 31 2" xfId="32158"/>
    <cellStyle name="Normal 56 32" xfId="2761"/>
    <cellStyle name="Normal 56 33" xfId="2762"/>
    <cellStyle name="Normal 56 33 2" xfId="32348"/>
    <cellStyle name="Normal 56 34" xfId="2763"/>
    <cellStyle name="Normal 56 34 2" xfId="32251"/>
    <cellStyle name="Normal 56 35" xfId="2764"/>
    <cellStyle name="Normal 56 35 2" xfId="32505"/>
    <cellStyle name="Normal 56 36" xfId="2765"/>
    <cellStyle name="Normal 56 36 2" xfId="32527"/>
    <cellStyle name="Normal 56 37" xfId="2766"/>
    <cellStyle name="Normal 56 37 2" xfId="32649"/>
    <cellStyle name="Normal 56 38" xfId="2767"/>
    <cellStyle name="Normal 56 38 2" xfId="32730"/>
    <cellStyle name="Normal 56 39" xfId="2768"/>
    <cellStyle name="Normal 56 39 2" xfId="32804"/>
    <cellStyle name="Normal 56 4" xfId="2769"/>
    <cellStyle name="Normal 56 4 2" xfId="29955"/>
    <cellStyle name="Normal 56 40" xfId="2770"/>
    <cellStyle name="Normal 56 40 2" xfId="32877"/>
    <cellStyle name="Normal 56 41" xfId="2771"/>
    <cellStyle name="Normal 56 42" xfId="29693"/>
    <cellStyle name="Normal 56 5" xfId="2772"/>
    <cellStyle name="Normal 56 5 2" xfId="29939"/>
    <cellStyle name="Normal 56 6" xfId="2773"/>
    <cellStyle name="Normal 56 6 2" xfId="30033"/>
    <cellStyle name="Normal 56 7" xfId="2774"/>
    <cellStyle name="Normal 56 7 2" xfId="30091"/>
    <cellStyle name="Normal 56 8" xfId="2775"/>
    <cellStyle name="Normal 56 8 2" xfId="30181"/>
    <cellStyle name="Normal 56 9" xfId="2776"/>
    <cellStyle name="Normal 56 9 2" xfId="30366"/>
    <cellStyle name="Normal 57" xfId="2777"/>
    <cellStyle name="Normal 57 10" xfId="2778"/>
    <cellStyle name="Normal 57 10 2" xfId="30337"/>
    <cellStyle name="Normal 57 11" xfId="2779"/>
    <cellStyle name="Normal 57 11 2" xfId="30428"/>
    <cellStyle name="Normal 57 12" xfId="2780"/>
    <cellStyle name="Normal 57 12 2" xfId="30510"/>
    <cellStyle name="Normal 57 13" xfId="2781"/>
    <cellStyle name="Normal 57 13 2" xfId="30592"/>
    <cellStyle name="Normal 57 14" xfId="2782"/>
    <cellStyle name="Normal 57 14 2" xfId="30674"/>
    <cellStyle name="Normal 57 15" xfId="2783"/>
    <cellStyle name="Normal 57 15 2" xfId="30756"/>
    <cellStyle name="Normal 57 16" xfId="2784"/>
    <cellStyle name="Normal 57 16 2" xfId="30849"/>
    <cellStyle name="Normal 57 17" xfId="2785"/>
    <cellStyle name="Normal 57 17 2" xfId="30918"/>
    <cellStyle name="Normal 57 18" xfId="2786"/>
    <cellStyle name="Normal 57 18 2" xfId="31013"/>
    <cellStyle name="Normal 57 19" xfId="2787"/>
    <cellStyle name="Normal 57 19 2" xfId="30944"/>
    <cellStyle name="Normal 57 2" xfId="2788"/>
    <cellStyle name="Normal 57 2 2" xfId="29780"/>
    <cellStyle name="Normal 57 20" xfId="2789"/>
    <cellStyle name="Normal 57 20 2" xfId="31156"/>
    <cellStyle name="Normal 57 21" xfId="2790"/>
    <cellStyle name="Normal 57 21 2" xfId="31345"/>
    <cellStyle name="Normal 57 22" xfId="2791"/>
    <cellStyle name="Normal 57 22 2" xfId="31384"/>
    <cellStyle name="Normal 57 23" xfId="2792"/>
    <cellStyle name="Normal 57 23 2" xfId="31410"/>
    <cellStyle name="Normal 57 24" xfId="2793"/>
    <cellStyle name="Normal 57 24 2" xfId="31599"/>
    <cellStyle name="Normal 57 25" xfId="2794"/>
    <cellStyle name="Normal 57 25 2" xfId="31570"/>
    <cellStyle name="Normal 57 26" xfId="2795"/>
    <cellStyle name="Normal 57 26 2" xfId="31659"/>
    <cellStyle name="Normal 57 27" xfId="2796"/>
    <cellStyle name="Normal 57 27 2" xfId="31741"/>
    <cellStyle name="Normal 57 28" xfId="2797"/>
    <cellStyle name="Normal 57 28 2" xfId="31822"/>
    <cellStyle name="Normal 57 29" xfId="2798"/>
    <cellStyle name="Normal 57 29 2" xfId="32006"/>
    <cellStyle name="Normal 57 3" xfId="2799"/>
    <cellStyle name="Normal 57 3 2" xfId="29873"/>
    <cellStyle name="Normal 57 30" xfId="2800"/>
    <cellStyle name="Normal 57 30 2" xfId="31965"/>
    <cellStyle name="Normal 57 31" xfId="2801"/>
    <cellStyle name="Normal 57 31 2" xfId="32159"/>
    <cellStyle name="Normal 57 32" xfId="2802"/>
    <cellStyle name="Normal 57 33" xfId="2803"/>
    <cellStyle name="Normal 57 33 2" xfId="32349"/>
    <cellStyle name="Normal 57 34" xfId="2804"/>
    <cellStyle name="Normal 57 34 2" xfId="32250"/>
    <cellStyle name="Normal 57 35" xfId="2805"/>
    <cellStyle name="Normal 57 35 2" xfId="32426"/>
    <cellStyle name="Normal 57 36" xfId="2806"/>
    <cellStyle name="Normal 57 36 2" xfId="32302"/>
    <cellStyle name="Normal 57 37" xfId="2807"/>
    <cellStyle name="Normal 57 37 2" xfId="32650"/>
    <cellStyle name="Normal 57 38" xfId="2808"/>
    <cellStyle name="Normal 57 38 2" xfId="32731"/>
    <cellStyle name="Normal 57 39" xfId="2809"/>
    <cellStyle name="Normal 57 39 2" xfId="32805"/>
    <cellStyle name="Normal 57 4" xfId="2810"/>
    <cellStyle name="Normal 57 4 2" xfId="29956"/>
    <cellStyle name="Normal 57 40" xfId="2811"/>
    <cellStyle name="Normal 57 40 2" xfId="32878"/>
    <cellStyle name="Normal 57 41" xfId="2812"/>
    <cellStyle name="Normal 57 42" xfId="29694"/>
    <cellStyle name="Normal 57 5" xfId="2813"/>
    <cellStyle name="Normal 57 5 2" xfId="29940"/>
    <cellStyle name="Normal 57 6" xfId="2814"/>
    <cellStyle name="Normal 57 6 2" xfId="30121"/>
    <cellStyle name="Normal 57 7" xfId="2815"/>
    <cellStyle name="Normal 57 7 2" xfId="30092"/>
    <cellStyle name="Normal 57 8" xfId="2816"/>
    <cellStyle name="Normal 57 8 2" xfId="30182"/>
    <cellStyle name="Normal 57 9" xfId="2817"/>
    <cellStyle name="Normal 57 9 2" xfId="30286"/>
    <cellStyle name="Normal 58" xfId="2818"/>
    <cellStyle name="Normal 58 10" xfId="2819"/>
    <cellStyle name="Normal 58 10 2" xfId="30348"/>
    <cellStyle name="Normal 58 11" xfId="2820"/>
    <cellStyle name="Normal 58 11 2" xfId="30439"/>
    <cellStyle name="Normal 58 12" xfId="2821"/>
    <cellStyle name="Normal 58 12 2" xfId="30521"/>
    <cellStyle name="Normal 58 13" xfId="2822"/>
    <cellStyle name="Normal 58 13 2" xfId="30603"/>
    <cellStyle name="Normal 58 14" xfId="2823"/>
    <cellStyle name="Normal 58 14 2" xfId="30685"/>
    <cellStyle name="Normal 58 15" xfId="2824"/>
    <cellStyle name="Normal 58 15 2" xfId="30767"/>
    <cellStyle name="Normal 58 16" xfId="2825"/>
    <cellStyle name="Normal 58 16 2" xfId="30850"/>
    <cellStyle name="Normal 58 17" xfId="2826"/>
    <cellStyle name="Normal 58 17 2" xfId="30929"/>
    <cellStyle name="Normal 58 18" xfId="2827"/>
    <cellStyle name="Normal 58 18 2" xfId="31014"/>
    <cellStyle name="Normal 58 19" xfId="2828"/>
    <cellStyle name="Normal 58 19 2" xfId="31105"/>
    <cellStyle name="Normal 58 2" xfId="2829"/>
    <cellStyle name="Normal 58 2 2" xfId="29781"/>
    <cellStyle name="Normal 58 20" xfId="2830"/>
    <cellStyle name="Normal 58 20 2" xfId="31167"/>
    <cellStyle name="Normal 58 21" xfId="2831"/>
    <cellStyle name="Normal 58 21 2" xfId="31317"/>
    <cellStyle name="Normal 58 22" xfId="2832"/>
    <cellStyle name="Normal 58 22 2" xfId="31377"/>
    <cellStyle name="Normal 58 23" xfId="2833"/>
    <cellStyle name="Normal 58 23 2" xfId="31417"/>
    <cellStyle name="Normal 58 24" xfId="2834"/>
    <cellStyle name="Normal 58 24 2" xfId="31600"/>
    <cellStyle name="Normal 58 25" xfId="2835"/>
    <cellStyle name="Normal 58 25 2" xfId="31559"/>
    <cellStyle name="Normal 58 26" xfId="2836"/>
    <cellStyle name="Normal 58 26 2" xfId="31670"/>
    <cellStyle name="Normal 58 27" xfId="2837"/>
    <cellStyle name="Normal 58 27 2" xfId="31752"/>
    <cellStyle name="Normal 58 28" xfId="2838"/>
    <cellStyle name="Normal 58 28 2" xfId="31833"/>
    <cellStyle name="Normal 58 29" xfId="2839"/>
    <cellStyle name="Normal 58 29 2" xfId="32007"/>
    <cellStyle name="Normal 58 3" xfId="2840"/>
    <cellStyle name="Normal 58 3 2" xfId="29874"/>
    <cellStyle name="Normal 58 30" xfId="2841"/>
    <cellStyle name="Normal 58 30 2" xfId="31964"/>
    <cellStyle name="Normal 58 31" xfId="2842"/>
    <cellStyle name="Normal 58 31 2" xfId="32160"/>
    <cellStyle name="Normal 58 32" xfId="2843"/>
    <cellStyle name="Normal 58 33" xfId="2844"/>
    <cellStyle name="Normal 58 33 2" xfId="32351"/>
    <cellStyle name="Normal 58 34" xfId="2845"/>
    <cellStyle name="Normal 58 34 2" xfId="32249"/>
    <cellStyle name="Normal 58 35" xfId="2846"/>
    <cellStyle name="Normal 58 35 2" xfId="32488"/>
    <cellStyle name="Normal 58 36" xfId="2847"/>
    <cellStyle name="Normal 58 36 2" xfId="32501"/>
    <cellStyle name="Normal 58 37" xfId="2848"/>
    <cellStyle name="Normal 58 37 2" xfId="32652"/>
    <cellStyle name="Normal 58 38" xfId="2849"/>
    <cellStyle name="Normal 58 38 2" xfId="32732"/>
    <cellStyle name="Normal 58 39" xfId="2850"/>
    <cellStyle name="Normal 58 39 2" xfId="32807"/>
    <cellStyle name="Normal 58 4" xfId="2851"/>
    <cellStyle name="Normal 58 4 2" xfId="29957"/>
    <cellStyle name="Normal 58 40" xfId="2852"/>
    <cellStyle name="Normal 58 40 2" xfId="32879"/>
    <cellStyle name="Normal 58 41" xfId="2853"/>
    <cellStyle name="Normal 58 42" xfId="29695"/>
    <cellStyle name="Normal 58 5" xfId="2854"/>
    <cellStyle name="Normal 58 5 2" xfId="30038"/>
    <cellStyle name="Normal 58 6" xfId="2855"/>
    <cellStyle name="Normal 58 6 2" xfId="30034"/>
    <cellStyle name="Normal 58 7" xfId="2856"/>
    <cellStyle name="Normal 58 7 2" xfId="30103"/>
    <cellStyle name="Normal 58 8" xfId="2857"/>
    <cellStyle name="Normal 58 8 2" xfId="30193"/>
    <cellStyle name="Normal 58 9" xfId="2858"/>
    <cellStyle name="Normal 58 9 2" xfId="30287"/>
    <cellStyle name="Normal 59" xfId="2859"/>
    <cellStyle name="Normal 59 10" xfId="2860"/>
    <cellStyle name="Normal 59 10 2" xfId="30349"/>
    <cellStyle name="Normal 59 11" xfId="2861"/>
    <cellStyle name="Normal 59 11 2" xfId="30440"/>
    <cellStyle name="Normal 59 12" xfId="2862"/>
    <cellStyle name="Normal 59 12 2" xfId="30522"/>
    <cellStyle name="Normal 59 13" xfId="2863"/>
    <cellStyle name="Normal 59 13 2" xfId="30604"/>
    <cellStyle name="Normal 59 14" xfId="2864"/>
    <cellStyle name="Normal 59 14 2" xfId="30686"/>
    <cellStyle name="Normal 59 15" xfId="2865"/>
    <cellStyle name="Normal 59 15 2" xfId="30768"/>
    <cellStyle name="Normal 59 16" xfId="2866"/>
    <cellStyle name="Normal 59 16 2" xfId="30851"/>
    <cellStyle name="Normal 59 17" xfId="2867"/>
    <cellStyle name="Normal 59 17 2" xfId="30930"/>
    <cellStyle name="Normal 59 18" xfId="2868"/>
    <cellStyle name="Normal 59 18 2" xfId="31015"/>
    <cellStyle name="Normal 59 19" xfId="2869"/>
    <cellStyle name="Normal 59 19 2" xfId="31188"/>
    <cellStyle name="Normal 59 2" xfId="2870"/>
    <cellStyle name="Normal 59 2 2" xfId="29782"/>
    <cellStyle name="Normal 59 20" xfId="2871"/>
    <cellStyle name="Normal 59 20 2" xfId="31168"/>
    <cellStyle name="Normal 59 21" xfId="2872"/>
    <cellStyle name="Normal 59 21 2" xfId="31374"/>
    <cellStyle name="Normal 59 22" xfId="2873"/>
    <cellStyle name="Normal 59 22 2" xfId="31376"/>
    <cellStyle name="Normal 59 23" xfId="2874"/>
    <cellStyle name="Normal 59 23 2" xfId="31381"/>
    <cellStyle name="Normal 59 24" xfId="2875"/>
    <cellStyle name="Normal 59 24 2" xfId="31601"/>
    <cellStyle name="Normal 59 25" xfId="2876"/>
    <cellStyle name="Normal 59 25 2" xfId="31558"/>
    <cellStyle name="Normal 59 26" xfId="2877"/>
    <cellStyle name="Normal 59 26 2" xfId="31671"/>
    <cellStyle name="Normal 59 27" xfId="2878"/>
    <cellStyle name="Normal 59 27 2" xfId="31753"/>
    <cellStyle name="Normal 59 28" xfId="2879"/>
    <cellStyle name="Normal 59 28 2" xfId="31834"/>
    <cellStyle name="Normal 59 29" xfId="2880"/>
    <cellStyle name="Normal 59 29 2" xfId="32008"/>
    <cellStyle name="Normal 59 3" xfId="2881"/>
    <cellStyle name="Normal 59 3 2" xfId="29875"/>
    <cellStyle name="Normal 59 30" xfId="2882"/>
    <cellStyle name="Normal 59 30 2" xfId="31956"/>
    <cellStyle name="Normal 59 31" xfId="2883"/>
    <cellStyle name="Normal 59 31 2" xfId="32161"/>
    <cellStyle name="Normal 59 32" xfId="2884"/>
    <cellStyle name="Normal 59 33" xfId="2885"/>
    <cellStyle name="Normal 59 33 2" xfId="32355"/>
    <cellStyle name="Normal 59 34" xfId="2886"/>
    <cellStyle name="Normal 59 34 2" xfId="32248"/>
    <cellStyle name="Normal 59 35" xfId="2887"/>
    <cellStyle name="Normal 59 35 2" xfId="32533"/>
    <cellStyle name="Normal 59 36" xfId="2888"/>
    <cellStyle name="Normal 59 36 2" xfId="32557"/>
    <cellStyle name="Normal 59 37" xfId="2889"/>
    <cellStyle name="Normal 59 37 2" xfId="32653"/>
    <cellStyle name="Normal 59 38" xfId="2890"/>
    <cellStyle name="Normal 59 38 2" xfId="32734"/>
    <cellStyle name="Normal 59 39" xfId="2891"/>
    <cellStyle name="Normal 59 39 2" xfId="32808"/>
    <cellStyle name="Normal 59 4" xfId="2892"/>
    <cellStyle name="Normal 59 4 2" xfId="29958"/>
    <cellStyle name="Normal 59 40" xfId="2893"/>
    <cellStyle name="Normal 59 40 2" xfId="32880"/>
    <cellStyle name="Normal 59 41" xfId="2894"/>
    <cellStyle name="Normal 59 42" xfId="29696"/>
    <cellStyle name="Normal 59 5" xfId="2895"/>
    <cellStyle name="Normal 59 5 2" xfId="29941"/>
    <cellStyle name="Normal 59 6" xfId="2896"/>
    <cellStyle name="Normal 59 6 2" xfId="30035"/>
    <cellStyle name="Normal 59 7" xfId="2897"/>
    <cellStyle name="Normal 59 7 2" xfId="30104"/>
    <cellStyle name="Normal 59 8" xfId="2898"/>
    <cellStyle name="Normal 59 8 2" xfId="30194"/>
    <cellStyle name="Normal 59 9" xfId="2899"/>
    <cellStyle name="Normal 59 9 2" xfId="30370"/>
    <cellStyle name="Normal 6" xfId="2900"/>
    <cellStyle name="Normal 6 10" xfId="2901"/>
    <cellStyle name="Normal 6 10 2" xfId="32851"/>
    <cellStyle name="Normal 6 2" xfId="2902"/>
    <cellStyle name="Normal 6 2 10" xfId="2903"/>
    <cellStyle name="Normal 6 2 11" xfId="32226"/>
    <cellStyle name="Normal 6 2 2" xfId="2904"/>
    <cellStyle name="Normal 6 2 3" xfId="2905"/>
    <cellStyle name="Normal 6 2 4" xfId="2906"/>
    <cellStyle name="Normal 6 2 5" xfId="2907"/>
    <cellStyle name="Normal 6 2 6" xfId="2908"/>
    <cellStyle name="Normal 6 2 7" xfId="2909"/>
    <cellStyle name="Normal 6 2 8" xfId="2910"/>
    <cellStyle name="Normal 6 2 9" xfId="2911"/>
    <cellStyle name="Normal 6 3" xfId="2912"/>
    <cellStyle name="Normal 6 3 2" xfId="32286"/>
    <cellStyle name="Normal 6 4" xfId="2913"/>
    <cellStyle name="Normal 6 4 2" xfId="32309"/>
    <cellStyle name="Normal 6 5" xfId="2914"/>
    <cellStyle name="Normal 6 5 2" xfId="32540"/>
    <cellStyle name="Normal 6 6" xfId="2915"/>
    <cellStyle name="Normal 6 6 2" xfId="32526"/>
    <cellStyle name="Normal 6 7" xfId="2916"/>
    <cellStyle name="Normal 6 7 2" xfId="32620"/>
    <cellStyle name="Normal 6 8" xfId="2917"/>
    <cellStyle name="Normal 6 8 2" xfId="32610"/>
    <cellStyle name="Normal 6 9" xfId="2918"/>
    <cellStyle name="Normal 6 9 2" xfId="32688"/>
    <cellStyle name="Normal 60" xfId="2919"/>
    <cellStyle name="Normal 60 10" xfId="2920"/>
    <cellStyle name="Normal 60 10 2" xfId="30350"/>
    <cellStyle name="Normal 60 11" xfId="2921"/>
    <cellStyle name="Normal 60 11 2" xfId="30441"/>
    <cellStyle name="Normal 60 12" xfId="2922"/>
    <cellStyle name="Normal 60 12 2" xfId="30523"/>
    <cellStyle name="Normal 60 13" xfId="2923"/>
    <cellStyle name="Normal 60 13 2" xfId="30605"/>
    <cellStyle name="Normal 60 14" xfId="2924"/>
    <cellStyle name="Normal 60 14 2" xfId="30687"/>
    <cellStyle name="Normal 60 15" xfId="2925"/>
    <cellStyle name="Normal 60 15 2" xfId="30769"/>
    <cellStyle name="Normal 60 16" xfId="2926"/>
    <cellStyle name="Normal 60 16 2" xfId="30859"/>
    <cellStyle name="Normal 60 17" xfId="2927"/>
    <cellStyle name="Normal 60 17 2" xfId="30931"/>
    <cellStyle name="Normal 60 18" xfId="2928"/>
    <cellStyle name="Normal 60 18 2" xfId="31023"/>
    <cellStyle name="Normal 60 19" xfId="2929"/>
    <cellStyle name="Normal 60 19 2" xfId="31189"/>
    <cellStyle name="Normal 60 2" xfId="2930"/>
    <cellStyle name="Normal 60 2 2" xfId="29783"/>
    <cellStyle name="Normal 60 20" xfId="2931"/>
    <cellStyle name="Normal 60 20 2" xfId="31169"/>
    <cellStyle name="Normal 60 21" xfId="2932"/>
    <cellStyle name="Normal 60 21 2" xfId="31347"/>
    <cellStyle name="Normal 60 22" xfId="2933"/>
    <cellStyle name="Normal 60 22 2" xfId="31427"/>
    <cellStyle name="Normal 60 23" xfId="2934"/>
    <cellStyle name="Normal 60 23 2" xfId="31434"/>
    <cellStyle name="Normal 60 24" xfId="2935"/>
    <cellStyle name="Normal 60 24 2" xfId="31602"/>
    <cellStyle name="Normal 60 25" xfId="2936"/>
    <cellStyle name="Normal 60 25 2" xfId="31557"/>
    <cellStyle name="Normal 60 26" xfId="2937"/>
    <cellStyle name="Normal 60 26 2" xfId="31672"/>
    <cellStyle name="Normal 60 27" xfId="2938"/>
    <cellStyle name="Normal 60 27 2" xfId="31754"/>
    <cellStyle name="Normal 60 28" xfId="2939"/>
    <cellStyle name="Normal 60 28 2" xfId="31835"/>
    <cellStyle name="Normal 60 29" xfId="2940"/>
    <cellStyle name="Normal 60 29 2" xfId="32009"/>
    <cellStyle name="Normal 60 3" xfId="2941"/>
    <cellStyle name="Normal 60 3 2" xfId="29876"/>
    <cellStyle name="Normal 60 30" xfId="2942"/>
    <cellStyle name="Normal 60 30 2" xfId="31955"/>
    <cellStyle name="Normal 60 31" xfId="2943"/>
    <cellStyle name="Normal 60 31 2" xfId="32162"/>
    <cellStyle name="Normal 60 32" xfId="2944"/>
    <cellStyle name="Normal 60 33" xfId="2945"/>
    <cellStyle name="Normal 60 33 2" xfId="32356"/>
    <cellStyle name="Normal 60 34" xfId="2946"/>
    <cellStyle name="Normal 60 34 2" xfId="32247"/>
    <cellStyle name="Normal 60 35" xfId="2947"/>
    <cellStyle name="Normal 60 35 2" xfId="32487"/>
    <cellStyle name="Normal 60 36" xfId="2948"/>
    <cellStyle name="Normal 60 36 2" xfId="32293"/>
    <cellStyle name="Normal 60 37" xfId="2949"/>
    <cellStyle name="Normal 60 37 2" xfId="32654"/>
    <cellStyle name="Normal 60 38" xfId="2950"/>
    <cellStyle name="Normal 60 38 2" xfId="32735"/>
    <cellStyle name="Normal 60 39" xfId="2951"/>
    <cellStyle name="Normal 60 39 2" xfId="32809"/>
    <cellStyle name="Normal 60 4" xfId="2952"/>
    <cellStyle name="Normal 60 4 2" xfId="29959"/>
    <cellStyle name="Normal 60 40" xfId="2953"/>
    <cellStyle name="Normal 60 40 2" xfId="32881"/>
    <cellStyle name="Normal 60 41" xfId="2954"/>
    <cellStyle name="Normal 60 42" xfId="29697"/>
    <cellStyle name="Normal 60 5" xfId="2955"/>
    <cellStyle name="Normal 60 5 2" xfId="29942"/>
    <cellStyle name="Normal 60 6" xfId="2956"/>
    <cellStyle name="Normal 60 6 2" xfId="30125"/>
    <cellStyle name="Normal 60 7" xfId="2957"/>
    <cellStyle name="Normal 60 7 2" xfId="30105"/>
    <cellStyle name="Normal 60 8" xfId="2958"/>
    <cellStyle name="Normal 60 8 2" xfId="30195"/>
    <cellStyle name="Normal 60 9" xfId="2959"/>
    <cellStyle name="Normal 60 9 2" xfId="30371"/>
    <cellStyle name="Normal 61" xfId="2960"/>
    <cellStyle name="Normal 61 10" xfId="2961"/>
    <cellStyle name="Normal 61 10 2" xfId="30358"/>
    <cellStyle name="Normal 61 11" xfId="2962"/>
    <cellStyle name="Normal 61 11 2" xfId="30449"/>
    <cellStyle name="Normal 61 12" xfId="2963"/>
    <cellStyle name="Normal 61 12 2" xfId="30531"/>
    <cellStyle name="Normal 61 13" xfId="2964"/>
    <cellStyle name="Normal 61 13 2" xfId="30613"/>
    <cellStyle name="Normal 61 14" xfId="2965"/>
    <cellStyle name="Normal 61 14 2" xfId="30695"/>
    <cellStyle name="Normal 61 15" xfId="2966"/>
    <cellStyle name="Normal 61 15 2" xfId="30777"/>
    <cellStyle name="Normal 61 16" xfId="2967"/>
    <cellStyle name="Normal 61 16 2" xfId="30700"/>
    <cellStyle name="Normal 61 17" xfId="2968"/>
    <cellStyle name="Normal 61 17 2" xfId="30939"/>
    <cellStyle name="Normal 61 18" xfId="2969"/>
    <cellStyle name="Normal 61 18 2" xfId="30943"/>
    <cellStyle name="Normal 61 19" xfId="2970"/>
    <cellStyle name="Normal 61 19 2" xfId="31190"/>
    <cellStyle name="Normal 61 2" xfId="2971"/>
    <cellStyle name="Normal 61 2 2" xfId="29784"/>
    <cellStyle name="Normal 61 20" xfId="2972"/>
    <cellStyle name="Normal 61 20 2" xfId="31177"/>
    <cellStyle name="Normal 61 21" xfId="2973"/>
    <cellStyle name="Normal 61 21 2" xfId="31301"/>
    <cellStyle name="Normal 61 22" xfId="2974"/>
    <cellStyle name="Normal 61 22 2" xfId="31430"/>
    <cellStyle name="Normal 61 23" xfId="2975"/>
    <cellStyle name="Normal 61 23 2" xfId="31435"/>
    <cellStyle name="Normal 61 24" xfId="2976"/>
    <cellStyle name="Normal 61 24 2" xfId="31603"/>
    <cellStyle name="Normal 61 25" xfId="2977"/>
    <cellStyle name="Normal 61 25 2" xfId="31549"/>
    <cellStyle name="Normal 61 26" xfId="2978"/>
    <cellStyle name="Normal 61 26 2" xfId="31680"/>
    <cellStyle name="Normal 61 27" xfId="2979"/>
    <cellStyle name="Normal 61 27 2" xfId="31762"/>
    <cellStyle name="Normal 61 28" xfId="2980"/>
    <cellStyle name="Normal 61 28 2" xfId="31843"/>
    <cellStyle name="Normal 61 29" xfId="2981"/>
    <cellStyle name="Normal 61 29 2" xfId="32010"/>
    <cellStyle name="Normal 61 3" xfId="2982"/>
    <cellStyle name="Normal 61 3 2" xfId="29877"/>
    <cellStyle name="Normal 61 30" xfId="2983"/>
    <cellStyle name="Normal 61 30 2" xfId="32080"/>
    <cellStyle name="Normal 61 31" xfId="2984"/>
    <cellStyle name="Normal 61 31 2" xfId="32163"/>
    <cellStyle name="Normal 61 32" xfId="2985"/>
    <cellStyle name="Normal 61 33" xfId="2986"/>
    <cellStyle name="Normal 61 33 2" xfId="32357"/>
    <cellStyle name="Normal 61 34" xfId="2987"/>
    <cellStyle name="Normal 61 34 2" xfId="32246"/>
    <cellStyle name="Normal 61 35" xfId="2988"/>
    <cellStyle name="Normal 61 35 2" xfId="32591"/>
    <cellStyle name="Normal 61 36" xfId="2989"/>
    <cellStyle name="Normal 61 36 2" xfId="32494"/>
    <cellStyle name="Normal 61 37" xfId="2990"/>
    <cellStyle name="Normal 61 37 2" xfId="32655"/>
    <cellStyle name="Normal 61 38" xfId="2991"/>
    <cellStyle name="Normal 61 38 2" xfId="32736"/>
    <cellStyle name="Normal 61 39" xfId="2992"/>
    <cellStyle name="Normal 61 39 2" xfId="32810"/>
    <cellStyle name="Normal 61 4" xfId="2993"/>
    <cellStyle name="Normal 61 4 2" xfId="29960"/>
    <cellStyle name="Normal 61 40" xfId="2994"/>
    <cellStyle name="Normal 61 40 2" xfId="32882"/>
    <cellStyle name="Normal 61 41" xfId="2995"/>
    <cellStyle name="Normal 61 42" xfId="29698"/>
    <cellStyle name="Normal 61 5" xfId="2996"/>
    <cellStyle name="Normal 61 5 2" xfId="30042"/>
    <cellStyle name="Normal 61 6" xfId="2997"/>
    <cellStyle name="Normal 61 6 2" xfId="30126"/>
    <cellStyle name="Normal 61 7" xfId="2998"/>
    <cellStyle name="Normal 61 7 2" xfId="30113"/>
    <cellStyle name="Normal 61 8" xfId="2999"/>
    <cellStyle name="Normal 61 8 2" xfId="30203"/>
    <cellStyle name="Normal 61 9" xfId="3000"/>
    <cellStyle name="Normal 61 9 2" xfId="30372"/>
    <cellStyle name="Normal 62" xfId="3001"/>
    <cellStyle name="Normal 62 10" xfId="3002"/>
    <cellStyle name="Normal 62 10 2" xfId="30359"/>
    <cellStyle name="Normal 62 11" xfId="3003"/>
    <cellStyle name="Normal 62 11 2" xfId="30363"/>
    <cellStyle name="Normal 62 12" xfId="3004"/>
    <cellStyle name="Normal 62 12 2" xfId="30208"/>
    <cellStyle name="Normal 62 13" xfId="3005"/>
    <cellStyle name="Normal 62 13 2" xfId="30454"/>
    <cellStyle name="Normal 62 14" xfId="3006"/>
    <cellStyle name="Normal 62 14 2" xfId="30536"/>
    <cellStyle name="Normal 62 15" xfId="3007"/>
    <cellStyle name="Normal 62 15 2" xfId="30618"/>
    <cellStyle name="Normal 62 16" xfId="3008"/>
    <cellStyle name="Normal 62 16 2" xfId="30946"/>
    <cellStyle name="Normal 62 17" xfId="3009"/>
    <cellStyle name="Normal 62 17 2" xfId="30940"/>
    <cellStyle name="Normal 62 18" xfId="3010"/>
    <cellStyle name="Normal 62 18 2" xfId="31107"/>
    <cellStyle name="Normal 62 19" xfId="3011"/>
    <cellStyle name="Normal 62 19 2" xfId="31191"/>
    <cellStyle name="Normal 62 2" xfId="3012"/>
    <cellStyle name="Normal 62 2 2" xfId="29785"/>
    <cellStyle name="Normal 62 20" xfId="3013"/>
    <cellStyle name="Normal 62 20 2" xfId="31178"/>
    <cellStyle name="Normal 62 21" xfId="3014"/>
    <cellStyle name="Normal 62 21 2" xfId="31306"/>
    <cellStyle name="Normal 62 22" xfId="3015"/>
    <cellStyle name="Normal 62 22 2" xfId="31437"/>
    <cellStyle name="Normal 62 23" xfId="3016"/>
    <cellStyle name="Normal 62 23 2" xfId="31382"/>
    <cellStyle name="Normal 62 24" xfId="3017"/>
    <cellStyle name="Normal 62 24 2" xfId="31604"/>
    <cellStyle name="Normal 62 25" xfId="3018"/>
    <cellStyle name="Normal 62 25 2" xfId="31548"/>
    <cellStyle name="Normal 62 26" xfId="3019"/>
    <cellStyle name="Normal 62 26 2" xfId="31544"/>
    <cellStyle name="Normal 62 27" xfId="3020"/>
    <cellStyle name="Normal 62 27 2" xfId="31542"/>
    <cellStyle name="Normal 62 28" xfId="3021"/>
    <cellStyle name="Normal 62 28 2" xfId="31685"/>
    <cellStyle name="Normal 62 29" xfId="3022"/>
    <cellStyle name="Normal 62 29 2" xfId="32011"/>
    <cellStyle name="Normal 62 3" xfId="3023"/>
    <cellStyle name="Normal 62 3 2" xfId="29878"/>
    <cellStyle name="Normal 62 30" xfId="3024"/>
    <cellStyle name="Normal 62 30 2" xfId="31954"/>
    <cellStyle name="Normal 62 31" xfId="3025"/>
    <cellStyle name="Normal 62 31 2" xfId="32164"/>
    <cellStyle name="Normal 62 32" xfId="3026"/>
    <cellStyle name="Normal 62 33" xfId="3027"/>
    <cellStyle name="Normal 62 33 2" xfId="32358"/>
    <cellStyle name="Normal 62 34" xfId="3028"/>
    <cellStyle name="Normal 62 34 2" xfId="32245"/>
    <cellStyle name="Normal 62 35" xfId="3029"/>
    <cellStyle name="Normal 62 35 2" xfId="32547"/>
    <cellStyle name="Normal 62 36" xfId="3030"/>
    <cellStyle name="Normal 62 36 2" xfId="32240"/>
    <cellStyle name="Normal 62 37" xfId="3031"/>
    <cellStyle name="Normal 62 37 2" xfId="32656"/>
    <cellStyle name="Normal 62 38" xfId="3032"/>
    <cellStyle name="Normal 62 38 2" xfId="32737"/>
    <cellStyle name="Normal 62 39" xfId="3033"/>
    <cellStyle name="Normal 62 39 2" xfId="32811"/>
    <cellStyle name="Normal 62 4" xfId="3034"/>
    <cellStyle name="Normal 62 4 2" xfId="29961"/>
    <cellStyle name="Normal 62 40" xfId="3035"/>
    <cellStyle name="Normal 62 40 2" xfId="32883"/>
    <cellStyle name="Normal 62 41" xfId="3036"/>
    <cellStyle name="Normal 62 42" xfId="29699"/>
    <cellStyle name="Normal 62 5" xfId="3037"/>
    <cellStyle name="Normal 62 5 2" xfId="30043"/>
    <cellStyle name="Normal 62 6" xfId="3038"/>
    <cellStyle name="Normal 62 6 2" xfId="30127"/>
    <cellStyle name="Normal 62 7" xfId="3039"/>
    <cellStyle name="Normal 62 7 2" xfId="30114"/>
    <cellStyle name="Normal 62 8" xfId="3040"/>
    <cellStyle name="Normal 62 8 2" xfId="30118"/>
    <cellStyle name="Normal 62 9" xfId="3041"/>
    <cellStyle name="Normal 62 9 2" xfId="30373"/>
    <cellStyle name="Normal 63" xfId="3042"/>
    <cellStyle name="Normal 63 10" xfId="3043"/>
    <cellStyle name="Normal 63 10 2" xfId="30455"/>
    <cellStyle name="Normal 63 11" xfId="3044"/>
    <cellStyle name="Normal 63 11 2" xfId="30537"/>
    <cellStyle name="Normal 63 12" xfId="3045"/>
    <cellStyle name="Normal 63 12 2" xfId="30619"/>
    <cellStyle name="Normal 63 13" xfId="3046"/>
    <cellStyle name="Normal 63 13 2" xfId="30701"/>
    <cellStyle name="Normal 63 14" xfId="3047"/>
    <cellStyle name="Normal 63 14 2" xfId="30783"/>
    <cellStyle name="Normal 63 15" xfId="3048"/>
    <cellStyle name="Normal 63 15 2" xfId="30864"/>
    <cellStyle name="Normal 63 16" xfId="3049"/>
    <cellStyle name="Normal 63 16 2" xfId="30860"/>
    <cellStyle name="Normal 63 17" xfId="3050"/>
    <cellStyle name="Normal 63 17 2" xfId="31028"/>
    <cellStyle name="Normal 63 18" xfId="3051"/>
    <cellStyle name="Normal 63 18 2" xfId="31024"/>
    <cellStyle name="Normal 63 19" xfId="3052"/>
    <cellStyle name="Normal 63 19 2" xfId="31192"/>
    <cellStyle name="Normal 63 2" xfId="3053"/>
    <cellStyle name="Normal 63 2 2" xfId="29786"/>
    <cellStyle name="Normal 63 20" xfId="3054"/>
    <cellStyle name="Normal 63 20 2" xfId="31265"/>
    <cellStyle name="Normal 63 21" xfId="3055"/>
    <cellStyle name="Normal 63 21 2" xfId="31364"/>
    <cellStyle name="Normal 63 22" xfId="3056"/>
    <cellStyle name="Normal 63 22 2" xfId="31438"/>
    <cellStyle name="Normal 63 23" xfId="3057"/>
    <cellStyle name="Normal 63 23 2" xfId="31507"/>
    <cellStyle name="Normal 63 24" xfId="3058"/>
    <cellStyle name="Normal 63 24 2" xfId="31605"/>
    <cellStyle name="Normal 63 25" xfId="3059"/>
    <cellStyle name="Normal 63 25 2" xfId="31686"/>
    <cellStyle name="Normal 63 26" xfId="3060"/>
    <cellStyle name="Normal 63 26 2" xfId="31767"/>
    <cellStyle name="Normal 63 27" xfId="3061"/>
    <cellStyle name="Normal 63 27 2" xfId="31848"/>
    <cellStyle name="Normal 63 28" xfId="3062"/>
    <cellStyle name="Normal 63 28 2" xfId="31918"/>
    <cellStyle name="Normal 63 29" xfId="3063"/>
    <cellStyle name="Normal 63 29 2" xfId="32012"/>
    <cellStyle name="Normal 63 3" xfId="3064"/>
    <cellStyle name="Normal 63 3 2" xfId="29879"/>
    <cellStyle name="Normal 63 30" xfId="3065"/>
    <cellStyle name="Normal 63 30 2" xfId="31953"/>
    <cellStyle name="Normal 63 31" xfId="3066"/>
    <cellStyle name="Normal 63 31 2" xfId="32165"/>
    <cellStyle name="Normal 63 32" xfId="3067"/>
    <cellStyle name="Normal 63 33" xfId="3068"/>
    <cellStyle name="Normal 63 33 2" xfId="32359"/>
    <cellStyle name="Normal 63 34" xfId="3069"/>
    <cellStyle name="Normal 63 34 2" xfId="32244"/>
    <cellStyle name="Normal 63 35" xfId="3070"/>
    <cellStyle name="Normal 63 35 2" xfId="32506"/>
    <cellStyle name="Normal 63 36" xfId="3071"/>
    <cellStyle name="Normal 63 36 2" xfId="32565"/>
    <cellStyle name="Normal 63 37" xfId="3072"/>
    <cellStyle name="Normal 63 37 2" xfId="32657"/>
    <cellStyle name="Normal 63 38" xfId="3073"/>
    <cellStyle name="Normal 63 38 2" xfId="32738"/>
    <cellStyle name="Normal 63 39" xfId="3074"/>
    <cellStyle name="Normal 63 39 2" xfId="32812"/>
    <cellStyle name="Normal 63 4" xfId="3075"/>
    <cellStyle name="Normal 63 4 2" xfId="29962"/>
    <cellStyle name="Normal 63 40" xfId="3076"/>
    <cellStyle name="Normal 63 40 2" xfId="32884"/>
    <cellStyle name="Normal 63 41" xfId="3077"/>
    <cellStyle name="Normal 63 42" xfId="29700"/>
    <cellStyle name="Normal 63 5" xfId="3078"/>
    <cellStyle name="Normal 63 5 2" xfId="30044"/>
    <cellStyle name="Normal 63 6" xfId="3079"/>
    <cellStyle name="Normal 63 6 2" xfId="30128"/>
    <cellStyle name="Normal 63 7" xfId="3080"/>
    <cellStyle name="Normal 63 7 2" xfId="30209"/>
    <cellStyle name="Normal 63 8" xfId="3081"/>
    <cellStyle name="Normal 63 8 2" xfId="30289"/>
    <cellStyle name="Normal 63 9" xfId="3082"/>
    <cellStyle name="Normal 63 9 2" xfId="30374"/>
    <cellStyle name="Normal 64" xfId="3083"/>
    <cellStyle name="Normal 64 10" xfId="3084"/>
    <cellStyle name="Normal 64 10 2" xfId="30360"/>
    <cellStyle name="Normal 64 11" xfId="3085"/>
    <cellStyle name="Normal 64 11 2" xfId="30450"/>
    <cellStyle name="Normal 64 12" xfId="3086"/>
    <cellStyle name="Normal 64 12 2" xfId="30532"/>
    <cellStyle name="Normal 64 13" xfId="3087"/>
    <cellStyle name="Normal 64 13 2" xfId="30614"/>
    <cellStyle name="Normal 64 14" xfId="3088"/>
    <cellStyle name="Normal 64 14 2" xfId="30696"/>
    <cellStyle name="Normal 64 15" xfId="3089"/>
    <cellStyle name="Normal 64 15 2" xfId="30778"/>
    <cellStyle name="Normal 64 16" xfId="3090"/>
    <cellStyle name="Normal 64 16 2" xfId="30861"/>
    <cellStyle name="Normal 64 17" xfId="3091"/>
    <cellStyle name="Normal 64 17 2" xfId="30782"/>
    <cellStyle name="Normal 64 18" xfId="3092"/>
    <cellStyle name="Normal 64 18 2" xfId="31025"/>
    <cellStyle name="Normal 64 19" xfId="3093"/>
    <cellStyle name="Normal 64 19 2" xfId="31193"/>
    <cellStyle name="Normal 64 2" xfId="3094"/>
    <cellStyle name="Normal 64 2 2" xfId="29787"/>
    <cellStyle name="Normal 64 20" xfId="3095"/>
    <cellStyle name="Normal 64 20 2" xfId="31179"/>
    <cellStyle name="Normal 64 21" xfId="3096"/>
    <cellStyle name="Normal 64 21 2" xfId="31348"/>
    <cellStyle name="Normal 64 22" xfId="3097"/>
    <cellStyle name="Normal 64 22 2" xfId="31439"/>
    <cellStyle name="Normal 64 23" xfId="3098"/>
    <cellStyle name="Normal 64 23 2" xfId="31424"/>
    <cellStyle name="Normal 64 24" xfId="3099"/>
    <cellStyle name="Normal 64 24 2" xfId="31606"/>
    <cellStyle name="Normal 64 25" xfId="3100"/>
    <cellStyle name="Normal 64 25 2" xfId="31547"/>
    <cellStyle name="Normal 64 26" xfId="3101"/>
    <cellStyle name="Normal 64 26 2" xfId="31681"/>
    <cellStyle name="Normal 64 27" xfId="3102"/>
    <cellStyle name="Normal 64 27 2" xfId="31763"/>
    <cellStyle name="Normal 64 28" xfId="3103"/>
    <cellStyle name="Normal 64 28 2" xfId="31844"/>
    <cellStyle name="Normal 64 29" xfId="3104"/>
    <cellStyle name="Normal 64 29 2" xfId="32013"/>
    <cellStyle name="Normal 64 3" xfId="3105"/>
    <cellStyle name="Normal 64 3 2" xfId="29880"/>
    <cellStyle name="Normal 64 30" xfId="3106"/>
    <cellStyle name="Normal 64 30 2" xfId="32084"/>
    <cellStyle name="Normal 64 31" xfId="3107"/>
    <cellStyle name="Normal 64 31 2" xfId="32166"/>
    <cellStyle name="Normal 64 32" xfId="3108"/>
    <cellStyle name="Normal 64 33" xfId="3109"/>
    <cellStyle name="Normal 64 33 2" xfId="32360"/>
    <cellStyle name="Normal 64 34" xfId="3110"/>
    <cellStyle name="Normal 64 34 2" xfId="32441"/>
    <cellStyle name="Normal 64 35" xfId="3111"/>
    <cellStyle name="Normal 64 35 2" xfId="32427"/>
    <cellStyle name="Normal 64 36" xfId="3112"/>
    <cellStyle name="Normal 64 36 2" xfId="32570"/>
    <cellStyle name="Normal 64 37" xfId="3113"/>
    <cellStyle name="Normal 64 37 2" xfId="32658"/>
    <cellStyle name="Normal 64 38" xfId="3114"/>
    <cellStyle name="Normal 64 38 2" xfId="32739"/>
    <cellStyle name="Normal 64 39" xfId="3115"/>
    <cellStyle name="Normal 64 39 2" xfId="32813"/>
    <cellStyle name="Normal 64 4" xfId="3116"/>
    <cellStyle name="Normal 64 4 2" xfId="29963"/>
    <cellStyle name="Normal 64 40" xfId="3117"/>
    <cellStyle name="Normal 64 40 2" xfId="32885"/>
    <cellStyle name="Normal 64 41" xfId="3118"/>
    <cellStyle name="Normal 64 42" xfId="29701"/>
    <cellStyle name="Normal 64 5" xfId="3119"/>
    <cellStyle name="Normal 64 5 2" xfId="30045"/>
    <cellStyle name="Normal 64 6" xfId="3120"/>
    <cellStyle name="Normal 64 6 2" xfId="30129"/>
    <cellStyle name="Normal 64 7" xfId="3121"/>
    <cellStyle name="Normal 64 7 2" xfId="30115"/>
    <cellStyle name="Normal 64 8" xfId="3122"/>
    <cellStyle name="Normal 64 8 2" xfId="30204"/>
    <cellStyle name="Normal 64 9" xfId="3123"/>
    <cellStyle name="Normal 64 9 2" xfId="30375"/>
    <cellStyle name="Normal 65" xfId="3124"/>
    <cellStyle name="Normal 65 10" xfId="3125"/>
    <cellStyle name="Normal 65 10 2" xfId="30361"/>
    <cellStyle name="Normal 65 11" xfId="3126"/>
    <cellStyle name="Normal 65 11 2" xfId="30451"/>
    <cellStyle name="Normal 65 12" xfId="3127"/>
    <cellStyle name="Normal 65 12 2" xfId="30533"/>
    <cellStyle name="Normal 65 13" xfId="3128"/>
    <cellStyle name="Normal 65 13 2" xfId="30615"/>
    <cellStyle name="Normal 65 14" xfId="3129"/>
    <cellStyle name="Normal 65 14 2" xfId="30697"/>
    <cellStyle name="Normal 65 15" xfId="3130"/>
    <cellStyle name="Normal 65 15 2" xfId="30779"/>
    <cellStyle name="Normal 65 16" xfId="3131"/>
    <cellStyle name="Normal 65 16 2" xfId="30950"/>
    <cellStyle name="Normal 65 17" xfId="3132"/>
    <cellStyle name="Normal 65 17 2" xfId="30941"/>
    <cellStyle name="Normal 65 18" xfId="3133"/>
    <cellStyle name="Normal 65 18 2" xfId="31111"/>
    <cellStyle name="Normal 65 19" xfId="3134"/>
    <cellStyle name="Normal 65 19 2" xfId="31194"/>
    <cellStyle name="Normal 65 2" xfId="3135"/>
    <cellStyle name="Normal 65 2 2" xfId="29788"/>
    <cellStyle name="Normal 65 20" xfId="3136"/>
    <cellStyle name="Normal 65 20 2" xfId="31180"/>
    <cellStyle name="Normal 65 21" xfId="3137"/>
    <cellStyle name="Normal 65 21 2" xfId="31349"/>
    <cellStyle name="Normal 65 22" xfId="3138"/>
    <cellStyle name="Normal 65 22 2" xfId="31440"/>
    <cellStyle name="Normal 65 23" xfId="3139"/>
    <cellStyle name="Normal 65 23 2" xfId="31425"/>
    <cellStyle name="Normal 65 24" xfId="3140"/>
    <cellStyle name="Normal 65 24 2" xfId="31607"/>
    <cellStyle name="Normal 65 25" xfId="3141"/>
    <cellStyle name="Normal 65 25 2" xfId="31546"/>
    <cellStyle name="Normal 65 26" xfId="3142"/>
    <cellStyle name="Normal 65 26 2" xfId="31682"/>
    <cellStyle name="Normal 65 27" xfId="3143"/>
    <cellStyle name="Normal 65 27 2" xfId="31764"/>
    <cellStyle name="Normal 65 28" xfId="3144"/>
    <cellStyle name="Normal 65 28 2" xfId="31845"/>
    <cellStyle name="Normal 65 29" xfId="3145"/>
    <cellStyle name="Normal 65 29 2" xfId="32014"/>
    <cellStyle name="Normal 65 3" xfId="3146"/>
    <cellStyle name="Normal 65 3 2" xfId="29881"/>
    <cellStyle name="Normal 65 30" xfId="3147"/>
    <cellStyle name="Normal 65 30 2" xfId="32085"/>
    <cellStyle name="Normal 65 31" xfId="3148"/>
    <cellStyle name="Normal 65 31 2" xfId="32167"/>
    <cellStyle name="Normal 65 32" xfId="3149"/>
    <cellStyle name="Normal 65 33" xfId="3150"/>
    <cellStyle name="Normal 65 33 2" xfId="32361"/>
    <cellStyle name="Normal 65 34" xfId="3151"/>
    <cellStyle name="Normal 65 34 2" xfId="32442"/>
    <cellStyle name="Normal 65 35" xfId="3152"/>
    <cellStyle name="Normal 65 35 2" xfId="32575"/>
    <cellStyle name="Normal 65 36" xfId="3153"/>
    <cellStyle name="Normal 65 36 2" xfId="32306"/>
    <cellStyle name="Normal 65 37" xfId="3154"/>
    <cellStyle name="Normal 65 37 2" xfId="32659"/>
    <cellStyle name="Normal 65 38" xfId="3155"/>
    <cellStyle name="Normal 65 38 2" xfId="32740"/>
    <cellStyle name="Normal 65 39" xfId="3156"/>
    <cellStyle name="Normal 65 39 2" xfId="32814"/>
    <cellStyle name="Normal 65 4" xfId="3157"/>
    <cellStyle name="Normal 65 4 2" xfId="29964"/>
    <cellStyle name="Normal 65 40" xfId="3158"/>
    <cellStyle name="Normal 65 40 2" xfId="32886"/>
    <cellStyle name="Normal 65 41" xfId="3159"/>
    <cellStyle name="Normal 65 42" xfId="29702"/>
    <cellStyle name="Normal 65 5" xfId="3160"/>
    <cellStyle name="Normal 65 5 2" xfId="30046"/>
    <cellStyle name="Normal 65 6" xfId="3161"/>
    <cellStyle name="Normal 65 6 2" xfId="30130"/>
    <cellStyle name="Normal 65 7" xfId="3162"/>
    <cellStyle name="Normal 65 7 2" xfId="30116"/>
    <cellStyle name="Normal 65 8" xfId="3163"/>
    <cellStyle name="Normal 65 8 2" xfId="30205"/>
    <cellStyle name="Normal 65 9" xfId="3164"/>
    <cellStyle name="Normal 65 9 2" xfId="30376"/>
    <cellStyle name="Normal 66" xfId="3165"/>
    <cellStyle name="Normal 66 10" xfId="3166"/>
    <cellStyle name="Normal 66 10 2" xfId="30459"/>
    <cellStyle name="Normal 66 11" xfId="3167"/>
    <cellStyle name="Normal 66 11 2" xfId="30541"/>
    <cellStyle name="Normal 66 12" xfId="3168"/>
    <cellStyle name="Normal 66 12 2" xfId="30623"/>
    <cellStyle name="Normal 66 13" xfId="3169"/>
    <cellStyle name="Normal 66 13 2" xfId="30705"/>
    <cellStyle name="Normal 66 14" xfId="3170"/>
    <cellStyle name="Normal 66 14 2" xfId="30787"/>
    <cellStyle name="Normal 66 15" xfId="3171"/>
    <cellStyle name="Normal 66 15 2" xfId="30868"/>
    <cellStyle name="Normal 66 16" xfId="3172"/>
    <cellStyle name="Normal 66 16 2" xfId="30951"/>
    <cellStyle name="Normal 66 17" xfId="3173"/>
    <cellStyle name="Normal 66 17 2" xfId="31032"/>
    <cellStyle name="Normal 66 18" xfId="3174"/>
    <cellStyle name="Normal 66 18 2" xfId="31112"/>
    <cellStyle name="Normal 66 19" xfId="3175"/>
    <cellStyle name="Normal 66 19 2" xfId="31195"/>
    <cellStyle name="Normal 66 2" xfId="3176"/>
    <cellStyle name="Normal 66 2 2" xfId="29789"/>
    <cellStyle name="Normal 66 20" xfId="3177"/>
    <cellStyle name="Normal 66 20 2" xfId="31269"/>
    <cellStyle name="Normal 66 21" xfId="3178"/>
    <cellStyle name="Normal 66 21 2" xfId="31367"/>
    <cellStyle name="Normal 66 22" xfId="3179"/>
    <cellStyle name="Normal 66 22 2" xfId="31441"/>
    <cellStyle name="Normal 66 23" xfId="3180"/>
    <cellStyle name="Normal 66 23 2" xfId="31511"/>
    <cellStyle name="Normal 66 24" xfId="3181"/>
    <cellStyle name="Normal 66 24 2" xfId="31608"/>
    <cellStyle name="Normal 66 25" xfId="3182"/>
    <cellStyle name="Normal 66 25 2" xfId="31690"/>
    <cellStyle name="Normal 66 26" xfId="3183"/>
    <cellStyle name="Normal 66 26 2" xfId="31771"/>
    <cellStyle name="Normal 66 27" xfId="3184"/>
    <cellStyle name="Normal 66 27 2" xfId="31852"/>
    <cellStyle name="Normal 66 28" xfId="3185"/>
    <cellStyle name="Normal 66 28 2" xfId="31922"/>
    <cellStyle name="Normal 66 29" xfId="3186"/>
    <cellStyle name="Normal 66 29 2" xfId="32015"/>
    <cellStyle name="Normal 66 3" xfId="3187"/>
    <cellStyle name="Normal 66 3 2" xfId="29882"/>
    <cellStyle name="Normal 66 30" xfId="3188"/>
    <cellStyle name="Normal 66 30 2" xfId="32086"/>
    <cellStyle name="Normal 66 31" xfId="3189"/>
    <cellStyle name="Normal 66 31 2" xfId="32168"/>
    <cellStyle name="Normal 66 32" xfId="3190"/>
    <cellStyle name="Normal 66 33" xfId="3191"/>
    <cellStyle name="Normal 66 33 2" xfId="32362"/>
    <cellStyle name="Normal 66 34" xfId="3192"/>
    <cellStyle name="Normal 66 34 2" xfId="32443"/>
    <cellStyle name="Normal 66 35" xfId="3193"/>
    <cellStyle name="Normal 66 35 2" xfId="32532"/>
    <cellStyle name="Normal 66 36" xfId="3194"/>
    <cellStyle name="Normal 66 36 2" xfId="32521"/>
    <cellStyle name="Normal 66 37" xfId="3195"/>
    <cellStyle name="Normal 66 37 2" xfId="32660"/>
    <cellStyle name="Normal 66 38" xfId="3196"/>
    <cellStyle name="Normal 66 38 2" xfId="32741"/>
    <cellStyle name="Normal 66 39" xfId="3197"/>
    <cellStyle name="Normal 66 39 2" xfId="32815"/>
    <cellStyle name="Normal 66 4" xfId="3198"/>
    <cellStyle name="Normal 66 4 2" xfId="29965"/>
    <cellStyle name="Normal 66 40" xfId="3199"/>
    <cellStyle name="Normal 66 40 2" xfId="32887"/>
    <cellStyle name="Normal 66 41" xfId="3200"/>
    <cellStyle name="Normal 66 42" xfId="29703"/>
    <cellStyle name="Normal 66 5" xfId="3201"/>
    <cellStyle name="Normal 66 5 2" xfId="30047"/>
    <cellStyle name="Normal 66 6" xfId="3202"/>
    <cellStyle name="Normal 66 6 2" xfId="30131"/>
    <cellStyle name="Normal 66 7" xfId="3203"/>
    <cellStyle name="Normal 66 7 2" xfId="30213"/>
    <cellStyle name="Normal 66 8" xfId="3204"/>
    <cellStyle name="Normal 66 8 2" xfId="30293"/>
    <cellStyle name="Normal 66 9" xfId="3205"/>
    <cellStyle name="Normal 66 9 2" xfId="30377"/>
    <cellStyle name="Normal 67" xfId="3206"/>
    <cellStyle name="Normal 67 10" xfId="3207"/>
    <cellStyle name="Normal 67 10 2" xfId="30460"/>
    <cellStyle name="Normal 67 11" xfId="3208"/>
    <cellStyle name="Normal 67 11 2" xfId="30542"/>
    <cellStyle name="Normal 67 12" xfId="3209"/>
    <cellStyle name="Normal 67 12 2" xfId="30624"/>
    <cellStyle name="Normal 67 13" xfId="3210"/>
    <cellStyle name="Normal 67 13 2" xfId="30706"/>
    <cellStyle name="Normal 67 14" xfId="3211"/>
    <cellStyle name="Normal 67 14 2" xfId="30788"/>
    <cellStyle name="Normal 67 15" xfId="3212"/>
    <cellStyle name="Normal 67 15 2" xfId="30869"/>
    <cellStyle name="Normal 67 16" xfId="3213"/>
    <cellStyle name="Normal 67 16 2" xfId="30952"/>
    <cellStyle name="Normal 67 17" xfId="3214"/>
    <cellStyle name="Normal 67 17 2" xfId="31033"/>
    <cellStyle name="Normal 67 18" xfId="3215"/>
    <cellStyle name="Normal 67 18 2" xfId="31113"/>
    <cellStyle name="Normal 67 19" xfId="3216"/>
    <cellStyle name="Normal 67 19 2" xfId="31196"/>
    <cellStyle name="Normal 67 2" xfId="3217"/>
    <cellStyle name="Normal 67 2 2" xfId="29790"/>
    <cellStyle name="Normal 67 20" xfId="3218"/>
    <cellStyle name="Normal 67 20 2" xfId="31270"/>
    <cellStyle name="Normal 67 21" xfId="3219"/>
    <cellStyle name="Normal 67 21 2" xfId="31370"/>
    <cellStyle name="Normal 67 22" xfId="3220"/>
    <cellStyle name="Normal 67 22 2" xfId="31442"/>
    <cellStyle name="Normal 67 23" xfId="3221"/>
    <cellStyle name="Normal 67 23 2" xfId="31512"/>
    <cellStyle name="Normal 67 24" xfId="3222"/>
    <cellStyle name="Normal 67 24 2" xfId="31609"/>
    <cellStyle name="Normal 67 25" xfId="3223"/>
    <cellStyle name="Normal 67 25 2" xfId="31691"/>
    <cellStyle name="Normal 67 26" xfId="3224"/>
    <cellStyle name="Normal 67 26 2" xfId="31772"/>
    <cellStyle name="Normal 67 27" xfId="3225"/>
    <cellStyle name="Normal 67 27 2" xfId="31853"/>
    <cellStyle name="Normal 67 28" xfId="3226"/>
    <cellStyle name="Normal 67 28 2" xfId="31923"/>
    <cellStyle name="Normal 67 29" xfId="3227"/>
    <cellStyle name="Normal 67 29 2" xfId="32016"/>
    <cellStyle name="Normal 67 3" xfId="3228"/>
    <cellStyle name="Normal 67 3 2" xfId="29883"/>
    <cellStyle name="Normal 67 30" xfId="3229"/>
    <cellStyle name="Normal 67 30 2" xfId="32087"/>
    <cellStyle name="Normal 67 31" xfId="3230"/>
    <cellStyle name="Normal 67 31 2" xfId="32169"/>
    <cellStyle name="Normal 67 32" xfId="3231"/>
    <cellStyle name="Normal 67 33" xfId="3232"/>
    <cellStyle name="Normal 67 33 2" xfId="32363"/>
    <cellStyle name="Normal 67 34" xfId="3233"/>
    <cellStyle name="Normal 67 34 2" xfId="32444"/>
    <cellStyle name="Normal 67 35" xfId="3234"/>
    <cellStyle name="Normal 67 35 2" xfId="32486"/>
    <cellStyle name="Normal 67 36" xfId="3235"/>
    <cellStyle name="Normal 67 36 2" xfId="32554"/>
    <cellStyle name="Normal 67 37" xfId="3236"/>
    <cellStyle name="Normal 67 37 2" xfId="32661"/>
    <cellStyle name="Normal 67 38" xfId="3237"/>
    <cellStyle name="Normal 67 38 2" xfId="32742"/>
    <cellStyle name="Normal 67 39" xfId="3238"/>
    <cellStyle name="Normal 67 39 2" xfId="32816"/>
    <cellStyle name="Normal 67 4" xfId="3239"/>
    <cellStyle name="Normal 67 4 2" xfId="29966"/>
    <cellStyle name="Normal 67 40" xfId="3240"/>
    <cellStyle name="Normal 67 40 2" xfId="32888"/>
    <cellStyle name="Normal 67 41" xfId="3241"/>
    <cellStyle name="Normal 67 42" xfId="29704"/>
    <cellStyle name="Normal 67 5" xfId="3242"/>
    <cellStyle name="Normal 67 5 2" xfId="30048"/>
    <cellStyle name="Normal 67 6" xfId="3243"/>
    <cellStyle name="Normal 67 6 2" xfId="30132"/>
    <cellStyle name="Normal 67 7" xfId="3244"/>
    <cellStyle name="Normal 67 7 2" xfId="30214"/>
    <cellStyle name="Normal 67 8" xfId="3245"/>
    <cellStyle name="Normal 67 8 2" xfId="30294"/>
    <cellStyle name="Normal 67 9" xfId="3246"/>
    <cellStyle name="Normal 67 9 2" xfId="30378"/>
    <cellStyle name="Normal 68" xfId="3247"/>
    <cellStyle name="Normal 68 10" xfId="3248"/>
    <cellStyle name="Normal 68 10 2" xfId="30461"/>
    <cellStyle name="Normal 68 11" xfId="3249"/>
    <cellStyle name="Normal 68 11 2" xfId="30543"/>
    <cellStyle name="Normal 68 12" xfId="3250"/>
    <cellStyle name="Normal 68 12 2" xfId="30625"/>
    <cellStyle name="Normal 68 13" xfId="3251"/>
    <cellStyle name="Normal 68 13 2" xfId="30707"/>
    <cellStyle name="Normal 68 14" xfId="3252"/>
    <cellStyle name="Normal 68 14 2" xfId="30789"/>
    <cellStyle name="Normal 68 15" xfId="3253"/>
    <cellStyle name="Normal 68 15 2" xfId="30870"/>
    <cellStyle name="Normal 68 16" xfId="3254"/>
    <cellStyle name="Normal 68 16 2" xfId="30953"/>
    <cellStyle name="Normal 68 17" xfId="3255"/>
    <cellStyle name="Normal 68 17 2" xfId="31034"/>
    <cellStyle name="Normal 68 18" xfId="3256"/>
    <cellStyle name="Normal 68 18 2" xfId="31114"/>
    <cellStyle name="Normal 68 19" xfId="3257"/>
    <cellStyle name="Normal 68 19 2" xfId="31197"/>
    <cellStyle name="Normal 68 2" xfId="3258"/>
    <cellStyle name="Normal 68 2 2" xfId="29791"/>
    <cellStyle name="Normal 68 20" xfId="3259"/>
    <cellStyle name="Normal 68 20 2" xfId="31271"/>
    <cellStyle name="Normal 68 21" xfId="3260"/>
    <cellStyle name="Normal 68 21 2" xfId="31365"/>
    <cellStyle name="Normal 68 22" xfId="3261"/>
    <cellStyle name="Normal 68 22 2" xfId="31443"/>
    <cellStyle name="Normal 68 23" xfId="3262"/>
    <cellStyle name="Normal 68 23 2" xfId="31513"/>
    <cellStyle name="Normal 68 24" xfId="3263"/>
    <cellStyle name="Normal 68 24 2" xfId="31610"/>
    <cellStyle name="Normal 68 25" xfId="3264"/>
    <cellStyle name="Normal 68 25 2" xfId="31692"/>
    <cellStyle name="Normal 68 26" xfId="3265"/>
    <cellStyle name="Normal 68 26 2" xfId="31773"/>
    <cellStyle name="Normal 68 27" xfId="3266"/>
    <cellStyle name="Normal 68 27 2" xfId="31854"/>
    <cellStyle name="Normal 68 28" xfId="3267"/>
    <cellStyle name="Normal 68 28 2" xfId="31924"/>
    <cellStyle name="Normal 68 29" xfId="3268"/>
    <cellStyle name="Normal 68 29 2" xfId="32017"/>
    <cellStyle name="Normal 68 3" xfId="3269"/>
    <cellStyle name="Normal 68 3 2" xfId="29884"/>
    <cellStyle name="Normal 68 30" xfId="3270"/>
    <cellStyle name="Normal 68 30 2" xfId="32088"/>
    <cellStyle name="Normal 68 31" xfId="3271"/>
    <cellStyle name="Normal 68 31 2" xfId="32170"/>
    <cellStyle name="Normal 68 32" xfId="3272"/>
    <cellStyle name="Normal 68 33" xfId="3273"/>
    <cellStyle name="Normal 68 33 2" xfId="32364"/>
    <cellStyle name="Normal 68 34" xfId="3274"/>
    <cellStyle name="Normal 68 34 2" xfId="32445"/>
    <cellStyle name="Normal 68 35" xfId="3275"/>
    <cellStyle name="Normal 68 35 2" xfId="32592"/>
    <cellStyle name="Normal 68 36" xfId="3276"/>
    <cellStyle name="Normal 68 36 2" xfId="32600"/>
    <cellStyle name="Normal 68 37" xfId="3277"/>
    <cellStyle name="Normal 68 37 2" xfId="32662"/>
    <cellStyle name="Normal 68 38" xfId="3278"/>
    <cellStyle name="Normal 68 38 2" xfId="32743"/>
    <cellStyle name="Normal 68 39" xfId="3279"/>
    <cellStyle name="Normal 68 39 2" xfId="32817"/>
    <cellStyle name="Normal 68 4" xfId="3280"/>
    <cellStyle name="Normal 68 4 2" xfId="29967"/>
    <cellStyle name="Normal 68 40" xfId="3281"/>
    <cellStyle name="Normal 68 40 2" xfId="32889"/>
    <cellStyle name="Normal 68 41" xfId="3282"/>
    <cellStyle name="Normal 68 42" xfId="29705"/>
    <cellStyle name="Normal 68 5" xfId="3283"/>
    <cellStyle name="Normal 68 5 2" xfId="30049"/>
    <cellStyle name="Normal 68 6" xfId="3284"/>
    <cellStyle name="Normal 68 6 2" xfId="30133"/>
    <cellStyle name="Normal 68 7" xfId="3285"/>
    <cellStyle name="Normal 68 7 2" xfId="30215"/>
    <cellStyle name="Normal 68 8" xfId="3286"/>
    <cellStyle name="Normal 68 8 2" xfId="30295"/>
    <cellStyle name="Normal 68 9" xfId="3287"/>
    <cellStyle name="Normal 68 9 2" xfId="30379"/>
    <cellStyle name="Normal 69" xfId="3288"/>
    <cellStyle name="Normal 69 10" xfId="3289"/>
    <cellStyle name="Normal 69 10 2" xfId="30462"/>
    <cellStyle name="Normal 69 11" xfId="3290"/>
    <cellStyle name="Normal 69 11 2" xfId="30544"/>
    <cellStyle name="Normal 69 12" xfId="3291"/>
    <cellStyle name="Normal 69 12 2" xfId="30626"/>
    <cellStyle name="Normal 69 13" xfId="3292"/>
    <cellStyle name="Normal 69 13 2" xfId="30708"/>
    <cellStyle name="Normal 69 14" xfId="3293"/>
    <cellStyle name="Normal 69 14 2" xfId="30790"/>
    <cellStyle name="Normal 69 15" xfId="3294"/>
    <cellStyle name="Normal 69 15 2" xfId="30871"/>
    <cellStyle name="Normal 69 16" xfId="3295"/>
    <cellStyle name="Normal 69 16 2" xfId="30954"/>
    <cellStyle name="Normal 69 17" xfId="3296"/>
    <cellStyle name="Normal 69 17 2" xfId="31035"/>
    <cellStyle name="Normal 69 18" xfId="3297"/>
    <cellStyle name="Normal 69 18 2" xfId="31115"/>
    <cellStyle name="Normal 69 19" xfId="3298"/>
    <cellStyle name="Normal 69 19 2" xfId="31198"/>
    <cellStyle name="Normal 69 2" xfId="3299"/>
    <cellStyle name="Normal 69 2 2" xfId="29792"/>
    <cellStyle name="Normal 69 20" xfId="3300"/>
    <cellStyle name="Normal 69 20 2" xfId="31272"/>
    <cellStyle name="Normal 69 21" xfId="3301"/>
    <cellStyle name="Normal 69 21 2" xfId="31318"/>
    <cellStyle name="Normal 69 22" xfId="3302"/>
    <cellStyle name="Normal 69 22 2" xfId="31444"/>
    <cellStyle name="Normal 69 23" xfId="3303"/>
    <cellStyle name="Normal 69 23 2" xfId="31514"/>
    <cellStyle name="Normal 69 24" xfId="3304"/>
    <cellStyle name="Normal 69 24 2" xfId="31611"/>
    <cellStyle name="Normal 69 25" xfId="3305"/>
    <cellStyle name="Normal 69 25 2" xfId="31693"/>
    <cellStyle name="Normal 69 26" xfId="3306"/>
    <cellStyle name="Normal 69 26 2" xfId="31774"/>
    <cellStyle name="Normal 69 27" xfId="3307"/>
    <cellStyle name="Normal 69 27 2" xfId="31855"/>
    <cellStyle name="Normal 69 28" xfId="3308"/>
    <cellStyle name="Normal 69 28 2" xfId="31925"/>
    <cellStyle name="Normal 69 29" xfId="3309"/>
    <cellStyle name="Normal 69 29 2" xfId="32018"/>
    <cellStyle name="Normal 69 3" xfId="3310"/>
    <cellStyle name="Normal 69 3 2" xfId="29885"/>
    <cellStyle name="Normal 69 30" xfId="3311"/>
    <cellStyle name="Normal 69 30 2" xfId="32089"/>
    <cellStyle name="Normal 69 31" xfId="3312"/>
    <cellStyle name="Normal 69 31 2" xfId="32171"/>
    <cellStyle name="Normal 69 32" xfId="3313"/>
    <cellStyle name="Normal 69 33" xfId="3314"/>
    <cellStyle name="Normal 69 33 2" xfId="32365"/>
    <cellStyle name="Normal 69 34" xfId="3315"/>
    <cellStyle name="Normal 69 34 2" xfId="32446"/>
    <cellStyle name="Normal 69 35" xfId="3316"/>
    <cellStyle name="Normal 69 35 2" xfId="32548"/>
    <cellStyle name="Normal 69 36" xfId="3317"/>
    <cellStyle name="Normal 69 36 2" xfId="32555"/>
    <cellStyle name="Normal 69 37" xfId="3318"/>
    <cellStyle name="Normal 69 37 2" xfId="32663"/>
    <cellStyle name="Normal 69 38" xfId="3319"/>
    <cellStyle name="Normal 69 38 2" xfId="32744"/>
    <cellStyle name="Normal 69 39" xfId="3320"/>
    <cellStyle name="Normal 69 39 2" xfId="32818"/>
    <cellStyle name="Normal 69 4" xfId="3321"/>
    <cellStyle name="Normal 69 4 2" xfId="29968"/>
    <cellStyle name="Normal 69 40" xfId="3322"/>
    <cellStyle name="Normal 69 40 2" xfId="32890"/>
    <cellStyle name="Normal 69 41" xfId="3323"/>
    <cellStyle name="Normal 69 42" xfId="29706"/>
    <cellStyle name="Normal 69 5" xfId="3324"/>
    <cellStyle name="Normal 69 5 2" xfId="30050"/>
    <cellStyle name="Normal 69 6" xfId="3325"/>
    <cellStyle name="Normal 69 6 2" xfId="30134"/>
    <cellStyle name="Normal 69 7" xfId="3326"/>
    <cellStyle name="Normal 69 7 2" xfId="30216"/>
    <cellStyle name="Normal 69 8" xfId="3327"/>
    <cellStyle name="Normal 69 8 2" xfId="30296"/>
    <cellStyle name="Normal 69 9" xfId="3328"/>
    <cellStyle name="Normal 69 9 2" xfId="30380"/>
    <cellStyle name="Normal 7" xfId="3329"/>
    <cellStyle name="Normal 7 10" xfId="3330"/>
    <cellStyle name="Normal 7 10 2" xfId="32697"/>
    <cellStyle name="Normal 7 11" xfId="3331"/>
    <cellStyle name="Normal 7 11 2" xfId="32852"/>
    <cellStyle name="Normal 7 12" xfId="3332"/>
    <cellStyle name="Normal 7 2" xfId="3333"/>
    <cellStyle name="Normal 7 2 10" xfId="3334"/>
    <cellStyle name="Normal 7 2 10 2" xfId="32913"/>
    <cellStyle name="Normal 7 2 2" xfId="3335"/>
    <cellStyle name="Normal 7 2 2 2" xfId="32236"/>
    <cellStyle name="Normal 7 2 3" xfId="3336"/>
    <cellStyle name="Normal 7 2 3 2" xfId="32415"/>
    <cellStyle name="Normal 7 2 4" xfId="3337"/>
    <cellStyle name="Normal 7 2 4 2" xfId="32469"/>
    <cellStyle name="Normal 7 2 5" xfId="3338"/>
    <cellStyle name="Normal 7 2 5 2" xfId="32509"/>
    <cellStyle name="Normal 7 2 6" xfId="3339"/>
    <cellStyle name="Normal 7 2 6 2" xfId="32480"/>
    <cellStyle name="Normal 7 2 7" xfId="3340"/>
    <cellStyle name="Normal 7 2 7 2" xfId="32689"/>
    <cellStyle name="Normal 7 2 8" xfId="3341"/>
    <cellStyle name="Normal 7 2 8 2" xfId="32772"/>
    <cellStyle name="Normal 7 2 9" xfId="3342"/>
    <cellStyle name="Normal 7 2 9 2" xfId="32843"/>
    <cellStyle name="Normal 7 3" xfId="3343"/>
    <cellStyle name="Normal 7 3 2" xfId="3344"/>
    <cellStyle name="Normal 7 3 3" xfId="3345"/>
    <cellStyle name="Normal 7 3 4" xfId="3346"/>
    <cellStyle name="Normal 7 3 5" xfId="3347"/>
    <cellStyle name="Normal 7 3 6" xfId="3348"/>
    <cellStyle name="Normal 7 3 7" xfId="3349"/>
    <cellStyle name="Normal 7 3 8" xfId="3350"/>
    <cellStyle name="Normal 7 3 9" xfId="3351"/>
    <cellStyle name="Normal 7 4" xfId="3352"/>
    <cellStyle name="Normal 7 4 10" xfId="32287"/>
    <cellStyle name="Normal 7 4 2" xfId="3353"/>
    <cellStyle name="Normal 7 4 3" xfId="3354"/>
    <cellStyle name="Normal 7 4 4" xfId="3355"/>
    <cellStyle name="Normal 7 4 5" xfId="3356"/>
    <cellStyle name="Normal 7 4 6" xfId="3357"/>
    <cellStyle name="Normal 7 4 7" xfId="3358"/>
    <cellStyle name="Normal 7 4 8" xfId="3359"/>
    <cellStyle name="Normal 7 4 9" xfId="3360"/>
    <cellStyle name="Normal 7 5" xfId="3361"/>
    <cellStyle name="Normal 7 5 2" xfId="32308"/>
    <cellStyle name="Normal 7 6" xfId="3362"/>
    <cellStyle name="Normal 7 6 2" xfId="32585"/>
    <cellStyle name="Normal 7 7" xfId="3363"/>
    <cellStyle name="Normal 7 7 2" xfId="32296"/>
    <cellStyle name="Normal 7 8" xfId="3364"/>
    <cellStyle name="Normal 7 8 2" xfId="32621"/>
    <cellStyle name="Normal 7 9" xfId="3365"/>
    <cellStyle name="Normal 7 9 2" xfId="32609"/>
    <cellStyle name="Normal 70" xfId="3366"/>
    <cellStyle name="Normal 70 10" xfId="3367"/>
    <cellStyle name="Normal 70 10 2" xfId="30463"/>
    <cellStyle name="Normal 70 11" xfId="3368"/>
    <cellStyle name="Normal 70 11 2" xfId="30545"/>
    <cellStyle name="Normal 70 12" xfId="3369"/>
    <cellStyle name="Normal 70 12 2" xfId="30627"/>
    <cellStyle name="Normal 70 13" xfId="3370"/>
    <cellStyle name="Normal 70 13 2" xfId="30709"/>
    <cellStyle name="Normal 70 14" xfId="3371"/>
    <cellStyle name="Normal 70 14 2" xfId="30791"/>
    <cellStyle name="Normal 70 15" xfId="3372"/>
    <cellStyle name="Normal 70 15 2" xfId="30872"/>
    <cellStyle name="Normal 70 16" xfId="3373"/>
    <cellStyle name="Normal 70 16 2" xfId="30955"/>
    <cellStyle name="Normal 70 17" xfId="3374"/>
    <cellStyle name="Normal 70 17 2" xfId="31036"/>
    <cellStyle name="Normal 70 18" xfId="3375"/>
    <cellStyle name="Normal 70 18 2" xfId="31116"/>
    <cellStyle name="Normal 70 19" xfId="3376"/>
    <cellStyle name="Normal 70 19 2" xfId="31199"/>
    <cellStyle name="Normal 70 2" xfId="3377"/>
    <cellStyle name="Normal 70 2 2" xfId="29793"/>
    <cellStyle name="Normal 70 20" xfId="3378"/>
    <cellStyle name="Normal 70 20 2" xfId="31273"/>
    <cellStyle name="Normal 70 21" xfId="3379"/>
    <cellStyle name="Normal 70 21 2" xfId="31350"/>
    <cellStyle name="Normal 70 22" xfId="3380"/>
    <cellStyle name="Normal 70 22 2" xfId="31445"/>
    <cellStyle name="Normal 70 23" xfId="3381"/>
    <cellStyle name="Normal 70 23 2" xfId="31515"/>
    <cellStyle name="Normal 70 24" xfId="3382"/>
    <cellStyle name="Normal 70 24 2" xfId="31612"/>
    <cellStyle name="Normal 70 25" xfId="3383"/>
    <cellStyle name="Normal 70 25 2" xfId="31694"/>
    <cellStyle name="Normal 70 26" xfId="3384"/>
    <cellStyle name="Normal 70 26 2" xfId="31775"/>
    <cellStyle name="Normal 70 27" xfId="3385"/>
    <cellStyle name="Normal 70 27 2" xfId="31856"/>
    <cellStyle name="Normal 70 28" xfId="3386"/>
    <cellStyle name="Normal 70 28 2" xfId="31926"/>
    <cellStyle name="Normal 70 29" xfId="3387"/>
    <cellStyle name="Normal 70 29 2" xfId="32019"/>
    <cellStyle name="Normal 70 3" xfId="3388"/>
    <cellStyle name="Normal 70 3 2" xfId="29886"/>
    <cellStyle name="Normal 70 30" xfId="3389"/>
    <cellStyle name="Normal 70 30 2" xfId="32090"/>
    <cellStyle name="Normal 70 31" xfId="3390"/>
    <cellStyle name="Normal 70 31 2" xfId="32172"/>
    <cellStyle name="Normal 70 32" xfId="3391"/>
    <cellStyle name="Normal 70 33" xfId="3392"/>
    <cellStyle name="Normal 70 33 2" xfId="32366"/>
    <cellStyle name="Normal 70 34" xfId="3393"/>
    <cellStyle name="Normal 70 34 2" xfId="32447"/>
    <cellStyle name="Normal 70 35" xfId="3394"/>
    <cellStyle name="Normal 70 35 2" xfId="32507"/>
    <cellStyle name="Normal 70 36" xfId="3395"/>
    <cellStyle name="Normal 70 36 2" xfId="32552"/>
    <cellStyle name="Normal 70 37" xfId="3396"/>
    <cellStyle name="Normal 70 37 2" xfId="32664"/>
    <cellStyle name="Normal 70 38" xfId="3397"/>
    <cellStyle name="Normal 70 38 2" xfId="32745"/>
    <cellStyle name="Normal 70 39" xfId="3398"/>
    <cellStyle name="Normal 70 39 2" xfId="32819"/>
    <cellStyle name="Normal 70 4" xfId="3399"/>
    <cellStyle name="Normal 70 4 2" xfId="29969"/>
    <cellStyle name="Normal 70 40" xfId="3400"/>
    <cellStyle name="Normal 70 40 2" xfId="32891"/>
    <cellStyle name="Normal 70 41" xfId="3401"/>
    <cellStyle name="Normal 70 42" xfId="29707"/>
    <cellStyle name="Normal 70 5" xfId="3402"/>
    <cellStyle name="Normal 70 5 2" xfId="30051"/>
    <cellStyle name="Normal 70 6" xfId="3403"/>
    <cellStyle name="Normal 70 6 2" xfId="30135"/>
    <cellStyle name="Normal 70 7" xfId="3404"/>
    <cellStyle name="Normal 70 7 2" xfId="30217"/>
    <cellStyle name="Normal 70 8" xfId="3405"/>
    <cellStyle name="Normal 70 8 2" xfId="30297"/>
    <cellStyle name="Normal 70 9" xfId="3406"/>
    <cellStyle name="Normal 70 9 2" xfId="30381"/>
    <cellStyle name="Normal 71" xfId="3407"/>
    <cellStyle name="Normal 71 10" xfId="3408"/>
    <cellStyle name="Normal 71 10 2" xfId="30464"/>
    <cellStyle name="Normal 71 11" xfId="3409"/>
    <cellStyle name="Normal 71 11 2" xfId="30546"/>
    <cellStyle name="Normal 71 12" xfId="3410"/>
    <cellStyle name="Normal 71 12 2" xfId="30628"/>
    <cellStyle name="Normal 71 13" xfId="3411"/>
    <cellStyle name="Normal 71 13 2" xfId="30710"/>
    <cellStyle name="Normal 71 14" xfId="3412"/>
    <cellStyle name="Normal 71 14 2" xfId="30792"/>
    <cellStyle name="Normal 71 15" xfId="3413"/>
    <cellStyle name="Normal 71 15 2" xfId="30873"/>
    <cellStyle name="Normal 71 16" xfId="3414"/>
    <cellStyle name="Normal 71 16 2" xfId="30956"/>
    <cellStyle name="Normal 71 17" xfId="3415"/>
    <cellStyle name="Normal 71 17 2" xfId="31037"/>
    <cellStyle name="Normal 71 18" xfId="3416"/>
    <cellStyle name="Normal 71 18 2" xfId="31117"/>
    <cellStyle name="Normal 71 19" xfId="3417"/>
    <cellStyle name="Normal 71 19 2" xfId="31200"/>
    <cellStyle name="Normal 71 2" xfId="3418"/>
    <cellStyle name="Normal 71 2 2" xfId="29794"/>
    <cellStyle name="Normal 71 20" xfId="3419"/>
    <cellStyle name="Normal 71 20 2" xfId="31274"/>
    <cellStyle name="Normal 71 21" xfId="3420"/>
    <cellStyle name="Normal 71 21 2" xfId="31368"/>
    <cellStyle name="Normal 71 22" xfId="3421"/>
    <cellStyle name="Normal 71 22 2" xfId="31446"/>
    <cellStyle name="Normal 71 23" xfId="3422"/>
    <cellStyle name="Normal 71 23 2" xfId="31516"/>
    <cellStyle name="Normal 71 24" xfId="3423"/>
    <cellStyle name="Normal 71 24 2" xfId="31613"/>
    <cellStyle name="Normal 71 25" xfId="3424"/>
    <cellStyle name="Normal 71 25 2" xfId="31695"/>
    <cellStyle name="Normal 71 26" xfId="3425"/>
    <cellStyle name="Normal 71 26 2" xfId="31776"/>
    <cellStyle name="Normal 71 27" xfId="3426"/>
    <cellStyle name="Normal 71 27 2" xfId="31857"/>
    <cellStyle name="Normal 71 28" xfId="3427"/>
    <cellStyle name="Normal 71 28 2" xfId="31927"/>
    <cellStyle name="Normal 71 29" xfId="3428"/>
    <cellStyle name="Normal 71 29 2" xfId="32020"/>
    <cellStyle name="Normal 71 3" xfId="3429"/>
    <cellStyle name="Normal 71 3 2" xfId="29887"/>
    <cellStyle name="Normal 71 30" xfId="3430"/>
    <cellStyle name="Normal 71 30 2" xfId="32091"/>
    <cellStyle name="Normal 71 31" xfId="3431"/>
    <cellStyle name="Normal 71 31 2" xfId="32173"/>
    <cellStyle name="Normal 71 32" xfId="3432"/>
    <cellStyle name="Normal 71 33" xfId="3433"/>
    <cellStyle name="Normal 71 33 2" xfId="32367"/>
    <cellStyle name="Normal 71 34" xfId="3434"/>
    <cellStyle name="Normal 71 34 2" xfId="32448"/>
    <cellStyle name="Normal 71 35" xfId="3435"/>
    <cellStyle name="Normal 71 35 2" xfId="32429"/>
    <cellStyle name="Normal 71 36" xfId="3436"/>
    <cellStyle name="Normal 71 36 2" xfId="32303"/>
    <cellStyle name="Normal 71 37" xfId="3437"/>
    <cellStyle name="Normal 71 37 2" xfId="32665"/>
    <cellStyle name="Normal 71 38" xfId="3438"/>
    <cellStyle name="Normal 71 38 2" xfId="32746"/>
    <cellStyle name="Normal 71 39" xfId="3439"/>
    <cellStyle name="Normal 71 39 2" xfId="32820"/>
    <cellStyle name="Normal 71 4" xfId="3440"/>
    <cellStyle name="Normal 71 4 2" xfId="29970"/>
    <cellStyle name="Normal 71 40" xfId="3441"/>
    <cellStyle name="Normal 71 40 2" xfId="32892"/>
    <cellStyle name="Normal 71 41" xfId="3442"/>
    <cellStyle name="Normal 71 42" xfId="29708"/>
    <cellStyle name="Normal 71 5" xfId="3443"/>
    <cellStyle name="Normal 71 5 2" xfId="30052"/>
    <cellStyle name="Normal 71 6" xfId="3444"/>
    <cellStyle name="Normal 71 6 2" xfId="30136"/>
    <cellStyle name="Normal 71 7" xfId="3445"/>
    <cellStyle name="Normal 71 7 2" xfId="30218"/>
    <cellStyle name="Normal 71 8" xfId="3446"/>
    <cellStyle name="Normal 71 8 2" xfId="30298"/>
    <cellStyle name="Normal 71 9" xfId="3447"/>
    <cellStyle name="Normal 71 9 2" xfId="30382"/>
    <cellStyle name="Normal 72" xfId="3448"/>
    <cellStyle name="Normal 72 10" xfId="3449"/>
    <cellStyle name="Normal 72 10 2" xfId="30465"/>
    <cellStyle name="Normal 72 11" xfId="3450"/>
    <cellStyle name="Normal 72 11 2" xfId="30547"/>
    <cellStyle name="Normal 72 12" xfId="3451"/>
    <cellStyle name="Normal 72 12 2" xfId="30629"/>
    <cellStyle name="Normal 72 13" xfId="3452"/>
    <cellStyle name="Normal 72 13 2" xfId="30711"/>
    <cellStyle name="Normal 72 14" xfId="3453"/>
    <cellStyle name="Normal 72 14 2" xfId="30793"/>
    <cellStyle name="Normal 72 15" xfId="3454"/>
    <cellStyle name="Normal 72 15 2" xfId="30874"/>
    <cellStyle name="Normal 72 16" xfId="3455"/>
    <cellStyle name="Normal 72 16 2" xfId="30957"/>
    <cellStyle name="Normal 72 17" xfId="3456"/>
    <cellStyle name="Normal 72 17 2" xfId="31038"/>
    <cellStyle name="Normal 72 18" xfId="3457"/>
    <cellStyle name="Normal 72 18 2" xfId="31118"/>
    <cellStyle name="Normal 72 19" xfId="3458"/>
    <cellStyle name="Normal 72 19 2" xfId="31201"/>
    <cellStyle name="Normal 72 2" xfId="3459"/>
    <cellStyle name="Normal 72 2 2" xfId="29795"/>
    <cellStyle name="Normal 72 20" xfId="3460"/>
    <cellStyle name="Normal 72 20 2" xfId="31275"/>
    <cellStyle name="Normal 72 21" xfId="3461"/>
    <cellStyle name="Normal 72 21 2" xfId="31303"/>
    <cellStyle name="Normal 72 22" xfId="3462"/>
    <cellStyle name="Normal 72 22 2" xfId="31447"/>
    <cellStyle name="Normal 72 23" xfId="3463"/>
    <cellStyle name="Normal 72 23 2" xfId="31517"/>
    <cellStyle name="Normal 72 24" xfId="3464"/>
    <cellStyle name="Normal 72 24 2" xfId="31614"/>
    <cellStyle name="Normal 72 25" xfId="3465"/>
    <cellStyle name="Normal 72 25 2" xfId="31696"/>
    <cellStyle name="Normal 72 26" xfId="3466"/>
    <cellStyle name="Normal 72 26 2" xfId="31777"/>
    <cellStyle name="Normal 72 27" xfId="3467"/>
    <cellStyle name="Normal 72 27 2" xfId="31858"/>
    <cellStyle name="Normal 72 28" xfId="3468"/>
    <cellStyle name="Normal 72 28 2" xfId="31928"/>
    <cellStyle name="Normal 72 29" xfId="3469"/>
    <cellStyle name="Normal 72 29 2" xfId="32021"/>
    <cellStyle name="Normal 72 3" xfId="3470"/>
    <cellStyle name="Normal 72 3 2" xfId="29888"/>
    <cellStyle name="Normal 72 30" xfId="3471"/>
    <cellStyle name="Normal 72 30 2" xfId="32092"/>
    <cellStyle name="Normal 72 31" xfId="3472"/>
    <cellStyle name="Normal 72 31 2" xfId="32174"/>
    <cellStyle name="Normal 72 32" xfId="3473"/>
    <cellStyle name="Normal 72 33" xfId="3474"/>
    <cellStyle name="Normal 72 33 2" xfId="32368"/>
    <cellStyle name="Normal 72 34" xfId="3475"/>
    <cellStyle name="Normal 72 34 2" xfId="32449"/>
    <cellStyle name="Normal 72 35" xfId="3476"/>
    <cellStyle name="Normal 72 35 2" xfId="32574"/>
    <cellStyle name="Normal 72 36" xfId="3477"/>
    <cellStyle name="Normal 72 36 2" xfId="32512"/>
    <cellStyle name="Normal 72 37" xfId="3478"/>
    <cellStyle name="Normal 72 37 2" xfId="32666"/>
    <cellStyle name="Normal 72 38" xfId="3479"/>
    <cellStyle name="Normal 72 38 2" xfId="32747"/>
    <cellStyle name="Normal 72 39" xfId="3480"/>
    <cellStyle name="Normal 72 39 2" xfId="32821"/>
    <cellStyle name="Normal 72 4" xfId="3481"/>
    <cellStyle name="Normal 72 4 2" xfId="29971"/>
    <cellStyle name="Normal 72 40" xfId="3482"/>
    <cellStyle name="Normal 72 40 2" xfId="32893"/>
    <cellStyle name="Normal 72 41" xfId="3483"/>
    <cellStyle name="Normal 72 42" xfId="29709"/>
    <cellStyle name="Normal 72 5" xfId="3484"/>
    <cellStyle name="Normal 72 5 2" xfId="30053"/>
    <cellStyle name="Normal 72 6" xfId="3485"/>
    <cellStyle name="Normal 72 6 2" xfId="30137"/>
    <cellStyle name="Normal 72 7" xfId="3486"/>
    <cellStyle name="Normal 72 7 2" xfId="30219"/>
    <cellStyle name="Normal 72 8" xfId="3487"/>
    <cellStyle name="Normal 72 8 2" xfId="30299"/>
    <cellStyle name="Normal 72 9" xfId="3488"/>
    <cellStyle name="Normal 72 9 2" xfId="30383"/>
    <cellStyle name="Normal 73" xfId="3489"/>
    <cellStyle name="Normal 73 10" xfId="3490"/>
    <cellStyle name="Normal 73 10 2" xfId="30466"/>
    <cellStyle name="Normal 73 11" xfId="3491"/>
    <cellStyle name="Normal 73 11 2" xfId="30548"/>
    <cellStyle name="Normal 73 12" xfId="3492"/>
    <cellStyle name="Normal 73 12 2" xfId="30630"/>
    <cellStyle name="Normal 73 13" xfId="3493"/>
    <cellStyle name="Normal 73 13 2" xfId="30712"/>
    <cellStyle name="Normal 73 14" xfId="3494"/>
    <cellStyle name="Normal 73 14 2" xfId="30794"/>
    <cellStyle name="Normal 73 15" xfId="3495"/>
    <cellStyle name="Normal 73 15 2" xfId="30875"/>
    <cellStyle name="Normal 73 16" xfId="3496"/>
    <cellStyle name="Normal 73 16 2" xfId="30958"/>
    <cellStyle name="Normal 73 17" xfId="3497"/>
    <cellStyle name="Normal 73 17 2" xfId="31039"/>
    <cellStyle name="Normal 73 18" xfId="3498"/>
    <cellStyle name="Normal 73 18 2" xfId="31119"/>
    <cellStyle name="Normal 73 19" xfId="3499"/>
    <cellStyle name="Normal 73 19 2" xfId="31202"/>
    <cellStyle name="Normal 73 2" xfId="3500"/>
    <cellStyle name="Normal 73 2 2" xfId="29796"/>
    <cellStyle name="Normal 73 20" xfId="3501"/>
    <cellStyle name="Normal 73 20 2" xfId="31276"/>
    <cellStyle name="Normal 73 21" xfId="3502"/>
    <cellStyle name="Normal 73 21 2" xfId="31351"/>
    <cellStyle name="Normal 73 22" xfId="3503"/>
    <cellStyle name="Normal 73 22 2" xfId="31448"/>
    <cellStyle name="Normal 73 23" xfId="3504"/>
    <cellStyle name="Normal 73 23 2" xfId="31518"/>
    <cellStyle name="Normal 73 24" xfId="3505"/>
    <cellStyle name="Normal 73 24 2" xfId="31615"/>
    <cellStyle name="Normal 73 25" xfId="3506"/>
    <cellStyle name="Normal 73 25 2" xfId="31697"/>
    <cellStyle name="Normal 73 26" xfId="3507"/>
    <cellStyle name="Normal 73 26 2" xfId="31778"/>
    <cellStyle name="Normal 73 27" xfId="3508"/>
    <cellStyle name="Normal 73 27 2" xfId="31859"/>
    <cellStyle name="Normal 73 28" xfId="3509"/>
    <cellStyle name="Normal 73 28 2" xfId="31929"/>
    <cellStyle name="Normal 73 29" xfId="3510"/>
    <cellStyle name="Normal 73 29 2" xfId="32022"/>
    <cellStyle name="Normal 73 3" xfId="3511"/>
    <cellStyle name="Normal 73 3 2" xfId="29889"/>
    <cellStyle name="Normal 73 30" xfId="3512"/>
    <cellStyle name="Normal 73 30 2" xfId="32093"/>
    <cellStyle name="Normal 73 31" xfId="3513"/>
    <cellStyle name="Normal 73 31 2" xfId="32175"/>
    <cellStyle name="Normal 73 32" xfId="3514"/>
    <cellStyle name="Normal 73 33" xfId="3515"/>
    <cellStyle name="Normal 73 33 2" xfId="32369"/>
    <cellStyle name="Normal 73 34" xfId="3516"/>
    <cellStyle name="Normal 73 34 2" xfId="32450"/>
    <cellStyle name="Normal 73 35" xfId="3517"/>
    <cellStyle name="Normal 73 35 2" xfId="32531"/>
    <cellStyle name="Normal 73 36" xfId="3518"/>
    <cellStyle name="Normal 73 36 2" xfId="32567"/>
    <cellStyle name="Normal 73 37" xfId="3519"/>
    <cellStyle name="Normal 73 37 2" xfId="32667"/>
    <cellStyle name="Normal 73 38" xfId="3520"/>
    <cellStyle name="Normal 73 38 2" xfId="32748"/>
    <cellStyle name="Normal 73 39" xfId="3521"/>
    <cellStyle name="Normal 73 39 2" xfId="32822"/>
    <cellStyle name="Normal 73 4" xfId="3522"/>
    <cellStyle name="Normal 73 4 2" xfId="29972"/>
    <cellStyle name="Normal 73 40" xfId="3523"/>
    <cellStyle name="Normal 73 40 2" xfId="32894"/>
    <cellStyle name="Normal 73 41" xfId="3524"/>
    <cellStyle name="Normal 73 42" xfId="29710"/>
    <cellStyle name="Normal 73 5" xfId="3525"/>
    <cellStyle name="Normal 73 5 2" xfId="30054"/>
    <cellStyle name="Normal 73 6" xfId="3526"/>
    <cellStyle name="Normal 73 6 2" xfId="30138"/>
    <cellStyle name="Normal 73 7" xfId="3527"/>
    <cellStyle name="Normal 73 7 2" xfId="30220"/>
    <cellStyle name="Normal 73 8" xfId="3528"/>
    <cellStyle name="Normal 73 8 2" xfId="30300"/>
    <cellStyle name="Normal 73 9" xfId="3529"/>
    <cellStyle name="Normal 73 9 2" xfId="30384"/>
    <cellStyle name="Normal 74" xfId="3530"/>
    <cellStyle name="Normal 74 10" xfId="3531"/>
    <cellStyle name="Normal 74 10 2" xfId="30467"/>
    <cellStyle name="Normal 74 11" xfId="3532"/>
    <cellStyle name="Normal 74 11 2" xfId="30549"/>
    <cellStyle name="Normal 74 12" xfId="3533"/>
    <cellStyle name="Normal 74 12 2" xfId="30631"/>
    <cellStyle name="Normal 74 13" xfId="3534"/>
    <cellStyle name="Normal 74 13 2" xfId="30713"/>
    <cellStyle name="Normal 74 14" xfId="3535"/>
    <cellStyle name="Normal 74 14 2" xfId="30795"/>
    <cellStyle name="Normal 74 15" xfId="3536"/>
    <cellStyle name="Normal 74 15 2" xfId="30876"/>
    <cellStyle name="Normal 74 16" xfId="3537"/>
    <cellStyle name="Normal 74 16 2" xfId="30959"/>
    <cellStyle name="Normal 74 17" xfId="3538"/>
    <cellStyle name="Normal 74 17 2" xfId="31040"/>
    <cellStyle name="Normal 74 18" xfId="3539"/>
    <cellStyle name="Normal 74 18 2" xfId="31120"/>
    <cellStyle name="Normal 74 19" xfId="3540"/>
    <cellStyle name="Normal 74 19 2" xfId="31203"/>
    <cellStyle name="Normal 74 2" xfId="3541"/>
    <cellStyle name="Normal 74 2 2" xfId="29797"/>
    <cellStyle name="Normal 74 20" xfId="3542"/>
    <cellStyle name="Normal 74 20 2" xfId="31277"/>
    <cellStyle name="Normal 74 21" xfId="3543"/>
    <cellStyle name="Normal 74 21 2" xfId="31362"/>
    <cellStyle name="Normal 74 22" xfId="3544"/>
    <cellStyle name="Normal 74 22 2" xfId="31449"/>
    <cellStyle name="Normal 74 23" xfId="3545"/>
    <cellStyle name="Normal 74 23 2" xfId="31519"/>
    <cellStyle name="Normal 74 24" xfId="3546"/>
    <cellStyle name="Normal 74 24 2" xfId="31616"/>
    <cellStyle name="Normal 74 25" xfId="3547"/>
    <cellStyle name="Normal 74 25 2" xfId="31698"/>
    <cellStyle name="Normal 74 26" xfId="3548"/>
    <cellStyle name="Normal 74 26 2" xfId="31779"/>
    <cellStyle name="Normal 74 27" xfId="3549"/>
    <cellStyle name="Normal 74 27 2" xfId="31860"/>
    <cellStyle name="Normal 74 28" xfId="3550"/>
    <cellStyle name="Normal 74 28 2" xfId="31930"/>
    <cellStyle name="Normal 74 29" xfId="3551"/>
    <cellStyle name="Normal 74 29 2" xfId="32023"/>
    <cellStyle name="Normal 74 3" xfId="3552"/>
    <cellStyle name="Normal 74 3 2" xfId="29890"/>
    <cellStyle name="Normal 74 30" xfId="3553"/>
    <cellStyle name="Normal 74 30 2" xfId="32094"/>
    <cellStyle name="Normal 74 31" xfId="3554"/>
    <cellStyle name="Normal 74 31 2" xfId="32176"/>
    <cellStyle name="Normal 74 32" xfId="3555"/>
    <cellStyle name="Normal 74 33" xfId="3556"/>
    <cellStyle name="Normal 74 33 2" xfId="32370"/>
    <cellStyle name="Normal 74 34" xfId="3557"/>
    <cellStyle name="Normal 74 34 2" xfId="32451"/>
    <cellStyle name="Normal 74 35" xfId="3558"/>
    <cellStyle name="Normal 74 35 2" xfId="32485"/>
    <cellStyle name="Normal 74 36" xfId="3559"/>
    <cellStyle name="Normal 74 36 2" xfId="32539"/>
    <cellStyle name="Normal 74 37" xfId="3560"/>
    <cellStyle name="Normal 74 37 2" xfId="32668"/>
    <cellStyle name="Normal 74 38" xfId="3561"/>
    <cellStyle name="Normal 74 38 2" xfId="32749"/>
    <cellStyle name="Normal 74 39" xfId="3562"/>
    <cellStyle name="Normal 74 39 2" xfId="32823"/>
    <cellStyle name="Normal 74 4" xfId="3563"/>
    <cellStyle name="Normal 74 4 2" xfId="29973"/>
    <cellStyle name="Normal 74 40" xfId="3564"/>
    <cellStyle name="Normal 74 40 2" xfId="32895"/>
    <cellStyle name="Normal 74 41" xfId="3565"/>
    <cellStyle name="Normal 74 42" xfId="29711"/>
    <cellStyle name="Normal 74 5" xfId="3566"/>
    <cellStyle name="Normal 74 5 2" xfId="30055"/>
    <cellStyle name="Normal 74 6" xfId="3567"/>
    <cellStyle name="Normal 74 6 2" xfId="30139"/>
    <cellStyle name="Normal 74 7" xfId="3568"/>
    <cellStyle name="Normal 74 7 2" xfId="30221"/>
    <cellStyle name="Normal 74 8" xfId="3569"/>
    <cellStyle name="Normal 74 8 2" xfId="30301"/>
    <cellStyle name="Normal 74 9" xfId="3570"/>
    <cellStyle name="Normal 74 9 2" xfId="30385"/>
    <cellStyle name="Normal 75" xfId="3571"/>
    <cellStyle name="Normal 75 10" xfId="3572"/>
    <cellStyle name="Normal 75 10 2" xfId="30468"/>
    <cellStyle name="Normal 75 11" xfId="3573"/>
    <cellStyle name="Normal 75 11 2" xfId="30550"/>
    <cellStyle name="Normal 75 12" xfId="3574"/>
    <cellStyle name="Normal 75 12 2" xfId="30632"/>
    <cellStyle name="Normal 75 13" xfId="3575"/>
    <cellStyle name="Normal 75 13 2" xfId="30714"/>
    <cellStyle name="Normal 75 14" xfId="3576"/>
    <cellStyle name="Normal 75 14 2" xfId="30796"/>
    <cellStyle name="Normal 75 15" xfId="3577"/>
    <cellStyle name="Normal 75 15 2" xfId="30877"/>
    <cellStyle name="Normal 75 16" xfId="3578"/>
    <cellStyle name="Normal 75 16 2" xfId="30960"/>
    <cellStyle name="Normal 75 17" xfId="3579"/>
    <cellStyle name="Normal 75 17 2" xfId="31041"/>
    <cellStyle name="Normal 75 18" xfId="3580"/>
    <cellStyle name="Normal 75 18 2" xfId="31121"/>
    <cellStyle name="Normal 75 19" xfId="3581"/>
    <cellStyle name="Normal 75 19 2" xfId="31204"/>
    <cellStyle name="Normal 75 2" xfId="3582"/>
    <cellStyle name="Normal 75 2 2" xfId="29798"/>
    <cellStyle name="Normal 75 20" xfId="3583"/>
    <cellStyle name="Normal 75 20 2" xfId="31278"/>
    <cellStyle name="Normal 75 21" xfId="3584"/>
    <cellStyle name="Normal 75 21 2" xfId="31352"/>
    <cellStyle name="Normal 75 22" xfId="3585"/>
    <cellStyle name="Normal 75 22 2" xfId="31450"/>
    <cellStyle name="Normal 75 23" xfId="3586"/>
    <cellStyle name="Normal 75 23 2" xfId="31520"/>
    <cellStyle name="Normal 75 24" xfId="3587"/>
    <cellStyle name="Normal 75 24 2" xfId="31617"/>
    <cellStyle name="Normal 75 25" xfId="3588"/>
    <cellStyle name="Normal 75 25 2" xfId="31699"/>
    <cellStyle name="Normal 75 26" xfId="3589"/>
    <cellStyle name="Normal 75 26 2" xfId="31780"/>
    <cellStyle name="Normal 75 27" xfId="3590"/>
    <cellStyle name="Normal 75 27 2" xfId="31861"/>
    <cellStyle name="Normal 75 28" xfId="3591"/>
    <cellStyle name="Normal 75 28 2" xfId="31931"/>
    <cellStyle name="Normal 75 29" xfId="3592"/>
    <cellStyle name="Normal 75 29 2" xfId="32024"/>
    <cellStyle name="Normal 75 3" xfId="3593"/>
    <cellStyle name="Normal 75 3 2" xfId="29891"/>
    <cellStyle name="Normal 75 30" xfId="3594"/>
    <cellStyle name="Normal 75 30 2" xfId="32095"/>
    <cellStyle name="Normal 75 31" xfId="3595"/>
    <cellStyle name="Normal 75 31 2" xfId="32177"/>
    <cellStyle name="Normal 75 32" xfId="3596"/>
    <cellStyle name="Normal 75 33" xfId="3597"/>
    <cellStyle name="Normal 75 33 2" xfId="32371"/>
    <cellStyle name="Normal 75 34" xfId="3598"/>
    <cellStyle name="Normal 75 34 2" xfId="32452"/>
    <cellStyle name="Normal 75 35" xfId="3599"/>
    <cellStyle name="Normal 75 35 2" xfId="32593"/>
    <cellStyle name="Normal 75 36" xfId="3600"/>
    <cellStyle name="Normal 75 36 2" xfId="32474"/>
    <cellStyle name="Normal 75 37" xfId="3601"/>
    <cellStyle name="Normal 75 37 2" xfId="32669"/>
    <cellStyle name="Normal 75 38" xfId="3602"/>
    <cellStyle name="Normal 75 38 2" xfId="32750"/>
    <cellStyle name="Normal 75 39" xfId="3603"/>
    <cellStyle name="Normal 75 39 2" xfId="32824"/>
    <cellStyle name="Normal 75 4" xfId="3604"/>
    <cellStyle name="Normal 75 4 2" xfId="29974"/>
    <cellStyle name="Normal 75 40" xfId="3605"/>
    <cellStyle name="Normal 75 40 2" xfId="32896"/>
    <cellStyle name="Normal 75 41" xfId="3606"/>
    <cellStyle name="Normal 75 42" xfId="29712"/>
    <cellStyle name="Normal 75 5" xfId="3607"/>
    <cellStyle name="Normal 75 5 2" xfId="30056"/>
    <cellStyle name="Normal 75 6" xfId="3608"/>
    <cellStyle name="Normal 75 6 2" xfId="30140"/>
    <cellStyle name="Normal 75 7" xfId="3609"/>
    <cellStyle name="Normal 75 7 2" xfId="30222"/>
    <cellStyle name="Normal 75 8" xfId="3610"/>
    <cellStyle name="Normal 75 8 2" xfId="30302"/>
    <cellStyle name="Normal 75 9" xfId="3611"/>
    <cellStyle name="Normal 75 9 2" xfId="30386"/>
    <cellStyle name="Normal 76" xfId="3612"/>
    <cellStyle name="Normal 76 10" xfId="3613"/>
    <cellStyle name="Normal 76 10 2" xfId="30469"/>
    <cellStyle name="Normal 76 11" xfId="3614"/>
    <cellStyle name="Normal 76 11 2" xfId="30551"/>
    <cellStyle name="Normal 76 12" xfId="3615"/>
    <cellStyle name="Normal 76 12 2" xfId="30633"/>
    <cellStyle name="Normal 76 13" xfId="3616"/>
    <cellStyle name="Normal 76 13 2" xfId="30715"/>
    <cellStyle name="Normal 76 14" xfId="3617"/>
    <cellStyle name="Normal 76 14 2" xfId="30797"/>
    <cellStyle name="Normal 76 15" xfId="3618"/>
    <cellStyle name="Normal 76 15 2" xfId="30878"/>
    <cellStyle name="Normal 76 16" xfId="3619"/>
    <cellStyle name="Normal 76 16 2" xfId="30961"/>
    <cellStyle name="Normal 76 17" xfId="3620"/>
    <cellStyle name="Normal 76 17 2" xfId="31042"/>
    <cellStyle name="Normal 76 18" xfId="3621"/>
    <cellStyle name="Normal 76 18 2" xfId="31122"/>
    <cellStyle name="Normal 76 19" xfId="3622"/>
    <cellStyle name="Normal 76 19 2" xfId="31205"/>
    <cellStyle name="Normal 76 2" xfId="3623"/>
    <cellStyle name="Normal 76 2 2" xfId="29799"/>
    <cellStyle name="Normal 76 20" xfId="3624"/>
    <cellStyle name="Normal 76 20 2" xfId="31279"/>
    <cellStyle name="Normal 76 21" xfId="3625"/>
    <cellStyle name="Normal 76 21 2" xfId="31320"/>
    <cellStyle name="Normal 76 22" xfId="3626"/>
    <cellStyle name="Normal 76 22 2" xfId="31451"/>
    <cellStyle name="Normal 76 23" xfId="3627"/>
    <cellStyle name="Normal 76 23 2" xfId="31521"/>
    <cellStyle name="Normal 76 24" xfId="3628"/>
    <cellStyle name="Normal 76 24 2" xfId="31618"/>
    <cellStyle name="Normal 76 25" xfId="3629"/>
    <cellStyle name="Normal 76 25 2" xfId="31700"/>
    <cellStyle name="Normal 76 26" xfId="3630"/>
    <cellStyle name="Normal 76 26 2" xfId="31781"/>
    <cellStyle name="Normal 76 27" xfId="3631"/>
    <cellStyle name="Normal 76 27 2" xfId="31862"/>
    <cellStyle name="Normal 76 28" xfId="3632"/>
    <cellStyle name="Normal 76 28 2" xfId="31932"/>
    <cellStyle name="Normal 76 29" xfId="3633"/>
    <cellStyle name="Normal 76 29 2" xfId="32025"/>
    <cellStyle name="Normal 76 3" xfId="3634"/>
    <cellStyle name="Normal 76 3 2" xfId="29892"/>
    <cellStyle name="Normal 76 30" xfId="3635"/>
    <cellStyle name="Normal 76 30 2" xfId="32096"/>
    <cellStyle name="Normal 76 31" xfId="3636"/>
    <cellStyle name="Normal 76 31 2" xfId="32178"/>
    <cellStyle name="Normal 76 32" xfId="3637"/>
    <cellStyle name="Normal 76 33" xfId="3638"/>
    <cellStyle name="Normal 76 33 2" xfId="32372"/>
    <cellStyle name="Normal 76 34" xfId="3639"/>
    <cellStyle name="Normal 76 34 2" xfId="32453"/>
    <cellStyle name="Normal 76 35" xfId="3640"/>
    <cellStyle name="Normal 76 35 2" xfId="32549"/>
    <cellStyle name="Normal 76 36" xfId="3641"/>
    <cellStyle name="Normal 76 36 2" xfId="32598"/>
    <cellStyle name="Normal 76 37" xfId="3642"/>
    <cellStyle name="Normal 76 37 2" xfId="32670"/>
    <cellStyle name="Normal 76 38" xfId="3643"/>
    <cellStyle name="Normal 76 38 2" xfId="32751"/>
    <cellStyle name="Normal 76 39" xfId="3644"/>
    <cellStyle name="Normal 76 39 2" xfId="32825"/>
    <cellStyle name="Normal 76 4" xfId="3645"/>
    <cellStyle name="Normal 76 4 2" xfId="29975"/>
    <cellStyle name="Normal 76 40" xfId="3646"/>
    <cellStyle name="Normal 76 40 2" xfId="32897"/>
    <cellStyle name="Normal 76 41" xfId="3647"/>
    <cellStyle name="Normal 76 42" xfId="29713"/>
    <cellStyle name="Normal 76 5" xfId="3648"/>
    <cellStyle name="Normal 76 5 2" xfId="30057"/>
    <cellStyle name="Normal 76 6" xfId="3649"/>
    <cellStyle name="Normal 76 6 2" xfId="30141"/>
    <cellStyle name="Normal 76 7" xfId="3650"/>
    <cellStyle name="Normal 76 7 2" xfId="30223"/>
    <cellStyle name="Normal 76 8" xfId="3651"/>
    <cellStyle name="Normal 76 8 2" xfId="30303"/>
    <cellStyle name="Normal 76 9" xfId="3652"/>
    <cellStyle name="Normal 76 9 2" xfId="30387"/>
    <cellStyle name="Normal 77" xfId="3653"/>
    <cellStyle name="Normal 77 10" xfId="3654"/>
    <cellStyle name="Normal 77 10 2" xfId="30470"/>
    <cellStyle name="Normal 77 11" xfId="3655"/>
    <cellStyle name="Normal 77 11 2" xfId="30552"/>
    <cellStyle name="Normal 77 12" xfId="3656"/>
    <cellStyle name="Normal 77 12 2" xfId="30634"/>
    <cellStyle name="Normal 77 13" xfId="3657"/>
    <cellStyle name="Normal 77 13 2" xfId="30716"/>
    <cellStyle name="Normal 77 14" xfId="3658"/>
    <cellStyle name="Normal 77 14 2" xfId="30798"/>
    <cellStyle name="Normal 77 15" xfId="3659"/>
    <cellStyle name="Normal 77 15 2" xfId="30879"/>
    <cellStyle name="Normal 77 16" xfId="3660"/>
    <cellStyle name="Normal 77 16 2" xfId="30962"/>
    <cellStyle name="Normal 77 17" xfId="3661"/>
    <cellStyle name="Normal 77 17 2" xfId="31043"/>
    <cellStyle name="Normal 77 18" xfId="3662"/>
    <cellStyle name="Normal 77 18 2" xfId="31123"/>
    <cellStyle name="Normal 77 19" xfId="3663"/>
    <cellStyle name="Normal 77 19 2" xfId="31206"/>
    <cellStyle name="Normal 77 2" xfId="3664"/>
    <cellStyle name="Normal 77 2 2" xfId="29800"/>
    <cellStyle name="Normal 77 20" xfId="3665"/>
    <cellStyle name="Normal 77 20 2" xfId="31280"/>
    <cellStyle name="Normal 77 21" xfId="3666"/>
    <cellStyle name="Normal 77 21 2" xfId="31300"/>
    <cellStyle name="Normal 77 22" xfId="3667"/>
    <cellStyle name="Normal 77 22 2" xfId="31452"/>
    <cellStyle name="Normal 77 23" xfId="3668"/>
    <cellStyle name="Normal 77 23 2" xfId="31522"/>
    <cellStyle name="Normal 77 24" xfId="3669"/>
    <cellStyle name="Normal 77 24 2" xfId="31619"/>
    <cellStyle name="Normal 77 25" xfId="3670"/>
    <cellStyle name="Normal 77 25 2" xfId="31701"/>
    <cellStyle name="Normal 77 26" xfId="3671"/>
    <cellStyle name="Normal 77 26 2" xfId="31782"/>
    <cellStyle name="Normal 77 27" xfId="3672"/>
    <cellStyle name="Normal 77 27 2" xfId="31863"/>
    <cellStyle name="Normal 77 28" xfId="3673"/>
    <cellStyle name="Normal 77 28 2" xfId="31933"/>
    <cellStyle name="Normal 77 29" xfId="3674"/>
    <cellStyle name="Normal 77 29 2" xfId="32026"/>
    <cellStyle name="Normal 77 3" xfId="3675"/>
    <cellStyle name="Normal 77 3 2" xfId="29893"/>
    <cellStyle name="Normal 77 30" xfId="3676"/>
    <cellStyle name="Normal 77 30 2" xfId="32097"/>
    <cellStyle name="Normal 77 31" xfId="3677"/>
    <cellStyle name="Normal 77 31 2" xfId="32179"/>
    <cellStyle name="Normal 77 32" xfId="3678"/>
    <cellStyle name="Normal 77 33" xfId="3679"/>
    <cellStyle name="Normal 77 33 2" xfId="32373"/>
    <cellStyle name="Normal 77 34" xfId="3680"/>
    <cellStyle name="Normal 77 34 2" xfId="32454"/>
    <cellStyle name="Normal 77 35" xfId="3681"/>
    <cellStyle name="Normal 77 35 2" xfId="32508"/>
    <cellStyle name="Normal 77 36" xfId="3682"/>
    <cellStyle name="Normal 77 36 2" xfId="32596"/>
    <cellStyle name="Normal 77 37" xfId="3683"/>
    <cellStyle name="Normal 77 37 2" xfId="32671"/>
    <cellStyle name="Normal 77 38" xfId="3684"/>
    <cellStyle name="Normal 77 38 2" xfId="32752"/>
    <cellStyle name="Normal 77 39" xfId="3685"/>
    <cellStyle name="Normal 77 39 2" xfId="32826"/>
    <cellStyle name="Normal 77 4" xfId="3686"/>
    <cellStyle name="Normal 77 4 2" xfId="29976"/>
    <cellStyle name="Normal 77 40" xfId="3687"/>
    <cellStyle name="Normal 77 40 2" xfId="32898"/>
    <cellStyle name="Normal 77 41" xfId="3688"/>
    <cellStyle name="Normal 77 42" xfId="29714"/>
    <cellStyle name="Normal 77 5" xfId="3689"/>
    <cellStyle name="Normal 77 5 2" xfId="30058"/>
    <cellStyle name="Normal 77 6" xfId="3690"/>
    <cellStyle name="Normal 77 6 2" xfId="30142"/>
    <cellStyle name="Normal 77 7" xfId="3691"/>
    <cellStyle name="Normal 77 7 2" xfId="30224"/>
    <cellStyle name="Normal 77 8" xfId="3692"/>
    <cellStyle name="Normal 77 8 2" xfId="30304"/>
    <cellStyle name="Normal 77 9" xfId="3693"/>
    <cellStyle name="Normal 77 9 2" xfId="30388"/>
    <cellStyle name="Normal 78" xfId="3694"/>
    <cellStyle name="Normal 78 10" xfId="3695"/>
    <cellStyle name="Normal 78 10 2" xfId="30471"/>
    <cellStyle name="Normal 78 11" xfId="3696"/>
    <cellStyle name="Normal 78 11 2" xfId="30553"/>
    <cellStyle name="Normal 78 12" xfId="3697"/>
    <cellStyle name="Normal 78 12 2" xfId="30635"/>
    <cellStyle name="Normal 78 13" xfId="3698"/>
    <cellStyle name="Normal 78 13 2" xfId="30717"/>
    <cellStyle name="Normal 78 14" xfId="3699"/>
    <cellStyle name="Normal 78 14 2" xfId="30799"/>
    <cellStyle name="Normal 78 15" xfId="3700"/>
    <cellStyle name="Normal 78 15 2" xfId="30880"/>
    <cellStyle name="Normal 78 16" xfId="3701"/>
    <cellStyle name="Normal 78 16 2" xfId="30963"/>
    <cellStyle name="Normal 78 17" xfId="3702"/>
    <cellStyle name="Normal 78 17 2" xfId="31044"/>
    <cellStyle name="Normal 78 18" xfId="3703"/>
    <cellStyle name="Normal 78 18 2" xfId="31124"/>
    <cellStyle name="Normal 78 19" xfId="3704"/>
    <cellStyle name="Normal 78 19 2" xfId="31207"/>
    <cellStyle name="Normal 78 2" xfId="3705"/>
    <cellStyle name="Normal 78 2 2" xfId="29801"/>
    <cellStyle name="Normal 78 20" xfId="3706"/>
    <cellStyle name="Normal 78 20 2" xfId="31281"/>
    <cellStyle name="Normal 78 21" xfId="3707"/>
    <cellStyle name="Normal 78 21 2" xfId="31371"/>
    <cellStyle name="Normal 78 22" xfId="3708"/>
    <cellStyle name="Normal 78 22 2" xfId="31453"/>
    <cellStyle name="Normal 78 23" xfId="3709"/>
    <cellStyle name="Normal 78 23 2" xfId="31523"/>
    <cellStyle name="Normal 78 24" xfId="3710"/>
    <cellStyle name="Normal 78 24 2" xfId="31620"/>
    <cellStyle name="Normal 78 25" xfId="3711"/>
    <cellStyle name="Normal 78 25 2" xfId="31702"/>
    <cellStyle name="Normal 78 26" xfId="3712"/>
    <cellStyle name="Normal 78 26 2" xfId="31783"/>
    <cellStyle name="Normal 78 27" xfId="3713"/>
    <cellStyle name="Normal 78 27 2" xfId="31864"/>
    <cellStyle name="Normal 78 28" xfId="3714"/>
    <cellStyle name="Normal 78 28 2" xfId="31934"/>
    <cellStyle name="Normal 78 29" xfId="3715"/>
    <cellStyle name="Normal 78 29 2" xfId="32027"/>
    <cellStyle name="Normal 78 3" xfId="3716"/>
    <cellStyle name="Normal 78 3 2" xfId="29894"/>
    <cellStyle name="Normal 78 30" xfId="3717"/>
    <cellStyle name="Normal 78 30 2" xfId="32098"/>
    <cellStyle name="Normal 78 31" xfId="3718"/>
    <cellStyle name="Normal 78 31 2" xfId="32180"/>
    <cellStyle name="Normal 78 32" xfId="3719"/>
    <cellStyle name="Normal 78 33" xfId="3720"/>
    <cellStyle name="Normal 78 33 2" xfId="32374"/>
    <cellStyle name="Normal 78 34" xfId="3721"/>
    <cellStyle name="Normal 78 34 2" xfId="32455"/>
    <cellStyle name="Normal 78 35" xfId="3722"/>
    <cellStyle name="Normal 78 35 2" xfId="32430"/>
    <cellStyle name="Normal 78 36" xfId="3723"/>
    <cellStyle name="Normal 78 36 2" xfId="32304"/>
    <cellStyle name="Normal 78 37" xfId="3724"/>
    <cellStyle name="Normal 78 37 2" xfId="32672"/>
    <cellStyle name="Normal 78 38" xfId="3725"/>
    <cellStyle name="Normal 78 38 2" xfId="32753"/>
    <cellStyle name="Normal 78 39" xfId="3726"/>
    <cellStyle name="Normal 78 39 2" xfId="32827"/>
    <cellStyle name="Normal 78 4" xfId="3727"/>
    <cellStyle name="Normal 78 4 2" xfId="29977"/>
    <cellStyle name="Normal 78 40" xfId="3728"/>
    <cellStyle name="Normal 78 40 2" xfId="32899"/>
    <cellStyle name="Normal 78 41" xfId="3729"/>
    <cellStyle name="Normal 78 42" xfId="29715"/>
    <cellStyle name="Normal 78 5" xfId="3730"/>
    <cellStyle name="Normal 78 5 2" xfId="30059"/>
    <cellStyle name="Normal 78 6" xfId="3731"/>
    <cellStyle name="Normal 78 6 2" xfId="30143"/>
    <cellStyle name="Normal 78 7" xfId="3732"/>
    <cellStyle name="Normal 78 7 2" xfId="30225"/>
    <cellStyle name="Normal 78 8" xfId="3733"/>
    <cellStyle name="Normal 78 8 2" xfId="30305"/>
    <cellStyle name="Normal 78 9" xfId="3734"/>
    <cellStyle name="Normal 78 9 2" xfId="30389"/>
    <cellStyle name="Normal 79" xfId="3735"/>
    <cellStyle name="Normal 79 10" xfId="3736"/>
    <cellStyle name="Normal 79 10 2" xfId="30472"/>
    <cellStyle name="Normal 79 11" xfId="3737"/>
    <cellStyle name="Normal 79 11 2" xfId="30554"/>
    <cellStyle name="Normal 79 12" xfId="3738"/>
    <cellStyle name="Normal 79 12 2" xfId="30636"/>
    <cellStyle name="Normal 79 13" xfId="3739"/>
    <cellStyle name="Normal 79 13 2" xfId="30718"/>
    <cellStyle name="Normal 79 14" xfId="3740"/>
    <cellStyle name="Normal 79 14 2" xfId="30800"/>
    <cellStyle name="Normal 79 15" xfId="3741"/>
    <cellStyle name="Normal 79 15 2" xfId="30881"/>
    <cellStyle name="Normal 79 16" xfId="3742"/>
    <cellStyle name="Normal 79 16 2" xfId="30964"/>
    <cellStyle name="Normal 79 17" xfId="3743"/>
    <cellStyle name="Normal 79 17 2" xfId="31045"/>
    <cellStyle name="Normal 79 18" xfId="3744"/>
    <cellStyle name="Normal 79 18 2" xfId="31125"/>
    <cellStyle name="Normal 79 19" xfId="3745"/>
    <cellStyle name="Normal 79 19 2" xfId="31208"/>
    <cellStyle name="Normal 79 2" xfId="3746"/>
    <cellStyle name="Normal 79 2 2" xfId="29802"/>
    <cellStyle name="Normal 79 20" xfId="3747"/>
    <cellStyle name="Normal 79 20 2" xfId="31282"/>
    <cellStyle name="Normal 79 21" xfId="3748"/>
    <cellStyle name="Normal 79 21 2" xfId="31328"/>
    <cellStyle name="Normal 79 22" xfId="3749"/>
    <cellStyle name="Normal 79 22 2" xfId="31454"/>
    <cellStyle name="Normal 79 23" xfId="3750"/>
    <cellStyle name="Normal 79 23 2" xfId="31524"/>
    <cellStyle name="Normal 79 24" xfId="3751"/>
    <cellStyle name="Normal 79 24 2" xfId="31621"/>
    <cellStyle name="Normal 79 25" xfId="3752"/>
    <cellStyle name="Normal 79 25 2" xfId="31703"/>
    <cellStyle name="Normal 79 26" xfId="3753"/>
    <cellStyle name="Normal 79 26 2" xfId="31784"/>
    <cellStyle name="Normal 79 27" xfId="3754"/>
    <cellStyle name="Normal 79 27 2" xfId="31865"/>
    <cellStyle name="Normal 79 28" xfId="3755"/>
    <cellStyle name="Normal 79 28 2" xfId="31935"/>
    <cellStyle name="Normal 79 29" xfId="3756"/>
    <cellStyle name="Normal 79 29 2" xfId="32028"/>
    <cellStyle name="Normal 79 3" xfId="3757"/>
    <cellStyle name="Normal 79 3 2" xfId="29895"/>
    <cellStyle name="Normal 79 30" xfId="3758"/>
    <cellStyle name="Normal 79 30 2" xfId="32099"/>
    <cellStyle name="Normal 79 31" xfId="3759"/>
    <cellStyle name="Normal 79 31 2" xfId="32181"/>
    <cellStyle name="Normal 79 32" xfId="3760"/>
    <cellStyle name="Normal 79 33" xfId="3761"/>
    <cellStyle name="Normal 79 33 2" xfId="32375"/>
    <cellStyle name="Normal 79 34" xfId="3762"/>
    <cellStyle name="Normal 79 34 2" xfId="32456"/>
    <cellStyle name="Normal 79 35" xfId="3763"/>
    <cellStyle name="Normal 79 35 2" xfId="32573"/>
    <cellStyle name="Normal 79 36" xfId="3764"/>
    <cellStyle name="Normal 79 36 2" xfId="32295"/>
    <cellStyle name="Normal 79 37" xfId="3765"/>
    <cellStyle name="Normal 79 37 2" xfId="32673"/>
    <cellStyle name="Normal 79 38" xfId="3766"/>
    <cellStyle name="Normal 79 38 2" xfId="32754"/>
    <cellStyle name="Normal 79 39" xfId="3767"/>
    <cellStyle name="Normal 79 39 2" xfId="32828"/>
    <cellStyle name="Normal 79 4" xfId="3768"/>
    <cellStyle name="Normal 79 4 2" xfId="29978"/>
    <cellStyle name="Normal 79 40" xfId="3769"/>
    <cellStyle name="Normal 79 40 2" xfId="32900"/>
    <cellStyle name="Normal 79 41" xfId="3770"/>
    <cellStyle name="Normal 79 42" xfId="29716"/>
    <cellStyle name="Normal 79 5" xfId="3771"/>
    <cellStyle name="Normal 79 5 2" xfId="30060"/>
    <cellStyle name="Normal 79 6" xfId="3772"/>
    <cellStyle name="Normal 79 6 2" xfId="30144"/>
    <cellStyle name="Normal 79 7" xfId="3773"/>
    <cellStyle name="Normal 79 7 2" xfId="30226"/>
    <cellStyle name="Normal 79 8" xfId="3774"/>
    <cellStyle name="Normal 79 8 2" xfId="30306"/>
    <cellStyle name="Normal 79 9" xfId="3775"/>
    <cellStyle name="Normal 79 9 2" xfId="30390"/>
    <cellStyle name="Normal 8" xfId="3776"/>
    <cellStyle name="Normal 8 10" xfId="3777"/>
    <cellStyle name="Normal 8 10 2" xfId="32776"/>
    <cellStyle name="Normal 8 2" xfId="3778"/>
    <cellStyle name="Normal 8 2 10" xfId="3779"/>
    <cellStyle name="Normal 8 2 11" xfId="32233"/>
    <cellStyle name="Normal 8 2 2" xfId="3780"/>
    <cellStyle name="Normal 8 2 3" xfId="3781"/>
    <cellStyle name="Normal 8 2 4" xfId="3782"/>
    <cellStyle name="Normal 8 2 5" xfId="3783"/>
    <cellStyle name="Normal 8 2 6" xfId="3784"/>
    <cellStyle name="Normal 8 2 7" xfId="3785"/>
    <cellStyle name="Normal 8 2 8" xfId="3786"/>
    <cellStyle name="Normal 8 2 9" xfId="3787"/>
    <cellStyle name="Normal 8 3" xfId="3788"/>
    <cellStyle name="Normal 8 3 2" xfId="32288"/>
    <cellStyle name="Normal 8 4" xfId="3789"/>
    <cellStyle name="Normal 8 4 2" xfId="32307"/>
    <cellStyle name="Normal 8 5" xfId="3790"/>
    <cellStyle name="Normal 8 5 2" xfId="32543"/>
    <cellStyle name="Normal 8 6" xfId="3791"/>
    <cellStyle name="Normal 8 6 2" xfId="32294"/>
    <cellStyle name="Normal 8 7" xfId="3792"/>
    <cellStyle name="Normal 8 7 2" xfId="32622"/>
    <cellStyle name="Normal 8 8" xfId="3793"/>
    <cellStyle name="Normal 8 8 2" xfId="32703"/>
    <cellStyle name="Normal 8 9" xfId="3794"/>
    <cellStyle name="Normal 8 9 2" xfId="32766"/>
    <cellStyle name="Normal 80" xfId="3795"/>
    <cellStyle name="Normal 80 10" xfId="3796"/>
    <cellStyle name="Normal 80 10 2" xfId="30474"/>
    <cellStyle name="Normal 80 11" xfId="3797"/>
    <cellStyle name="Normal 80 11 2" xfId="30556"/>
    <cellStyle name="Normal 80 12" xfId="3798"/>
    <cellStyle name="Normal 80 12 2" xfId="30638"/>
    <cellStyle name="Normal 80 13" xfId="3799"/>
    <cellStyle name="Normal 80 13 2" xfId="30720"/>
    <cellStyle name="Normal 80 14" xfId="3800"/>
    <cellStyle name="Normal 80 14 2" xfId="30802"/>
    <cellStyle name="Normal 80 15" xfId="3801"/>
    <cellStyle name="Normal 80 15 2" xfId="30883"/>
    <cellStyle name="Normal 80 16" xfId="3802"/>
    <cellStyle name="Normal 80 16 2" xfId="30966"/>
    <cellStyle name="Normal 80 17" xfId="3803"/>
    <cellStyle name="Normal 80 17 2" xfId="31047"/>
    <cellStyle name="Normal 80 18" xfId="3804"/>
    <cellStyle name="Normal 80 18 2" xfId="31127"/>
    <cellStyle name="Normal 80 19" xfId="3805"/>
    <cellStyle name="Normal 80 19 2" xfId="31210"/>
    <cellStyle name="Normal 80 2" xfId="3806"/>
    <cellStyle name="Normal 80 2 2" xfId="29804"/>
    <cellStyle name="Normal 80 20" xfId="3807"/>
    <cellStyle name="Normal 80 20 2" xfId="31283"/>
    <cellStyle name="Normal 80 21" xfId="3808"/>
    <cellStyle name="Normal 80 21 2" xfId="31353"/>
    <cellStyle name="Normal 80 22" xfId="3809"/>
    <cellStyle name="Normal 80 22 2" xfId="31456"/>
    <cellStyle name="Normal 80 23" xfId="3810"/>
    <cellStyle name="Normal 80 23 2" xfId="31525"/>
    <cellStyle name="Normal 80 24" xfId="3811"/>
    <cellStyle name="Normal 80 24 2" xfId="31623"/>
    <cellStyle name="Normal 80 25" xfId="3812"/>
    <cellStyle name="Normal 80 25 2" xfId="31705"/>
    <cellStyle name="Normal 80 26" xfId="3813"/>
    <cellStyle name="Normal 80 26 2" xfId="31786"/>
    <cellStyle name="Normal 80 27" xfId="3814"/>
    <cellStyle name="Normal 80 27 2" xfId="31867"/>
    <cellStyle name="Normal 80 28" xfId="3815"/>
    <cellStyle name="Normal 80 28 2" xfId="31936"/>
    <cellStyle name="Normal 80 29" xfId="3816"/>
    <cellStyle name="Normal 80 29 2" xfId="32030"/>
    <cellStyle name="Normal 80 3" xfId="3817"/>
    <cellStyle name="Normal 80 3 2" xfId="29897"/>
    <cellStyle name="Normal 80 30" xfId="3818"/>
    <cellStyle name="Normal 80 30 2" xfId="32100"/>
    <cellStyle name="Normal 80 31" xfId="3819"/>
    <cellStyle name="Normal 80 31 2" xfId="32182"/>
    <cellStyle name="Normal 80 32" xfId="3820"/>
    <cellStyle name="Normal 80 33" xfId="3821"/>
    <cellStyle name="Normal 80 33 2" xfId="32376"/>
    <cellStyle name="Normal 80 34" xfId="3822"/>
    <cellStyle name="Normal 80 34 2" xfId="32457"/>
    <cellStyle name="Normal 80 35" xfId="3823"/>
    <cellStyle name="Normal 80 35 2" xfId="32530"/>
    <cellStyle name="Normal 80 36" xfId="3824"/>
    <cellStyle name="Normal 80 36 2" xfId="32525"/>
    <cellStyle name="Normal 80 37" xfId="3825"/>
    <cellStyle name="Normal 80 37 2" xfId="32674"/>
    <cellStyle name="Normal 80 38" xfId="3826"/>
    <cellStyle name="Normal 80 38 2" xfId="32755"/>
    <cellStyle name="Normal 80 39" xfId="3827"/>
    <cellStyle name="Normal 80 39 2" xfId="32829"/>
    <cellStyle name="Normal 80 4" xfId="3828"/>
    <cellStyle name="Normal 80 4 2" xfId="29980"/>
    <cellStyle name="Normal 80 40" xfId="3829"/>
    <cellStyle name="Normal 80 40 2" xfId="32901"/>
    <cellStyle name="Normal 80 41" xfId="3830"/>
    <cellStyle name="Normal 80 42" xfId="29717"/>
    <cellStyle name="Normal 80 5" xfId="3831"/>
    <cellStyle name="Normal 80 5 2" xfId="30062"/>
    <cellStyle name="Normal 80 6" xfId="3832"/>
    <cellStyle name="Normal 80 6 2" xfId="30146"/>
    <cellStyle name="Normal 80 7" xfId="3833"/>
    <cellStyle name="Normal 80 7 2" xfId="30228"/>
    <cellStyle name="Normal 80 8" xfId="3834"/>
    <cellStyle name="Normal 80 8 2" xfId="30308"/>
    <cellStyle name="Normal 80 9" xfId="3835"/>
    <cellStyle name="Normal 80 9 2" xfId="30392"/>
    <cellStyle name="Normal 81" xfId="3836"/>
    <cellStyle name="Normal 81 10" xfId="3837"/>
    <cellStyle name="Normal 81 10 2" xfId="30475"/>
    <cellStyle name="Normal 81 11" xfId="3838"/>
    <cellStyle name="Normal 81 11 2" xfId="30557"/>
    <cellStyle name="Normal 81 12" xfId="3839"/>
    <cellStyle name="Normal 81 12 2" xfId="30639"/>
    <cellStyle name="Normal 81 13" xfId="3840"/>
    <cellStyle name="Normal 81 13 2" xfId="30721"/>
    <cellStyle name="Normal 81 14" xfId="3841"/>
    <cellStyle name="Normal 81 14 2" xfId="30803"/>
    <cellStyle name="Normal 81 15" xfId="3842"/>
    <cellStyle name="Normal 81 15 2" xfId="30884"/>
    <cellStyle name="Normal 81 16" xfId="3843"/>
    <cellStyle name="Normal 81 16 2" xfId="30967"/>
    <cellStyle name="Normal 81 17" xfId="3844"/>
    <cellStyle name="Normal 81 17 2" xfId="31048"/>
    <cellStyle name="Normal 81 18" xfId="3845"/>
    <cellStyle name="Normal 81 18 2" xfId="31128"/>
    <cellStyle name="Normal 81 19" xfId="3846"/>
    <cellStyle name="Normal 81 19 2" xfId="31211"/>
    <cellStyle name="Normal 81 2" xfId="3847"/>
    <cellStyle name="Normal 81 2 2" xfId="29805"/>
    <cellStyle name="Normal 81 20" xfId="3848"/>
    <cellStyle name="Normal 81 20 2" xfId="31284"/>
    <cellStyle name="Normal 81 21" xfId="3849"/>
    <cellStyle name="Normal 81 21 2" xfId="31354"/>
    <cellStyle name="Normal 81 22" xfId="3850"/>
    <cellStyle name="Normal 81 22 2" xfId="31457"/>
    <cellStyle name="Normal 81 23" xfId="3851"/>
    <cellStyle name="Normal 81 23 2" xfId="31526"/>
    <cellStyle name="Normal 81 24" xfId="3852"/>
    <cellStyle name="Normal 81 24 2" xfId="31624"/>
    <cellStyle name="Normal 81 25" xfId="3853"/>
    <cellStyle name="Normal 81 25 2" xfId="31706"/>
    <cellStyle name="Normal 81 26" xfId="3854"/>
    <cellStyle name="Normal 81 26 2" xfId="31787"/>
    <cellStyle name="Normal 81 27" xfId="3855"/>
    <cellStyle name="Normal 81 27 2" xfId="31868"/>
    <cellStyle name="Normal 81 28" xfId="3856"/>
    <cellStyle name="Normal 81 28 2" xfId="31937"/>
    <cellStyle name="Normal 81 29" xfId="3857"/>
    <cellStyle name="Normal 81 29 2" xfId="32031"/>
    <cellStyle name="Normal 81 3" xfId="3858"/>
    <cellStyle name="Normal 81 3 2" xfId="29898"/>
    <cellStyle name="Normal 81 30" xfId="3859"/>
    <cellStyle name="Normal 81 30 2" xfId="32101"/>
    <cellStyle name="Normal 81 31" xfId="3860"/>
    <cellStyle name="Normal 81 31 2" xfId="32183"/>
    <cellStyle name="Normal 81 32" xfId="3861"/>
    <cellStyle name="Normal 81 33" xfId="3862"/>
    <cellStyle name="Normal 81 33 2" xfId="32377"/>
    <cellStyle name="Normal 81 34" xfId="3863"/>
    <cellStyle name="Normal 81 34 2" xfId="32458"/>
    <cellStyle name="Normal 81 35" xfId="3864"/>
    <cellStyle name="Normal 81 35 2" xfId="32484"/>
    <cellStyle name="Normal 81 36" xfId="3865"/>
    <cellStyle name="Normal 81 36 2" xfId="32581"/>
    <cellStyle name="Normal 81 37" xfId="3866"/>
    <cellStyle name="Normal 81 37 2" xfId="32675"/>
    <cellStyle name="Normal 81 38" xfId="3867"/>
    <cellStyle name="Normal 81 38 2" xfId="32756"/>
    <cellStyle name="Normal 81 39" xfId="3868"/>
    <cellStyle name="Normal 81 39 2" xfId="32830"/>
    <cellStyle name="Normal 81 4" xfId="3869"/>
    <cellStyle name="Normal 81 4 2" xfId="29981"/>
    <cellStyle name="Normal 81 40" xfId="3870"/>
    <cellStyle name="Normal 81 40 2" xfId="32902"/>
    <cellStyle name="Normal 81 41" xfId="3871"/>
    <cellStyle name="Normal 81 42" xfId="29718"/>
    <cellStyle name="Normal 81 5" xfId="3872"/>
    <cellStyle name="Normal 81 5 2" xfId="30063"/>
    <cellStyle name="Normal 81 6" xfId="3873"/>
    <cellStyle name="Normal 81 6 2" xfId="30147"/>
    <cellStyle name="Normal 81 7" xfId="3874"/>
    <cellStyle name="Normal 81 7 2" xfId="30229"/>
    <cellStyle name="Normal 81 8" xfId="3875"/>
    <cellStyle name="Normal 81 8 2" xfId="30309"/>
    <cellStyle name="Normal 81 9" xfId="3876"/>
    <cellStyle name="Normal 81 9 2" xfId="30393"/>
    <cellStyle name="Normal 82" xfId="3877"/>
    <cellStyle name="Normal 82 10" xfId="3878"/>
    <cellStyle name="Normal 82 10 2" xfId="30476"/>
    <cellStyle name="Normal 82 11" xfId="3879"/>
    <cellStyle name="Normal 82 11 2" xfId="30558"/>
    <cellStyle name="Normal 82 12" xfId="3880"/>
    <cellStyle name="Normal 82 12 2" xfId="30640"/>
    <cellStyle name="Normal 82 13" xfId="3881"/>
    <cellStyle name="Normal 82 13 2" xfId="30722"/>
    <cellStyle name="Normal 82 14" xfId="3882"/>
    <cellStyle name="Normal 82 14 2" xfId="30804"/>
    <cellStyle name="Normal 82 15" xfId="3883"/>
    <cellStyle name="Normal 82 15 2" xfId="30885"/>
    <cellStyle name="Normal 82 16" xfId="3884"/>
    <cellStyle name="Normal 82 16 2" xfId="30968"/>
    <cellStyle name="Normal 82 17" xfId="3885"/>
    <cellStyle name="Normal 82 17 2" xfId="31049"/>
    <cellStyle name="Normal 82 18" xfId="3886"/>
    <cellStyle name="Normal 82 18 2" xfId="31129"/>
    <cellStyle name="Normal 82 19" xfId="3887"/>
    <cellStyle name="Normal 82 19 2" xfId="31212"/>
    <cellStyle name="Normal 82 2" xfId="3888"/>
    <cellStyle name="Normal 82 2 2" xfId="29806"/>
    <cellStyle name="Normal 82 20" xfId="3889"/>
    <cellStyle name="Normal 82 20 2" xfId="31285"/>
    <cellStyle name="Normal 82 21" xfId="3890"/>
    <cellStyle name="Normal 82 21 2" xfId="31355"/>
    <cellStyle name="Normal 82 22" xfId="3891"/>
    <cellStyle name="Normal 82 22 2" xfId="31458"/>
    <cellStyle name="Normal 82 23" xfId="3892"/>
    <cellStyle name="Normal 82 23 2" xfId="31527"/>
    <cellStyle name="Normal 82 24" xfId="3893"/>
    <cellStyle name="Normal 82 24 2" xfId="31625"/>
    <cellStyle name="Normal 82 25" xfId="3894"/>
    <cellStyle name="Normal 82 25 2" xfId="31707"/>
    <cellStyle name="Normal 82 26" xfId="3895"/>
    <cellStyle name="Normal 82 26 2" xfId="31788"/>
    <cellStyle name="Normal 82 27" xfId="3896"/>
    <cellStyle name="Normal 82 27 2" xfId="31869"/>
    <cellStyle name="Normal 82 28" xfId="3897"/>
    <cellStyle name="Normal 82 28 2" xfId="31938"/>
    <cellStyle name="Normal 82 29" xfId="3898"/>
    <cellStyle name="Normal 82 29 2" xfId="32032"/>
    <cellStyle name="Normal 82 3" xfId="3899"/>
    <cellStyle name="Normal 82 3 2" xfId="29899"/>
    <cellStyle name="Normal 82 30" xfId="3900"/>
    <cellStyle name="Normal 82 30 2" xfId="32102"/>
    <cellStyle name="Normal 82 31" xfId="3901"/>
    <cellStyle name="Normal 82 31 2" xfId="32184"/>
    <cellStyle name="Normal 82 32" xfId="3902"/>
    <cellStyle name="Normal 82 33" xfId="3903"/>
    <cellStyle name="Normal 82 33 2" xfId="32378"/>
    <cellStyle name="Normal 82 34" xfId="3904"/>
    <cellStyle name="Normal 82 34 2" xfId="32459"/>
    <cellStyle name="Normal 82 35" xfId="3905"/>
    <cellStyle name="Normal 82 35 2" xfId="32594"/>
    <cellStyle name="Normal 82 36" xfId="3906"/>
    <cellStyle name="Normal 82 36 2" xfId="32518"/>
    <cellStyle name="Normal 82 37" xfId="3907"/>
    <cellStyle name="Normal 82 37 2" xfId="32676"/>
    <cellStyle name="Normal 82 38" xfId="3908"/>
    <cellStyle name="Normal 82 38 2" xfId="32757"/>
    <cellStyle name="Normal 82 39" xfId="3909"/>
    <cellStyle name="Normal 82 39 2" xfId="32831"/>
    <cellStyle name="Normal 82 4" xfId="3910"/>
    <cellStyle name="Normal 82 4 2" xfId="29982"/>
    <cellStyle name="Normal 82 40" xfId="3911"/>
    <cellStyle name="Normal 82 40 2" xfId="32903"/>
    <cellStyle name="Normal 82 41" xfId="3912"/>
    <cellStyle name="Normal 82 42" xfId="29719"/>
    <cellStyle name="Normal 82 5" xfId="3913"/>
    <cellStyle name="Normal 82 5 2" xfId="30064"/>
    <cellStyle name="Normal 82 6" xfId="3914"/>
    <cellStyle name="Normal 82 6 2" xfId="30148"/>
    <cellStyle name="Normal 82 7" xfId="3915"/>
    <cellStyle name="Normal 82 7 2" xfId="30230"/>
    <cellStyle name="Normal 82 8" xfId="3916"/>
    <cellStyle name="Normal 82 8 2" xfId="30310"/>
    <cellStyle name="Normal 82 9" xfId="3917"/>
    <cellStyle name="Normal 82 9 2" xfId="30394"/>
    <cellStyle name="Normal 83" xfId="3918"/>
    <cellStyle name="Normal 83 10" xfId="3919"/>
    <cellStyle name="Normal 83 10 2" xfId="30477"/>
    <cellStyle name="Normal 83 11" xfId="3920"/>
    <cellStyle name="Normal 83 11 2" xfId="30559"/>
    <cellStyle name="Normal 83 12" xfId="3921"/>
    <cellStyle name="Normal 83 12 2" xfId="30641"/>
    <cellStyle name="Normal 83 13" xfId="3922"/>
    <cellStyle name="Normal 83 13 2" xfId="30723"/>
    <cellStyle name="Normal 83 14" xfId="3923"/>
    <cellStyle name="Normal 83 14 2" xfId="30805"/>
    <cellStyle name="Normal 83 15" xfId="3924"/>
    <cellStyle name="Normal 83 15 2" xfId="30886"/>
    <cellStyle name="Normal 83 16" xfId="3925"/>
    <cellStyle name="Normal 83 16 2" xfId="30969"/>
    <cellStyle name="Normal 83 17" xfId="3926"/>
    <cellStyle name="Normal 83 17 2" xfId="31050"/>
    <cellStyle name="Normal 83 18" xfId="3927"/>
    <cellStyle name="Normal 83 18 2" xfId="31130"/>
    <cellStyle name="Normal 83 19" xfId="3928"/>
    <cellStyle name="Normal 83 19 2" xfId="31213"/>
    <cellStyle name="Normal 83 2" xfId="3929"/>
    <cellStyle name="Normal 83 2 2" xfId="29807"/>
    <cellStyle name="Normal 83 20" xfId="3930"/>
    <cellStyle name="Normal 83 20 2" xfId="31286"/>
    <cellStyle name="Normal 83 21" xfId="3931"/>
    <cellStyle name="Normal 83 21 2" xfId="31356"/>
    <cellStyle name="Normal 83 22" xfId="3932"/>
    <cellStyle name="Normal 83 22 2" xfId="31459"/>
    <cellStyle name="Normal 83 23" xfId="3933"/>
    <cellStyle name="Normal 83 23 2" xfId="31528"/>
    <cellStyle name="Normal 83 24" xfId="3934"/>
    <cellStyle name="Normal 83 24 2" xfId="31626"/>
    <cellStyle name="Normal 83 25" xfId="3935"/>
    <cellStyle name="Normal 83 25 2" xfId="31708"/>
    <cellStyle name="Normal 83 26" xfId="3936"/>
    <cellStyle name="Normal 83 26 2" xfId="31789"/>
    <cellStyle name="Normal 83 27" xfId="3937"/>
    <cellStyle name="Normal 83 27 2" xfId="31870"/>
    <cellStyle name="Normal 83 28" xfId="3938"/>
    <cellStyle name="Normal 83 28 2" xfId="31939"/>
    <cellStyle name="Normal 83 29" xfId="3939"/>
    <cellStyle name="Normal 83 29 2" xfId="32033"/>
    <cellStyle name="Normal 83 3" xfId="3940"/>
    <cellStyle name="Normal 83 3 2" xfId="29900"/>
    <cellStyle name="Normal 83 30" xfId="3941"/>
    <cellStyle name="Normal 83 30 2" xfId="32103"/>
    <cellStyle name="Normal 83 31" xfId="3942"/>
    <cellStyle name="Normal 83 31 2" xfId="32185"/>
    <cellStyle name="Normal 83 32" xfId="3943"/>
    <cellStyle name="Normal 83 33" xfId="3944"/>
    <cellStyle name="Normal 83 33 2" xfId="32379"/>
    <cellStyle name="Normal 83 34" xfId="3945"/>
    <cellStyle name="Normal 83 34 2" xfId="32460"/>
    <cellStyle name="Normal 83 35" xfId="3946"/>
    <cellStyle name="Normal 83 35 2" xfId="32550"/>
    <cellStyle name="Normal 83 36" xfId="3947"/>
    <cellStyle name="Normal 83 36 2" xfId="32476"/>
    <cellStyle name="Normal 83 37" xfId="3948"/>
    <cellStyle name="Normal 83 37 2" xfId="32677"/>
    <cellStyle name="Normal 83 38" xfId="3949"/>
    <cellStyle name="Normal 83 38 2" xfId="32758"/>
    <cellStyle name="Normal 83 39" xfId="3950"/>
    <cellStyle name="Normal 83 39 2" xfId="32832"/>
    <cellStyle name="Normal 83 4" xfId="3951"/>
    <cellStyle name="Normal 83 4 2" xfId="29983"/>
    <cellStyle name="Normal 83 40" xfId="3952"/>
    <cellStyle name="Normal 83 40 2" xfId="32904"/>
    <cellStyle name="Normal 83 41" xfId="3953"/>
    <cellStyle name="Normal 83 42" xfId="29720"/>
    <cellStyle name="Normal 83 5" xfId="3954"/>
    <cellStyle name="Normal 83 5 2" xfId="30065"/>
    <cellStyle name="Normal 83 6" xfId="3955"/>
    <cellStyle name="Normal 83 6 2" xfId="30149"/>
    <cellStyle name="Normal 83 7" xfId="3956"/>
    <cellStyle name="Normal 83 7 2" xfId="30231"/>
    <cellStyle name="Normal 83 8" xfId="3957"/>
    <cellStyle name="Normal 83 8 2" xfId="30311"/>
    <cellStyle name="Normal 83 9" xfId="3958"/>
    <cellStyle name="Normal 83 9 2" xfId="30395"/>
    <cellStyle name="Normal 84" xfId="3959"/>
    <cellStyle name="Normal 84 10" xfId="3960"/>
    <cellStyle name="Normal 84 10 2" xfId="30478"/>
    <cellStyle name="Normal 84 11" xfId="3961"/>
    <cellStyle name="Normal 84 11 2" xfId="30560"/>
    <cellStyle name="Normal 84 12" xfId="3962"/>
    <cellStyle name="Normal 84 12 2" xfId="30642"/>
    <cellStyle name="Normal 84 13" xfId="3963"/>
    <cellStyle name="Normal 84 13 2" xfId="30724"/>
    <cellStyle name="Normal 84 14" xfId="3964"/>
    <cellStyle name="Normal 84 14 2" xfId="30806"/>
    <cellStyle name="Normal 84 15" xfId="3965"/>
    <cellStyle name="Normal 84 15 2" xfId="30887"/>
    <cellStyle name="Normal 84 16" xfId="3966"/>
    <cellStyle name="Normal 84 16 2" xfId="30970"/>
    <cellStyle name="Normal 84 17" xfId="3967"/>
    <cellStyle name="Normal 84 17 2" xfId="31051"/>
    <cellStyle name="Normal 84 18" xfId="3968"/>
    <cellStyle name="Normal 84 18 2" xfId="31131"/>
    <cellStyle name="Normal 84 19" xfId="3969"/>
    <cellStyle name="Normal 84 19 2" xfId="31214"/>
    <cellStyle name="Normal 84 2" xfId="3970"/>
    <cellStyle name="Normal 84 2 2" xfId="29808"/>
    <cellStyle name="Normal 84 20" xfId="3971"/>
    <cellStyle name="Normal 84 20 2" xfId="31287"/>
    <cellStyle name="Normal 84 21" xfId="3972"/>
    <cellStyle name="Normal 84 21 2" xfId="31369"/>
    <cellStyle name="Normal 84 22" xfId="3973"/>
    <cellStyle name="Normal 84 22 2" xfId="31460"/>
    <cellStyle name="Normal 84 23" xfId="3974"/>
    <cellStyle name="Normal 84 23 2" xfId="31529"/>
    <cellStyle name="Normal 84 24" xfId="3975"/>
    <cellStyle name="Normal 84 24 2" xfId="31627"/>
    <cellStyle name="Normal 84 25" xfId="3976"/>
    <cellStyle name="Normal 84 25 2" xfId="31709"/>
    <cellStyle name="Normal 84 26" xfId="3977"/>
    <cellStyle name="Normal 84 26 2" xfId="31790"/>
    <cellStyle name="Normal 84 27" xfId="3978"/>
    <cellStyle name="Normal 84 27 2" xfId="31871"/>
    <cellStyle name="Normal 84 28" xfId="3979"/>
    <cellStyle name="Normal 84 28 2" xfId="31940"/>
    <cellStyle name="Normal 84 29" xfId="3980"/>
    <cellStyle name="Normal 84 29 2" xfId="32034"/>
    <cellStyle name="Normal 84 3" xfId="3981"/>
    <cellStyle name="Normal 84 3 2" xfId="29901"/>
    <cellStyle name="Normal 84 30" xfId="3982"/>
    <cellStyle name="Normal 84 30 2" xfId="32104"/>
    <cellStyle name="Normal 84 31" xfId="3983"/>
    <cellStyle name="Normal 84 31 2" xfId="32186"/>
    <cellStyle name="Normal 84 32" xfId="3984"/>
    <cellStyle name="Normal 84 33" xfId="3985"/>
    <cellStyle name="Normal 84 33 2" xfId="32380"/>
    <cellStyle name="Normal 84 34" xfId="3986"/>
    <cellStyle name="Normal 84 34 2" xfId="32461"/>
    <cellStyle name="Normal 84 35" xfId="3987"/>
    <cellStyle name="Normal 84 35 2" xfId="32431"/>
    <cellStyle name="Normal 84 36" xfId="3988"/>
    <cellStyle name="Normal 84 36 2" xfId="32305"/>
    <cellStyle name="Normal 84 37" xfId="3989"/>
    <cellStyle name="Normal 84 37 2" xfId="32678"/>
    <cellStyle name="Normal 84 38" xfId="3990"/>
    <cellStyle name="Normal 84 38 2" xfId="32759"/>
    <cellStyle name="Normal 84 39" xfId="3991"/>
    <cellStyle name="Normal 84 39 2" xfId="32833"/>
    <cellStyle name="Normal 84 4" xfId="3992"/>
    <cellStyle name="Normal 84 4 2" xfId="29984"/>
    <cellStyle name="Normal 84 40" xfId="3993"/>
    <cellStyle name="Normal 84 40 2" xfId="32905"/>
    <cellStyle name="Normal 84 41" xfId="3994"/>
    <cellStyle name="Normal 84 42" xfId="29721"/>
    <cellStyle name="Normal 84 5" xfId="3995"/>
    <cellStyle name="Normal 84 5 2" xfId="30066"/>
    <cellStyle name="Normal 84 6" xfId="3996"/>
    <cellStyle name="Normal 84 6 2" xfId="30150"/>
    <cellStyle name="Normal 84 7" xfId="3997"/>
    <cellStyle name="Normal 84 7 2" xfId="30232"/>
    <cellStyle name="Normal 84 8" xfId="3998"/>
    <cellStyle name="Normal 84 8 2" xfId="30312"/>
    <cellStyle name="Normal 84 9" xfId="3999"/>
    <cellStyle name="Normal 84 9 2" xfId="30396"/>
    <cellStyle name="Normal 85" xfId="4000"/>
    <cellStyle name="Normal 85 10" xfId="4001"/>
    <cellStyle name="Normal 85 10 2" xfId="30479"/>
    <cellStyle name="Normal 85 11" xfId="4002"/>
    <cellStyle name="Normal 85 11 2" xfId="30561"/>
    <cellStyle name="Normal 85 12" xfId="4003"/>
    <cellStyle name="Normal 85 12 2" xfId="30643"/>
    <cellStyle name="Normal 85 13" xfId="4004"/>
    <cellStyle name="Normal 85 13 2" xfId="30725"/>
    <cellStyle name="Normal 85 14" xfId="4005"/>
    <cellStyle name="Normal 85 14 2" xfId="30807"/>
    <cellStyle name="Normal 85 15" xfId="4006"/>
    <cellStyle name="Normal 85 15 2" xfId="30888"/>
    <cellStyle name="Normal 85 16" xfId="4007"/>
    <cellStyle name="Normal 85 16 2" xfId="30971"/>
    <cellStyle name="Normal 85 17" xfId="4008"/>
    <cellStyle name="Normal 85 17 2" xfId="31052"/>
    <cellStyle name="Normal 85 18" xfId="4009"/>
    <cellStyle name="Normal 85 18 2" xfId="31132"/>
    <cellStyle name="Normal 85 19" xfId="4010"/>
    <cellStyle name="Normal 85 19 2" xfId="31215"/>
    <cellStyle name="Normal 85 2" xfId="4011"/>
    <cellStyle name="Normal 85 2 2" xfId="29809"/>
    <cellStyle name="Normal 85 20" xfId="4012"/>
    <cellStyle name="Normal 85 20 2" xfId="31288"/>
    <cellStyle name="Normal 85 21" xfId="4013"/>
    <cellStyle name="Normal 85 21 2" xfId="31357"/>
    <cellStyle name="Normal 85 22" xfId="4014"/>
    <cellStyle name="Normal 85 22 2" xfId="31461"/>
    <cellStyle name="Normal 85 23" xfId="4015"/>
    <cellStyle name="Normal 85 23 2" xfId="31530"/>
    <cellStyle name="Normal 85 24" xfId="4016"/>
    <cellStyle name="Normal 85 24 2" xfId="31628"/>
    <cellStyle name="Normal 85 25" xfId="4017"/>
    <cellStyle name="Normal 85 25 2" xfId="31710"/>
    <cellStyle name="Normal 85 26" xfId="4018"/>
    <cellStyle name="Normal 85 26 2" xfId="31791"/>
    <cellStyle name="Normal 85 27" xfId="4019"/>
    <cellStyle name="Normal 85 27 2" xfId="31872"/>
    <cellStyle name="Normal 85 28" xfId="4020"/>
    <cellStyle name="Normal 85 28 2" xfId="31941"/>
    <cellStyle name="Normal 85 29" xfId="4021"/>
    <cellStyle name="Normal 85 29 2" xfId="32035"/>
    <cellStyle name="Normal 85 3" xfId="4022"/>
    <cellStyle name="Normal 85 3 2" xfId="29902"/>
    <cellStyle name="Normal 85 30" xfId="4023"/>
    <cellStyle name="Normal 85 30 2" xfId="32105"/>
    <cellStyle name="Normal 85 31" xfId="4024"/>
    <cellStyle name="Normal 85 31 2" xfId="32187"/>
    <cellStyle name="Normal 85 32" xfId="4025"/>
    <cellStyle name="Normal 85 33" xfId="4026"/>
    <cellStyle name="Normal 85 33 2" xfId="32381"/>
    <cellStyle name="Normal 85 34" xfId="4027"/>
    <cellStyle name="Normal 85 34 2" xfId="32462"/>
    <cellStyle name="Normal 85 35" xfId="4028"/>
    <cellStyle name="Normal 85 35 2" xfId="32572"/>
    <cellStyle name="Normal 85 36" xfId="4029"/>
    <cellStyle name="Normal 85 36 2" xfId="32322"/>
    <cellStyle name="Normal 85 37" xfId="4030"/>
    <cellStyle name="Normal 85 37 2" xfId="32679"/>
    <cellStyle name="Normal 85 38" xfId="4031"/>
    <cellStyle name="Normal 85 38 2" xfId="32760"/>
    <cellStyle name="Normal 85 39" xfId="4032"/>
    <cellStyle name="Normal 85 39 2" xfId="32834"/>
    <cellStyle name="Normal 85 4" xfId="4033"/>
    <cellStyle name="Normal 85 4 2" xfId="29985"/>
    <cellStyle name="Normal 85 40" xfId="4034"/>
    <cellStyle name="Normal 85 40 2" xfId="32906"/>
    <cellStyle name="Normal 85 41" xfId="4035"/>
    <cellStyle name="Normal 85 42" xfId="29722"/>
    <cellStyle name="Normal 85 5" xfId="4036"/>
    <cellStyle name="Normal 85 5 2" xfId="30067"/>
    <cellStyle name="Normal 85 6" xfId="4037"/>
    <cellStyle name="Normal 85 6 2" xfId="30151"/>
    <cellStyle name="Normal 85 7" xfId="4038"/>
    <cellStyle name="Normal 85 7 2" xfId="30233"/>
    <cellStyle name="Normal 85 8" xfId="4039"/>
    <cellStyle name="Normal 85 8 2" xfId="30313"/>
    <cellStyle name="Normal 85 9" xfId="4040"/>
    <cellStyle name="Normal 85 9 2" xfId="30397"/>
    <cellStyle name="Normal 86" xfId="4041"/>
    <cellStyle name="Normal 86 10" xfId="4042"/>
    <cellStyle name="Normal 86 10 2" xfId="30480"/>
    <cellStyle name="Normal 86 11" xfId="4043"/>
    <cellStyle name="Normal 86 11 2" xfId="30562"/>
    <cellStyle name="Normal 86 12" xfId="4044"/>
    <cellStyle name="Normal 86 12 2" xfId="30644"/>
    <cellStyle name="Normal 86 13" xfId="4045"/>
    <cellStyle name="Normal 86 13 2" xfId="30726"/>
    <cellStyle name="Normal 86 14" xfId="4046"/>
    <cellStyle name="Normal 86 14 2" xfId="30808"/>
    <cellStyle name="Normal 86 15" xfId="4047"/>
    <cellStyle name="Normal 86 15 2" xfId="30889"/>
    <cellStyle name="Normal 86 16" xfId="4048"/>
    <cellStyle name="Normal 86 16 2" xfId="30972"/>
    <cellStyle name="Normal 86 17" xfId="4049"/>
    <cellStyle name="Normal 86 17 2" xfId="31053"/>
    <cellStyle name="Normal 86 18" xfId="4050"/>
    <cellStyle name="Normal 86 18 2" xfId="31133"/>
    <cellStyle name="Normal 86 19" xfId="4051"/>
    <cellStyle name="Normal 86 19 2" xfId="31216"/>
    <cellStyle name="Normal 86 2" xfId="4052"/>
    <cellStyle name="Normal 86 2 2" xfId="29810"/>
    <cellStyle name="Normal 86 20" xfId="4053"/>
    <cellStyle name="Normal 86 20 2" xfId="31289"/>
    <cellStyle name="Normal 86 21" xfId="4054"/>
    <cellStyle name="Normal 86 21 2" xfId="31358"/>
    <cellStyle name="Normal 86 22" xfId="4055"/>
    <cellStyle name="Normal 86 22 2" xfId="31462"/>
    <cellStyle name="Normal 86 23" xfId="4056"/>
    <cellStyle name="Normal 86 23 2" xfId="31531"/>
    <cellStyle name="Normal 86 24" xfId="4057"/>
    <cellStyle name="Normal 86 24 2" xfId="31629"/>
    <cellStyle name="Normal 86 25" xfId="4058"/>
    <cellStyle name="Normal 86 25 2" xfId="31711"/>
    <cellStyle name="Normal 86 26" xfId="4059"/>
    <cellStyle name="Normal 86 26 2" xfId="31792"/>
    <cellStyle name="Normal 86 27" xfId="4060"/>
    <cellStyle name="Normal 86 27 2" xfId="31873"/>
    <cellStyle name="Normal 86 28" xfId="4061"/>
    <cellStyle name="Normal 86 28 2" xfId="31942"/>
    <cellStyle name="Normal 86 29" xfId="4062"/>
    <cellStyle name="Normal 86 29 2" xfId="32036"/>
    <cellStyle name="Normal 86 3" xfId="4063"/>
    <cellStyle name="Normal 86 3 2" xfId="29903"/>
    <cellStyle name="Normal 86 30" xfId="4064"/>
    <cellStyle name="Normal 86 30 2" xfId="32106"/>
    <cellStyle name="Normal 86 31" xfId="4065"/>
    <cellStyle name="Normal 86 31 2" xfId="32188"/>
    <cellStyle name="Normal 86 32" xfId="4066"/>
    <cellStyle name="Normal 86 33" xfId="4067"/>
    <cellStyle name="Normal 86 33 2" xfId="32382"/>
    <cellStyle name="Normal 86 34" xfId="4068"/>
    <cellStyle name="Normal 86 34 2" xfId="32463"/>
    <cellStyle name="Normal 86 35" xfId="4069"/>
    <cellStyle name="Normal 86 35 2" xfId="32529"/>
    <cellStyle name="Normal 86 36" xfId="4070"/>
    <cellStyle name="Normal 86 36 2" xfId="32477"/>
    <cellStyle name="Normal 86 37" xfId="4071"/>
    <cellStyle name="Normal 86 37 2" xfId="32680"/>
    <cellStyle name="Normal 86 38" xfId="4072"/>
    <cellStyle name="Normal 86 38 2" xfId="32761"/>
    <cellStyle name="Normal 86 39" xfId="4073"/>
    <cellStyle name="Normal 86 39 2" xfId="32835"/>
    <cellStyle name="Normal 86 4" xfId="4074"/>
    <cellStyle name="Normal 86 4 2" xfId="29986"/>
    <cellStyle name="Normal 86 40" xfId="4075"/>
    <cellStyle name="Normal 86 40 2" xfId="32907"/>
    <cellStyle name="Normal 86 41" xfId="4076"/>
    <cellStyle name="Normal 86 42" xfId="29723"/>
    <cellStyle name="Normal 86 5" xfId="4077"/>
    <cellStyle name="Normal 86 5 2" xfId="30068"/>
    <cellStyle name="Normal 86 6" xfId="4078"/>
    <cellStyle name="Normal 86 6 2" xfId="30152"/>
    <cellStyle name="Normal 86 7" xfId="4079"/>
    <cellStyle name="Normal 86 7 2" xfId="30234"/>
    <cellStyle name="Normal 86 8" xfId="4080"/>
    <cellStyle name="Normal 86 8 2" xfId="30314"/>
    <cellStyle name="Normal 86 9" xfId="4081"/>
    <cellStyle name="Normal 86 9 2" xfId="30398"/>
    <cellStyle name="Normal 87" xfId="4082"/>
    <cellStyle name="Normal 87 10" xfId="4083"/>
    <cellStyle name="Normal 87 10 2" xfId="30481"/>
    <cellStyle name="Normal 87 11" xfId="4084"/>
    <cellStyle name="Normal 87 11 2" xfId="30563"/>
    <cellStyle name="Normal 87 12" xfId="4085"/>
    <cellStyle name="Normal 87 12 2" xfId="30645"/>
    <cellStyle name="Normal 87 13" xfId="4086"/>
    <cellStyle name="Normal 87 13 2" xfId="30727"/>
    <cellStyle name="Normal 87 14" xfId="4087"/>
    <cellStyle name="Normal 87 14 2" xfId="30809"/>
    <cellStyle name="Normal 87 15" xfId="4088"/>
    <cellStyle name="Normal 87 15 2" xfId="30890"/>
    <cellStyle name="Normal 87 16" xfId="4089"/>
    <cellStyle name="Normal 87 16 2" xfId="30973"/>
    <cellStyle name="Normal 87 17" xfId="4090"/>
    <cellStyle name="Normal 87 17 2" xfId="31054"/>
    <cellStyle name="Normal 87 18" xfId="4091"/>
    <cellStyle name="Normal 87 18 2" xfId="31134"/>
    <cellStyle name="Normal 87 19" xfId="4092"/>
    <cellStyle name="Normal 87 19 2" xfId="31217"/>
    <cellStyle name="Normal 87 2" xfId="4093"/>
    <cellStyle name="Normal 87 2 2" xfId="29811"/>
    <cellStyle name="Normal 87 20" xfId="4094"/>
    <cellStyle name="Normal 87 20 2" xfId="31290"/>
    <cellStyle name="Normal 87 21" xfId="4095"/>
    <cellStyle name="Normal 87 21 2" xfId="31372"/>
    <cellStyle name="Normal 87 22" xfId="4096"/>
    <cellStyle name="Normal 87 22 2" xfId="31463"/>
    <cellStyle name="Normal 87 23" xfId="4097"/>
    <cellStyle name="Normal 87 23 2" xfId="31532"/>
    <cellStyle name="Normal 87 24" xfId="4098"/>
    <cellStyle name="Normal 87 24 2" xfId="31630"/>
    <cellStyle name="Normal 87 25" xfId="4099"/>
    <cellStyle name="Normal 87 25 2" xfId="31712"/>
    <cellStyle name="Normal 87 26" xfId="4100"/>
    <cellStyle name="Normal 87 26 2" xfId="31793"/>
    <cellStyle name="Normal 87 27" xfId="4101"/>
    <cellStyle name="Normal 87 27 2" xfId="31874"/>
    <cellStyle name="Normal 87 28" xfId="4102"/>
    <cellStyle name="Normal 87 28 2" xfId="31943"/>
    <cellStyle name="Normal 87 29" xfId="4103"/>
    <cellStyle name="Normal 87 29 2" xfId="32037"/>
    <cellStyle name="Normal 87 3" xfId="4104"/>
    <cellStyle name="Normal 87 3 2" xfId="29904"/>
    <cellStyle name="Normal 87 30" xfId="4105"/>
    <cellStyle name="Normal 87 30 2" xfId="32107"/>
    <cellStyle name="Normal 87 31" xfId="4106"/>
    <cellStyle name="Normal 87 31 2" xfId="32189"/>
    <cellStyle name="Normal 87 32" xfId="4107"/>
    <cellStyle name="Normal 87 33" xfId="4108"/>
    <cellStyle name="Normal 87 33 2" xfId="32383"/>
    <cellStyle name="Normal 87 34" xfId="4109"/>
    <cellStyle name="Normal 87 34 2" xfId="32464"/>
    <cellStyle name="Normal 87 35" xfId="4110"/>
    <cellStyle name="Normal 87 35 2" xfId="32483"/>
    <cellStyle name="Normal 87 36" xfId="4111"/>
    <cellStyle name="Normal 87 36 2" xfId="32439"/>
    <cellStyle name="Normal 87 37" xfId="4112"/>
    <cellStyle name="Normal 87 37 2" xfId="32681"/>
    <cellStyle name="Normal 87 38" xfId="4113"/>
    <cellStyle name="Normal 87 38 2" xfId="32762"/>
    <cellStyle name="Normal 87 39" xfId="4114"/>
    <cellStyle name="Normal 87 39 2" xfId="32836"/>
    <cellStyle name="Normal 87 4" xfId="4115"/>
    <cellStyle name="Normal 87 4 2" xfId="29987"/>
    <cellStyle name="Normal 87 40" xfId="4116"/>
    <cellStyle name="Normal 87 40 2" xfId="32908"/>
    <cellStyle name="Normal 87 41" xfId="4117"/>
    <cellStyle name="Normal 87 42" xfId="29724"/>
    <cellStyle name="Normal 87 5" xfId="4118"/>
    <cellStyle name="Normal 87 5 2" xfId="30069"/>
    <cellStyle name="Normal 87 6" xfId="4119"/>
    <cellStyle name="Normal 87 6 2" xfId="30153"/>
    <cellStyle name="Normal 87 7" xfId="4120"/>
    <cellStyle name="Normal 87 7 2" xfId="30235"/>
    <cellStyle name="Normal 87 8" xfId="4121"/>
    <cellStyle name="Normal 87 8 2" xfId="30315"/>
    <cellStyle name="Normal 87 9" xfId="4122"/>
    <cellStyle name="Normal 87 9 2" xfId="30399"/>
    <cellStyle name="Normal 88" xfId="4123"/>
    <cellStyle name="Normal 88 10" xfId="4124"/>
    <cellStyle name="Normal 88 10 2" xfId="30482"/>
    <cellStyle name="Normal 88 11" xfId="4125"/>
    <cellStyle name="Normal 88 11 2" xfId="30564"/>
    <cellStyle name="Normal 88 12" xfId="4126"/>
    <cellStyle name="Normal 88 12 2" xfId="30646"/>
    <cellStyle name="Normal 88 13" xfId="4127"/>
    <cellStyle name="Normal 88 13 2" xfId="30728"/>
    <cellStyle name="Normal 88 14" xfId="4128"/>
    <cellStyle name="Normal 88 14 2" xfId="30810"/>
    <cellStyle name="Normal 88 15" xfId="4129"/>
    <cellStyle name="Normal 88 15 2" xfId="30891"/>
    <cellStyle name="Normal 88 16" xfId="4130"/>
    <cellStyle name="Normal 88 16 2" xfId="30974"/>
    <cellStyle name="Normal 88 17" xfId="4131"/>
    <cellStyle name="Normal 88 17 2" xfId="31055"/>
    <cellStyle name="Normal 88 18" xfId="4132"/>
    <cellStyle name="Normal 88 18 2" xfId="31135"/>
    <cellStyle name="Normal 88 19" xfId="4133"/>
    <cellStyle name="Normal 88 19 2" xfId="31218"/>
    <cellStyle name="Normal 88 2" xfId="4134"/>
    <cellStyle name="Normal 88 2 2" xfId="29812"/>
    <cellStyle name="Normal 88 20" xfId="4135"/>
    <cellStyle name="Normal 88 20 2" xfId="31291"/>
    <cellStyle name="Normal 88 21" xfId="4136"/>
    <cellStyle name="Normal 88 21 2" xfId="31299"/>
    <cellStyle name="Normal 88 22" xfId="4137"/>
    <cellStyle name="Normal 88 22 2" xfId="31464"/>
    <cellStyle name="Normal 88 23" xfId="4138"/>
    <cellStyle name="Normal 88 23 2" xfId="31533"/>
    <cellStyle name="Normal 88 24" xfId="4139"/>
    <cellStyle name="Normal 88 24 2" xfId="31631"/>
    <cellStyle name="Normal 88 25" xfId="4140"/>
    <cellStyle name="Normal 88 25 2" xfId="31713"/>
    <cellStyle name="Normal 88 26" xfId="4141"/>
    <cellStyle name="Normal 88 26 2" xfId="31794"/>
    <cellStyle name="Normal 88 27" xfId="4142"/>
    <cellStyle name="Normal 88 27 2" xfId="31875"/>
    <cellStyle name="Normal 88 28" xfId="4143"/>
    <cellStyle name="Normal 88 28 2" xfId="31944"/>
    <cellStyle name="Normal 88 29" xfId="4144"/>
    <cellStyle name="Normal 88 29 2" xfId="32038"/>
    <cellStyle name="Normal 88 3" xfId="4145"/>
    <cellStyle name="Normal 88 3 2" xfId="29905"/>
    <cellStyle name="Normal 88 30" xfId="4146"/>
    <cellStyle name="Normal 88 30 2" xfId="32108"/>
    <cellStyle name="Normal 88 31" xfId="4147"/>
    <cellStyle name="Normal 88 31 2" xfId="32190"/>
    <cellStyle name="Normal 88 32" xfId="4148"/>
    <cellStyle name="Normal 88 33" xfId="4149"/>
    <cellStyle name="Normal 88 33 2" xfId="32384"/>
    <cellStyle name="Normal 88 34" xfId="4150"/>
    <cellStyle name="Normal 88 34 2" xfId="32465"/>
    <cellStyle name="Normal 88 35" xfId="4151"/>
    <cellStyle name="Normal 88 35 2" xfId="32595"/>
    <cellStyle name="Normal 88 36" xfId="4152"/>
    <cellStyle name="Normal 88 36 2" xfId="32559"/>
    <cellStyle name="Normal 88 37" xfId="4153"/>
    <cellStyle name="Normal 88 37 2" xfId="32682"/>
    <cellStyle name="Normal 88 38" xfId="4154"/>
    <cellStyle name="Normal 88 38 2" xfId="32763"/>
    <cellStyle name="Normal 88 39" xfId="4155"/>
    <cellStyle name="Normal 88 39 2" xfId="32837"/>
    <cellStyle name="Normal 88 4" xfId="4156"/>
    <cellStyle name="Normal 88 4 2" xfId="29988"/>
    <cellStyle name="Normal 88 40" xfId="4157"/>
    <cellStyle name="Normal 88 40 2" xfId="32909"/>
    <cellStyle name="Normal 88 41" xfId="4158"/>
    <cellStyle name="Normal 88 42" xfId="29725"/>
    <cellStyle name="Normal 88 5" xfId="4159"/>
    <cellStyle name="Normal 88 5 2" xfId="30070"/>
    <cellStyle name="Normal 88 6" xfId="4160"/>
    <cellStyle name="Normal 88 6 2" xfId="30154"/>
    <cellStyle name="Normal 88 7" xfId="4161"/>
    <cellStyle name="Normal 88 7 2" xfId="30236"/>
    <cellStyle name="Normal 88 8" xfId="4162"/>
    <cellStyle name="Normal 88 8 2" xfId="30316"/>
    <cellStyle name="Normal 88 9" xfId="4163"/>
    <cellStyle name="Normal 88 9 2" xfId="30400"/>
    <cellStyle name="Normal 89" xfId="4164"/>
    <cellStyle name="Normal 89 10" xfId="4165"/>
    <cellStyle name="Normal 89 10 2" xfId="30483"/>
    <cellStyle name="Normal 89 11" xfId="4166"/>
    <cellStyle name="Normal 89 11 2" xfId="30565"/>
    <cellStyle name="Normal 89 12" xfId="4167"/>
    <cellStyle name="Normal 89 12 2" xfId="30647"/>
    <cellStyle name="Normal 89 13" xfId="4168"/>
    <cellStyle name="Normal 89 13 2" xfId="30729"/>
    <cellStyle name="Normal 89 14" xfId="4169"/>
    <cellStyle name="Normal 89 14 2" xfId="30811"/>
    <cellStyle name="Normal 89 15" xfId="4170"/>
    <cellStyle name="Normal 89 15 2" xfId="30892"/>
    <cellStyle name="Normal 89 16" xfId="4171"/>
    <cellStyle name="Normal 89 16 2" xfId="30975"/>
    <cellStyle name="Normal 89 17" xfId="4172"/>
    <cellStyle name="Normal 89 17 2" xfId="31056"/>
    <cellStyle name="Normal 89 18" xfId="4173"/>
    <cellStyle name="Normal 89 18 2" xfId="31136"/>
    <cellStyle name="Normal 89 19" xfId="4174"/>
    <cellStyle name="Normal 89 19 2" xfId="31219"/>
    <cellStyle name="Normal 89 2" xfId="4175"/>
    <cellStyle name="Normal 89 2 2" xfId="29813"/>
    <cellStyle name="Normal 89 20" xfId="4176"/>
    <cellStyle name="Normal 89 20 2" xfId="31292"/>
    <cellStyle name="Normal 89 21" xfId="4177"/>
    <cellStyle name="Normal 89 21 2" xfId="31359"/>
    <cellStyle name="Normal 89 22" xfId="4178"/>
    <cellStyle name="Normal 89 22 2" xfId="31465"/>
    <cellStyle name="Normal 89 23" xfId="4179"/>
    <cellStyle name="Normal 89 23 2" xfId="31534"/>
    <cellStyle name="Normal 89 24" xfId="4180"/>
    <cellStyle name="Normal 89 24 2" xfId="31632"/>
    <cellStyle name="Normal 89 25" xfId="4181"/>
    <cellStyle name="Normal 89 25 2" xfId="31714"/>
    <cellStyle name="Normal 89 26" xfId="4182"/>
    <cellStyle name="Normal 89 26 2" xfId="31795"/>
    <cellStyle name="Normal 89 27" xfId="4183"/>
    <cellStyle name="Normal 89 27 2" xfId="31876"/>
    <cellStyle name="Normal 89 28" xfId="4184"/>
    <cellStyle name="Normal 89 28 2" xfId="31945"/>
    <cellStyle name="Normal 89 29" xfId="4185"/>
    <cellStyle name="Normal 89 29 2" xfId="32039"/>
    <cellStyle name="Normal 89 3" xfId="4186"/>
    <cellStyle name="Normal 89 3 2" xfId="29906"/>
    <cellStyle name="Normal 89 30" xfId="4187"/>
    <cellStyle name="Normal 89 30 2" xfId="32109"/>
    <cellStyle name="Normal 89 31" xfId="4188"/>
    <cellStyle name="Normal 89 31 2" xfId="32191"/>
    <cellStyle name="Normal 89 32" xfId="4189"/>
    <cellStyle name="Normal 89 33" xfId="4190"/>
    <cellStyle name="Normal 89 33 2" xfId="32385"/>
    <cellStyle name="Normal 89 34" xfId="4191"/>
    <cellStyle name="Normal 89 34 2" xfId="32466"/>
    <cellStyle name="Normal 89 35" xfId="4192"/>
    <cellStyle name="Normal 89 35 2" xfId="32551"/>
    <cellStyle name="Normal 89 36" xfId="4193"/>
    <cellStyle name="Normal 89 36 2" xfId="32524"/>
    <cellStyle name="Normal 89 37" xfId="4194"/>
    <cellStyle name="Normal 89 37 2" xfId="32683"/>
    <cellStyle name="Normal 89 38" xfId="4195"/>
    <cellStyle name="Normal 89 38 2" xfId="32764"/>
    <cellStyle name="Normal 89 39" xfId="4196"/>
    <cellStyle name="Normal 89 39 2" xfId="32838"/>
    <cellStyle name="Normal 89 4" xfId="4197"/>
    <cellStyle name="Normal 89 4 2" xfId="29989"/>
    <cellStyle name="Normal 89 40" xfId="4198"/>
    <cellStyle name="Normal 89 40 2" xfId="32910"/>
    <cellStyle name="Normal 89 41" xfId="4199"/>
    <cellStyle name="Normal 89 42" xfId="29726"/>
    <cellStyle name="Normal 89 5" xfId="4200"/>
    <cellStyle name="Normal 89 5 2" xfId="30071"/>
    <cellStyle name="Normal 89 6" xfId="4201"/>
    <cellStyle name="Normal 89 6 2" xfId="30155"/>
    <cellStyle name="Normal 89 7" xfId="4202"/>
    <cellStyle name="Normal 89 7 2" xfId="30237"/>
    <cellStyle name="Normal 89 8" xfId="4203"/>
    <cellStyle name="Normal 89 8 2" xfId="30317"/>
    <cellStyle name="Normal 89 9" xfId="4204"/>
    <cellStyle name="Normal 89 9 2" xfId="30401"/>
    <cellStyle name="Normal 9" xfId="4205"/>
    <cellStyle name="Normal 9 2" xfId="4206"/>
    <cellStyle name="Normal 9 2 2" xfId="4207"/>
    <cellStyle name="Normal 9 2 2 2" xfId="32416"/>
    <cellStyle name="Normal 9 2 3" xfId="32210"/>
    <cellStyle name="Normal 90" xfId="4208"/>
    <cellStyle name="Normal 90 10" xfId="4209"/>
    <cellStyle name="Normal 90 10 2" xfId="30484"/>
    <cellStyle name="Normal 90 11" xfId="4210"/>
    <cellStyle name="Normal 90 11 2" xfId="30566"/>
    <cellStyle name="Normal 90 12" xfId="4211"/>
    <cellStyle name="Normal 90 12 2" xfId="30648"/>
    <cellStyle name="Normal 90 13" xfId="4212"/>
    <cellStyle name="Normal 90 13 2" xfId="30730"/>
    <cellStyle name="Normal 90 14" xfId="4213"/>
    <cellStyle name="Normal 90 14 2" xfId="30812"/>
    <cellStyle name="Normal 90 15" xfId="4214"/>
    <cellStyle name="Normal 90 15 2" xfId="30893"/>
    <cellStyle name="Normal 90 16" xfId="4215"/>
    <cellStyle name="Normal 90 16 2" xfId="30976"/>
    <cellStyle name="Normal 90 17" xfId="4216"/>
    <cellStyle name="Normal 90 17 2" xfId="31057"/>
    <cellStyle name="Normal 90 18" xfId="4217"/>
    <cellStyle name="Normal 90 18 2" xfId="31137"/>
    <cellStyle name="Normal 90 19" xfId="4218"/>
    <cellStyle name="Normal 90 19 2" xfId="31220"/>
    <cellStyle name="Normal 90 2" xfId="4219"/>
    <cellStyle name="Normal 90 2 2" xfId="29814"/>
    <cellStyle name="Normal 90 20" xfId="4220"/>
    <cellStyle name="Normal 90 20 2" xfId="31293"/>
    <cellStyle name="Normal 90 21" xfId="4221"/>
    <cellStyle name="Normal 90 21 2" xfId="31346"/>
    <cellStyle name="Normal 90 22" xfId="4222"/>
    <cellStyle name="Normal 90 22 2" xfId="31466"/>
    <cellStyle name="Normal 90 23" xfId="4223"/>
    <cellStyle name="Normal 90 23 2" xfId="31535"/>
    <cellStyle name="Normal 90 24" xfId="4224"/>
    <cellStyle name="Normal 90 24 2" xfId="31633"/>
    <cellStyle name="Normal 90 25" xfId="4225"/>
    <cellStyle name="Normal 90 25 2" xfId="31715"/>
    <cellStyle name="Normal 90 26" xfId="4226"/>
    <cellStyle name="Normal 90 26 2" xfId="31796"/>
    <cellStyle name="Normal 90 27" xfId="4227"/>
    <cellStyle name="Normal 90 27 2" xfId="31877"/>
    <cellStyle name="Normal 90 28" xfId="4228"/>
    <cellStyle name="Normal 90 28 2" xfId="31946"/>
    <cellStyle name="Normal 90 29" xfId="4229"/>
    <cellStyle name="Normal 90 29 2" xfId="32040"/>
    <cellStyle name="Normal 90 3" xfId="4230"/>
    <cellStyle name="Normal 90 3 10" xfId="29907"/>
    <cellStyle name="Normal 90 3 2" xfId="4231"/>
    <cellStyle name="Normal 90 3 3" xfId="4232"/>
    <cellStyle name="Normal 90 3 4" xfId="4233"/>
    <cellStyle name="Normal 90 3 5" xfId="4234"/>
    <cellStyle name="Normal 90 3 6" xfId="4235"/>
    <cellStyle name="Normal 90 3 7" xfId="4236"/>
    <cellStyle name="Normal 90 3 8" xfId="4237"/>
    <cellStyle name="Normal 90 3 9" xfId="4238"/>
    <cellStyle name="Normal 90 30" xfId="4239"/>
    <cellStyle name="Normal 90 30 2" xfId="32110"/>
    <cellStyle name="Normal 90 31" xfId="4240"/>
    <cellStyle name="Normal 90 31 2" xfId="32192"/>
    <cellStyle name="Normal 90 32" xfId="4241"/>
    <cellStyle name="Normal 90 33" xfId="4242"/>
    <cellStyle name="Normal 90 34" xfId="29727"/>
    <cellStyle name="Normal 90 4" xfId="4243"/>
    <cellStyle name="Normal 90 4 2" xfId="29990"/>
    <cellStyle name="Normal 90 5" xfId="4244"/>
    <cellStyle name="Normal 90 5 2" xfId="30072"/>
    <cellStyle name="Normal 90 6" xfId="4245"/>
    <cellStyle name="Normal 90 6 2" xfId="30156"/>
    <cellStyle name="Normal 90 7" xfId="4246"/>
    <cellStyle name="Normal 90 7 2" xfId="30238"/>
    <cellStyle name="Normal 90 8" xfId="4247"/>
    <cellStyle name="Normal 90 8 2" xfId="30318"/>
    <cellStyle name="Normal 90 9" xfId="4248"/>
    <cellStyle name="Normal 90 9 2" xfId="30402"/>
    <cellStyle name="Normal 91" xfId="4249"/>
    <cellStyle name="Normal 91 10" xfId="4250"/>
    <cellStyle name="Normal 91 10 2" xfId="30485"/>
    <cellStyle name="Normal 91 11" xfId="4251"/>
    <cellStyle name="Normal 91 11 2" xfId="30567"/>
    <cellStyle name="Normal 91 12" xfId="4252"/>
    <cellStyle name="Normal 91 12 2" xfId="30649"/>
    <cellStyle name="Normal 91 13" xfId="4253"/>
    <cellStyle name="Normal 91 13 2" xfId="30731"/>
    <cellStyle name="Normal 91 14" xfId="4254"/>
    <cellStyle name="Normal 91 14 2" xfId="30813"/>
    <cellStyle name="Normal 91 15" xfId="4255"/>
    <cellStyle name="Normal 91 15 2" xfId="30894"/>
    <cellStyle name="Normal 91 16" xfId="4256"/>
    <cellStyle name="Normal 91 16 2" xfId="30977"/>
    <cellStyle name="Normal 91 17" xfId="4257"/>
    <cellStyle name="Normal 91 17 2" xfId="31058"/>
    <cellStyle name="Normal 91 18" xfId="4258"/>
    <cellStyle name="Normal 91 18 2" xfId="31138"/>
    <cellStyle name="Normal 91 19" xfId="4259"/>
    <cellStyle name="Normal 91 19 2" xfId="31221"/>
    <cellStyle name="Normal 91 2" xfId="4260"/>
    <cellStyle name="Normal 91 2 2" xfId="29815"/>
    <cellStyle name="Normal 91 20" xfId="4261"/>
    <cellStyle name="Normal 91 20 2" xfId="31294"/>
    <cellStyle name="Normal 91 21" xfId="4262"/>
    <cellStyle name="Normal 91 21 2" xfId="31360"/>
    <cellStyle name="Normal 91 22" xfId="4263"/>
    <cellStyle name="Normal 91 22 2" xfId="31467"/>
    <cellStyle name="Normal 91 23" xfId="4264"/>
    <cellStyle name="Normal 91 23 2" xfId="31536"/>
    <cellStyle name="Normal 91 24" xfId="4265"/>
    <cellStyle name="Normal 91 24 2" xfId="31634"/>
    <cellStyle name="Normal 91 25" xfId="4266"/>
    <cellStyle name="Normal 91 25 2" xfId="31716"/>
    <cellStyle name="Normal 91 26" xfId="4267"/>
    <cellStyle name="Normal 91 26 2" xfId="31797"/>
    <cellStyle name="Normal 91 27" xfId="4268"/>
    <cellStyle name="Normal 91 27 2" xfId="31878"/>
    <cellStyle name="Normal 91 28" xfId="4269"/>
    <cellStyle name="Normal 91 28 2" xfId="31947"/>
    <cellStyle name="Normal 91 29" xfId="4270"/>
    <cellStyle name="Normal 91 29 2" xfId="32041"/>
    <cellStyle name="Normal 91 3" xfId="4271"/>
    <cellStyle name="Normal 91 3 2" xfId="29908"/>
    <cellStyle name="Normal 91 30" xfId="4272"/>
    <cellStyle name="Normal 91 30 2" xfId="32111"/>
    <cellStyle name="Normal 91 31" xfId="4273"/>
    <cellStyle name="Normal 91 31 2" xfId="32193"/>
    <cellStyle name="Normal 91 32" xfId="4274"/>
    <cellStyle name="Normal 91 33" xfId="4275"/>
    <cellStyle name="Normal 91 34" xfId="29728"/>
    <cellStyle name="Normal 91 4" xfId="4276"/>
    <cellStyle name="Normal 91 4 2" xfId="29991"/>
    <cellStyle name="Normal 91 5" xfId="4277"/>
    <cellStyle name="Normal 91 5 2" xfId="30073"/>
    <cellStyle name="Normal 91 6" xfId="4278"/>
    <cellStyle name="Normal 91 6 2" xfId="30157"/>
    <cellStyle name="Normal 91 7" xfId="4279"/>
    <cellStyle name="Normal 91 7 2" xfId="30239"/>
    <cellStyle name="Normal 91 8" xfId="4280"/>
    <cellStyle name="Normal 91 8 2" xfId="30319"/>
    <cellStyle name="Normal 91 9" xfId="4281"/>
    <cellStyle name="Normal 91 9 2" xfId="30403"/>
    <cellStyle name="Normal 92" xfId="4282"/>
    <cellStyle name="Normal 92 10" xfId="4283"/>
    <cellStyle name="Normal 92 10 2" xfId="30486"/>
    <cellStyle name="Normal 92 11" xfId="4284"/>
    <cellStyle name="Normal 92 11 2" xfId="30568"/>
    <cellStyle name="Normal 92 12" xfId="4285"/>
    <cellStyle name="Normal 92 12 2" xfId="30650"/>
    <cellStyle name="Normal 92 13" xfId="4286"/>
    <cellStyle name="Normal 92 13 2" xfId="30732"/>
    <cellStyle name="Normal 92 14" xfId="4287"/>
    <cellStyle name="Normal 92 14 2" xfId="30814"/>
    <cellStyle name="Normal 92 15" xfId="4288"/>
    <cellStyle name="Normal 92 15 2" xfId="30895"/>
    <cellStyle name="Normal 92 16" xfId="4289"/>
    <cellStyle name="Normal 92 16 2" xfId="30978"/>
    <cellStyle name="Normal 92 17" xfId="4290"/>
    <cellStyle name="Normal 92 17 2" xfId="31059"/>
    <cellStyle name="Normal 92 18" xfId="4291"/>
    <cellStyle name="Normal 92 18 2" xfId="31139"/>
    <cellStyle name="Normal 92 19" xfId="4292"/>
    <cellStyle name="Normal 92 19 2" xfId="31222"/>
    <cellStyle name="Normal 92 2" xfId="4293"/>
    <cellStyle name="Normal 92 2 2" xfId="29816"/>
    <cellStyle name="Normal 92 20" xfId="4294"/>
    <cellStyle name="Normal 92 20 2" xfId="31295"/>
    <cellStyle name="Normal 92 21" xfId="4295"/>
    <cellStyle name="Normal 92 21 2" xfId="31329"/>
    <cellStyle name="Normal 92 22" xfId="4296"/>
    <cellStyle name="Normal 92 22 2" xfId="31468"/>
    <cellStyle name="Normal 92 23" xfId="4297"/>
    <cellStyle name="Normal 92 23 2" xfId="31537"/>
    <cellStyle name="Normal 92 24" xfId="4298"/>
    <cellStyle name="Normal 92 24 2" xfId="31635"/>
    <cellStyle name="Normal 92 25" xfId="4299"/>
    <cellStyle name="Normal 92 25 2" xfId="31717"/>
    <cellStyle name="Normal 92 26" xfId="4300"/>
    <cellStyle name="Normal 92 26 2" xfId="31798"/>
    <cellStyle name="Normal 92 27" xfId="4301"/>
    <cellStyle name="Normal 92 27 2" xfId="31879"/>
    <cellStyle name="Normal 92 28" xfId="4302"/>
    <cellStyle name="Normal 92 28 2" xfId="31948"/>
    <cellStyle name="Normal 92 29" xfId="4303"/>
    <cellStyle name="Normal 92 29 2" xfId="32042"/>
    <cellStyle name="Normal 92 3" xfId="4304"/>
    <cellStyle name="Normal 92 3 2" xfId="29909"/>
    <cellStyle name="Normal 92 30" xfId="4305"/>
    <cellStyle name="Normal 92 30 2" xfId="32112"/>
    <cellStyle name="Normal 92 31" xfId="4306"/>
    <cellStyle name="Normal 92 31 2" xfId="32194"/>
    <cellStyle name="Normal 92 32" xfId="4307"/>
    <cellStyle name="Normal 92 33" xfId="4308"/>
    <cellStyle name="Normal 92 34" xfId="29729"/>
    <cellStyle name="Normal 92 4" xfId="4309"/>
    <cellStyle name="Normal 92 4 2" xfId="29992"/>
    <cellStyle name="Normal 92 5" xfId="4310"/>
    <cellStyle name="Normal 92 5 2" xfId="30074"/>
    <cellStyle name="Normal 92 6" xfId="4311"/>
    <cellStyle name="Normal 92 6 2" xfId="30158"/>
    <cellStyle name="Normal 92 7" xfId="4312"/>
    <cellStyle name="Normal 92 7 2" xfId="30240"/>
    <cellStyle name="Normal 92 8" xfId="4313"/>
    <cellStyle name="Normal 92 8 2" xfId="30320"/>
    <cellStyle name="Normal 92 9" xfId="4314"/>
    <cellStyle name="Normal 92 9 2" xfId="30404"/>
    <cellStyle name="Normal 93" xfId="4315"/>
    <cellStyle name="Normal 93 10" xfId="4316"/>
    <cellStyle name="Normal 93 10 2" xfId="30487"/>
    <cellStyle name="Normal 93 11" xfId="4317"/>
    <cellStyle name="Normal 93 11 2" xfId="30569"/>
    <cellStyle name="Normal 93 12" xfId="4318"/>
    <cellStyle name="Normal 93 12 2" xfId="30651"/>
    <cellStyle name="Normal 93 13" xfId="4319"/>
    <cellStyle name="Normal 93 13 2" xfId="30733"/>
    <cellStyle name="Normal 93 14" xfId="4320"/>
    <cellStyle name="Normal 93 14 2" xfId="30815"/>
    <cellStyle name="Normal 93 15" xfId="4321"/>
    <cellStyle name="Normal 93 15 2" xfId="30896"/>
    <cellStyle name="Normal 93 16" xfId="4322"/>
    <cellStyle name="Normal 93 16 2" xfId="30979"/>
    <cellStyle name="Normal 93 17" xfId="4323"/>
    <cellStyle name="Normal 93 17 2" xfId="31060"/>
    <cellStyle name="Normal 93 18" xfId="4324"/>
    <cellStyle name="Normal 93 18 2" xfId="31140"/>
    <cellStyle name="Normal 93 19" xfId="4325"/>
    <cellStyle name="Normal 93 19 2" xfId="31223"/>
    <cellStyle name="Normal 93 2" xfId="4326"/>
    <cellStyle name="Normal 93 2 2" xfId="29817"/>
    <cellStyle name="Normal 93 20" xfId="4327"/>
    <cellStyle name="Normal 93 20 2" xfId="31296"/>
    <cellStyle name="Normal 93 21" xfId="4328"/>
    <cellStyle name="Normal 93 21 2" xfId="31361"/>
    <cellStyle name="Normal 93 22" xfId="4329"/>
    <cellStyle name="Normal 93 22 2" xfId="31469"/>
    <cellStyle name="Normal 93 23" xfId="4330"/>
    <cellStyle name="Normal 93 23 2" xfId="31538"/>
    <cellStyle name="Normal 93 24" xfId="4331"/>
    <cellStyle name="Normal 93 24 2" xfId="31636"/>
    <cellStyle name="Normal 93 25" xfId="4332"/>
    <cellStyle name="Normal 93 25 2" xfId="31718"/>
    <cellStyle name="Normal 93 26" xfId="4333"/>
    <cellStyle name="Normal 93 26 2" xfId="31799"/>
    <cellStyle name="Normal 93 27" xfId="4334"/>
    <cellStyle name="Normal 93 27 2" xfId="31880"/>
    <cellStyle name="Normal 93 28" xfId="4335"/>
    <cellStyle name="Normal 93 28 2" xfId="31949"/>
    <cellStyle name="Normal 93 29" xfId="4336"/>
    <cellStyle name="Normal 93 29 2" xfId="32043"/>
    <cellStyle name="Normal 93 3" xfId="4337"/>
    <cellStyle name="Normal 93 3 2" xfId="29910"/>
    <cellStyle name="Normal 93 30" xfId="4338"/>
    <cellStyle name="Normal 93 30 2" xfId="32113"/>
    <cellStyle name="Normal 93 31" xfId="4339"/>
    <cellStyle name="Normal 93 31 2" xfId="32195"/>
    <cellStyle name="Normal 93 32" xfId="4340"/>
    <cellStyle name="Normal 93 33" xfId="4341"/>
    <cellStyle name="Normal 93 34" xfId="29730"/>
    <cellStyle name="Normal 93 4" xfId="4342"/>
    <cellStyle name="Normal 93 4 2" xfId="29993"/>
    <cellStyle name="Normal 93 5" xfId="4343"/>
    <cellStyle name="Normal 93 5 2" xfId="30075"/>
    <cellStyle name="Normal 93 6" xfId="4344"/>
    <cellStyle name="Normal 93 6 2" xfId="30159"/>
    <cellStyle name="Normal 93 7" xfId="4345"/>
    <cellStyle name="Normal 93 7 2" xfId="30241"/>
    <cellStyle name="Normal 93 8" xfId="4346"/>
    <cellStyle name="Normal 93 8 2" xfId="30321"/>
    <cellStyle name="Normal 93 9" xfId="4347"/>
    <cellStyle name="Normal 93 9 2" xfId="30405"/>
    <cellStyle name="Normal 94" xfId="4348"/>
    <cellStyle name="Normal 94 10" xfId="4349"/>
    <cellStyle name="Normal 94 10 2" xfId="30488"/>
    <cellStyle name="Normal 94 11" xfId="4350"/>
    <cellStyle name="Normal 94 11 2" xfId="30570"/>
    <cellStyle name="Normal 94 12" xfId="4351"/>
    <cellStyle name="Normal 94 12 2" xfId="30652"/>
    <cellStyle name="Normal 94 13" xfId="4352"/>
    <cellStyle name="Normal 94 13 2" xfId="30734"/>
    <cellStyle name="Normal 94 14" xfId="4353"/>
    <cellStyle name="Normal 94 14 2" xfId="30816"/>
    <cellStyle name="Normal 94 15" xfId="4354"/>
    <cellStyle name="Normal 94 15 2" xfId="30897"/>
    <cellStyle name="Normal 94 16" xfId="4355"/>
    <cellStyle name="Normal 94 16 2" xfId="30980"/>
    <cellStyle name="Normal 94 17" xfId="4356"/>
    <cellStyle name="Normal 94 17 2" xfId="31061"/>
    <cellStyle name="Normal 94 18" xfId="4357"/>
    <cellStyle name="Normal 94 18 2" xfId="31141"/>
    <cellStyle name="Normal 94 19" xfId="4358"/>
    <cellStyle name="Normal 94 19 2" xfId="31224"/>
    <cellStyle name="Normal 94 2" xfId="4359"/>
    <cellStyle name="Normal 94 2 2" xfId="29818"/>
    <cellStyle name="Normal 94 20" xfId="4360"/>
    <cellStyle name="Normal 94 20 2" xfId="31297"/>
    <cellStyle name="Normal 94 21" xfId="4361"/>
    <cellStyle name="Normal 94 21 2" xfId="31373"/>
    <cellStyle name="Normal 94 22" xfId="4362"/>
    <cellStyle name="Normal 94 22 2" xfId="31470"/>
    <cellStyle name="Normal 94 23" xfId="4363"/>
    <cellStyle name="Normal 94 23 2" xfId="31539"/>
    <cellStyle name="Normal 94 24" xfId="4364"/>
    <cellStyle name="Normal 94 24 2" xfId="31637"/>
    <cellStyle name="Normal 94 25" xfId="4365"/>
    <cellStyle name="Normal 94 25 2" xfId="31719"/>
    <cellStyle name="Normal 94 26" xfId="4366"/>
    <cellStyle name="Normal 94 26 2" xfId="31800"/>
    <cellStyle name="Normal 94 27" xfId="4367"/>
    <cellStyle name="Normal 94 27 2" xfId="31881"/>
    <cellStyle name="Normal 94 28" xfId="4368"/>
    <cellStyle name="Normal 94 28 2" xfId="31950"/>
    <cellStyle name="Normal 94 29" xfId="4369"/>
    <cellStyle name="Normal 94 29 2" xfId="32044"/>
    <cellStyle name="Normal 94 3" xfId="4370"/>
    <cellStyle name="Normal 94 3 2" xfId="29911"/>
    <cellStyle name="Normal 94 30" xfId="4371"/>
    <cellStyle name="Normal 94 30 2" xfId="32114"/>
    <cellStyle name="Normal 94 31" xfId="4372"/>
    <cellStyle name="Normal 94 31 2" xfId="32196"/>
    <cellStyle name="Normal 94 32" xfId="4373"/>
    <cellStyle name="Normal 94 33" xfId="4374"/>
    <cellStyle name="Normal 94 33 2" xfId="32438"/>
    <cellStyle name="Normal 94 34" xfId="4375"/>
    <cellStyle name="Normal 94 34 2" xfId="32561"/>
    <cellStyle name="Normal 94 35" xfId="4376"/>
    <cellStyle name="Normal 94 35 2" xfId="32562"/>
    <cellStyle name="Normal 94 36" xfId="4377"/>
    <cellStyle name="Normal 94 36 2" xfId="32519"/>
    <cellStyle name="Normal 94 37" xfId="4378"/>
    <cellStyle name="Normal 94 37 2" xfId="32701"/>
    <cellStyle name="Normal 94 38" xfId="4379"/>
    <cellStyle name="Normal 94 38 2" xfId="32778"/>
    <cellStyle name="Normal 94 39" xfId="4380"/>
    <cellStyle name="Normal 94 39 2" xfId="32849"/>
    <cellStyle name="Normal 94 4" xfId="4381"/>
    <cellStyle name="Normal 94 4 2" xfId="29994"/>
    <cellStyle name="Normal 94 40" xfId="4382"/>
    <cellStyle name="Normal 94 40 2" xfId="32917"/>
    <cellStyle name="Normal 94 41" xfId="4383"/>
    <cellStyle name="Normal 94 42" xfId="29731"/>
    <cellStyle name="Normal 94 5" xfId="4384"/>
    <cellStyle name="Normal 94 5 2" xfId="30076"/>
    <cellStyle name="Normal 94 6" xfId="4385"/>
    <cellStyle name="Normal 94 6 2" xfId="30160"/>
    <cellStyle name="Normal 94 7" xfId="4386"/>
    <cellStyle name="Normal 94 7 2" xfId="30242"/>
    <cellStyle name="Normal 94 8" xfId="4387"/>
    <cellStyle name="Normal 94 8 2" xfId="30322"/>
    <cellStyle name="Normal 94 9" xfId="4388"/>
    <cellStyle name="Normal 94 9 2" xfId="30406"/>
    <cellStyle name="Normal 95" xfId="4389"/>
    <cellStyle name="Normal 95 2" xfId="4390"/>
    <cellStyle name="Normal 96" xfId="4391"/>
    <cellStyle name="Normal 97" xfId="4392"/>
    <cellStyle name="Normal 98" xfId="4393"/>
    <cellStyle name="Normal 99" xfId="4394"/>
    <cellStyle name="Notitie" xfId="4395"/>
    <cellStyle name="Notitie 2" xfId="4396"/>
    <cellStyle name="Notitie 2 2" xfId="4397"/>
    <cellStyle name="Notitie 2 2 2" xfId="4398"/>
    <cellStyle name="Notitie 2 2 3" xfId="4399"/>
    <cellStyle name="Notitie 2 2 4" xfId="4400"/>
    <cellStyle name="Notitie 2 2 5" xfId="4401"/>
    <cellStyle name="Notitie 2 2 6" xfId="4402"/>
    <cellStyle name="Notitie 2 3" xfId="4403"/>
    <cellStyle name="Notitie 2 3 2" xfId="4404"/>
    <cellStyle name="Notitie 2 3 3" xfId="4405"/>
    <cellStyle name="Notitie 2 3 4" xfId="4406"/>
    <cellStyle name="Notitie 2 3 5" xfId="4407"/>
    <cellStyle name="Notitie 2 3 6" xfId="4408"/>
    <cellStyle name="Notitie 2 4" xfId="4409"/>
    <cellStyle name="Notitie 2 5" xfId="4410"/>
    <cellStyle name="Notitie 2 6" xfId="4411"/>
    <cellStyle name="Notitie 2 7" xfId="4412"/>
    <cellStyle name="Notitie 2 8" xfId="4413"/>
    <cellStyle name="Notitie 3" xfId="4414"/>
    <cellStyle name="Notitie 3 2" xfId="4415"/>
    <cellStyle name="Notitie 3 2 2" xfId="4416"/>
    <cellStyle name="Notitie 3 2 3" xfId="4417"/>
    <cellStyle name="Notitie 3 2 4" xfId="4418"/>
    <cellStyle name="Notitie 3 2 5" xfId="4419"/>
    <cellStyle name="Notitie 3 2 6" xfId="4420"/>
    <cellStyle name="Notitie 3 3" xfId="4421"/>
    <cellStyle name="Notitie 3 3 2" xfId="4422"/>
    <cellStyle name="Notitie 3 3 3" xfId="4423"/>
    <cellStyle name="Notitie 3 3 4" xfId="4424"/>
    <cellStyle name="Notitie 3 3 5" xfId="4425"/>
    <cellStyle name="Notitie 3 3 6" xfId="4426"/>
    <cellStyle name="Notitie 3 4" xfId="4427"/>
    <cellStyle name="Notitie 3 5" xfId="4428"/>
    <cellStyle name="Notitie 3 6" xfId="4429"/>
    <cellStyle name="Notitie 3 7" xfId="4430"/>
    <cellStyle name="Notitie 3 8" xfId="4431"/>
    <cellStyle name="Notitie 4" xfId="4432"/>
    <cellStyle name="Notitie 5" xfId="4433"/>
    <cellStyle name="Notitie 6" xfId="4434"/>
    <cellStyle name="Notitie 7" xfId="4435"/>
    <cellStyle name="Notitie 8" xfId="4436"/>
    <cellStyle name="Ongeldig" xfId="4437"/>
    <cellStyle name="Percent 2" xfId="111"/>
    <cellStyle name="Pourcentage" xfId="3" builtinId="5"/>
    <cellStyle name="Pourcentage 10" xfId="32928"/>
    <cellStyle name="Pourcentage 11" xfId="32929"/>
    <cellStyle name="Pourcentage 12" xfId="8"/>
    <cellStyle name="Pourcentage 16" xfId="4438"/>
    <cellStyle name="Pourcentage 2" xfId="4439"/>
    <cellStyle name="Pourcentage 2 10" xfId="4440"/>
    <cellStyle name="Pourcentage 2 11" xfId="4441"/>
    <cellStyle name="Pourcentage 2 12" xfId="4442"/>
    <cellStyle name="Pourcentage 2 13" xfId="4443"/>
    <cellStyle name="Pourcentage 2 14" xfId="4444"/>
    <cellStyle name="Pourcentage 2 15" xfId="4445"/>
    <cellStyle name="Pourcentage 2 16" xfId="4446"/>
    <cellStyle name="Pourcentage 2 17" xfId="4447"/>
    <cellStyle name="Pourcentage 2 18" xfId="4448"/>
    <cellStyle name="Pourcentage 2 19" xfId="4449"/>
    <cellStyle name="Pourcentage 2 2" xfId="4450"/>
    <cellStyle name="Pourcentage 2 20" xfId="4451"/>
    <cellStyle name="Pourcentage 2 21" xfId="4452"/>
    <cellStyle name="Pourcentage 2 22" xfId="4453"/>
    <cellStyle name="Pourcentage 2 22 2" xfId="4454"/>
    <cellStyle name="Pourcentage 2 22 2 2" xfId="32417"/>
    <cellStyle name="Pourcentage 2 22 3" xfId="4455"/>
    <cellStyle name="Pourcentage 2 22 3 2" xfId="32470"/>
    <cellStyle name="Pourcentage 2 22 4" xfId="4456"/>
    <cellStyle name="Pourcentage 2 22 4 2" xfId="32528"/>
    <cellStyle name="Pourcentage 2 22 5" xfId="4457"/>
    <cellStyle name="Pourcentage 2 22 5 2" xfId="32283"/>
    <cellStyle name="Pourcentage 2 22 6" xfId="4458"/>
    <cellStyle name="Pourcentage 2 22 6 2" xfId="32690"/>
    <cellStyle name="Pourcentage 2 22 7" xfId="4459"/>
    <cellStyle name="Pourcentage 2 22 7 2" xfId="32774"/>
    <cellStyle name="Pourcentage 2 22 8" xfId="4460"/>
    <cellStyle name="Pourcentage 2 22 8 2" xfId="32844"/>
    <cellStyle name="Pourcentage 2 22 9" xfId="4461"/>
    <cellStyle name="Pourcentage 2 22 9 2" xfId="32914"/>
    <cellStyle name="Pourcentage 2 23" xfId="4462"/>
    <cellStyle name="Pourcentage 2 24" xfId="4463"/>
    <cellStyle name="Pourcentage 2 25" xfId="4464"/>
    <cellStyle name="Pourcentage 2 26" xfId="4465"/>
    <cellStyle name="Pourcentage 2 27" xfId="4466"/>
    <cellStyle name="Pourcentage 2 28" xfId="4467"/>
    <cellStyle name="Pourcentage 2 29" xfId="4468"/>
    <cellStyle name="Pourcentage 2 3" xfId="4469"/>
    <cellStyle name="Pourcentage 2 30" xfId="4470"/>
    <cellStyle name="Pourcentage 2 31" xfId="4471"/>
    <cellStyle name="Pourcentage 2 32" xfId="4472"/>
    <cellStyle name="Pourcentage 2 32 2" xfId="32243"/>
    <cellStyle name="Pourcentage 2 33" xfId="4473"/>
    <cellStyle name="Pourcentage 2 33 2" xfId="32318"/>
    <cellStyle name="Pourcentage 2 34" xfId="4474"/>
    <cellStyle name="Pourcentage 2 34 2" xfId="32275"/>
    <cellStyle name="Pourcentage 2 35" xfId="4475"/>
    <cellStyle name="Pourcentage 2 35 2" xfId="32320"/>
    <cellStyle name="Pourcentage 2 36" xfId="4476"/>
    <cellStyle name="Pourcentage 2 36 2" xfId="32605"/>
    <cellStyle name="Pourcentage 2 37" xfId="4477"/>
    <cellStyle name="Pourcentage 2 37 2" xfId="32602"/>
    <cellStyle name="Pourcentage 2 38" xfId="4478"/>
    <cellStyle name="Pourcentage 2 38 2" xfId="32773"/>
    <cellStyle name="Pourcentage 2 39" xfId="4479"/>
    <cellStyle name="Pourcentage 2 39 2" xfId="32706"/>
    <cellStyle name="Pourcentage 2 4" xfId="4480"/>
    <cellStyle name="Pourcentage 2 5" xfId="4481"/>
    <cellStyle name="Pourcentage 2 6" xfId="4482"/>
    <cellStyle name="Pourcentage 2 7" xfId="4483"/>
    <cellStyle name="Pourcentage 2 8" xfId="4484"/>
    <cellStyle name="Pourcentage 2 9" xfId="4485"/>
    <cellStyle name="Pourcentage 3" xfId="4486"/>
    <cellStyle name="Pourcentage 3 10" xfId="4487"/>
    <cellStyle name="Pourcentage 3 10 2" xfId="32623"/>
    <cellStyle name="Pourcentage 3 11" xfId="4488"/>
    <cellStyle name="Pourcentage 3 11 2" xfId="32608"/>
    <cellStyle name="Pourcentage 3 12" xfId="4489"/>
    <cellStyle name="Pourcentage 3 12 2" xfId="32698"/>
    <cellStyle name="Pourcentage 3 13" xfId="4490"/>
    <cellStyle name="Pourcentage 3 13 2" xfId="32840"/>
    <cellStyle name="Pourcentage 3 2" xfId="4491"/>
    <cellStyle name="Pourcentage 3 2 2" xfId="4492"/>
    <cellStyle name="Pourcentage 3 2 2 2" xfId="32418"/>
    <cellStyle name="Pourcentage 3 2 3" xfId="4493"/>
    <cellStyle name="Pourcentage 3 2 3 2" xfId="32471"/>
    <cellStyle name="Pourcentage 3 2 4" xfId="4494"/>
    <cellStyle name="Pourcentage 3 2 4 2" xfId="32481"/>
    <cellStyle name="Pourcentage 3 2 5" xfId="4495"/>
    <cellStyle name="Pourcentage 3 2 5 2" xfId="32558"/>
    <cellStyle name="Pourcentage 3 2 6" xfId="4496"/>
    <cellStyle name="Pourcentage 3 2 6 2" xfId="32691"/>
    <cellStyle name="Pourcentage 3 2 7" xfId="4497"/>
    <cellStyle name="Pourcentage 3 2 7 2" xfId="32775"/>
    <cellStyle name="Pourcentage 3 2 8" xfId="4498"/>
    <cellStyle name="Pourcentage 3 2 8 2" xfId="32845"/>
    <cellStyle name="Pourcentage 3 2 9" xfId="4499"/>
    <cellStyle name="Pourcentage 3 2 9 2" xfId="32915"/>
    <cellStyle name="Pourcentage 3 3" xfId="4500"/>
    <cellStyle name="Pourcentage 3 4" xfId="4501"/>
    <cellStyle name="Pourcentage 3 5" xfId="4502"/>
    <cellStyle name="Pourcentage 3 5 2" xfId="32238"/>
    <cellStyle name="Pourcentage 3 6" xfId="4503"/>
    <cellStyle name="Pourcentage 3 6 2" xfId="32289"/>
    <cellStyle name="Pourcentage 3 7" xfId="4504"/>
    <cellStyle name="Pourcentage 3 7 2" xfId="32298"/>
    <cellStyle name="Pourcentage 3 8" xfId="4505"/>
    <cellStyle name="Pourcentage 3 8 2" xfId="32495"/>
    <cellStyle name="Pourcentage 3 9" xfId="4506"/>
    <cellStyle name="Pourcentage 3 9 2" xfId="32492"/>
    <cellStyle name="Pourcentage 4" xfId="4507"/>
    <cellStyle name="Pourcentage 4 10" xfId="4508"/>
    <cellStyle name="Pourcentage 4 10 2" xfId="32692"/>
    <cellStyle name="Pourcentage 4 2" xfId="4509"/>
    <cellStyle name="Pourcentage 4 2 2" xfId="32201"/>
    <cellStyle name="Pourcentage 4 3" xfId="4510"/>
    <cellStyle name="Pourcentage 4 3 2" xfId="32290"/>
    <cellStyle name="Pourcentage 4 4" xfId="4511"/>
    <cellStyle name="Pourcentage 4 4 2" xfId="32297"/>
    <cellStyle name="Pourcentage 4 5" xfId="4512"/>
    <cellStyle name="Pourcentage 4 5 2" xfId="32586"/>
    <cellStyle name="Pourcentage 4 6" xfId="4513"/>
    <cellStyle name="Pourcentage 4 6 2" xfId="32472"/>
    <cellStyle name="Pourcentage 4 7" xfId="4514"/>
    <cellStyle name="Pourcentage 4 7 2" xfId="32624"/>
    <cellStyle name="Pourcentage 4 8" xfId="4515"/>
    <cellStyle name="Pourcentage 4 8 2" xfId="32685"/>
    <cellStyle name="Pourcentage 4 9" xfId="4516"/>
    <cellStyle name="Pourcentage 4 9 2" xfId="32699"/>
    <cellStyle name="Pourcentage 5" xfId="4517"/>
    <cellStyle name="Pourcentage 5 2" xfId="4518"/>
    <cellStyle name="Pourcentage 5 2 2" xfId="32419"/>
    <cellStyle name="Pourcentage 5 3" xfId="32206"/>
    <cellStyle name="Pourcentage 6" xfId="4519"/>
    <cellStyle name="Pourcentage 7" xfId="4520"/>
    <cellStyle name="Pourcentage 7 2" xfId="31540"/>
    <cellStyle name="Pourcentage 8" xfId="112"/>
    <cellStyle name="Pourcentage 9" xfId="4521"/>
    <cellStyle name="Procent 2" xfId="9"/>
    <cellStyle name="Procent 3" xfId="10"/>
    <cellStyle name="Procent 3 10" xfId="88"/>
    <cellStyle name="Procent 3 11" xfId="32920"/>
    <cellStyle name="Procent 3 12" xfId="62"/>
    <cellStyle name="Procent 3 2" xfId="69"/>
    <cellStyle name="Procent 3 3" xfId="70"/>
    <cellStyle name="Procent 3 4" xfId="68"/>
    <cellStyle name="Procent 3 5" xfId="71"/>
    <cellStyle name="Procent 3 6" xfId="67"/>
    <cellStyle name="Procent 3 7" xfId="73"/>
    <cellStyle name="Procent 3 8" xfId="78"/>
    <cellStyle name="Procent 3 9" xfId="83"/>
    <cellStyle name="SAPBEXaggData" xfId="11"/>
    <cellStyle name="SAPBEXaggData 10" xfId="4522"/>
    <cellStyle name="SAPBEXaggData 10 2" xfId="4523"/>
    <cellStyle name="SAPBEXaggData 10 2 2" xfId="4524"/>
    <cellStyle name="SAPBEXaggData 10 2 2 2" xfId="4525"/>
    <cellStyle name="SAPBEXaggData 10 2 2 3" xfId="4526"/>
    <cellStyle name="SAPBEXaggData 10 2 2 4" xfId="4527"/>
    <cellStyle name="SAPBEXaggData 10 2 2 5" xfId="4528"/>
    <cellStyle name="SAPBEXaggData 10 2 2 6" xfId="4529"/>
    <cellStyle name="SAPBEXaggData 10 2 3" xfId="4530"/>
    <cellStyle name="SAPBEXaggData 10 2 3 2" xfId="4531"/>
    <cellStyle name="SAPBEXaggData 10 2 3 3" xfId="4532"/>
    <cellStyle name="SAPBEXaggData 10 2 3 4" xfId="4533"/>
    <cellStyle name="SAPBEXaggData 10 2 3 5" xfId="4534"/>
    <cellStyle name="SAPBEXaggData 10 2 3 6" xfId="4535"/>
    <cellStyle name="SAPBEXaggData 10 2 4" xfId="4536"/>
    <cellStyle name="SAPBEXaggData 10 2 5" xfId="4537"/>
    <cellStyle name="SAPBEXaggData 10 2 6" xfId="4538"/>
    <cellStyle name="SAPBEXaggData 10 2 7" xfId="4539"/>
    <cellStyle name="SAPBEXaggData 10 2 8" xfId="4540"/>
    <cellStyle name="SAPBEXaggData 10 3" xfId="4541"/>
    <cellStyle name="SAPBEXaggData 10 3 2" xfId="4542"/>
    <cellStyle name="SAPBEXaggData 10 3 2 2" xfId="4543"/>
    <cellStyle name="SAPBEXaggData 10 3 2 3" xfId="4544"/>
    <cellStyle name="SAPBEXaggData 10 3 2 4" xfId="4545"/>
    <cellStyle name="SAPBEXaggData 10 3 2 5" xfId="4546"/>
    <cellStyle name="SAPBEXaggData 10 3 2 6" xfId="4547"/>
    <cellStyle name="SAPBEXaggData 10 3 3" xfId="4548"/>
    <cellStyle name="SAPBEXaggData 10 3 3 2" xfId="4549"/>
    <cellStyle name="SAPBEXaggData 10 3 3 3" xfId="4550"/>
    <cellStyle name="SAPBEXaggData 10 3 3 4" xfId="4551"/>
    <cellStyle name="SAPBEXaggData 10 3 3 5" xfId="4552"/>
    <cellStyle name="SAPBEXaggData 10 3 3 6" xfId="4553"/>
    <cellStyle name="SAPBEXaggData 10 3 4" xfId="4554"/>
    <cellStyle name="SAPBEXaggData 10 3 5" xfId="4555"/>
    <cellStyle name="SAPBEXaggData 10 3 6" xfId="4556"/>
    <cellStyle name="SAPBEXaggData 10 3 7" xfId="4557"/>
    <cellStyle name="SAPBEXaggData 10 3 8" xfId="4558"/>
    <cellStyle name="SAPBEXaggData 10 4" xfId="4559"/>
    <cellStyle name="SAPBEXaggData 10 5" xfId="4560"/>
    <cellStyle name="SAPBEXaggData 10 6" xfId="4561"/>
    <cellStyle name="SAPBEXaggData 10 7" xfId="4562"/>
    <cellStyle name="SAPBEXaggData 10 8" xfId="4563"/>
    <cellStyle name="SAPBEXaggData 11" xfId="4564"/>
    <cellStyle name="SAPBEXaggData 11 2" xfId="4565"/>
    <cellStyle name="SAPBEXaggData 11 2 2" xfId="4566"/>
    <cellStyle name="SAPBEXaggData 11 2 2 2" xfId="4567"/>
    <cellStyle name="SAPBEXaggData 11 2 2 3" xfId="4568"/>
    <cellStyle name="SAPBEXaggData 11 2 2 4" xfId="4569"/>
    <cellStyle name="SAPBEXaggData 11 2 2 5" xfId="4570"/>
    <cellStyle name="SAPBEXaggData 11 2 2 6" xfId="4571"/>
    <cellStyle name="SAPBEXaggData 11 2 3" xfId="4572"/>
    <cellStyle name="SAPBEXaggData 11 2 3 2" xfId="4573"/>
    <cellStyle name="SAPBEXaggData 11 2 3 3" xfId="4574"/>
    <cellStyle name="SAPBEXaggData 11 2 3 4" xfId="4575"/>
    <cellStyle name="SAPBEXaggData 11 2 3 5" xfId="4576"/>
    <cellStyle name="SAPBEXaggData 11 2 3 6" xfId="4577"/>
    <cellStyle name="SAPBEXaggData 11 2 4" xfId="4578"/>
    <cellStyle name="SAPBEXaggData 11 2 5" xfId="4579"/>
    <cellStyle name="SAPBEXaggData 11 2 6" xfId="4580"/>
    <cellStyle name="SAPBEXaggData 11 2 7" xfId="4581"/>
    <cellStyle name="SAPBEXaggData 11 2 8" xfId="4582"/>
    <cellStyle name="SAPBEXaggData 11 3" xfId="4583"/>
    <cellStyle name="SAPBEXaggData 11 3 2" xfId="4584"/>
    <cellStyle name="SAPBEXaggData 11 3 2 2" xfId="4585"/>
    <cellStyle name="SAPBEXaggData 11 3 2 3" xfId="4586"/>
    <cellStyle name="SAPBEXaggData 11 3 2 4" xfId="4587"/>
    <cellStyle name="SAPBEXaggData 11 3 2 5" xfId="4588"/>
    <cellStyle name="SAPBEXaggData 11 3 2 6" xfId="4589"/>
    <cellStyle name="SAPBEXaggData 11 3 3" xfId="4590"/>
    <cellStyle name="SAPBEXaggData 11 3 3 2" xfId="4591"/>
    <cellStyle name="SAPBEXaggData 11 3 3 3" xfId="4592"/>
    <cellStyle name="SAPBEXaggData 11 3 3 4" xfId="4593"/>
    <cellStyle name="SAPBEXaggData 11 3 3 5" xfId="4594"/>
    <cellStyle name="SAPBEXaggData 11 3 3 6" xfId="4595"/>
    <cellStyle name="SAPBEXaggData 11 3 4" xfId="4596"/>
    <cellStyle name="SAPBEXaggData 11 3 5" xfId="4597"/>
    <cellStyle name="SAPBEXaggData 11 3 6" xfId="4598"/>
    <cellStyle name="SAPBEXaggData 11 3 7" xfId="4599"/>
    <cellStyle name="SAPBEXaggData 11 3 8" xfId="4600"/>
    <cellStyle name="SAPBEXaggData 11 4" xfId="4601"/>
    <cellStyle name="SAPBEXaggData 11 5" xfId="4602"/>
    <cellStyle name="SAPBEXaggData 11 6" xfId="4603"/>
    <cellStyle name="SAPBEXaggData 11 7" xfId="4604"/>
    <cellStyle name="SAPBEXaggData 11 8" xfId="4605"/>
    <cellStyle name="SAPBEXaggData 12" xfId="4606"/>
    <cellStyle name="SAPBEXaggData 12 2" xfId="4607"/>
    <cellStyle name="SAPBEXaggData 12 2 2" xfId="4608"/>
    <cellStyle name="SAPBEXaggData 12 2 2 2" xfId="4609"/>
    <cellStyle name="SAPBEXaggData 12 2 2 3" xfId="4610"/>
    <cellStyle name="SAPBEXaggData 12 2 2 4" xfId="4611"/>
    <cellStyle name="SAPBEXaggData 12 2 2 5" xfId="4612"/>
    <cellStyle name="SAPBEXaggData 12 2 2 6" xfId="4613"/>
    <cellStyle name="SAPBEXaggData 12 2 3" xfId="4614"/>
    <cellStyle name="SAPBEXaggData 12 2 3 2" xfId="4615"/>
    <cellStyle name="SAPBEXaggData 12 2 3 3" xfId="4616"/>
    <cellStyle name="SAPBEXaggData 12 2 3 4" xfId="4617"/>
    <cellStyle name="SAPBEXaggData 12 2 3 5" xfId="4618"/>
    <cellStyle name="SAPBEXaggData 12 2 3 6" xfId="4619"/>
    <cellStyle name="SAPBEXaggData 12 2 4" xfId="4620"/>
    <cellStyle name="SAPBEXaggData 12 2 5" xfId="4621"/>
    <cellStyle name="SAPBEXaggData 12 2 6" xfId="4622"/>
    <cellStyle name="SAPBEXaggData 12 2 7" xfId="4623"/>
    <cellStyle name="SAPBEXaggData 12 2 8" xfId="4624"/>
    <cellStyle name="SAPBEXaggData 12 3" xfId="4625"/>
    <cellStyle name="SAPBEXaggData 12 3 2" xfId="4626"/>
    <cellStyle name="SAPBEXaggData 12 3 2 2" xfId="4627"/>
    <cellStyle name="SAPBEXaggData 12 3 2 3" xfId="4628"/>
    <cellStyle name="SAPBEXaggData 12 3 2 4" xfId="4629"/>
    <cellStyle name="SAPBEXaggData 12 3 2 5" xfId="4630"/>
    <cellStyle name="SAPBEXaggData 12 3 2 6" xfId="4631"/>
    <cellStyle name="SAPBEXaggData 12 3 3" xfId="4632"/>
    <cellStyle name="SAPBEXaggData 12 3 3 2" xfId="4633"/>
    <cellStyle name="SAPBEXaggData 12 3 3 3" xfId="4634"/>
    <cellStyle name="SAPBEXaggData 12 3 3 4" xfId="4635"/>
    <cellStyle name="SAPBEXaggData 12 3 3 5" xfId="4636"/>
    <cellStyle name="SAPBEXaggData 12 3 3 6" xfId="4637"/>
    <cellStyle name="SAPBEXaggData 12 3 4" xfId="4638"/>
    <cellStyle name="SAPBEXaggData 12 3 5" xfId="4639"/>
    <cellStyle name="SAPBEXaggData 12 3 6" xfId="4640"/>
    <cellStyle name="SAPBEXaggData 12 3 7" xfId="4641"/>
    <cellStyle name="SAPBEXaggData 12 3 8" xfId="4642"/>
    <cellStyle name="SAPBEXaggData 12 4" xfId="4643"/>
    <cellStyle name="SAPBEXaggData 12 5" xfId="4644"/>
    <cellStyle name="SAPBEXaggData 12 6" xfId="4645"/>
    <cellStyle name="SAPBEXaggData 12 7" xfId="4646"/>
    <cellStyle name="SAPBEXaggData 12 8" xfId="4647"/>
    <cellStyle name="SAPBEXaggData 13" xfId="4648"/>
    <cellStyle name="SAPBEXaggData 13 2" xfId="4649"/>
    <cellStyle name="SAPBEXaggData 13 2 2" xfId="4650"/>
    <cellStyle name="SAPBEXaggData 13 2 2 2" xfId="4651"/>
    <cellStyle name="SAPBEXaggData 13 2 2 3" xfId="4652"/>
    <cellStyle name="SAPBEXaggData 13 2 2 4" xfId="4653"/>
    <cellStyle name="SAPBEXaggData 13 2 2 5" xfId="4654"/>
    <cellStyle name="SAPBEXaggData 13 2 2 6" xfId="4655"/>
    <cellStyle name="SAPBEXaggData 13 2 3" xfId="4656"/>
    <cellStyle name="SAPBEXaggData 13 2 3 2" xfId="4657"/>
    <cellStyle name="SAPBEXaggData 13 2 3 3" xfId="4658"/>
    <cellStyle name="SAPBEXaggData 13 2 3 4" xfId="4659"/>
    <cellStyle name="SAPBEXaggData 13 2 3 5" xfId="4660"/>
    <cellStyle name="SAPBEXaggData 13 2 3 6" xfId="4661"/>
    <cellStyle name="SAPBEXaggData 13 2 4" xfId="4662"/>
    <cellStyle name="SAPBEXaggData 13 2 5" xfId="4663"/>
    <cellStyle name="SAPBEXaggData 13 2 6" xfId="4664"/>
    <cellStyle name="SAPBEXaggData 13 2 7" xfId="4665"/>
    <cellStyle name="SAPBEXaggData 13 2 8" xfId="4666"/>
    <cellStyle name="SAPBEXaggData 13 3" xfId="4667"/>
    <cellStyle name="SAPBEXaggData 13 3 2" xfId="4668"/>
    <cellStyle name="SAPBEXaggData 13 3 2 2" xfId="4669"/>
    <cellStyle name="SAPBEXaggData 13 3 2 3" xfId="4670"/>
    <cellStyle name="SAPBEXaggData 13 3 2 4" xfId="4671"/>
    <cellStyle name="SAPBEXaggData 13 3 2 5" xfId="4672"/>
    <cellStyle name="SAPBEXaggData 13 3 2 6" xfId="4673"/>
    <cellStyle name="SAPBEXaggData 13 3 3" xfId="4674"/>
    <cellStyle name="SAPBEXaggData 13 3 3 2" xfId="4675"/>
    <cellStyle name="SAPBEXaggData 13 3 3 3" xfId="4676"/>
    <cellStyle name="SAPBEXaggData 13 3 3 4" xfId="4677"/>
    <cellStyle name="SAPBEXaggData 13 3 3 5" xfId="4678"/>
    <cellStyle name="SAPBEXaggData 13 3 3 6" xfId="4679"/>
    <cellStyle name="SAPBEXaggData 13 3 4" xfId="4680"/>
    <cellStyle name="SAPBEXaggData 13 3 5" xfId="4681"/>
    <cellStyle name="SAPBEXaggData 13 3 6" xfId="4682"/>
    <cellStyle name="SAPBEXaggData 13 3 7" xfId="4683"/>
    <cellStyle name="SAPBEXaggData 13 3 8" xfId="4684"/>
    <cellStyle name="SAPBEXaggData 13 4" xfId="4685"/>
    <cellStyle name="SAPBEXaggData 13 5" xfId="4686"/>
    <cellStyle name="SAPBEXaggData 13 6" xfId="4687"/>
    <cellStyle name="SAPBEXaggData 13 7" xfId="4688"/>
    <cellStyle name="SAPBEXaggData 13 8" xfId="4689"/>
    <cellStyle name="SAPBEXaggData 14" xfId="4690"/>
    <cellStyle name="SAPBEXaggData 14 2" xfId="4691"/>
    <cellStyle name="SAPBEXaggData 14 2 2" xfId="4692"/>
    <cellStyle name="SAPBEXaggData 14 2 2 2" xfId="4693"/>
    <cellStyle name="SAPBEXaggData 14 2 2 3" xfId="4694"/>
    <cellStyle name="SAPBEXaggData 14 2 2 4" xfId="4695"/>
    <cellStyle name="SAPBEXaggData 14 2 2 5" xfId="4696"/>
    <cellStyle name="SAPBEXaggData 14 2 2 6" xfId="4697"/>
    <cellStyle name="SAPBEXaggData 14 2 3" xfId="4698"/>
    <cellStyle name="SAPBEXaggData 14 2 3 2" xfId="4699"/>
    <cellStyle name="SAPBEXaggData 14 2 3 3" xfId="4700"/>
    <cellStyle name="SAPBEXaggData 14 2 3 4" xfId="4701"/>
    <cellStyle name="SAPBEXaggData 14 2 3 5" xfId="4702"/>
    <cellStyle name="SAPBEXaggData 14 2 3 6" xfId="4703"/>
    <cellStyle name="SAPBEXaggData 14 2 4" xfId="4704"/>
    <cellStyle name="SAPBEXaggData 14 2 5" xfId="4705"/>
    <cellStyle name="SAPBEXaggData 14 2 6" xfId="4706"/>
    <cellStyle name="SAPBEXaggData 14 2 7" xfId="4707"/>
    <cellStyle name="SAPBEXaggData 14 2 8" xfId="4708"/>
    <cellStyle name="SAPBEXaggData 14 3" xfId="4709"/>
    <cellStyle name="SAPBEXaggData 14 3 2" xfId="4710"/>
    <cellStyle name="SAPBEXaggData 14 3 2 2" xfId="4711"/>
    <cellStyle name="SAPBEXaggData 14 3 2 3" xfId="4712"/>
    <cellStyle name="SAPBEXaggData 14 3 2 4" xfId="4713"/>
    <cellStyle name="SAPBEXaggData 14 3 2 5" xfId="4714"/>
    <cellStyle name="SAPBEXaggData 14 3 2 6" xfId="4715"/>
    <cellStyle name="SAPBEXaggData 14 3 3" xfId="4716"/>
    <cellStyle name="SAPBEXaggData 14 3 3 2" xfId="4717"/>
    <cellStyle name="SAPBEXaggData 14 3 3 3" xfId="4718"/>
    <cellStyle name="SAPBEXaggData 14 3 3 4" xfId="4719"/>
    <cellStyle name="SAPBEXaggData 14 3 3 5" xfId="4720"/>
    <cellStyle name="SAPBEXaggData 14 3 3 6" xfId="4721"/>
    <cellStyle name="SAPBEXaggData 14 3 4" xfId="4722"/>
    <cellStyle name="SAPBEXaggData 14 3 5" xfId="4723"/>
    <cellStyle name="SAPBEXaggData 14 3 6" xfId="4724"/>
    <cellStyle name="SAPBEXaggData 14 3 7" xfId="4725"/>
    <cellStyle name="SAPBEXaggData 14 3 8" xfId="4726"/>
    <cellStyle name="SAPBEXaggData 14 4" xfId="4727"/>
    <cellStyle name="SAPBEXaggData 14 5" xfId="4728"/>
    <cellStyle name="SAPBEXaggData 14 6" xfId="4729"/>
    <cellStyle name="SAPBEXaggData 14 7" xfId="4730"/>
    <cellStyle name="SAPBEXaggData 14 8" xfId="4731"/>
    <cellStyle name="SAPBEXaggData 15" xfId="4732"/>
    <cellStyle name="SAPBEXaggData 15 2" xfId="4733"/>
    <cellStyle name="SAPBEXaggData 15 2 2" xfId="4734"/>
    <cellStyle name="SAPBEXaggData 15 2 2 2" xfId="4735"/>
    <cellStyle name="SAPBEXaggData 15 2 2 3" xfId="4736"/>
    <cellStyle name="SAPBEXaggData 15 2 2 4" xfId="4737"/>
    <cellStyle name="SAPBEXaggData 15 2 2 5" xfId="4738"/>
    <cellStyle name="SAPBEXaggData 15 2 2 6" xfId="4739"/>
    <cellStyle name="SAPBEXaggData 15 2 3" xfId="4740"/>
    <cellStyle name="SAPBEXaggData 15 2 3 2" xfId="4741"/>
    <cellStyle name="SAPBEXaggData 15 2 3 3" xfId="4742"/>
    <cellStyle name="SAPBEXaggData 15 2 3 4" xfId="4743"/>
    <cellStyle name="SAPBEXaggData 15 2 3 5" xfId="4744"/>
    <cellStyle name="SAPBEXaggData 15 2 3 6" xfId="4745"/>
    <cellStyle name="SAPBEXaggData 15 2 4" xfId="4746"/>
    <cellStyle name="SAPBEXaggData 15 2 5" xfId="4747"/>
    <cellStyle name="SAPBEXaggData 15 2 6" xfId="4748"/>
    <cellStyle name="SAPBEXaggData 15 2 7" xfId="4749"/>
    <cellStyle name="SAPBEXaggData 15 2 8" xfId="4750"/>
    <cellStyle name="SAPBEXaggData 15 3" xfId="4751"/>
    <cellStyle name="SAPBEXaggData 15 3 2" xfId="4752"/>
    <cellStyle name="SAPBEXaggData 15 3 2 2" xfId="4753"/>
    <cellStyle name="SAPBEXaggData 15 3 2 3" xfId="4754"/>
    <cellStyle name="SAPBEXaggData 15 3 2 4" xfId="4755"/>
    <cellStyle name="SAPBEXaggData 15 3 2 5" xfId="4756"/>
    <cellStyle name="SAPBEXaggData 15 3 2 6" xfId="4757"/>
    <cellStyle name="SAPBEXaggData 15 3 3" xfId="4758"/>
    <cellStyle name="SAPBEXaggData 15 3 3 2" xfId="4759"/>
    <cellStyle name="SAPBEXaggData 15 3 3 3" xfId="4760"/>
    <cellStyle name="SAPBEXaggData 15 3 3 4" xfId="4761"/>
    <cellStyle name="SAPBEXaggData 15 3 3 5" xfId="4762"/>
    <cellStyle name="SAPBEXaggData 15 3 3 6" xfId="4763"/>
    <cellStyle name="SAPBEXaggData 15 3 4" xfId="4764"/>
    <cellStyle name="SAPBEXaggData 15 3 5" xfId="4765"/>
    <cellStyle name="SAPBEXaggData 15 3 6" xfId="4766"/>
    <cellStyle name="SAPBEXaggData 15 3 7" xfId="4767"/>
    <cellStyle name="SAPBEXaggData 15 3 8" xfId="4768"/>
    <cellStyle name="SAPBEXaggData 15 4" xfId="4769"/>
    <cellStyle name="SAPBEXaggData 15 5" xfId="4770"/>
    <cellStyle name="SAPBEXaggData 15 6" xfId="4771"/>
    <cellStyle name="SAPBEXaggData 15 7" xfId="4772"/>
    <cellStyle name="SAPBEXaggData 15 8" xfId="4773"/>
    <cellStyle name="SAPBEXaggData 16" xfId="4774"/>
    <cellStyle name="SAPBEXaggData 16 2" xfId="4775"/>
    <cellStyle name="SAPBEXaggData 16 2 2" xfId="4776"/>
    <cellStyle name="SAPBEXaggData 16 2 2 2" xfId="4777"/>
    <cellStyle name="SAPBEXaggData 16 2 2 3" xfId="4778"/>
    <cellStyle name="SAPBEXaggData 16 2 2 4" xfId="4779"/>
    <cellStyle name="SAPBEXaggData 16 2 2 5" xfId="4780"/>
    <cellStyle name="SAPBEXaggData 16 2 2 6" xfId="4781"/>
    <cellStyle name="SAPBEXaggData 16 2 3" xfId="4782"/>
    <cellStyle name="SAPBEXaggData 16 2 3 2" xfId="4783"/>
    <cellStyle name="SAPBEXaggData 16 2 3 3" xfId="4784"/>
    <cellStyle name="SAPBEXaggData 16 2 3 4" xfId="4785"/>
    <cellStyle name="SAPBEXaggData 16 2 3 5" xfId="4786"/>
    <cellStyle name="SAPBEXaggData 16 2 3 6" xfId="4787"/>
    <cellStyle name="SAPBEXaggData 16 2 4" xfId="4788"/>
    <cellStyle name="SAPBEXaggData 16 2 5" xfId="4789"/>
    <cellStyle name="SAPBEXaggData 16 2 6" xfId="4790"/>
    <cellStyle name="SAPBEXaggData 16 2 7" xfId="4791"/>
    <cellStyle name="SAPBEXaggData 16 2 8" xfId="4792"/>
    <cellStyle name="SAPBEXaggData 16 3" xfId="4793"/>
    <cellStyle name="SAPBEXaggData 16 3 2" xfId="4794"/>
    <cellStyle name="SAPBEXaggData 16 3 2 2" xfId="4795"/>
    <cellStyle name="SAPBEXaggData 16 3 2 3" xfId="4796"/>
    <cellStyle name="SAPBEXaggData 16 3 2 4" xfId="4797"/>
    <cellStyle name="SAPBEXaggData 16 3 2 5" xfId="4798"/>
    <cellStyle name="SAPBEXaggData 16 3 2 6" xfId="4799"/>
    <cellStyle name="SAPBEXaggData 16 3 3" xfId="4800"/>
    <cellStyle name="SAPBEXaggData 16 3 3 2" xfId="4801"/>
    <cellStyle name="SAPBEXaggData 16 3 3 3" xfId="4802"/>
    <cellStyle name="SAPBEXaggData 16 3 3 4" xfId="4803"/>
    <cellStyle name="SAPBEXaggData 16 3 3 5" xfId="4804"/>
    <cellStyle name="SAPBEXaggData 16 3 3 6" xfId="4805"/>
    <cellStyle name="SAPBEXaggData 16 3 4" xfId="4806"/>
    <cellStyle name="SAPBEXaggData 16 3 5" xfId="4807"/>
    <cellStyle name="SAPBEXaggData 16 3 6" xfId="4808"/>
    <cellStyle name="SAPBEXaggData 16 3 7" xfId="4809"/>
    <cellStyle name="SAPBEXaggData 16 3 8" xfId="4810"/>
    <cellStyle name="SAPBEXaggData 16 4" xfId="4811"/>
    <cellStyle name="SAPBEXaggData 16 5" xfId="4812"/>
    <cellStyle name="SAPBEXaggData 16 6" xfId="4813"/>
    <cellStyle name="SAPBEXaggData 16 7" xfId="4814"/>
    <cellStyle name="SAPBEXaggData 16 8" xfId="4815"/>
    <cellStyle name="SAPBEXaggData 17" xfId="4816"/>
    <cellStyle name="SAPBEXaggData 17 2" xfId="4817"/>
    <cellStyle name="SAPBEXaggData 17 2 2" xfId="4818"/>
    <cellStyle name="SAPBEXaggData 17 2 2 2" xfId="4819"/>
    <cellStyle name="SAPBEXaggData 17 2 2 3" xfId="4820"/>
    <cellStyle name="SAPBEXaggData 17 2 2 4" xfId="4821"/>
    <cellStyle name="SAPBEXaggData 17 2 2 5" xfId="4822"/>
    <cellStyle name="SAPBEXaggData 17 2 2 6" xfId="4823"/>
    <cellStyle name="SAPBEXaggData 17 2 3" xfId="4824"/>
    <cellStyle name="SAPBEXaggData 17 2 3 2" xfId="4825"/>
    <cellStyle name="SAPBEXaggData 17 2 3 3" xfId="4826"/>
    <cellStyle name="SAPBEXaggData 17 2 3 4" xfId="4827"/>
    <cellStyle name="SAPBEXaggData 17 2 3 5" xfId="4828"/>
    <cellStyle name="SAPBEXaggData 17 2 3 6" xfId="4829"/>
    <cellStyle name="SAPBEXaggData 17 2 4" xfId="4830"/>
    <cellStyle name="SAPBEXaggData 17 2 5" xfId="4831"/>
    <cellStyle name="SAPBEXaggData 17 2 6" xfId="4832"/>
    <cellStyle name="SAPBEXaggData 17 2 7" xfId="4833"/>
    <cellStyle name="SAPBEXaggData 17 2 8" xfId="4834"/>
    <cellStyle name="SAPBEXaggData 17 3" xfId="4835"/>
    <cellStyle name="SAPBEXaggData 17 3 2" xfId="4836"/>
    <cellStyle name="SAPBEXaggData 17 3 2 2" xfId="4837"/>
    <cellStyle name="SAPBEXaggData 17 3 2 3" xfId="4838"/>
    <cellStyle name="SAPBEXaggData 17 3 2 4" xfId="4839"/>
    <cellStyle name="SAPBEXaggData 17 3 2 5" xfId="4840"/>
    <cellStyle name="SAPBEXaggData 17 3 2 6" xfId="4841"/>
    <cellStyle name="SAPBEXaggData 17 3 3" xfId="4842"/>
    <cellStyle name="SAPBEXaggData 17 3 3 2" xfId="4843"/>
    <cellStyle name="SAPBEXaggData 17 3 3 3" xfId="4844"/>
    <cellStyle name="SAPBEXaggData 17 3 3 4" xfId="4845"/>
    <cellStyle name="SAPBEXaggData 17 3 3 5" xfId="4846"/>
    <cellStyle name="SAPBEXaggData 17 3 3 6" xfId="4847"/>
    <cellStyle name="SAPBEXaggData 17 3 4" xfId="4848"/>
    <cellStyle name="SAPBEXaggData 17 3 5" xfId="4849"/>
    <cellStyle name="SAPBEXaggData 17 3 6" xfId="4850"/>
    <cellStyle name="SAPBEXaggData 17 3 7" xfId="4851"/>
    <cellStyle name="SAPBEXaggData 17 3 8" xfId="4852"/>
    <cellStyle name="SAPBEXaggData 17 4" xfId="4853"/>
    <cellStyle name="SAPBEXaggData 17 5" xfId="4854"/>
    <cellStyle name="SAPBEXaggData 17 6" xfId="4855"/>
    <cellStyle name="SAPBEXaggData 17 7" xfId="4856"/>
    <cellStyle name="SAPBEXaggData 17 8" xfId="4857"/>
    <cellStyle name="SAPBEXaggData 18" xfId="4858"/>
    <cellStyle name="SAPBEXaggData 18 2" xfId="4859"/>
    <cellStyle name="SAPBEXaggData 18 2 2" xfId="4860"/>
    <cellStyle name="SAPBEXaggData 18 2 2 2" xfId="4861"/>
    <cellStyle name="SAPBEXaggData 18 2 2 3" xfId="4862"/>
    <cellStyle name="SAPBEXaggData 18 2 2 4" xfId="4863"/>
    <cellStyle name="SAPBEXaggData 18 2 2 5" xfId="4864"/>
    <cellStyle name="SAPBEXaggData 18 2 2 6" xfId="4865"/>
    <cellStyle name="SAPBEXaggData 18 2 3" xfId="4866"/>
    <cellStyle name="SAPBEXaggData 18 2 3 2" xfId="4867"/>
    <cellStyle name="SAPBEXaggData 18 2 3 3" xfId="4868"/>
    <cellStyle name="SAPBEXaggData 18 2 3 4" xfId="4869"/>
    <cellStyle name="SAPBEXaggData 18 2 3 5" xfId="4870"/>
    <cellStyle name="SAPBEXaggData 18 2 3 6" xfId="4871"/>
    <cellStyle name="SAPBEXaggData 18 2 4" xfId="4872"/>
    <cellStyle name="SAPBEXaggData 18 2 5" xfId="4873"/>
    <cellStyle name="SAPBEXaggData 18 2 6" xfId="4874"/>
    <cellStyle name="SAPBEXaggData 18 2 7" xfId="4875"/>
    <cellStyle name="SAPBEXaggData 18 2 8" xfId="4876"/>
    <cellStyle name="SAPBEXaggData 18 3" xfId="4877"/>
    <cellStyle name="SAPBEXaggData 18 3 2" xfId="4878"/>
    <cellStyle name="SAPBEXaggData 18 3 2 2" xfId="4879"/>
    <cellStyle name="SAPBEXaggData 18 3 2 3" xfId="4880"/>
    <cellStyle name="SAPBEXaggData 18 3 2 4" xfId="4881"/>
    <cellStyle name="SAPBEXaggData 18 3 2 5" xfId="4882"/>
    <cellStyle name="SAPBEXaggData 18 3 2 6" xfId="4883"/>
    <cellStyle name="SAPBEXaggData 18 3 3" xfId="4884"/>
    <cellStyle name="SAPBEXaggData 18 3 3 2" xfId="4885"/>
    <cellStyle name="SAPBEXaggData 18 3 3 3" xfId="4886"/>
    <cellStyle name="SAPBEXaggData 18 3 3 4" xfId="4887"/>
    <cellStyle name="SAPBEXaggData 18 3 3 5" xfId="4888"/>
    <cellStyle name="SAPBEXaggData 18 3 3 6" xfId="4889"/>
    <cellStyle name="SAPBEXaggData 18 3 4" xfId="4890"/>
    <cellStyle name="SAPBEXaggData 18 3 5" xfId="4891"/>
    <cellStyle name="SAPBEXaggData 18 3 6" xfId="4892"/>
    <cellStyle name="SAPBEXaggData 18 3 7" xfId="4893"/>
    <cellStyle name="SAPBEXaggData 18 3 8" xfId="4894"/>
    <cellStyle name="SAPBEXaggData 18 4" xfId="4895"/>
    <cellStyle name="SAPBEXaggData 18 5" xfId="4896"/>
    <cellStyle name="SAPBEXaggData 18 6" xfId="4897"/>
    <cellStyle name="SAPBEXaggData 18 7" xfId="4898"/>
    <cellStyle name="SAPBEXaggData 18 8" xfId="4899"/>
    <cellStyle name="SAPBEXaggData 19" xfId="4900"/>
    <cellStyle name="SAPBEXaggData 19 2" xfId="4901"/>
    <cellStyle name="SAPBEXaggData 19 2 2" xfId="4902"/>
    <cellStyle name="SAPBEXaggData 19 2 2 2" xfId="4903"/>
    <cellStyle name="SAPBEXaggData 19 2 2 3" xfId="4904"/>
    <cellStyle name="SAPBEXaggData 19 2 2 4" xfId="4905"/>
    <cellStyle name="SAPBEXaggData 19 2 2 5" xfId="4906"/>
    <cellStyle name="SAPBEXaggData 19 2 2 6" xfId="4907"/>
    <cellStyle name="SAPBEXaggData 19 2 3" xfId="4908"/>
    <cellStyle name="SAPBEXaggData 19 2 3 2" xfId="4909"/>
    <cellStyle name="SAPBEXaggData 19 2 3 3" xfId="4910"/>
    <cellStyle name="SAPBEXaggData 19 2 3 4" xfId="4911"/>
    <cellStyle name="SAPBEXaggData 19 2 3 5" xfId="4912"/>
    <cellStyle name="SAPBEXaggData 19 2 3 6" xfId="4913"/>
    <cellStyle name="SAPBEXaggData 19 2 4" xfId="4914"/>
    <cellStyle name="SAPBEXaggData 19 2 5" xfId="4915"/>
    <cellStyle name="SAPBEXaggData 19 2 6" xfId="4916"/>
    <cellStyle name="SAPBEXaggData 19 2 7" xfId="4917"/>
    <cellStyle name="SAPBEXaggData 19 2 8" xfId="4918"/>
    <cellStyle name="SAPBEXaggData 19 3" xfId="4919"/>
    <cellStyle name="SAPBEXaggData 19 3 2" xfId="4920"/>
    <cellStyle name="SAPBEXaggData 19 3 2 2" xfId="4921"/>
    <cellStyle name="SAPBEXaggData 19 3 2 3" xfId="4922"/>
    <cellStyle name="SAPBEXaggData 19 3 2 4" xfId="4923"/>
    <cellStyle name="SAPBEXaggData 19 3 2 5" xfId="4924"/>
    <cellStyle name="SAPBEXaggData 19 3 2 6" xfId="4925"/>
    <cellStyle name="SAPBEXaggData 19 3 3" xfId="4926"/>
    <cellStyle name="SAPBEXaggData 19 3 3 2" xfId="4927"/>
    <cellStyle name="SAPBEXaggData 19 3 3 3" xfId="4928"/>
    <cellStyle name="SAPBEXaggData 19 3 3 4" xfId="4929"/>
    <cellStyle name="SAPBEXaggData 19 3 3 5" xfId="4930"/>
    <cellStyle name="SAPBEXaggData 19 3 3 6" xfId="4931"/>
    <cellStyle name="SAPBEXaggData 19 3 4" xfId="4932"/>
    <cellStyle name="SAPBEXaggData 19 3 5" xfId="4933"/>
    <cellStyle name="SAPBEXaggData 19 3 6" xfId="4934"/>
    <cellStyle name="SAPBEXaggData 19 3 7" xfId="4935"/>
    <cellStyle name="SAPBEXaggData 19 3 8" xfId="4936"/>
    <cellStyle name="SAPBEXaggData 19 4" xfId="4937"/>
    <cellStyle name="SAPBEXaggData 19 5" xfId="4938"/>
    <cellStyle name="SAPBEXaggData 19 6" xfId="4939"/>
    <cellStyle name="SAPBEXaggData 19 7" xfId="4940"/>
    <cellStyle name="SAPBEXaggData 19 8" xfId="4941"/>
    <cellStyle name="SAPBEXaggData 2" xfId="4942"/>
    <cellStyle name="SAPBEXaggData 2 2" xfId="4943"/>
    <cellStyle name="SAPBEXaggData 2 2 2" xfId="4944"/>
    <cellStyle name="SAPBEXaggData 2 2 2 2" xfId="4945"/>
    <cellStyle name="SAPBEXaggData 2 2 2 3" xfId="4946"/>
    <cellStyle name="SAPBEXaggData 2 2 2 4" xfId="4947"/>
    <cellStyle name="SAPBEXaggData 2 2 2 5" xfId="4948"/>
    <cellStyle name="SAPBEXaggData 2 2 2 6" xfId="4949"/>
    <cellStyle name="SAPBEXaggData 2 2 3" xfId="4950"/>
    <cellStyle name="SAPBEXaggData 2 2 3 2" xfId="4951"/>
    <cellStyle name="SAPBEXaggData 2 2 3 3" xfId="4952"/>
    <cellStyle name="SAPBEXaggData 2 2 3 4" xfId="4953"/>
    <cellStyle name="SAPBEXaggData 2 2 3 5" xfId="4954"/>
    <cellStyle name="SAPBEXaggData 2 2 3 6" xfId="4955"/>
    <cellStyle name="SAPBEXaggData 2 2 4" xfId="4956"/>
    <cellStyle name="SAPBEXaggData 2 2 5" xfId="4957"/>
    <cellStyle name="SAPBEXaggData 2 2 6" xfId="4958"/>
    <cellStyle name="SAPBEXaggData 2 2 7" xfId="4959"/>
    <cellStyle name="SAPBEXaggData 2 2 8" xfId="4960"/>
    <cellStyle name="SAPBEXaggData 2 3" xfId="4961"/>
    <cellStyle name="SAPBEXaggData 2 3 2" xfId="4962"/>
    <cellStyle name="SAPBEXaggData 2 3 2 2" xfId="4963"/>
    <cellStyle name="SAPBEXaggData 2 3 2 3" xfId="4964"/>
    <cellStyle name="SAPBEXaggData 2 3 2 4" xfId="4965"/>
    <cellStyle name="SAPBEXaggData 2 3 2 5" xfId="4966"/>
    <cellStyle name="SAPBEXaggData 2 3 2 6" xfId="4967"/>
    <cellStyle name="SAPBEXaggData 2 3 3" xfId="4968"/>
    <cellStyle name="SAPBEXaggData 2 3 3 2" xfId="4969"/>
    <cellStyle name="SAPBEXaggData 2 3 3 3" xfId="4970"/>
    <cellStyle name="SAPBEXaggData 2 3 3 4" xfId="4971"/>
    <cellStyle name="SAPBEXaggData 2 3 3 5" xfId="4972"/>
    <cellStyle name="SAPBEXaggData 2 3 3 6" xfId="4973"/>
    <cellStyle name="SAPBEXaggData 2 3 4" xfId="4974"/>
    <cellStyle name="SAPBEXaggData 2 3 5" xfId="4975"/>
    <cellStyle name="SAPBEXaggData 2 3 6" xfId="4976"/>
    <cellStyle name="SAPBEXaggData 2 3 7" xfId="4977"/>
    <cellStyle name="SAPBEXaggData 2 3 8" xfId="4978"/>
    <cellStyle name="SAPBEXaggData 2 4" xfId="4979"/>
    <cellStyle name="SAPBEXaggData 2 5" xfId="4980"/>
    <cellStyle name="SAPBEXaggData 2 6" xfId="4981"/>
    <cellStyle name="SAPBEXaggData 2 7" xfId="4982"/>
    <cellStyle name="SAPBEXaggData 2 8" xfId="4983"/>
    <cellStyle name="SAPBEXaggData 20" xfId="4984"/>
    <cellStyle name="SAPBEXaggData 20 2" xfId="4985"/>
    <cellStyle name="SAPBEXaggData 20 2 2" xfId="4986"/>
    <cellStyle name="SAPBEXaggData 20 2 3" xfId="4987"/>
    <cellStyle name="SAPBEXaggData 20 2 4" xfId="4988"/>
    <cellStyle name="SAPBEXaggData 20 2 5" xfId="4989"/>
    <cellStyle name="SAPBEXaggData 20 2 6" xfId="4990"/>
    <cellStyle name="SAPBEXaggData 20 3" xfId="4991"/>
    <cellStyle name="SAPBEXaggData 20 3 2" xfId="4992"/>
    <cellStyle name="SAPBEXaggData 20 3 3" xfId="4993"/>
    <cellStyle name="SAPBEXaggData 20 3 4" xfId="4994"/>
    <cellStyle name="SAPBEXaggData 20 3 5" xfId="4995"/>
    <cellStyle name="SAPBEXaggData 20 3 6" xfId="4996"/>
    <cellStyle name="SAPBEXaggData 20 4" xfId="4997"/>
    <cellStyle name="SAPBEXaggData 20 5" xfId="4998"/>
    <cellStyle name="SAPBEXaggData 20 6" xfId="4999"/>
    <cellStyle name="SAPBEXaggData 20 7" xfId="5000"/>
    <cellStyle name="SAPBEXaggData 20 8" xfId="5001"/>
    <cellStyle name="SAPBEXaggData 21" xfId="5002"/>
    <cellStyle name="SAPBEXaggData 21 2" xfId="5003"/>
    <cellStyle name="SAPBEXaggData 21 2 2" xfId="5004"/>
    <cellStyle name="SAPBEXaggData 21 2 3" xfId="5005"/>
    <cellStyle name="SAPBEXaggData 21 2 4" xfId="5006"/>
    <cellStyle name="SAPBEXaggData 21 2 5" xfId="5007"/>
    <cellStyle name="SAPBEXaggData 21 2 6" xfId="5008"/>
    <cellStyle name="SAPBEXaggData 21 3" xfId="5009"/>
    <cellStyle name="SAPBEXaggData 21 3 2" xfId="5010"/>
    <cellStyle name="SAPBEXaggData 21 3 3" xfId="5011"/>
    <cellStyle name="SAPBEXaggData 21 3 4" xfId="5012"/>
    <cellStyle name="SAPBEXaggData 21 3 5" xfId="5013"/>
    <cellStyle name="SAPBEXaggData 21 3 6" xfId="5014"/>
    <cellStyle name="SAPBEXaggData 21 4" xfId="5015"/>
    <cellStyle name="SAPBEXaggData 21 5" xfId="5016"/>
    <cellStyle name="SAPBEXaggData 21 6" xfId="5017"/>
    <cellStyle name="SAPBEXaggData 21 7" xfId="5018"/>
    <cellStyle name="SAPBEXaggData 21 8" xfId="5019"/>
    <cellStyle name="SAPBEXaggData 22" xfId="5020"/>
    <cellStyle name="SAPBEXaggData 23" xfId="5021"/>
    <cellStyle name="SAPBEXaggData 24" xfId="5022"/>
    <cellStyle name="SAPBEXaggData 25" xfId="5023"/>
    <cellStyle name="SAPBEXaggData 26" xfId="5024"/>
    <cellStyle name="SAPBEXaggData 27" xfId="32932"/>
    <cellStyle name="SAPBEXaggData 3" xfId="5025"/>
    <cellStyle name="SAPBEXaggData 3 2" xfId="5026"/>
    <cellStyle name="SAPBEXaggData 3 2 2" xfId="5027"/>
    <cellStyle name="SAPBEXaggData 3 2 2 2" xfId="5028"/>
    <cellStyle name="SAPBEXaggData 3 2 2 3" xfId="5029"/>
    <cellStyle name="SAPBEXaggData 3 2 2 4" xfId="5030"/>
    <cellStyle name="SAPBEXaggData 3 2 2 5" xfId="5031"/>
    <cellStyle name="SAPBEXaggData 3 2 2 6" xfId="5032"/>
    <cellStyle name="SAPBEXaggData 3 2 3" xfId="5033"/>
    <cellStyle name="SAPBEXaggData 3 2 3 2" xfId="5034"/>
    <cellStyle name="SAPBEXaggData 3 2 3 3" xfId="5035"/>
    <cellStyle name="SAPBEXaggData 3 2 3 4" xfId="5036"/>
    <cellStyle name="SAPBEXaggData 3 2 3 5" xfId="5037"/>
    <cellStyle name="SAPBEXaggData 3 2 3 6" xfId="5038"/>
    <cellStyle name="SAPBEXaggData 3 2 4" xfId="5039"/>
    <cellStyle name="SAPBEXaggData 3 2 5" xfId="5040"/>
    <cellStyle name="SAPBEXaggData 3 2 6" xfId="5041"/>
    <cellStyle name="SAPBEXaggData 3 2 7" xfId="5042"/>
    <cellStyle name="SAPBEXaggData 3 2 8" xfId="5043"/>
    <cellStyle name="SAPBEXaggData 3 3" xfId="5044"/>
    <cellStyle name="SAPBEXaggData 3 3 2" xfId="5045"/>
    <cellStyle name="SAPBEXaggData 3 3 2 2" xfId="5046"/>
    <cellStyle name="SAPBEXaggData 3 3 2 3" xfId="5047"/>
    <cellStyle name="SAPBEXaggData 3 3 2 4" xfId="5048"/>
    <cellStyle name="SAPBEXaggData 3 3 2 5" xfId="5049"/>
    <cellStyle name="SAPBEXaggData 3 3 2 6" xfId="5050"/>
    <cellStyle name="SAPBEXaggData 3 3 3" xfId="5051"/>
    <cellStyle name="SAPBEXaggData 3 3 3 2" xfId="5052"/>
    <cellStyle name="SAPBEXaggData 3 3 3 3" xfId="5053"/>
    <cellStyle name="SAPBEXaggData 3 3 3 4" xfId="5054"/>
    <cellStyle name="SAPBEXaggData 3 3 3 5" xfId="5055"/>
    <cellStyle name="SAPBEXaggData 3 3 3 6" xfId="5056"/>
    <cellStyle name="SAPBEXaggData 3 3 4" xfId="5057"/>
    <cellStyle name="SAPBEXaggData 3 3 5" xfId="5058"/>
    <cellStyle name="SAPBEXaggData 3 3 6" xfId="5059"/>
    <cellStyle name="SAPBEXaggData 3 3 7" xfId="5060"/>
    <cellStyle name="SAPBEXaggData 3 3 8" xfId="5061"/>
    <cellStyle name="SAPBEXaggData 3 4" xfId="5062"/>
    <cellStyle name="SAPBEXaggData 3 5" xfId="5063"/>
    <cellStyle name="SAPBEXaggData 3 6" xfId="5064"/>
    <cellStyle name="SAPBEXaggData 3 7" xfId="5065"/>
    <cellStyle name="SAPBEXaggData 3 8" xfId="5066"/>
    <cellStyle name="SAPBEXaggData 4" xfId="5067"/>
    <cellStyle name="SAPBEXaggData 4 2" xfId="5068"/>
    <cellStyle name="SAPBEXaggData 4 2 2" xfId="5069"/>
    <cellStyle name="SAPBEXaggData 4 2 2 2" xfId="5070"/>
    <cellStyle name="SAPBEXaggData 4 2 2 3" xfId="5071"/>
    <cellStyle name="SAPBEXaggData 4 2 2 4" xfId="5072"/>
    <cellStyle name="SAPBEXaggData 4 2 2 5" xfId="5073"/>
    <cellStyle name="SAPBEXaggData 4 2 2 6" xfId="5074"/>
    <cellStyle name="SAPBEXaggData 4 2 3" xfId="5075"/>
    <cellStyle name="SAPBEXaggData 4 2 3 2" xfId="5076"/>
    <cellStyle name="SAPBEXaggData 4 2 3 3" xfId="5077"/>
    <cellStyle name="SAPBEXaggData 4 2 3 4" xfId="5078"/>
    <cellStyle name="SAPBEXaggData 4 2 3 5" xfId="5079"/>
    <cellStyle name="SAPBEXaggData 4 2 3 6" xfId="5080"/>
    <cellStyle name="SAPBEXaggData 4 2 4" xfId="5081"/>
    <cellStyle name="SAPBEXaggData 4 2 5" xfId="5082"/>
    <cellStyle name="SAPBEXaggData 4 2 6" xfId="5083"/>
    <cellStyle name="SAPBEXaggData 4 2 7" xfId="5084"/>
    <cellStyle name="SAPBEXaggData 4 2 8" xfId="5085"/>
    <cellStyle name="SAPBEXaggData 4 3" xfId="5086"/>
    <cellStyle name="SAPBEXaggData 4 3 2" xfId="5087"/>
    <cellStyle name="SAPBEXaggData 4 3 2 2" xfId="5088"/>
    <cellStyle name="SAPBEXaggData 4 3 2 3" xfId="5089"/>
    <cellStyle name="SAPBEXaggData 4 3 2 4" xfId="5090"/>
    <cellStyle name="SAPBEXaggData 4 3 2 5" xfId="5091"/>
    <cellStyle name="SAPBEXaggData 4 3 2 6" xfId="5092"/>
    <cellStyle name="SAPBEXaggData 4 3 3" xfId="5093"/>
    <cellStyle name="SAPBEXaggData 4 3 3 2" xfId="5094"/>
    <cellStyle name="SAPBEXaggData 4 3 3 3" xfId="5095"/>
    <cellStyle name="SAPBEXaggData 4 3 3 4" xfId="5096"/>
    <cellStyle name="SAPBEXaggData 4 3 3 5" xfId="5097"/>
    <cellStyle name="SAPBEXaggData 4 3 3 6" xfId="5098"/>
    <cellStyle name="SAPBEXaggData 4 3 4" xfId="5099"/>
    <cellStyle name="SAPBEXaggData 4 3 5" xfId="5100"/>
    <cellStyle name="SAPBEXaggData 4 3 6" xfId="5101"/>
    <cellStyle name="SAPBEXaggData 4 3 7" xfId="5102"/>
    <cellStyle name="SAPBEXaggData 4 3 8" xfId="5103"/>
    <cellStyle name="SAPBEXaggData 4 4" xfId="5104"/>
    <cellStyle name="SAPBEXaggData 4 5" xfId="5105"/>
    <cellStyle name="SAPBEXaggData 4 6" xfId="5106"/>
    <cellStyle name="SAPBEXaggData 4 7" xfId="5107"/>
    <cellStyle name="SAPBEXaggData 4 8" xfId="5108"/>
    <cellStyle name="SAPBEXaggData 5" xfId="5109"/>
    <cellStyle name="SAPBEXaggData 5 2" xfId="5110"/>
    <cellStyle name="SAPBEXaggData 5 2 2" xfId="5111"/>
    <cellStyle name="SAPBEXaggData 5 2 2 2" xfId="5112"/>
    <cellStyle name="SAPBEXaggData 5 2 2 3" xfId="5113"/>
    <cellStyle name="SAPBEXaggData 5 2 2 4" xfId="5114"/>
    <cellStyle name="SAPBEXaggData 5 2 2 5" xfId="5115"/>
    <cellStyle name="SAPBEXaggData 5 2 2 6" xfId="5116"/>
    <cellStyle name="SAPBEXaggData 5 2 3" xfId="5117"/>
    <cellStyle name="SAPBEXaggData 5 2 3 2" xfId="5118"/>
    <cellStyle name="SAPBEXaggData 5 2 3 3" xfId="5119"/>
    <cellStyle name="SAPBEXaggData 5 2 3 4" xfId="5120"/>
    <cellStyle name="SAPBEXaggData 5 2 3 5" xfId="5121"/>
    <cellStyle name="SAPBEXaggData 5 2 3 6" xfId="5122"/>
    <cellStyle name="SAPBEXaggData 5 2 4" xfId="5123"/>
    <cellStyle name="SAPBEXaggData 5 2 5" xfId="5124"/>
    <cellStyle name="SAPBEXaggData 5 2 6" xfId="5125"/>
    <cellStyle name="SAPBEXaggData 5 2 7" xfId="5126"/>
    <cellStyle name="SAPBEXaggData 5 2 8" xfId="5127"/>
    <cellStyle name="SAPBEXaggData 5 3" xfId="5128"/>
    <cellStyle name="SAPBEXaggData 5 3 2" xfId="5129"/>
    <cellStyle name="SAPBEXaggData 5 3 2 2" xfId="5130"/>
    <cellStyle name="SAPBEXaggData 5 3 2 3" xfId="5131"/>
    <cellStyle name="SAPBEXaggData 5 3 2 4" xfId="5132"/>
    <cellStyle name="SAPBEXaggData 5 3 2 5" xfId="5133"/>
    <cellStyle name="SAPBEXaggData 5 3 2 6" xfId="5134"/>
    <cellStyle name="SAPBEXaggData 5 3 3" xfId="5135"/>
    <cellStyle name="SAPBEXaggData 5 3 3 2" xfId="5136"/>
    <cellStyle name="SAPBEXaggData 5 3 3 3" xfId="5137"/>
    <cellStyle name="SAPBEXaggData 5 3 3 4" xfId="5138"/>
    <cellStyle name="SAPBEXaggData 5 3 3 5" xfId="5139"/>
    <cellStyle name="SAPBEXaggData 5 3 3 6" xfId="5140"/>
    <cellStyle name="SAPBEXaggData 5 3 4" xfId="5141"/>
    <cellStyle name="SAPBEXaggData 5 3 5" xfId="5142"/>
    <cellStyle name="SAPBEXaggData 5 3 6" xfId="5143"/>
    <cellStyle name="SAPBEXaggData 5 3 7" xfId="5144"/>
    <cellStyle name="SAPBEXaggData 5 3 8" xfId="5145"/>
    <cellStyle name="SAPBEXaggData 5 4" xfId="5146"/>
    <cellStyle name="SAPBEXaggData 5 5" xfId="5147"/>
    <cellStyle name="SAPBEXaggData 5 6" xfId="5148"/>
    <cellStyle name="SAPBEXaggData 5 7" xfId="5149"/>
    <cellStyle name="SAPBEXaggData 5 8" xfId="5150"/>
    <cellStyle name="SAPBEXaggData 6" xfId="5151"/>
    <cellStyle name="SAPBEXaggData 6 2" xfId="5152"/>
    <cellStyle name="SAPBEXaggData 6 2 2" xfId="5153"/>
    <cellStyle name="SAPBEXaggData 6 2 2 2" xfId="5154"/>
    <cellStyle name="SAPBEXaggData 6 2 2 3" xfId="5155"/>
    <cellStyle name="SAPBEXaggData 6 2 2 4" xfId="5156"/>
    <cellStyle name="SAPBEXaggData 6 2 2 5" xfId="5157"/>
    <cellStyle name="SAPBEXaggData 6 2 2 6" xfId="5158"/>
    <cellStyle name="SAPBEXaggData 6 2 3" xfId="5159"/>
    <cellStyle name="SAPBEXaggData 6 2 3 2" xfId="5160"/>
    <cellStyle name="SAPBEXaggData 6 2 3 3" xfId="5161"/>
    <cellStyle name="SAPBEXaggData 6 2 3 4" xfId="5162"/>
    <cellStyle name="SAPBEXaggData 6 2 3 5" xfId="5163"/>
    <cellStyle name="SAPBEXaggData 6 2 3 6" xfId="5164"/>
    <cellStyle name="SAPBEXaggData 6 2 4" xfId="5165"/>
    <cellStyle name="SAPBEXaggData 6 2 5" xfId="5166"/>
    <cellStyle name="SAPBEXaggData 6 2 6" xfId="5167"/>
    <cellStyle name="SAPBEXaggData 6 2 7" xfId="5168"/>
    <cellStyle name="SAPBEXaggData 6 2 8" xfId="5169"/>
    <cellStyle name="SAPBEXaggData 6 3" xfId="5170"/>
    <cellStyle name="SAPBEXaggData 6 3 2" xfId="5171"/>
    <cellStyle name="SAPBEXaggData 6 3 2 2" xfId="5172"/>
    <cellStyle name="SAPBEXaggData 6 3 2 3" xfId="5173"/>
    <cellStyle name="SAPBEXaggData 6 3 2 4" xfId="5174"/>
    <cellStyle name="SAPBEXaggData 6 3 2 5" xfId="5175"/>
    <cellStyle name="SAPBEXaggData 6 3 2 6" xfId="5176"/>
    <cellStyle name="SAPBEXaggData 6 3 3" xfId="5177"/>
    <cellStyle name="SAPBEXaggData 6 3 3 2" xfId="5178"/>
    <cellStyle name="SAPBEXaggData 6 3 3 3" xfId="5179"/>
    <cellStyle name="SAPBEXaggData 6 3 3 4" xfId="5180"/>
    <cellStyle name="SAPBEXaggData 6 3 3 5" xfId="5181"/>
    <cellStyle name="SAPBEXaggData 6 3 3 6" xfId="5182"/>
    <cellStyle name="SAPBEXaggData 6 3 4" xfId="5183"/>
    <cellStyle name="SAPBEXaggData 6 3 5" xfId="5184"/>
    <cellStyle name="SAPBEXaggData 6 3 6" xfId="5185"/>
    <cellStyle name="SAPBEXaggData 6 3 7" xfId="5186"/>
    <cellStyle name="SAPBEXaggData 6 3 8" xfId="5187"/>
    <cellStyle name="SAPBEXaggData 6 4" xfId="5188"/>
    <cellStyle name="SAPBEXaggData 6 5" xfId="5189"/>
    <cellStyle name="SAPBEXaggData 6 6" xfId="5190"/>
    <cellStyle name="SAPBEXaggData 6 7" xfId="5191"/>
    <cellStyle name="SAPBEXaggData 6 8" xfId="5192"/>
    <cellStyle name="SAPBEXaggData 7" xfId="5193"/>
    <cellStyle name="SAPBEXaggData 7 2" xfId="5194"/>
    <cellStyle name="SAPBEXaggData 7 2 2" xfId="5195"/>
    <cellStyle name="SAPBEXaggData 7 2 2 2" xfId="5196"/>
    <cellStyle name="SAPBEXaggData 7 2 2 3" xfId="5197"/>
    <cellStyle name="SAPBEXaggData 7 2 2 4" xfId="5198"/>
    <cellStyle name="SAPBEXaggData 7 2 2 5" xfId="5199"/>
    <cellStyle name="SAPBEXaggData 7 2 2 6" xfId="5200"/>
    <cellStyle name="SAPBEXaggData 7 2 3" xfId="5201"/>
    <cellStyle name="SAPBEXaggData 7 2 3 2" xfId="5202"/>
    <cellStyle name="SAPBEXaggData 7 2 3 3" xfId="5203"/>
    <cellStyle name="SAPBEXaggData 7 2 3 4" xfId="5204"/>
    <cellStyle name="SAPBEXaggData 7 2 3 5" xfId="5205"/>
    <cellStyle name="SAPBEXaggData 7 2 3 6" xfId="5206"/>
    <cellStyle name="SAPBEXaggData 7 2 4" xfId="5207"/>
    <cellStyle name="SAPBEXaggData 7 2 5" xfId="5208"/>
    <cellStyle name="SAPBEXaggData 7 2 6" xfId="5209"/>
    <cellStyle name="SAPBEXaggData 7 2 7" xfId="5210"/>
    <cellStyle name="SAPBEXaggData 7 2 8" xfId="5211"/>
    <cellStyle name="SAPBEXaggData 7 3" xfId="5212"/>
    <cellStyle name="SAPBEXaggData 7 3 2" xfId="5213"/>
    <cellStyle name="SAPBEXaggData 7 3 2 2" xfId="5214"/>
    <cellStyle name="SAPBEXaggData 7 3 2 3" xfId="5215"/>
    <cellStyle name="SAPBEXaggData 7 3 2 4" xfId="5216"/>
    <cellStyle name="SAPBEXaggData 7 3 2 5" xfId="5217"/>
    <cellStyle name="SAPBEXaggData 7 3 2 6" xfId="5218"/>
    <cellStyle name="SAPBEXaggData 7 3 3" xfId="5219"/>
    <cellStyle name="SAPBEXaggData 7 3 3 2" xfId="5220"/>
    <cellStyle name="SAPBEXaggData 7 3 3 3" xfId="5221"/>
    <cellStyle name="SAPBEXaggData 7 3 3 4" xfId="5222"/>
    <cellStyle name="SAPBEXaggData 7 3 3 5" xfId="5223"/>
    <cellStyle name="SAPBEXaggData 7 3 3 6" xfId="5224"/>
    <cellStyle name="SAPBEXaggData 7 3 4" xfId="5225"/>
    <cellStyle name="SAPBEXaggData 7 3 5" xfId="5226"/>
    <cellStyle name="SAPBEXaggData 7 3 6" xfId="5227"/>
    <cellStyle name="SAPBEXaggData 7 3 7" xfId="5228"/>
    <cellStyle name="SAPBEXaggData 7 3 8" xfId="5229"/>
    <cellStyle name="SAPBEXaggData 7 4" xfId="5230"/>
    <cellStyle name="SAPBEXaggData 7 5" xfId="5231"/>
    <cellStyle name="SAPBEXaggData 7 6" xfId="5232"/>
    <cellStyle name="SAPBEXaggData 7 7" xfId="5233"/>
    <cellStyle name="SAPBEXaggData 7 8" xfId="5234"/>
    <cellStyle name="SAPBEXaggData 8" xfId="5235"/>
    <cellStyle name="SAPBEXaggData 8 2" xfId="5236"/>
    <cellStyle name="SAPBEXaggData 8 2 2" xfId="5237"/>
    <cellStyle name="SAPBEXaggData 8 2 2 2" xfId="5238"/>
    <cellStyle name="SAPBEXaggData 8 2 2 3" xfId="5239"/>
    <cellStyle name="SAPBEXaggData 8 2 2 4" xfId="5240"/>
    <cellStyle name="SAPBEXaggData 8 2 2 5" xfId="5241"/>
    <cellStyle name="SAPBEXaggData 8 2 2 6" xfId="5242"/>
    <cellStyle name="SAPBEXaggData 8 2 3" xfId="5243"/>
    <cellStyle name="SAPBEXaggData 8 2 3 2" xfId="5244"/>
    <cellStyle name="SAPBEXaggData 8 2 3 3" xfId="5245"/>
    <cellStyle name="SAPBEXaggData 8 2 3 4" xfId="5246"/>
    <cellStyle name="SAPBEXaggData 8 2 3 5" xfId="5247"/>
    <cellStyle name="SAPBEXaggData 8 2 3 6" xfId="5248"/>
    <cellStyle name="SAPBEXaggData 8 2 4" xfId="5249"/>
    <cellStyle name="SAPBEXaggData 8 2 5" xfId="5250"/>
    <cellStyle name="SAPBEXaggData 8 2 6" xfId="5251"/>
    <cellStyle name="SAPBEXaggData 8 2 7" xfId="5252"/>
    <cellStyle name="SAPBEXaggData 8 2 8" xfId="5253"/>
    <cellStyle name="SAPBEXaggData 8 3" xfId="5254"/>
    <cellStyle name="SAPBEXaggData 8 3 2" xfId="5255"/>
    <cellStyle name="SAPBEXaggData 8 3 2 2" xfId="5256"/>
    <cellStyle name="SAPBEXaggData 8 3 2 3" xfId="5257"/>
    <cellStyle name="SAPBEXaggData 8 3 2 4" xfId="5258"/>
    <cellStyle name="SAPBEXaggData 8 3 2 5" xfId="5259"/>
    <cellStyle name="SAPBEXaggData 8 3 2 6" xfId="5260"/>
    <cellStyle name="SAPBEXaggData 8 3 3" xfId="5261"/>
    <cellStyle name="SAPBEXaggData 8 3 3 2" xfId="5262"/>
    <cellStyle name="SAPBEXaggData 8 3 3 3" xfId="5263"/>
    <cellStyle name="SAPBEXaggData 8 3 3 4" xfId="5264"/>
    <cellStyle name="SAPBEXaggData 8 3 3 5" xfId="5265"/>
    <cellStyle name="SAPBEXaggData 8 3 3 6" xfId="5266"/>
    <cellStyle name="SAPBEXaggData 8 3 4" xfId="5267"/>
    <cellStyle name="SAPBEXaggData 8 3 5" xfId="5268"/>
    <cellStyle name="SAPBEXaggData 8 3 6" xfId="5269"/>
    <cellStyle name="SAPBEXaggData 8 3 7" xfId="5270"/>
    <cellStyle name="SAPBEXaggData 8 3 8" xfId="5271"/>
    <cellStyle name="SAPBEXaggData 8 4" xfId="5272"/>
    <cellStyle name="SAPBEXaggData 8 5" xfId="5273"/>
    <cellStyle name="SAPBEXaggData 8 6" xfId="5274"/>
    <cellStyle name="SAPBEXaggData 8 7" xfId="5275"/>
    <cellStyle name="SAPBEXaggData 8 8" xfId="5276"/>
    <cellStyle name="SAPBEXaggData 9" xfId="5277"/>
    <cellStyle name="SAPBEXaggData 9 2" xfId="5278"/>
    <cellStyle name="SAPBEXaggData 9 2 2" xfId="5279"/>
    <cellStyle name="SAPBEXaggData 9 2 2 2" xfId="5280"/>
    <cellStyle name="SAPBEXaggData 9 2 2 3" xfId="5281"/>
    <cellStyle name="SAPBEXaggData 9 2 2 4" xfId="5282"/>
    <cellStyle name="SAPBEXaggData 9 2 2 5" xfId="5283"/>
    <cellStyle name="SAPBEXaggData 9 2 2 6" xfId="5284"/>
    <cellStyle name="SAPBEXaggData 9 2 3" xfId="5285"/>
    <cellStyle name="SAPBEXaggData 9 2 3 2" xfId="5286"/>
    <cellStyle name="SAPBEXaggData 9 2 3 3" xfId="5287"/>
    <cellStyle name="SAPBEXaggData 9 2 3 4" xfId="5288"/>
    <cellStyle name="SAPBEXaggData 9 2 3 5" xfId="5289"/>
    <cellStyle name="SAPBEXaggData 9 2 3 6" xfId="5290"/>
    <cellStyle name="SAPBEXaggData 9 2 4" xfId="5291"/>
    <cellStyle name="SAPBEXaggData 9 2 5" xfId="5292"/>
    <cellStyle name="SAPBEXaggData 9 2 6" xfId="5293"/>
    <cellStyle name="SAPBEXaggData 9 2 7" xfId="5294"/>
    <cellStyle name="SAPBEXaggData 9 2 8" xfId="5295"/>
    <cellStyle name="SAPBEXaggData 9 3" xfId="5296"/>
    <cellStyle name="SAPBEXaggData 9 3 2" xfId="5297"/>
    <cellStyle name="SAPBEXaggData 9 3 2 2" xfId="5298"/>
    <cellStyle name="SAPBEXaggData 9 3 2 3" xfId="5299"/>
    <cellStyle name="SAPBEXaggData 9 3 2 4" xfId="5300"/>
    <cellStyle name="SAPBEXaggData 9 3 2 5" xfId="5301"/>
    <cellStyle name="SAPBEXaggData 9 3 2 6" xfId="5302"/>
    <cellStyle name="SAPBEXaggData 9 3 3" xfId="5303"/>
    <cellStyle name="SAPBEXaggData 9 3 3 2" xfId="5304"/>
    <cellStyle name="SAPBEXaggData 9 3 3 3" xfId="5305"/>
    <cellStyle name="SAPBEXaggData 9 3 3 4" xfId="5306"/>
    <cellStyle name="SAPBEXaggData 9 3 3 5" xfId="5307"/>
    <cellStyle name="SAPBEXaggData 9 3 3 6" xfId="5308"/>
    <cellStyle name="SAPBEXaggData 9 3 4" xfId="5309"/>
    <cellStyle name="SAPBEXaggData 9 3 5" xfId="5310"/>
    <cellStyle name="SAPBEXaggData 9 3 6" xfId="5311"/>
    <cellStyle name="SAPBEXaggData 9 3 7" xfId="5312"/>
    <cellStyle name="SAPBEXaggData 9 3 8" xfId="5313"/>
    <cellStyle name="SAPBEXaggData 9 4" xfId="5314"/>
    <cellStyle name="SAPBEXaggData 9 5" xfId="5315"/>
    <cellStyle name="SAPBEXaggData 9 6" xfId="5316"/>
    <cellStyle name="SAPBEXaggData 9 7" xfId="5317"/>
    <cellStyle name="SAPBEXaggData 9 8" xfId="5318"/>
    <cellStyle name="SAPBEXaggDataEmph" xfId="12"/>
    <cellStyle name="SAPBEXaggDataEmph 10" xfId="5319"/>
    <cellStyle name="SAPBEXaggDataEmph 10 2" xfId="5320"/>
    <cellStyle name="SAPBEXaggDataEmph 10 2 2" xfId="5321"/>
    <cellStyle name="SAPBEXaggDataEmph 10 2 2 2" xfId="5322"/>
    <cellStyle name="SAPBEXaggDataEmph 10 2 2 3" xfId="5323"/>
    <cellStyle name="SAPBEXaggDataEmph 10 2 2 4" xfId="5324"/>
    <cellStyle name="SAPBEXaggDataEmph 10 2 2 5" xfId="5325"/>
    <cellStyle name="SAPBEXaggDataEmph 10 2 2 6" xfId="5326"/>
    <cellStyle name="SAPBEXaggDataEmph 10 2 3" xfId="5327"/>
    <cellStyle name="SAPBEXaggDataEmph 10 2 3 2" xfId="5328"/>
    <cellStyle name="SAPBEXaggDataEmph 10 2 3 3" xfId="5329"/>
    <cellStyle name="SAPBEXaggDataEmph 10 2 3 4" xfId="5330"/>
    <cellStyle name="SAPBEXaggDataEmph 10 2 3 5" xfId="5331"/>
    <cellStyle name="SAPBEXaggDataEmph 10 2 3 6" xfId="5332"/>
    <cellStyle name="SAPBEXaggDataEmph 10 2 4" xfId="5333"/>
    <cellStyle name="SAPBEXaggDataEmph 10 2 5" xfId="5334"/>
    <cellStyle name="SAPBEXaggDataEmph 10 2 6" xfId="5335"/>
    <cellStyle name="SAPBEXaggDataEmph 10 2 7" xfId="5336"/>
    <cellStyle name="SAPBEXaggDataEmph 10 2 8" xfId="5337"/>
    <cellStyle name="SAPBEXaggDataEmph 10 3" xfId="5338"/>
    <cellStyle name="SAPBEXaggDataEmph 10 3 2" xfId="5339"/>
    <cellStyle name="SAPBEXaggDataEmph 10 3 2 2" xfId="5340"/>
    <cellStyle name="SAPBEXaggDataEmph 10 3 2 3" xfId="5341"/>
    <cellStyle name="SAPBEXaggDataEmph 10 3 2 4" xfId="5342"/>
    <cellStyle name="SAPBEXaggDataEmph 10 3 2 5" xfId="5343"/>
    <cellStyle name="SAPBEXaggDataEmph 10 3 2 6" xfId="5344"/>
    <cellStyle name="SAPBEXaggDataEmph 10 3 3" xfId="5345"/>
    <cellStyle name="SAPBEXaggDataEmph 10 3 3 2" xfId="5346"/>
    <cellStyle name="SAPBEXaggDataEmph 10 3 3 3" xfId="5347"/>
    <cellStyle name="SAPBEXaggDataEmph 10 3 3 4" xfId="5348"/>
    <cellStyle name="SAPBEXaggDataEmph 10 3 3 5" xfId="5349"/>
    <cellStyle name="SAPBEXaggDataEmph 10 3 3 6" xfId="5350"/>
    <cellStyle name="SAPBEXaggDataEmph 10 3 4" xfId="5351"/>
    <cellStyle name="SAPBEXaggDataEmph 10 3 5" xfId="5352"/>
    <cellStyle name="SAPBEXaggDataEmph 10 3 6" xfId="5353"/>
    <cellStyle name="SAPBEXaggDataEmph 10 3 7" xfId="5354"/>
    <cellStyle name="SAPBEXaggDataEmph 10 3 8" xfId="5355"/>
    <cellStyle name="SAPBEXaggDataEmph 10 4" xfId="5356"/>
    <cellStyle name="SAPBEXaggDataEmph 10 5" xfId="5357"/>
    <cellStyle name="SAPBEXaggDataEmph 10 6" xfId="5358"/>
    <cellStyle name="SAPBEXaggDataEmph 10 7" xfId="5359"/>
    <cellStyle name="SAPBEXaggDataEmph 10 8" xfId="5360"/>
    <cellStyle name="SAPBEXaggDataEmph 11" xfId="5361"/>
    <cellStyle name="SAPBEXaggDataEmph 11 2" xfId="5362"/>
    <cellStyle name="SAPBEXaggDataEmph 11 2 2" xfId="5363"/>
    <cellStyle name="SAPBEXaggDataEmph 11 2 2 2" xfId="5364"/>
    <cellStyle name="SAPBEXaggDataEmph 11 2 2 3" xfId="5365"/>
    <cellStyle name="SAPBEXaggDataEmph 11 2 2 4" xfId="5366"/>
    <cellStyle name="SAPBEXaggDataEmph 11 2 2 5" xfId="5367"/>
    <cellStyle name="SAPBEXaggDataEmph 11 2 2 6" xfId="5368"/>
    <cellStyle name="SAPBEXaggDataEmph 11 2 3" xfId="5369"/>
    <cellStyle name="SAPBEXaggDataEmph 11 2 3 2" xfId="5370"/>
    <cellStyle name="SAPBEXaggDataEmph 11 2 3 3" xfId="5371"/>
    <cellStyle name="SAPBEXaggDataEmph 11 2 3 4" xfId="5372"/>
    <cellStyle name="SAPBEXaggDataEmph 11 2 3 5" xfId="5373"/>
    <cellStyle name="SAPBEXaggDataEmph 11 2 3 6" xfId="5374"/>
    <cellStyle name="SAPBEXaggDataEmph 11 2 4" xfId="5375"/>
    <cellStyle name="SAPBEXaggDataEmph 11 2 5" xfId="5376"/>
    <cellStyle name="SAPBEXaggDataEmph 11 2 6" xfId="5377"/>
    <cellStyle name="SAPBEXaggDataEmph 11 2 7" xfId="5378"/>
    <cellStyle name="SAPBEXaggDataEmph 11 2 8" xfId="5379"/>
    <cellStyle name="SAPBEXaggDataEmph 11 3" xfId="5380"/>
    <cellStyle name="SAPBEXaggDataEmph 11 3 2" xfId="5381"/>
    <cellStyle name="SAPBEXaggDataEmph 11 3 2 2" xfId="5382"/>
    <cellStyle name="SAPBEXaggDataEmph 11 3 2 3" xfId="5383"/>
    <cellStyle name="SAPBEXaggDataEmph 11 3 2 4" xfId="5384"/>
    <cellStyle name="SAPBEXaggDataEmph 11 3 2 5" xfId="5385"/>
    <cellStyle name="SAPBEXaggDataEmph 11 3 2 6" xfId="5386"/>
    <cellStyle name="SAPBEXaggDataEmph 11 3 3" xfId="5387"/>
    <cellStyle name="SAPBEXaggDataEmph 11 3 3 2" xfId="5388"/>
    <cellStyle name="SAPBEXaggDataEmph 11 3 3 3" xfId="5389"/>
    <cellStyle name="SAPBEXaggDataEmph 11 3 3 4" xfId="5390"/>
    <cellStyle name="SAPBEXaggDataEmph 11 3 3 5" xfId="5391"/>
    <cellStyle name="SAPBEXaggDataEmph 11 3 3 6" xfId="5392"/>
    <cellStyle name="SAPBEXaggDataEmph 11 3 4" xfId="5393"/>
    <cellStyle name="SAPBEXaggDataEmph 11 3 5" xfId="5394"/>
    <cellStyle name="SAPBEXaggDataEmph 11 3 6" xfId="5395"/>
    <cellStyle name="SAPBEXaggDataEmph 11 3 7" xfId="5396"/>
    <cellStyle name="SAPBEXaggDataEmph 11 3 8" xfId="5397"/>
    <cellStyle name="SAPBEXaggDataEmph 11 4" xfId="5398"/>
    <cellStyle name="SAPBEXaggDataEmph 11 5" xfId="5399"/>
    <cellStyle name="SAPBEXaggDataEmph 11 6" xfId="5400"/>
    <cellStyle name="SAPBEXaggDataEmph 11 7" xfId="5401"/>
    <cellStyle name="SAPBEXaggDataEmph 11 8" xfId="5402"/>
    <cellStyle name="SAPBEXaggDataEmph 12" xfId="5403"/>
    <cellStyle name="SAPBEXaggDataEmph 12 2" xfId="5404"/>
    <cellStyle name="SAPBEXaggDataEmph 12 2 2" xfId="5405"/>
    <cellStyle name="SAPBEXaggDataEmph 12 2 2 2" xfId="5406"/>
    <cellStyle name="SAPBEXaggDataEmph 12 2 2 3" xfId="5407"/>
    <cellStyle name="SAPBEXaggDataEmph 12 2 2 4" xfId="5408"/>
    <cellStyle name="SAPBEXaggDataEmph 12 2 2 5" xfId="5409"/>
    <cellStyle name="SAPBEXaggDataEmph 12 2 2 6" xfId="5410"/>
    <cellStyle name="SAPBEXaggDataEmph 12 2 3" xfId="5411"/>
    <cellStyle name="SAPBEXaggDataEmph 12 2 3 2" xfId="5412"/>
    <cellStyle name="SAPBEXaggDataEmph 12 2 3 3" xfId="5413"/>
    <cellStyle name="SAPBEXaggDataEmph 12 2 3 4" xfId="5414"/>
    <cellStyle name="SAPBEXaggDataEmph 12 2 3 5" xfId="5415"/>
    <cellStyle name="SAPBEXaggDataEmph 12 2 3 6" xfId="5416"/>
    <cellStyle name="SAPBEXaggDataEmph 12 2 4" xfId="5417"/>
    <cellStyle name="SAPBEXaggDataEmph 12 2 5" xfId="5418"/>
    <cellStyle name="SAPBEXaggDataEmph 12 2 6" xfId="5419"/>
    <cellStyle name="SAPBEXaggDataEmph 12 2 7" xfId="5420"/>
    <cellStyle name="SAPBEXaggDataEmph 12 2 8" xfId="5421"/>
    <cellStyle name="SAPBEXaggDataEmph 12 3" xfId="5422"/>
    <cellStyle name="SAPBEXaggDataEmph 12 3 2" xfId="5423"/>
    <cellStyle name="SAPBEXaggDataEmph 12 3 2 2" xfId="5424"/>
    <cellStyle name="SAPBEXaggDataEmph 12 3 2 3" xfId="5425"/>
    <cellStyle name="SAPBEXaggDataEmph 12 3 2 4" xfId="5426"/>
    <cellStyle name="SAPBEXaggDataEmph 12 3 2 5" xfId="5427"/>
    <cellStyle name="SAPBEXaggDataEmph 12 3 2 6" xfId="5428"/>
    <cellStyle name="SAPBEXaggDataEmph 12 3 3" xfId="5429"/>
    <cellStyle name="SAPBEXaggDataEmph 12 3 3 2" xfId="5430"/>
    <cellStyle name="SAPBEXaggDataEmph 12 3 3 3" xfId="5431"/>
    <cellStyle name="SAPBEXaggDataEmph 12 3 3 4" xfId="5432"/>
    <cellStyle name="SAPBEXaggDataEmph 12 3 3 5" xfId="5433"/>
    <cellStyle name="SAPBEXaggDataEmph 12 3 3 6" xfId="5434"/>
    <cellStyle name="SAPBEXaggDataEmph 12 3 4" xfId="5435"/>
    <cellStyle name="SAPBEXaggDataEmph 12 3 5" xfId="5436"/>
    <cellStyle name="SAPBEXaggDataEmph 12 3 6" xfId="5437"/>
    <cellStyle name="SAPBEXaggDataEmph 12 3 7" xfId="5438"/>
    <cellStyle name="SAPBEXaggDataEmph 12 3 8" xfId="5439"/>
    <cellStyle name="SAPBEXaggDataEmph 12 4" xfId="5440"/>
    <cellStyle name="SAPBEXaggDataEmph 12 5" xfId="5441"/>
    <cellStyle name="SAPBEXaggDataEmph 12 6" xfId="5442"/>
    <cellStyle name="SAPBEXaggDataEmph 12 7" xfId="5443"/>
    <cellStyle name="SAPBEXaggDataEmph 12 8" xfId="5444"/>
    <cellStyle name="SAPBEXaggDataEmph 13" xfId="5445"/>
    <cellStyle name="SAPBEXaggDataEmph 13 2" xfId="5446"/>
    <cellStyle name="SAPBEXaggDataEmph 13 2 2" xfId="5447"/>
    <cellStyle name="SAPBEXaggDataEmph 13 2 2 2" xfId="5448"/>
    <cellStyle name="SAPBEXaggDataEmph 13 2 2 3" xfId="5449"/>
    <cellStyle name="SAPBEXaggDataEmph 13 2 2 4" xfId="5450"/>
    <cellStyle name="SAPBEXaggDataEmph 13 2 2 5" xfId="5451"/>
    <cellStyle name="SAPBEXaggDataEmph 13 2 2 6" xfId="5452"/>
    <cellStyle name="SAPBEXaggDataEmph 13 2 3" xfId="5453"/>
    <cellStyle name="SAPBEXaggDataEmph 13 2 3 2" xfId="5454"/>
    <cellStyle name="SAPBEXaggDataEmph 13 2 3 3" xfId="5455"/>
    <cellStyle name="SAPBEXaggDataEmph 13 2 3 4" xfId="5456"/>
    <cellStyle name="SAPBEXaggDataEmph 13 2 3 5" xfId="5457"/>
    <cellStyle name="SAPBEXaggDataEmph 13 2 3 6" xfId="5458"/>
    <cellStyle name="SAPBEXaggDataEmph 13 2 4" xfId="5459"/>
    <cellStyle name="SAPBEXaggDataEmph 13 2 5" xfId="5460"/>
    <cellStyle name="SAPBEXaggDataEmph 13 2 6" xfId="5461"/>
    <cellStyle name="SAPBEXaggDataEmph 13 2 7" xfId="5462"/>
    <cellStyle name="SAPBEXaggDataEmph 13 2 8" xfId="5463"/>
    <cellStyle name="SAPBEXaggDataEmph 13 3" xfId="5464"/>
    <cellStyle name="SAPBEXaggDataEmph 13 3 2" xfId="5465"/>
    <cellStyle name="SAPBEXaggDataEmph 13 3 2 2" xfId="5466"/>
    <cellStyle name="SAPBEXaggDataEmph 13 3 2 3" xfId="5467"/>
    <cellStyle name="SAPBEXaggDataEmph 13 3 2 4" xfId="5468"/>
    <cellStyle name="SAPBEXaggDataEmph 13 3 2 5" xfId="5469"/>
    <cellStyle name="SAPBEXaggDataEmph 13 3 2 6" xfId="5470"/>
    <cellStyle name="SAPBEXaggDataEmph 13 3 3" xfId="5471"/>
    <cellStyle name="SAPBEXaggDataEmph 13 3 3 2" xfId="5472"/>
    <cellStyle name="SAPBEXaggDataEmph 13 3 3 3" xfId="5473"/>
    <cellStyle name="SAPBEXaggDataEmph 13 3 3 4" xfId="5474"/>
    <cellStyle name="SAPBEXaggDataEmph 13 3 3 5" xfId="5475"/>
    <cellStyle name="SAPBEXaggDataEmph 13 3 3 6" xfId="5476"/>
    <cellStyle name="SAPBEXaggDataEmph 13 3 4" xfId="5477"/>
    <cellStyle name="SAPBEXaggDataEmph 13 3 5" xfId="5478"/>
    <cellStyle name="SAPBEXaggDataEmph 13 3 6" xfId="5479"/>
    <cellStyle name="SAPBEXaggDataEmph 13 3 7" xfId="5480"/>
    <cellStyle name="SAPBEXaggDataEmph 13 3 8" xfId="5481"/>
    <cellStyle name="SAPBEXaggDataEmph 13 4" xfId="5482"/>
    <cellStyle name="SAPBEXaggDataEmph 13 5" xfId="5483"/>
    <cellStyle name="SAPBEXaggDataEmph 13 6" xfId="5484"/>
    <cellStyle name="SAPBEXaggDataEmph 13 7" xfId="5485"/>
    <cellStyle name="SAPBEXaggDataEmph 13 8" xfId="5486"/>
    <cellStyle name="SAPBEXaggDataEmph 14" xfId="5487"/>
    <cellStyle name="SAPBEXaggDataEmph 14 2" xfId="5488"/>
    <cellStyle name="SAPBEXaggDataEmph 14 2 2" xfId="5489"/>
    <cellStyle name="SAPBEXaggDataEmph 14 2 2 2" xfId="5490"/>
    <cellStyle name="SAPBEXaggDataEmph 14 2 2 3" xfId="5491"/>
    <cellStyle name="SAPBEXaggDataEmph 14 2 2 4" xfId="5492"/>
    <cellStyle name="SAPBEXaggDataEmph 14 2 2 5" xfId="5493"/>
    <cellStyle name="SAPBEXaggDataEmph 14 2 2 6" xfId="5494"/>
    <cellStyle name="SAPBEXaggDataEmph 14 2 3" xfId="5495"/>
    <cellStyle name="SAPBEXaggDataEmph 14 2 3 2" xfId="5496"/>
    <cellStyle name="SAPBEXaggDataEmph 14 2 3 3" xfId="5497"/>
    <cellStyle name="SAPBEXaggDataEmph 14 2 3 4" xfId="5498"/>
    <cellStyle name="SAPBEXaggDataEmph 14 2 3 5" xfId="5499"/>
    <cellStyle name="SAPBEXaggDataEmph 14 2 3 6" xfId="5500"/>
    <cellStyle name="SAPBEXaggDataEmph 14 2 4" xfId="5501"/>
    <cellStyle name="SAPBEXaggDataEmph 14 2 5" xfId="5502"/>
    <cellStyle name="SAPBEXaggDataEmph 14 2 6" xfId="5503"/>
    <cellStyle name="SAPBEXaggDataEmph 14 2 7" xfId="5504"/>
    <cellStyle name="SAPBEXaggDataEmph 14 2 8" xfId="5505"/>
    <cellStyle name="SAPBEXaggDataEmph 14 3" xfId="5506"/>
    <cellStyle name="SAPBEXaggDataEmph 14 3 2" xfId="5507"/>
    <cellStyle name="SAPBEXaggDataEmph 14 3 2 2" xfId="5508"/>
    <cellStyle name="SAPBEXaggDataEmph 14 3 2 3" xfId="5509"/>
    <cellStyle name="SAPBEXaggDataEmph 14 3 2 4" xfId="5510"/>
    <cellStyle name="SAPBEXaggDataEmph 14 3 2 5" xfId="5511"/>
    <cellStyle name="SAPBEXaggDataEmph 14 3 2 6" xfId="5512"/>
    <cellStyle name="SAPBEXaggDataEmph 14 3 3" xfId="5513"/>
    <cellStyle name="SAPBEXaggDataEmph 14 3 3 2" xfId="5514"/>
    <cellStyle name="SAPBEXaggDataEmph 14 3 3 3" xfId="5515"/>
    <cellStyle name="SAPBEXaggDataEmph 14 3 3 4" xfId="5516"/>
    <cellStyle name="SAPBEXaggDataEmph 14 3 3 5" xfId="5517"/>
    <cellStyle name="SAPBEXaggDataEmph 14 3 3 6" xfId="5518"/>
    <cellStyle name="SAPBEXaggDataEmph 14 3 4" xfId="5519"/>
    <cellStyle name="SAPBEXaggDataEmph 14 3 5" xfId="5520"/>
    <cellStyle name="SAPBEXaggDataEmph 14 3 6" xfId="5521"/>
    <cellStyle name="SAPBEXaggDataEmph 14 3 7" xfId="5522"/>
    <cellStyle name="SAPBEXaggDataEmph 14 3 8" xfId="5523"/>
    <cellStyle name="SAPBEXaggDataEmph 14 4" xfId="5524"/>
    <cellStyle name="SAPBEXaggDataEmph 14 5" xfId="5525"/>
    <cellStyle name="SAPBEXaggDataEmph 14 6" xfId="5526"/>
    <cellStyle name="SAPBEXaggDataEmph 14 7" xfId="5527"/>
    <cellStyle name="SAPBEXaggDataEmph 14 8" xfId="5528"/>
    <cellStyle name="SAPBEXaggDataEmph 15" xfId="5529"/>
    <cellStyle name="SAPBEXaggDataEmph 15 2" xfId="5530"/>
    <cellStyle name="SAPBEXaggDataEmph 15 2 2" xfId="5531"/>
    <cellStyle name="SAPBEXaggDataEmph 15 2 2 2" xfId="5532"/>
    <cellStyle name="SAPBEXaggDataEmph 15 2 2 3" xfId="5533"/>
    <cellStyle name="SAPBEXaggDataEmph 15 2 2 4" xfId="5534"/>
    <cellStyle name="SAPBEXaggDataEmph 15 2 2 5" xfId="5535"/>
    <cellStyle name="SAPBEXaggDataEmph 15 2 2 6" xfId="5536"/>
    <cellStyle name="SAPBEXaggDataEmph 15 2 3" xfId="5537"/>
    <cellStyle name="SAPBEXaggDataEmph 15 2 3 2" xfId="5538"/>
    <cellStyle name="SAPBEXaggDataEmph 15 2 3 3" xfId="5539"/>
    <cellStyle name="SAPBEXaggDataEmph 15 2 3 4" xfId="5540"/>
    <cellStyle name="SAPBEXaggDataEmph 15 2 3 5" xfId="5541"/>
    <cellStyle name="SAPBEXaggDataEmph 15 2 3 6" xfId="5542"/>
    <cellStyle name="SAPBEXaggDataEmph 15 2 4" xfId="5543"/>
    <cellStyle name="SAPBEXaggDataEmph 15 2 5" xfId="5544"/>
    <cellStyle name="SAPBEXaggDataEmph 15 2 6" xfId="5545"/>
    <cellStyle name="SAPBEXaggDataEmph 15 2 7" xfId="5546"/>
    <cellStyle name="SAPBEXaggDataEmph 15 2 8" xfId="5547"/>
    <cellStyle name="SAPBEXaggDataEmph 15 3" xfId="5548"/>
    <cellStyle name="SAPBEXaggDataEmph 15 3 2" xfId="5549"/>
    <cellStyle name="SAPBEXaggDataEmph 15 3 2 2" xfId="5550"/>
    <cellStyle name="SAPBEXaggDataEmph 15 3 2 3" xfId="5551"/>
    <cellStyle name="SAPBEXaggDataEmph 15 3 2 4" xfId="5552"/>
    <cellStyle name="SAPBEXaggDataEmph 15 3 2 5" xfId="5553"/>
    <cellStyle name="SAPBEXaggDataEmph 15 3 2 6" xfId="5554"/>
    <cellStyle name="SAPBEXaggDataEmph 15 3 3" xfId="5555"/>
    <cellStyle name="SAPBEXaggDataEmph 15 3 3 2" xfId="5556"/>
    <cellStyle name="SAPBEXaggDataEmph 15 3 3 3" xfId="5557"/>
    <cellStyle name="SAPBEXaggDataEmph 15 3 3 4" xfId="5558"/>
    <cellStyle name="SAPBEXaggDataEmph 15 3 3 5" xfId="5559"/>
    <cellStyle name="SAPBEXaggDataEmph 15 3 3 6" xfId="5560"/>
    <cellStyle name="SAPBEXaggDataEmph 15 3 4" xfId="5561"/>
    <cellStyle name="SAPBEXaggDataEmph 15 3 5" xfId="5562"/>
    <cellStyle name="SAPBEXaggDataEmph 15 3 6" xfId="5563"/>
    <cellStyle name="SAPBEXaggDataEmph 15 3 7" xfId="5564"/>
    <cellStyle name="SAPBEXaggDataEmph 15 3 8" xfId="5565"/>
    <cellStyle name="SAPBEXaggDataEmph 15 4" xfId="5566"/>
    <cellStyle name="SAPBEXaggDataEmph 15 5" xfId="5567"/>
    <cellStyle name="SAPBEXaggDataEmph 15 6" xfId="5568"/>
    <cellStyle name="SAPBEXaggDataEmph 15 7" xfId="5569"/>
    <cellStyle name="SAPBEXaggDataEmph 15 8" xfId="5570"/>
    <cellStyle name="SAPBEXaggDataEmph 16" xfId="5571"/>
    <cellStyle name="SAPBEXaggDataEmph 16 2" xfId="5572"/>
    <cellStyle name="SAPBEXaggDataEmph 16 2 2" xfId="5573"/>
    <cellStyle name="SAPBEXaggDataEmph 16 2 2 2" xfId="5574"/>
    <cellStyle name="SAPBEXaggDataEmph 16 2 2 3" xfId="5575"/>
    <cellStyle name="SAPBEXaggDataEmph 16 2 2 4" xfId="5576"/>
    <cellStyle name="SAPBEXaggDataEmph 16 2 2 5" xfId="5577"/>
    <cellStyle name="SAPBEXaggDataEmph 16 2 2 6" xfId="5578"/>
    <cellStyle name="SAPBEXaggDataEmph 16 2 3" xfId="5579"/>
    <cellStyle name="SAPBEXaggDataEmph 16 2 3 2" xfId="5580"/>
    <cellStyle name="SAPBEXaggDataEmph 16 2 3 3" xfId="5581"/>
    <cellStyle name="SAPBEXaggDataEmph 16 2 3 4" xfId="5582"/>
    <cellStyle name="SAPBEXaggDataEmph 16 2 3 5" xfId="5583"/>
    <cellStyle name="SAPBEXaggDataEmph 16 2 3 6" xfId="5584"/>
    <cellStyle name="SAPBEXaggDataEmph 16 2 4" xfId="5585"/>
    <cellStyle name="SAPBEXaggDataEmph 16 2 5" xfId="5586"/>
    <cellStyle name="SAPBEXaggDataEmph 16 2 6" xfId="5587"/>
    <cellStyle name="SAPBEXaggDataEmph 16 2 7" xfId="5588"/>
    <cellStyle name="SAPBEXaggDataEmph 16 2 8" xfId="5589"/>
    <cellStyle name="SAPBEXaggDataEmph 16 3" xfId="5590"/>
    <cellStyle name="SAPBEXaggDataEmph 16 3 2" xfId="5591"/>
    <cellStyle name="SAPBEXaggDataEmph 16 3 2 2" xfId="5592"/>
    <cellStyle name="SAPBEXaggDataEmph 16 3 2 3" xfId="5593"/>
    <cellStyle name="SAPBEXaggDataEmph 16 3 2 4" xfId="5594"/>
    <cellStyle name="SAPBEXaggDataEmph 16 3 2 5" xfId="5595"/>
    <cellStyle name="SAPBEXaggDataEmph 16 3 2 6" xfId="5596"/>
    <cellStyle name="SAPBEXaggDataEmph 16 3 3" xfId="5597"/>
    <cellStyle name="SAPBEXaggDataEmph 16 3 3 2" xfId="5598"/>
    <cellStyle name="SAPBEXaggDataEmph 16 3 3 3" xfId="5599"/>
    <cellStyle name="SAPBEXaggDataEmph 16 3 3 4" xfId="5600"/>
    <cellStyle name="SAPBEXaggDataEmph 16 3 3 5" xfId="5601"/>
    <cellStyle name="SAPBEXaggDataEmph 16 3 3 6" xfId="5602"/>
    <cellStyle name="SAPBEXaggDataEmph 16 3 4" xfId="5603"/>
    <cellStyle name="SAPBEXaggDataEmph 16 3 5" xfId="5604"/>
    <cellStyle name="SAPBEXaggDataEmph 16 3 6" xfId="5605"/>
    <cellStyle name="SAPBEXaggDataEmph 16 3 7" xfId="5606"/>
    <cellStyle name="SAPBEXaggDataEmph 16 3 8" xfId="5607"/>
    <cellStyle name="SAPBEXaggDataEmph 16 4" xfId="5608"/>
    <cellStyle name="SAPBEXaggDataEmph 16 5" xfId="5609"/>
    <cellStyle name="SAPBEXaggDataEmph 16 6" xfId="5610"/>
    <cellStyle name="SAPBEXaggDataEmph 16 7" xfId="5611"/>
    <cellStyle name="SAPBEXaggDataEmph 16 8" xfId="5612"/>
    <cellStyle name="SAPBEXaggDataEmph 17" xfId="5613"/>
    <cellStyle name="SAPBEXaggDataEmph 17 2" xfId="5614"/>
    <cellStyle name="SAPBEXaggDataEmph 17 2 2" xfId="5615"/>
    <cellStyle name="SAPBEXaggDataEmph 17 2 2 2" xfId="5616"/>
    <cellStyle name="SAPBEXaggDataEmph 17 2 2 3" xfId="5617"/>
    <cellStyle name="SAPBEXaggDataEmph 17 2 2 4" xfId="5618"/>
    <cellStyle name="SAPBEXaggDataEmph 17 2 2 5" xfId="5619"/>
    <cellStyle name="SAPBEXaggDataEmph 17 2 2 6" xfId="5620"/>
    <cellStyle name="SAPBEXaggDataEmph 17 2 3" xfId="5621"/>
    <cellStyle name="SAPBEXaggDataEmph 17 2 3 2" xfId="5622"/>
    <cellStyle name="SAPBEXaggDataEmph 17 2 3 3" xfId="5623"/>
    <cellStyle name="SAPBEXaggDataEmph 17 2 3 4" xfId="5624"/>
    <cellStyle name="SAPBEXaggDataEmph 17 2 3 5" xfId="5625"/>
    <cellStyle name="SAPBEXaggDataEmph 17 2 3 6" xfId="5626"/>
    <cellStyle name="SAPBEXaggDataEmph 17 2 4" xfId="5627"/>
    <cellStyle name="SAPBEXaggDataEmph 17 2 5" xfId="5628"/>
    <cellStyle name="SAPBEXaggDataEmph 17 2 6" xfId="5629"/>
    <cellStyle name="SAPBEXaggDataEmph 17 2 7" xfId="5630"/>
    <cellStyle name="SAPBEXaggDataEmph 17 2 8" xfId="5631"/>
    <cellStyle name="SAPBEXaggDataEmph 17 3" xfId="5632"/>
    <cellStyle name="SAPBEXaggDataEmph 17 3 2" xfId="5633"/>
    <cellStyle name="SAPBEXaggDataEmph 17 3 2 2" xfId="5634"/>
    <cellStyle name="SAPBEXaggDataEmph 17 3 2 3" xfId="5635"/>
    <cellStyle name="SAPBEXaggDataEmph 17 3 2 4" xfId="5636"/>
    <cellStyle name="SAPBEXaggDataEmph 17 3 2 5" xfId="5637"/>
    <cellStyle name="SAPBEXaggDataEmph 17 3 2 6" xfId="5638"/>
    <cellStyle name="SAPBEXaggDataEmph 17 3 3" xfId="5639"/>
    <cellStyle name="SAPBEXaggDataEmph 17 3 3 2" xfId="5640"/>
    <cellStyle name="SAPBEXaggDataEmph 17 3 3 3" xfId="5641"/>
    <cellStyle name="SAPBEXaggDataEmph 17 3 3 4" xfId="5642"/>
    <cellStyle name="SAPBEXaggDataEmph 17 3 3 5" xfId="5643"/>
    <cellStyle name="SAPBEXaggDataEmph 17 3 3 6" xfId="5644"/>
    <cellStyle name="SAPBEXaggDataEmph 17 3 4" xfId="5645"/>
    <cellStyle name="SAPBEXaggDataEmph 17 3 5" xfId="5646"/>
    <cellStyle name="SAPBEXaggDataEmph 17 3 6" xfId="5647"/>
    <cellStyle name="SAPBEXaggDataEmph 17 3 7" xfId="5648"/>
    <cellStyle name="SAPBEXaggDataEmph 17 3 8" xfId="5649"/>
    <cellStyle name="SAPBEXaggDataEmph 17 4" xfId="5650"/>
    <cellStyle name="SAPBEXaggDataEmph 17 5" xfId="5651"/>
    <cellStyle name="SAPBEXaggDataEmph 17 6" xfId="5652"/>
    <cellStyle name="SAPBEXaggDataEmph 17 7" xfId="5653"/>
    <cellStyle name="SAPBEXaggDataEmph 17 8" xfId="5654"/>
    <cellStyle name="SAPBEXaggDataEmph 18" xfId="5655"/>
    <cellStyle name="SAPBEXaggDataEmph 18 2" xfId="5656"/>
    <cellStyle name="SAPBEXaggDataEmph 18 2 2" xfId="5657"/>
    <cellStyle name="SAPBEXaggDataEmph 18 2 2 2" xfId="5658"/>
    <cellStyle name="SAPBEXaggDataEmph 18 2 2 3" xfId="5659"/>
    <cellStyle name="SAPBEXaggDataEmph 18 2 2 4" xfId="5660"/>
    <cellStyle name="SAPBEXaggDataEmph 18 2 2 5" xfId="5661"/>
    <cellStyle name="SAPBEXaggDataEmph 18 2 2 6" xfId="5662"/>
    <cellStyle name="SAPBEXaggDataEmph 18 2 3" xfId="5663"/>
    <cellStyle name="SAPBEXaggDataEmph 18 2 3 2" xfId="5664"/>
    <cellStyle name="SAPBEXaggDataEmph 18 2 3 3" xfId="5665"/>
    <cellStyle name="SAPBEXaggDataEmph 18 2 3 4" xfId="5666"/>
    <cellStyle name="SAPBEXaggDataEmph 18 2 3 5" xfId="5667"/>
    <cellStyle name="SAPBEXaggDataEmph 18 2 3 6" xfId="5668"/>
    <cellStyle name="SAPBEXaggDataEmph 18 2 4" xfId="5669"/>
    <cellStyle name="SAPBEXaggDataEmph 18 2 5" xfId="5670"/>
    <cellStyle name="SAPBEXaggDataEmph 18 2 6" xfId="5671"/>
    <cellStyle name="SAPBEXaggDataEmph 18 2 7" xfId="5672"/>
    <cellStyle name="SAPBEXaggDataEmph 18 2 8" xfId="5673"/>
    <cellStyle name="SAPBEXaggDataEmph 18 3" xfId="5674"/>
    <cellStyle name="SAPBEXaggDataEmph 18 3 2" xfId="5675"/>
    <cellStyle name="SAPBEXaggDataEmph 18 3 2 2" xfId="5676"/>
    <cellStyle name="SAPBEXaggDataEmph 18 3 2 3" xfId="5677"/>
    <cellStyle name="SAPBEXaggDataEmph 18 3 2 4" xfId="5678"/>
    <cellStyle name="SAPBEXaggDataEmph 18 3 2 5" xfId="5679"/>
    <cellStyle name="SAPBEXaggDataEmph 18 3 2 6" xfId="5680"/>
    <cellStyle name="SAPBEXaggDataEmph 18 3 3" xfId="5681"/>
    <cellStyle name="SAPBEXaggDataEmph 18 3 3 2" xfId="5682"/>
    <cellStyle name="SAPBEXaggDataEmph 18 3 3 3" xfId="5683"/>
    <cellStyle name="SAPBEXaggDataEmph 18 3 3 4" xfId="5684"/>
    <cellStyle name="SAPBEXaggDataEmph 18 3 3 5" xfId="5685"/>
    <cellStyle name="SAPBEXaggDataEmph 18 3 3 6" xfId="5686"/>
    <cellStyle name="SAPBEXaggDataEmph 18 3 4" xfId="5687"/>
    <cellStyle name="SAPBEXaggDataEmph 18 3 5" xfId="5688"/>
    <cellStyle name="SAPBEXaggDataEmph 18 3 6" xfId="5689"/>
    <cellStyle name="SAPBEXaggDataEmph 18 3 7" xfId="5690"/>
    <cellStyle name="SAPBEXaggDataEmph 18 3 8" xfId="5691"/>
    <cellStyle name="SAPBEXaggDataEmph 18 4" xfId="5692"/>
    <cellStyle name="SAPBEXaggDataEmph 18 5" xfId="5693"/>
    <cellStyle name="SAPBEXaggDataEmph 18 6" xfId="5694"/>
    <cellStyle name="SAPBEXaggDataEmph 18 7" xfId="5695"/>
    <cellStyle name="SAPBEXaggDataEmph 18 8" xfId="5696"/>
    <cellStyle name="SAPBEXaggDataEmph 19" xfId="5697"/>
    <cellStyle name="SAPBEXaggDataEmph 19 2" xfId="5698"/>
    <cellStyle name="SAPBEXaggDataEmph 19 2 2" xfId="5699"/>
    <cellStyle name="SAPBEXaggDataEmph 19 2 2 2" xfId="5700"/>
    <cellStyle name="SAPBEXaggDataEmph 19 2 2 3" xfId="5701"/>
    <cellStyle name="SAPBEXaggDataEmph 19 2 2 4" xfId="5702"/>
    <cellStyle name="SAPBEXaggDataEmph 19 2 2 5" xfId="5703"/>
    <cellStyle name="SAPBEXaggDataEmph 19 2 2 6" xfId="5704"/>
    <cellStyle name="SAPBEXaggDataEmph 19 2 3" xfId="5705"/>
    <cellStyle name="SAPBEXaggDataEmph 19 2 3 2" xfId="5706"/>
    <cellStyle name="SAPBEXaggDataEmph 19 2 3 3" xfId="5707"/>
    <cellStyle name="SAPBEXaggDataEmph 19 2 3 4" xfId="5708"/>
    <cellStyle name="SAPBEXaggDataEmph 19 2 3 5" xfId="5709"/>
    <cellStyle name="SAPBEXaggDataEmph 19 2 3 6" xfId="5710"/>
    <cellStyle name="SAPBEXaggDataEmph 19 2 4" xfId="5711"/>
    <cellStyle name="SAPBEXaggDataEmph 19 2 5" xfId="5712"/>
    <cellStyle name="SAPBEXaggDataEmph 19 2 6" xfId="5713"/>
    <cellStyle name="SAPBEXaggDataEmph 19 2 7" xfId="5714"/>
    <cellStyle name="SAPBEXaggDataEmph 19 2 8" xfId="5715"/>
    <cellStyle name="SAPBEXaggDataEmph 19 3" xfId="5716"/>
    <cellStyle name="SAPBEXaggDataEmph 19 3 2" xfId="5717"/>
    <cellStyle name="SAPBEXaggDataEmph 19 3 2 2" xfId="5718"/>
    <cellStyle name="SAPBEXaggDataEmph 19 3 2 3" xfId="5719"/>
    <cellStyle name="SAPBEXaggDataEmph 19 3 2 4" xfId="5720"/>
    <cellStyle name="SAPBEXaggDataEmph 19 3 2 5" xfId="5721"/>
    <cellStyle name="SAPBEXaggDataEmph 19 3 2 6" xfId="5722"/>
    <cellStyle name="SAPBEXaggDataEmph 19 3 3" xfId="5723"/>
    <cellStyle name="SAPBEXaggDataEmph 19 3 3 2" xfId="5724"/>
    <cellStyle name="SAPBEXaggDataEmph 19 3 3 3" xfId="5725"/>
    <cellStyle name="SAPBEXaggDataEmph 19 3 3 4" xfId="5726"/>
    <cellStyle name="SAPBEXaggDataEmph 19 3 3 5" xfId="5727"/>
    <cellStyle name="SAPBEXaggDataEmph 19 3 3 6" xfId="5728"/>
    <cellStyle name="SAPBEXaggDataEmph 19 3 4" xfId="5729"/>
    <cellStyle name="SAPBEXaggDataEmph 19 3 5" xfId="5730"/>
    <cellStyle name="SAPBEXaggDataEmph 19 3 6" xfId="5731"/>
    <cellStyle name="SAPBEXaggDataEmph 19 3 7" xfId="5732"/>
    <cellStyle name="SAPBEXaggDataEmph 19 3 8" xfId="5733"/>
    <cellStyle name="SAPBEXaggDataEmph 19 4" xfId="5734"/>
    <cellStyle name="SAPBEXaggDataEmph 19 5" xfId="5735"/>
    <cellStyle name="SAPBEXaggDataEmph 19 6" xfId="5736"/>
    <cellStyle name="SAPBEXaggDataEmph 19 7" xfId="5737"/>
    <cellStyle name="SAPBEXaggDataEmph 19 8" xfId="5738"/>
    <cellStyle name="SAPBEXaggDataEmph 2" xfId="5739"/>
    <cellStyle name="SAPBEXaggDataEmph 2 2" xfId="5740"/>
    <cellStyle name="SAPBEXaggDataEmph 2 2 2" xfId="5741"/>
    <cellStyle name="SAPBEXaggDataEmph 2 2 2 2" xfId="5742"/>
    <cellStyle name="SAPBEXaggDataEmph 2 2 2 3" xfId="5743"/>
    <cellStyle name="SAPBEXaggDataEmph 2 2 2 4" xfId="5744"/>
    <cellStyle name="SAPBEXaggDataEmph 2 2 2 5" xfId="5745"/>
    <cellStyle name="SAPBEXaggDataEmph 2 2 2 6" xfId="5746"/>
    <cellStyle name="SAPBEXaggDataEmph 2 2 3" xfId="5747"/>
    <cellStyle name="SAPBEXaggDataEmph 2 2 3 2" xfId="5748"/>
    <cellStyle name="SAPBEXaggDataEmph 2 2 3 3" xfId="5749"/>
    <cellStyle name="SAPBEXaggDataEmph 2 2 3 4" xfId="5750"/>
    <cellStyle name="SAPBEXaggDataEmph 2 2 3 5" xfId="5751"/>
    <cellStyle name="SAPBEXaggDataEmph 2 2 3 6" xfId="5752"/>
    <cellStyle name="SAPBEXaggDataEmph 2 2 4" xfId="5753"/>
    <cellStyle name="SAPBEXaggDataEmph 2 2 5" xfId="5754"/>
    <cellStyle name="SAPBEXaggDataEmph 2 2 6" xfId="5755"/>
    <cellStyle name="SAPBEXaggDataEmph 2 2 7" xfId="5756"/>
    <cellStyle name="SAPBEXaggDataEmph 2 2 8" xfId="5757"/>
    <cellStyle name="SAPBEXaggDataEmph 2 3" xfId="5758"/>
    <cellStyle name="SAPBEXaggDataEmph 2 3 2" xfId="5759"/>
    <cellStyle name="SAPBEXaggDataEmph 2 3 2 2" xfId="5760"/>
    <cellStyle name="SAPBEXaggDataEmph 2 3 2 3" xfId="5761"/>
    <cellStyle name="SAPBEXaggDataEmph 2 3 2 4" xfId="5762"/>
    <cellStyle name="SAPBEXaggDataEmph 2 3 2 5" xfId="5763"/>
    <cellStyle name="SAPBEXaggDataEmph 2 3 2 6" xfId="5764"/>
    <cellStyle name="SAPBEXaggDataEmph 2 3 3" xfId="5765"/>
    <cellStyle name="SAPBEXaggDataEmph 2 3 3 2" xfId="5766"/>
    <cellStyle name="SAPBEXaggDataEmph 2 3 3 3" xfId="5767"/>
    <cellStyle name="SAPBEXaggDataEmph 2 3 3 4" xfId="5768"/>
    <cellStyle name="SAPBEXaggDataEmph 2 3 3 5" xfId="5769"/>
    <cellStyle name="SAPBEXaggDataEmph 2 3 3 6" xfId="5770"/>
    <cellStyle name="SAPBEXaggDataEmph 2 3 4" xfId="5771"/>
    <cellStyle name="SAPBEXaggDataEmph 2 3 5" xfId="5772"/>
    <cellStyle name="SAPBEXaggDataEmph 2 3 6" xfId="5773"/>
    <cellStyle name="SAPBEXaggDataEmph 2 3 7" xfId="5774"/>
    <cellStyle name="SAPBEXaggDataEmph 2 3 8" xfId="5775"/>
    <cellStyle name="SAPBEXaggDataEmph 2 4" xfId="5776"/>
    <cellStyle name="SAPBEXaggDataEmph 2 5" xfId="5777"/>
    <cellStyle name="SAPBEXaggDataEmph 2 6" xfId="5778"/>
    <cellStyle name="SAPBEXaggDataEmph 2 7" xfId="5779"/>
    <cellStyle name="SAPBEXaggDataEmph 2 8" xfId="5780"/>
    <cellStyle name="SAPBEXaggDataEmph 20" xfId="5781"/>
    <cellStyle name="SAPBEXaggDataEmph 20 2" xfId="5782"/>
    <cellStyle name="SAPBEXaggDataEmph 20 2 2" xfId="5783"/>
    <cellStyle name="SAPBEXaggDataEmph 20 2 3" xfId="5784"/>
    <cellStyle name="SAPBEXaggDataEmph 20 2 4" xfId="5785"/>
    <cellStyle name="SAPBEXaggDataEmph 20 2 5" xfId="5786"/>
    <cellStyle name="SAPBEXaggDataEmph 20 2 6" xfId="5787"/>
    <cellStyle name="SAPBEXaggDataEmph 20 3" xfId="5788"/>
    <cellStyle name="SAPBEXaggDataEmph 20 3 2" xfId="5789"/>
    <cellStyle name="SAPBEXaggDataEmph 20 3 3" xfId="5790"/>
    <cellStyle name="SAPBEXaggDataEmph 20 3 4" xfId="5791"/>
    <cellStyle name="SAPBEXaggDataEmph 20 3 5" xfId="5792"/>
    <cellStyle name="SAPBEXaggDataEmph 20 3 6" xfId="5793"/>
    <cellStyle name="SAPBEXaggDataEmph 20 4" xfId="5794"/>
    <cellStyle name="SAPBEXaggDataEmph 20 5" xfId="5795"/>
    <cellStyle name="SAPBEXaggDataEmph 20 6" xfId="5796"/>
    <cellStyle name="SAPBEXaggDataEmph 20 7" xfId="5797"/>
    <cellStyle name="SAPBEXaggDataEmph 20 8" xfId="5798"/>
    <cellStyle name="SAPBEXaggDataEmph 21" xfId="5799"/>
    <cellStyle name="SAPBEXaggDataEmph 21 2" xfId="5800"/>
    <cellStyle name="SAPBEXaggDataEmph 21 2 2" xfId="5801"/>
    <cellStyle name="SAPBEXaggDataEmph 21 2 3" xfId="5802"/>
    <cellStyle name="SAPBEXaggDataEmph 21 2 4" xfId="5803"/>
    <cellStyle name="SAPBEXaggDataEmph 21 2 5" xfId="5804"/>
    <cellStyle name="SAPBEXaggDataEmph 21 2 6" xfId="5805"/>
    <cellStyle name="SAPBEXaggDataEmph 21 3" xfId="5806"/>
    <cellStyle name="SAPBEXaggDataEmph 21 3 2" xfId="5807"/>
    <cellStyle name="SAPBEXaggDataEmph 21 3 3" xfId="5808"/>
    <cellStyle name="SAPBEXaggDataEmph 21 3 4" xfId="5809"/>
    <cellStyle name="SAPBEXaggDataEmph 21 3 5" xfId="5810"/>
    <cellStyle name="SAPBEXaggDataEmph 21 3 6" xfId="5811"/>
    <cellStyle name="SAPBEXaggDataEmph 21 4" xfId="5812"/>
    <cellStyle name="SAPBEXaggDataEmph 21 5" xfId="5813"/>
    <cellStyle name="SAPBEXaggDataEmph 21 6" xfId="5814"/>
    <cellStyle name="SAPBEXaggDataEmph 21 7" xfId="5815"/>
    <cellStyle name="SAPBEXaggDataEmph 21 8" xfId="5816"/>
    <cellStyle name="SAPBEXaggDataEmph 22" xfId="5817"/>
    <cellStyle name="SAPBEXaggDataEmph 23" xfId="5818"/>
    <cellStyle name="SAPBEXaggDataEmph 24" xfId="5819"/>
    <cellStyle name="SAPBEXaggDataEmph 25" xfId="5820"/>
    <cellStyle name="SAPBEXaggDataEmph 26" xfId="5821"/>
    <cellStyle name="SAPBEXaggDataEmph 27" xfId="32933"/>
    <cellStyle name="SAPBEXaggDataEmph 3" xfId="5822"/>
    <cellStyle name="SAPBEXaggDataEmph 3 2" xfId="5823"/>
    <cellStyle name="SAPBEXaggDataEmph 3 2 2" xfId="5824"/>
    <cellStyle name="SAPBEXaggDataEmph 3 2 2 2" xfId="5825"/>
    <cellStyle name="SAPBEXaggDataEmph 3 2 2 3" xfId="5826"/>
    <cellStyle name="SAPBEXaggDataEmph 3 2 2 4" xfId="5827"/>
    <cellStyle name="SAPBEXaggDataEmph 3 2 2 5" xfId="5828"/>
    <cellStyle name="SAPBEXaggDataEmph 3 2 2 6" xfId="5829"/>
    <cellStyle name="SAPBEXaggDataEmph 3 2 3" xfId="5830"/>
    <cellStyle name="SAPBEXaggDataEmph 3 2 3 2" xfId="5831"/>
    <cellStyle name="SAPBEXaggDataEmph 3 2 3 3" xfId="5832"/>
    <cellStyle name="SAPBEXaggDataEmph 3 2 3 4" xfId="5833"/>
    <cellStyle name="SAPBEXaggDataEmph 3 2 3 5" xfId="5834"/>
    <cellStyle name="SAPBEXaggDataEmph 3 2 3 6" xfId="5835"/>
    <cellStyle name="SAPBEXaggDataEmph 3 2 4" xfId="5836"/>
    <cellStyle name="SAPBEXaggDataEmph 3 2 5" xfId="5837"/>
    <cellStyle name="SAPBEXaggDataEmph 3 2 6" xfId="5838"/>
    <cellStyle name="SAPBEXaggDataEmph 3 2 7" xfId="5839"/>
    <cellStyle name="SAPBEXaggDataEmph 3 2 8" xfId="5840"/>
    <cellStyle name="SAPBEXaggDataEmph 3 3" xfId="5841"/>
    <cellStyle name="SAPBEXaggDataEmph 3 3 2" xfId="5842"/>
    <cellStyle name="SAPBEXaggDataEmph 3 3 2 2" xfId="5843"/>
    <cellStyle name="SAPBEXaggDataEmph 3 3 2 3" xfId="5844"/>
    <cellStyle name="SAPBEXaggDataEmph 3 3 2 4" xfId="5845"/>
    <cellStyle name="SAPBEXaggDataEmph 3 3 2 5" xfId="5846"/>
    <cellStyle name="SAPBEXaggDataEmph 3 3 2 6" xfId="5847"/>
    <cellStyle name="SAPBEXaggDataEmph 3 3 3" xfId="5848"/>
    <cellStyle name="SAPBEXaggDataEmph 3 3 3 2" xfId="5849"/>
    <cellStyle name="SAPBEXaggDataEmph 3 3 3 3" xfId="5850"/>
    <cellStyle name="SAPBEXaggDataEmph 3 3 3 4" xfId="5851"/>
    <cellStyle name="SAPBEXaggDataEmph 3 3 3 5" xfId="5852"/>
    <cellStyle name="SAPBEXaggDataEmph 3 3 3 6" xfId="5853"/>
    <cellStyle name="SAPBEXaggDataEmph 3 3 4" xfId="5854"/>
    <cellStyle name="SAPBEXaggDataEmph 3 3 5" xfId="5855"/>
    <cellStyle name="SAPBEXaggDataEmph 3 3 6" xfId="5856"/>
    <cellStyle name="SAPBEXaggDataEmph 3 3 7" xfId="5857"/>
    <cellStyle name="SAPBEXaggDataEmph 3 3 8" xfId="5858"/>
    <cellStyle name="SAPBEXaggDataEmph 3 4" xfId="5859"/>
    <cellStyle name="SAPBEXaggDataEmph 3 5" xfId="5860"/>
    <cellStyle name="SAPBEXaggDataEmph 3 6" xfId="5861"/>
    <cellStyle name="SAPBEXaggDataEmph 3 7" xfId="5862"/>
    <cellStyle name="SAPBEXaggDataEmph 3 8" xfId="5863"/>
    <cellStyle name="SAPBEXaggDataEmph 4" xfId="5864"/>
    <cellStyle name="SAPBEXaggDataEmph 4 2" xfId="5865"/>
    <cellStyle name="SAPBEXaggDataEmph 4 2 2" xfId="5866"/>
    <cellStyle name="SAPBEXaggDataEmph 4 2 2 2" xfId="5867"/>
    <cellStyle name="SAPBEXaggDataEmph 4 2 2 3" xfId="5868"/>
    <cellStyle name="SAPBEXaggDataEmph 4 2 2 4" xfId="5869"/>
    <cellStyle name="SAPBEXaggDataEmph 4 2 2 5" xfId="5870"/>
    <cellStyle name="SAPBEXaggDataEmph 4 2 2 6" xfId="5871"/>
    <cellStyle name="SAPBEXaggDataEmph 4 2 3" xfId="5872"/>
    <cellStyle name="SAPBEXaggDataEmph 4 2 3 2" xfId="5873"/>
    <cellStyle name="SAPBEXaggDataEmph 4 2 3 3" xfId="5874"/>
    <cellStyle name="SAPBEXaggDataEmph 4 2 3 4" xfId="5875"/>
    <cellStyle name="SAPBEXaggDataEmph 4 2 3 5" xfId="5876"/>
    <cellStyle name="SAPBEXaggDataEmph 4 2 3 6" xfId="5877"/>
    <cellStyle name="SAPBEXaggDataEmph 4 2 4" xfId="5878"/>
    <cellStyle name="SAPBEXaggDataEmph 4 2 5" xfId="5879"/>
    <cellStyle name="SAPBEXaggDataEmph 4 2 6" xfId="5880"/>
    <cellStyle name="SAPBEXaggDataEmph 4 2 7" xfId="5881"/>
    <cellStyle name="SAPBEXaggDataEmph 4 2 8" xfId="5882"/>
    <cellStyle name="SAPBEXaggDataEmph 4 3" xfId="5883"/>
    <cellStyle name="SAPBEXaggDataEmph 4 3 2" xfId="5884"/>
    <cellStyle name="SAPBEXaggDataEmph 4 3 2 2" xfId="5885"/>
    <cellStyle name="SAPBEXaggDataEmph 4 3 2 3" xfId="5886"/>
    <cellStyle name="SAPBEXaggDataEmph 4 3 2 4" xfId="5887"/>
    <cellStyle name="SAPBEXaggDataEmph 4 3 2 5" xfId="5888"/>
    <cellStyle name="SAPBEXaggDataEmph 4 3 2 6" xfId="5889"/>
    <cellStyle name="SAPBEXaggDataEmph 4 3 3" xfId="5890"/>
    <cellStyle name="SAPBEXaggDataEmph 4 3 3 2" xfId="5891"/>
    <cellStyle name="SAPBEXaggDataEmph 4 3 3 3" xfId="5892"/>
    <cellStyle name="SAPBEXaggDataEmph 4 3 3 4" xfId="5893"/>
    <cellStyle name="SAPBEXaggDataEmph 4 3 3 5" xfId="5894"/>
    <cellStyle name="SAPBEXaggDataEmph 4 3 3 6" xfId="5895"/>
    <cellStyle name="SAPBEXaggDataEmph 4 3 4" xfId="5896"/>
    <cellStyle name="SAPBEXaggDataEmph 4 3 5" xfId="5897"/>
    <cellStyle name="SAPBEXaggDataEmph 4 3 6" xfId="5898"/>
    <cellStyle name="SAPBEXaggDataEmph 4 3 7" xfId="5899"/>
    <cellStyle name="SAPBEXaggDataEmph 4 3 8" xfId="5900"/>
    <cellStyle name="SAPBEXaggDataEmph 4 4" xfId="5901"/>
    <cellStyle name="SAPBEXaggDataEmph 4 5" xfId="5902"/>
    <cellStyle name="SAPBEXaggDataEmph 4 6" xfId="5903"/>
    <cellStyle name="SAPBEXaggDataEmph 4 7" xfId="5904"/>
    <cellStyle name="SAPBEXaggDataEmph 4 8" xfId="5905"/>
    <cellStyle name="SAPBEXaggDataEmph 5" xfId="5906"/>
    <cellStyle name="SAPBEXaggDataEmph 5 2" xfId="5907"/>
    <cellStyle name="SAPBEXaggDataEmph 5 2 2" xfId="5908"/>
    <cellStyle name="SAPBEXaggDataEmph 5 2 2 2" xfId="5909"/>
    <cellStyle name="SAPBEXaggDataEmph 5 2 2 3" xfId="5910"/>
    <cellStyle name="SAPBEXaggDataEmph 5 2 2 4" xfId="5911"/>
    <cellStyle name="SAPBEXaggDataEmph 5 2 2 5" xfId="5912"/>
    <cellStyle name="SAPBEXaggDataEmph 5 2 2 6" xfId="5913"/>
    <cellStyle name="SAPBEXaggDataEmph 5 2 3" xfId="5914"/>
    <cellStyle name="SAPBEXaggDataEmph 5 2 3 2" xfId="5915"/>
    <cellStyle name="SAPBEXaggDataEmph 5 2 3 3" xfId="5916"/>
    <cellStyle name="SAPBEXaggDataEmph 5 2 3 4" xfId="5917"/>
    <cellStyle name="SAPBEXaggDataEmph 5 2 3 5" xfId="5918"/>
    <cellStyle name="SAPBEXaggDataEmph 5 2 3 6" xfId="5919"/>
    <cellStyle name="SAPBEXaggDataEmph 5 2 4" xfId="5920"/>
    <cellStyle name="SAPBEXaggDataEmph 5 2 5" xfId="5921"/>
    <cellStyle name="SAPBEXaggDataEmph 5 2 6" xfId="5922"/>
    <cellStyle name="SAPBEXaggDataEmph 5 2 7" xfId="5923"/>
    <cellStyle name="SAPBEXaggDataEmph 5 2 8" xfId="5924"/>
    <cellStyle name="SAPBEXaggDataEmph 5 3" xfId="5925"/>
    <cellStyle name="SAPBEXaggDataEmph 5 3 2" xfId="5926"/>
    <cellStyle name="SAPBEXaggDataEmph 5 3 2 2" xfId="5927"/>
    <cellStyle name="SAPBEXaggDataEmph 5 3 2 3" xfId="5928"/>
    <cellStyle name="SAPBEXaggDataEmph 5 3 2 4" xfId="5929"/>
    <cellStyle name="SAPBEXaggDataEmph 5 3 2 5" xfId="5930"/>
    <cellStyle name="SAPBEXaggDataEmph 5 3 2 6" xfId="5931"/>
    <cellStyle name="SAPBEXaggDataEmph 5 3 3" xfId="5932"/>
    <cellStyle name="SAPBEXaggDataEmph 5 3 3 2" xfId="5933"/>
    <cellStyle name="SAPBEXaggDataEmph 5 3 3 3" xfId="5934"/>
    <cellStyle name="SAPBEXaggDataEmph 5 3 3 4" xfId="5935"/>
    <cellStyle name="SAPBEXaggDataEmph 5 3 3 5" xfId="5936"/>
    <cellStyle name="SAPBEXaggDataEmph 5 3 3 6" xfId="5937"/>
    <cellStyle name="SAPBEXaggDataEmph 5 3 4" xfId="5938"/>
    <cellStyle name="SAPBEXaggDataEmph 5 3 5" xfId="5939"/>
    <cellStyle name="SAPBEXaggDataEmph 5 3 6" xfId="5940"/>
    <cellStyle name="SAPBEXaggDataEmph 5 3 7" xfId="5941"/>
    <cellStyle name="SAPBEXaggDataEmph 5 3 8" xfId="5942"/>
    <cellStyle name="SAPBEXaggDataEmph 5 4" xfId="5943"/>
    <cellStyle name="SAPBEXaggDataEmph 5 5" xfId="5944"/>
    <cellStyle name="SAPBEXaggDataEmph 5 6" xfId="5945"/>
    <cellStyle name="SAPBEXaggDataEmph 5 7" xfId="5946"/>
    <cellStyle name="SAPBEXaggDataEmph 5 8" xfId="5947"/>
    <cellStyle name="SAPBEXaggDataEmph 6" xfId="5948"/>
    <cellStyle name="SAPBEXaggDataEmph 6 2" xfId="5949"/>
    <cellStyle name="SAPBEXaggDataEmph 6 2 2" xfId="5950"/>
    <cellStyle name="SAPBEXaggDataEmph 6 2 2 2" xfId="5951"/>
    <cellStyle name="SAPBEXaggDataEmph 6 2 2 3" xfId="5952"/>
    <cellStyle name="SAPBEXaggDataEmph 6 2 2 4" xfId="5953"/>
    <cellStyle name="SAPBEXaggDataEmph 6 2 2 5" xfId="5954"/>
    <cellStyle name="SAPBEXaggDataEmph 6 2 2 6" xfId="5955"/>
    <cellStyle name="SAPBEXaggDataEmph 6 2 3" xfId="5956"/>
    <cellStyle name="SAPBEXaggDataEmph 6 2 3 2" xfId="5957"/>
    <cellStyle name="SAPBEXaggDataEmph 6 2 3 3" xfId="5958"/>
    <cellStyle name="SAPBEXaggDataEmph 6 2 3 4" xfId="5959"/>
    <cellStyle name="SAPBEXaggDataEmph 6 2 3 5" xfId="5960"/>
    <cellStyle name="SAPBEXaggDataEmph 6 2 3 6" xfId="5961"/>
    <cellStyle name="SAPBEXaggDataEmph 6 2 4" xfId="5962"/>
    <cellStyle name="SAPBEXaggDataEmph 6 2 5" xfId="5963"/>
    <cellStyle name="SAPBEXaggDataEmph 6 2 6" xfId="5964"/>
    <cellStyle name="SAPBEXaggDataEmph 6 2 7" xfId="5965"/>
    <cellStyle name="SAPBEXaggDataEmph 6 2 8" xfId="5966"/>
    <cellStyle name="SAPBEXaggDataEmph 6 3" xfId="5967"/>
    <cellStyle name="SAPBEXaggDataEmph 6 3 2" xfId="5968"/>
    <cellStyle name="SAPBEXaggDataEmph 6 3 2 2" xfId="5969"/>
    <cellStyle name="SAPBEXaggDataEmph 6 3 2 3" xfId="5970"/>
    <cellStyle name="SAPBEXaggDataEmph 6 3 2 4" xfId="5971"/>
    <cellStyle name="SAPBEXaggDataEmph 6 3 2 5" xfId="5972"/>
    <cellStyle name="SAPBEXaggDataEmph 6 3 2 6" xfId="5973"/>
    <cellStyle name="SAPBEXaggDataEmph 6 3 3" xfId="5974"/>
    <cellStyle name="SAPBEXaggDataEmph 6 3 3 2" xfId="5975"/>
    <cellStyle name="SAPBEXaggDataEmph 6 3 3 3" xfId="5976"/>
    <cellStyle name="SAPBEXaggDataEmph 6 3 3 4" xfId="5977"/>
    <cellStyle name="SAPBEXaggDataEmph 6 3 3 5" xfId="5978"/>
    <cellStyle name="SAPBEXaggDataEmph 6 3 3 6" xfId="5979"/>
    <cellStyle name="SAPBEXaggDataEmph 6 3 4" xfId="5980"/>
    <cellStyle name="SAPBEXaggDataEmph 6 3 5" xfId="5981"/>
    <cellStyle name="SAPBEXaggDataEmph 6 3 6" xfId="5982"/>
    <cellStyle name="SAPBEXaggDataEmph 6 3 7" xfId="5983"/>
    <cellStyle name="SAPBEXaggDataEmph 6 3 8" xfId="5984"/>
    <cellStyle name="SAPBEXaggDataEmph 6 4" xfId="5985"/>
    <cellStyle name="SAPBEXaggDataEmph 6 5" xfId="5986"/>
    <cellStyle name="SAPBEXaggDataEmph 6 6" xfId="5987"/>
    <cellStyle name="SAPBEXaggDataEmph 6 7" xfId="5988"/>
    <cellStyle name="SAPBEXaggDataEmph 6 8" xfId="5989"/>
    <cellStyle name="SAPBEXaggDataEmph 7" xfId="5990"/>
    <cellStyle name="SAPBEXaggDataEmph 7 2" xfId="5991"/>
    <cellStyle name="SAPBEXaggDataEmph 7 2 2" xfId="5992"/>
    <cellStyle name="SAPBEXaggDataEmph 7 2 2 2" xfId="5993"/>
    <cellStyle name="SAPBEXaggDataEmph 7 2 2 3" xfId="5994"/>
    <cellStyle name="SAPBEXaggDataEmph 7 2 2 4" xfId="5995"/>
    <cellStyle name="SAPBEXaggDataEmph 7 2 2 5" xfId="5996"/>
    <cellStyle name="SAPBEXaggDataEmph 7 2 2 6" xfId="5997"/>
    <cellStyle name="SAPBEXaggDataEmph 7 2 3" xfId="5998"/>
    <cellStyle name="SAPBEXaggDataEmph 7 2 3 2" xfId="5999"/>
    <cellStyle name="SAPBEXaggDataEmph 7 2 3 3" xfId="6000"/>
    <cellStyle name="SAPBEXaggDataEmph 7 2 3 4" xfId="6001"/>
    <cellStyle name="SAPBEXaggDataEmph 7 2 3 5" xfId="6002"/>
    <cellStyle name="SAPBEXaggDataEmph 7 2 3 6" xfId="6003"/>
    <cellStyle name="SAPBEXaggDataEmph 7 2 4" xfId="6004"/>
    <cellStyle name="SAPBEXaggDataEmph 7 2 5" xfId="6005"/>
    <cellStyle name="SAPBEXaggDataEmph 7 2 6" xfId="6006"/>
    <cellStyle name="SAPBEXaggDataEmph 7 2 7" xfId="6007"/>
    <cellStyle name="SAPBEXaggDataEmph 7 2 8" xfId="6008"/>
    <cellStyle name="SAPBEXaggDataEmph 7 3" xfId="6009"/>
    <cellStyle name="SAPBEXaggDataEmph 7 3 2" xfId="6010"/>
    <cellStyle name="SAPBEXaggDataEmph 7 3 2 2" xfId="6011"/>
    <cellStyle name="SAPBEXaggDataEmph 7 3 2 3" xfId="6012"/>
    <cellStyle name="SAPBEXaggDataEmph 7 3 2 4" xfId="6013"/>
    <cellStyle name="SAPBEXaggDataEmph 7 3 2 5" xfId="6014"/>
    <cellStyle name="SAPBEXaggDataEmph 7 3 2 6" xfId="6015"/>
    <cellStyle name="SAPBEXaggDataEmph 7 3 3" xfId="6016"/>
    <cellStyle name="SAPBEXaggDataEmph 7 3 3 2" xfId="6017"/>
    <cellStyle name="SAPBEXaggDataEmph 7 3 3 3" xfId="6018"/>
    <cellStyle name="SAPBEXaggDataEmph 7 3 3 4" xfId="6019"/>
    <cellStyle name="SAPBEXaggDataEmph 7 3 3 5" xfId="6020"/>
    <cellStyle name="SAPBEXaggDataEmph 7 3 3 6" xfId="6021"/>
    <cellStyle name="SAPBEXaggDataEmph 7 3 4" xfId="6022"/>
    <cellStyle name="SAPBEXaggDataEmph 7 3 5" xfId="6023"/>
    <cellStyle name="SAPBEXaggDataEmph 7 3 6" xfId="6024"/>
    <cellStyle name="SAPBEXaggDataEmph 7 3 7" xfId="6025"/>
    <cellStyle name="SAPBEXaggDataEmph 7 3 8" xfId="6026"/>
    <cellStyle name="SAPBEXaggDataEmph 7 4" xfId="6027"/>
    <cellStyle name="SAPBEXaggDataEmph 7 5" xfId="6028"/>
    <cellStyle name="SAPBEXaggDataEmph 7 6" xfId="6029"/>
    <cellStyle name="SAPBEXaggDataEmph 7 7" xfId="6030"/>
    <cellStyle name="SAPBEXaggDataEmph 7 8" xfId="6031"/>
    <cellStyle name="SAPBEXaggDataEmph 8" xfId="6032"/>
    <cellStyle name="SAPBEXaggDataEmph 8 2" xfId="6033"/>
    <cellStyle name="SAPBEXaggDataEmph 8 2 2" xfId="6034"/>
    <cellStyle name="SAPBEXaggDataEmph 8 2 2 2" xfId="6035"/>
    <cellStyle name="SAPBEXaggDataEmph 8 2 2 3" xfId="6036"/>
    <cellStyle name="SAPBEXaggDataEmph 8 2 2 4" xfId="6037"/>
    <cellStyle name="SAPBEXaggDataEmph 8 2 2 5" xfId="6038"/>
    <cellStyle name="SAPBEXaggDataEmph 8 2 2 6" xfId="6039"/>
    <cellStyle name="SAPBEXaggDataEmph 8 2 3" xfId="6040"/>
    <cellStyle name="SAPBEXaggDataEmph 8 2 3 2" xfId="6041"/>
    <cellStyle name="SAPBEXaggDataEmph 8 2 3 3" xfId="6042"/>
    <cellStyle name="SAPBEXaggDataEmph 8 2 3 4" xfId="6043"/>
    <cellStyle name="SAPBEXaggDataEmph 8 2 3 5" xfId="6044"/>
    <cellStyle name="SAPBEXaggDataEmph 8 2 3 6" xfId="6045"/>
    <cellStyle name="SAPBEXaggDataEmph 8 2 4" xfId="6046"/>
    <cellStyle name="SAPBEXaggDataEmph 8 2 5" xfId="6047"/>
    <cellStyle name="SAPBEXaggDataEmph 8 2 6" xfId="6048"/>
    <cellStyle name="SAPBEXaggDataEmph 8 2 7" xfId="6049"/>
    <cellStyle name="SAPBEXaggDataEmph 8 2 8" xfId="6050"/>
    <cellStyle name="SAPBEXaggDataEmph 8 3" xfId="6051"/>
    <cellStyle name="SAPBEXaggDataEmph 8 3 2" xfId="6052"/>
    <cellStyle name="SAPBEXaggDataEmph 8 3 2 2" xfId="6053"/>
    <cellStyle name="SAPBEXaggDataEmph 8 3 2 3" xfId="6054"/>
    <cellStyle name="SAPBEXaggDataEmph 8 3 2 4" xfId="6055"/>
    <cellStyle name="SAPBEXaggDataEmph 8 3 2 5" xfId="6056"/>
    <cellStyle name="SAPBEXaggDataEmph 8 3 2 6" xfId="6057"/>
    <cellStyle name="SAPBEXaggDataEmph 8 3 3" xfId="6058"/>
    <cellStyle name="SAPBEXaggDataEmph 8 3 3 2" xfId="6059"/>
    <cellStyle name="SAPBEXaggDataEmph 8 3 3 3" xfId="6060"/>
    <cellStyle name="SAPBEXaggDataEmph 8 3 3 4" xfId="6061"/>
    <cellStyle name="SAPBEXaggDataEmph 8 3 3 5" xfId="6062"/>
    <cellStyle name="SAPBEXaggDataEmph 8 3 3 6" xfId="6063"/>
    <cellStyle name="SAPBEXaggDataEmph 8 3 4" xfId="6064"/>
    <cellStyle name="SAPBEXaggDataEmph 8 3 5" xfId="6065"/>
    <cellStyle name="SAPBEXaggDataEmph 8 3 6" xfId="6066"/>
    <cellStyle name="SAPBEXaggDataEmph 8 3 7" xfId="6067"/>
    <cellStyle name="SAPBEXaggDataEmph 8 3 8" xfId="6068"/>
    <cellStyle name="SAPBEXaggDataEmph 8 4" xfId="6069"/>
    <cellStyle name="SAPBEXaggDataEmph 8 5" xfId="6070"/>
    <cellStyle name="SAPBEXaggDataEmph 8 6" xfId="6071"/>
    <cellStyle name="SAPBEXaggDataEmph 8 7" xfId="6072"/>
    <cellStyle name="SAPBEXaggDataEmph 8 8" xfId="6073"/>
    <cellStyle name="SAPBEXaggDataEmph 9" xfId="6074"/>
    <cellStyle name="SAPBEXaggDataEmph 9 2" xfId="6075"/>
    <cellStyle name="SAPBEXaggDataEmph 9 2 2" xfId="6076"/>
    <cellStyle name="SAPBEXaggDataEmph 9 2 2 2" xfId="6077"/>
    <cellStyle name="SAPBEXaggDataEmph 9 2 2 3" xfId="6078"/>
    <cellStyle name="SAPBEXaggDataEmph 9 2 2 4" xfId="6079"/>
    <cellStyle name="SAPBEXaggDataEmph 9 2 2 5" xfId="6080"/>
    <cellStyle name="SAPBEXaggDataEmph 9 2 2 6" xfId="6081"/>
    <cellStyle name="SAPBEXaggDataEmph 9 2 3" xfId="6082"/>
    <cellStyle name="SAPBEXaggDataEmph 9 2 3 2" xfId="6083"/>
    <cellStyle name="SAPBEXaggDataEmph 9 2 3 3" xfId="6084"/>
    <cellStyle name="SAPBEXaggDataEmph 9 2 3 4" xfId="6085"/>
    <cellStyle name="SAPBEXaggDataEmph 9 2 3 5" xfId="6086"/>
    <cellStyle name="SAPBEXaggDataEmph 9 2 3 6" xfId="6087"/>
    <cellStyle name="SAPBEXaggDataEmph 9 2 4" xfId="6088"/>
    <cellStyle name="SAPBEXaggDataEmph 9 2 5" xfId="6089"/>
    <cellStyle name="SAPBEXaggDataEmph 9 2 6" xfId="6090"/>
    <cellStyle name="SAPBEXaggDataEmph 9 2 7" xfId="6091"/>
    <cellStyle name="SAPBEXaggDataEmph 9 2 8" xfId="6092"/>
    <cellStyle name="SAPBEXaggDataEmph 9 3" xfId="6093"/>
    <cellStyle name="SAPBEXaggDataEmph 9 3 2" xfId="6094"/>
    <cellStyle name="SAPBEXaggDataEmph 9 3 2 2" xfId="6095"/>
    <cellStyle name="SAPBEXaggDataEmph 9 3 2 3" xfId="6096"/>
    <cellStyle name="SAPBEXaggDataEmph 9 3 2 4" xfId="6097"/>
    <cellStyle name="SAPBEXaggDataEmph 9 3 2 5" xfId="6098"/>
    <cellStyle name="SAPBEXaggDataEmph 9 3 2 6" xfId="6099"/>
    <cellStyle name="SAPBEXaggDataEmph 9 3 3" xfId="6100"/>
    <cellStyle name="SAPBEXaggDataEmph 9 3 3 2" xfId="6101"/>
    <cellStyle name="SAPBEXaggDataEmph 9 3 3 3" xfId="6102"/>
    <cellStyle name="SAPBEXaggDataEmph 9 3 3 4" xfId="6103"/>
    <cellStyle name="SAPBEXaggDataEmph 9 3 3 5" xfId="6104"/>
    <cellStyle name="SAPBEXaggDataEmph 9 3 3 6" xfId="6105"/>
    <cellStyle name="SAPBEXaggDataEmph 9 3 4" xfId="6106"/>
    <cellStyle name="SAPBEXaggDataEmph 9 3 5" xfId="6107"/>
    <cellStyle name="SAPBEXaggDataEmph 9 3 6" xfId="6108"/>
    <cellStyle name="SAPBEXaggDataEmph 9 3 7" xfId="6109"/>
    <cellStyle name="SAPBEXaggDataEmph 9 3 8" xfId="6110"/>
    <cellStyle name="SAPBEXaggDataEmph 9 4" xfId="6111"/>
    <cellStyle name="SAPBEXaggDataEmph 9 5" xfId="6112"/>
    <cellStyle name="SAPBEXaggDataEmph 9 6" xfId="6113"/>
    <cellStyle name="SAPBEXaggDataEmph 9 7" xfId="6114"/>
    <cellStyle name="SAPBEXaggDataEmph 9 8" xfId="6115"/>
    <cellStyle name="SAPBEXaggItem" xfId="13"/>
    <cellStyle name="SAPBEXaggItem 10" xfId="6116"/>
    <cellStyle name="SAPBEXaggItem 10 2" xfId="6117"/>
    <cellStyle name="SAPBEXaggItem 10 2 2" xfId="6118"/>
    <cellStyle name="SAPBEXaggItem 10 2 2 2" xfId="6119"/>
    <cellStyle name="SAPBEXaggItem 10 2 2 3" xfId="6120"/>
    <cellStyle name="SAPBEXaggItem 10 2 2 4" xfId="6121"/>
    <cellStyle name="SAPBEXaggItem 10 2 2 5" xfId="6122"/>
    <cellStyle name="SAPBEXaggItem 10 2 2 6" xfId="6123"/>
    <cellStyle name="SAPBEXaggItem 10 2 3" xfId="6124"/>
    <cellStyle name="SAPBEXaggItem 10 2 3 2" xfId="6125"/>
    <cellStyle name="SAPBEXaggItem 10 2 3 3" xfId="6126"/>
    <cellStyle name="SAPBEXaggItem 10 2 3 4" xfId="6127"/>
    <cellStyle name="SAPBEXaggItem 10 2 3 5" xfId="6128"/>
    <cellStyle name="SAPBEXaggItem 10 2 3 6" xfId="6129"/>
    <cellStyle name="SAPBEXaggItem 10 2 4" xfId="6130"/>
    <cellStyle name="SAPBEXaggItem 10 2 5" xfId="6131"/>
    <cellStyle name="SAPBEXaggItem 10 2 6" xfId="6132"/>
    <cellStyle name="SAPBEXaggItem 10 2 7" xfId="6133"/>
    <cellStyle name="SAPBEXaggItem 10 2 8" xfId="6134"/>
    <cellStyle name="SAPBEXaggItem 10 3" xfId="6135"/>
    <cellStyle name="SAPBEXaggItem 10 3 2" xfId="6136"/>
    <cellStyle name="SAPBEXaggItem 10 3 2 2" xfId="6137"/>
    <cellStyle name="SAPBEXaggItem 10 3 2 3" xfId="6138"/>
    <cellStyle name="SAPBEXaggItem 10 3 2 4" xfId="6139"/>
    <cellStyle name="SAPBEXaggItem 10 3 2 5" xfId="6140"/>
    <cellStyle name="SAPBEXaggItem 10 3 2 6" xfId="6141"/>
    <cellStyle name="SAPBEXaggItem 10 3 3" xfId="6142"/>
    <cellStyle name="SAPBEXaggItem 10 3 3 2" xfId="6143"/>
    <cellStyle name="SAPBEXaggItem 10 3 3 3" xfId="6144"/>
    <cellStyle name="SAPBEXaggItem 10 3 3 4" xfId="6145"/>
    <cellStyle name="SAPBEXaggItem 10 3 3 5" xfId="6146"/>
    <cellStyle name="SAPBEXaggItem 10 3 3 6" xfId="6147"/>
    <cellStyle name="SAPBEXaggItem 10 3 4" xfId="6148"/>
    <cellStyle name="SAPBEXaggItem 10 3 5" xfId="6149"/>
    <cellStyle name="SAPBEXaggItem 10 3 6" xfId="6150"/>
    <cellStyle name="SAPBEXaggItem 10 3 7" xfId="6151"/>
    <cellStyle name="SAPBEXaggItem 10 3 8" xfId="6152"/>
    <cellStyle name="SAPBEXaggItem 10 4" xfId="6153"/>
    <cellStyle name="SAPBEXaggItem 10 5" xfId="6154"/>
    <cellStyle name="SAPBEXaggItem 10 6" xfId="6155"/>
    <cellStyle name="SAPBEXaggItem 10 7" xfId="6156"/>
    <cellStyle name="SAPBEXaggItem 10 8" xfId="6157"/>
    <cellStyle name="SAPBEXaggItem 11" xfId="6158"/>
    <cellStyle name="SAPBEXaggItem 11 2" xfId="6159"/>
    <cellStyle name="SAPBEXaggItem 11 2 2" xfId="6160"/>
    <cellStyle name="SAPBEXaggItem 11 2 2 2" xfId="6161"/>
    <cellStyle name="SAPBEXaggItem 11 2 2 3" xfId="6162"/>
    <cellStyle name="SAPBEXaggItem 11 2 2 4" xfId="6163"/>
    <cellStyle name="SAPBEXaggItem 11 2 2 5" xfId="6164"/>
    <cellStyle name="SAPBEXaggItem 11 2 2 6" xfId="6165"/>
    <cellStyle name="SAPBEXaggItem 11 2 3" xfId="6166"/>
    <cellStyle name="SAPBEXaggItem 11 2 3 2" xfId="6167"/>
    <cellStyle name="SAPBEXaggItem 11 2 3 3" xfId="6168"/>
    <cellStyle name="SAPBEXaggItem 11 2 3 4" xfId="6169"/>
    <cellStyle name="SAPBEXaggItem 11 2 3 5" xfId="6170"/>
    <cellStyle name="SAPBEXaggItem 11 2 3 6" xfId="6171"/>
    <cellStyle name="SAPBEXaggItem 11 2 4" xfId="6172"/>
    <cellStyle name="SAPBEXaggItem 11 2 5" xfId="6173"/>
    <cellStyle name="SAPBEXaggItem 11 2 6" xfId="6174"/>
    <cellStyle name="SAPBEXaggItem 11 2 7" xfId="6175"/>
    <cellStyle name="SAPBEXaggItem 11 2 8" xfId="6176"/>
    <cellStyle name="SAPBEXaggItem 11 3" xfId="6177"/>
    <cellStyle name="SAPBEXaggItem 11 3 2" xfId="6178"/>
    <cellStyle name="SAPBEXaggItem 11 3 2 2" xfId="6179"/>
    <cellStyle name="SAPBEXaggItem 11 3 2 3" xfId="6180"/>
    <cellStyle name="SAPBEXaggItem 11 3 2 4" xfId="6181"/>
    <cellStyle name="SAPBEXaggItem 11 3 2 5" xfId="6182"/>
    <cellStyle name="SAPBEXaggItem 11 3 2 6" xfId="6183"/>
    <cellStyle name="SAPBEXaggItem 11 3 3" xfId="6184"/>
    <cellStyle name="SAPBEXaggItem 11 3 3 2" xfId="6185"/>
    <cellStyle name="SAPBEXaggItem 11 3 3 3" xfId="6186"/>
    <cellStyle name="SAPBEXaggItem 11 3 3 4" xfId="6187"/>
    <cellStyle name="SAPBEXaggItem 11 3 3 5" xfId="6188"/>
    <cellStyle name="SAPBEXaggItem 11 3 3 6" xfId="6189"/>
    <cellStyle name="SAPBEXaggItem 11 3 4" xfId="6190"/>
    <cellStyle name="SAPBEXaggItem 11 3 5" xfId="6191"/>
    <cellStyle name="SAPBEXaggItem 11 3 6" xfId="6192"/>
    <cellStyle name="SAPBEXaggItem 11 3 7" xfId="6193"/>
    <cellStyle name="SAPBEXaggItem 11 3 8" xfId="6194"/>
    <cellStyle name="SAPBEXaggItem 11 4" xfId="6195"/>
    <cellStyle name="SAPBEXaggItem 11 5" xfId="6196"/>
    <cellStyle name="SAPBEXaggItem 11 6" xfId="6197"/>
    <cellStyle name="SAPBEXaggItem 11 7" xfId="6198"/>
    <cellStyle name="SAPBEXaggItem 11 8" xfId="6199"/>
    <cellStyle name="SAPBEXaggItem 12" xfId="6200"/>
    <cellStyle name="SAPBEXaggItem 12 2" xfId="6201"/>
    <cellStyle name="SAPBEXaggItem 12 2 2" xfId="6202"/>
    <cellStyle name="SAPBEXaggItem 12 2 2 2" xfId="6203"/>
    <cellStyle name="SAPBEXaggItem 12 2 2 3" xfId="6204"/>
    <cellStyle name="SAPBEXaggItem 12 2 2 4" xfId="6205"/>
    <cellStyle name="SAPBEXaggItem 12 2 2 5" xfId="6206"/>
    <cellStyle name="SAPBEXaggItem 12 2 2 6" xfId="6207"/>
    <cellStyle name="SAPBEXaggItem 12 2 3" xfId="6208"/>
    <cellStyle name="SAPBEXaggItem 12 2 3 2" xfId="6209"/>
    <cellStyle name="SAPBEXaggItem 12 2 3 3" xfId="6210"/>
    <cellStyle name="SAPBEXaggItem 12 2 3 4" xfId="6211"/>
    <cellStyle name="SAPBEXaggItem 12 2 3 5" xfId="6212"/>
    <cellStyle name="SAPBEXaggItem 12 2 3 6" xfId="6213"/>
    <cellStyle name="SAPBEXaggItem 12 2 4" xfId="6214"/>
    <cellStyle name="SAPBEXaggItem 12 2 5" xfId="6215"/>
    <cellStyle name="SAPBEXaggItem 12 2 6" xfId="6216"/>
    <cellStyle name="SAPBEXaggItem 12 2 7" xfId="6217"/>
    <cellStyle name="SAPBEXaggItem 12 2 8" xfId="6218"/>
    <cellStyle name="SAPBEXaggItem 12 3" xfId="6219"/>
    <cellStyle name="SAPBEXaggItem 12 3 2" xfId="6220"/>
    <cellStyle name="SAPBEXaggItem 12 3 2 2" xfId="6221"/>
    <cellStyle name="SAPBEXaggItem 12 3 2 3" xfId="6222"/>
    <cellStyle name="SAPBEXaggItem 12 3 2 4" xfId="6223"/>
    <cellStyle name="SAPBEXaggItem 12 3 2 5" xfId="6224"/>
    <cellStyle name="SAPBEXaggItem 12 3 2 6" xfId="6225"/>
    <cellStyle name="SAPBEXaggItem 12 3 3" xfId="6226"/>
    <cellStyle name="SAPBEXaggItem 12 3 3 2" xfId="6227"/>
    <cellStyle name="SAPBEXaggItem 12 3 3 3" xfId="6228"/>
    <cellStyle name="SAPBEXaggItem 12 3 3 4" xfId="6229"/>
    <cellStyle name="SAPBEXaggItem 12 3 3 5" xfId="6230"/>
    <cellStyle name="SAPBEXaggItem 12 3 3 6" xfId="6231"/>
    <cellStyle name="SAPBEXaggItem 12 3 4" xfId="6232"/>
    <cellStyle name="SAPBEXaggItem 12 3 5" xfId="6233"/>
    <cellStyle name="SAPBEXaggItem 12 3 6" xfId="6234"/>
    <cellStyle name="SAPBEXaggItem 12 3 7" xfId="6235"/>
    <cellStyle name="SAPBEXaggItem 12 3 8" xfId="6236"/>
    <cellStyle name="SAPBEXaggItem 12 4" xfId="6237"/>
    <cellStyle name="SAPBEXaggItem 12 5" xfId="6238"/>
    <cellStyle name="SAPBEXaggItem 12 6" xfId="6239"/>
    <cellStyle name="SAPBEXaggItem 12 7" xfId="6240"/>
    <cellStyle name="SAPBEXaggItem 12 8" xfId="6241"/>
    <cellStyle name="SAPBEXaggItem 13" xfId="6242"/>
    <cellStyle name="SAPBEXaggItem 13 2" xfId="6243"/>
    <cellStyle name="SAPBEXaggItem 13 2 2" xfId="6244"/>
    <cellStyle name="SAPBEXaggItem 13 2 2 2" xfId="6245"/>
    <cellStyle name="SAPBEXaggItem 13 2 2 3" xfId="6246"/>
    <cellStyle name="SAPBEXaggItem 13 2 2 4" xfId="6247"/>
    <cellStyle name="SAPBEXaggItem 13 2 2 5" xfId="6248"/>
    <cellStyle name="SAPBEXaggItem 13 2 2 6" xfId="6249"/>
    <cellStyle name="SAPBEXaggItem 13 2 3" xfId="6250"/>
    <cellStyle name="SAPBEXaggItem 13 2 3 2" xfId="6251"/>
    <cellStyle name="SAPBEXaggItem 13 2 3 3" xfId="6252"/>
    <cellStyle name="SAPBEXaggItem 13 2 3 4" xfId="6253"/>
    <cellStyle name="SAPBEXaggItem 13 2 3 5" xfId="6254"/>
    <cellStyle name="SAPBEXaggItem 13 2 3 6" xfId="6255"/>
    <cellStyle name="SAPBEXaggItem 13 2 4" xfId="6256"/>
    <cellStyle name="SAPBEXaggItem 13 2 5" xfId="6257"/>
    <cellStyle name="SAPBEXaggItem 13 2 6" xfId="6258"/>
    <cellStyle name="SAPBEXaggItem 13 2 7" xfId="6259"/>
    <cellStyle name="SAPBEXaggItem 13 2 8" xfId="6260"/>
    <cellStyle name="SAPBEXaggItem 13 3" xfId="6261"/>
    <cellStyle name="SAPBEXaggItem 13 3 2" xfId="6262"/>
    <cellStyle name="SAPBEXaggItem 13 3 2 2" xfId="6263"/>
    <cellStyle name="SAPBEXaggItem 13 3 2 3" xfId="6264"/>
    <cellStyle name="SAPBEXaggItem 13 3 2 4" xfId="6265"/>
    <cellStyle name="SAPBEXaggItem 13 3 2 5" xfId="6266"/>
    <cellStyle name="SAPBEXaggItem 13 3 2 6" xfId="6267"/>
    <cellStyle name="SAPBEXaggItem 13 3 3" xfId="6268"/>
    <cellStyle name="SAPBEXaggItem 13 3 3 2" xfId="6269"/>
    <cellStyle name="SAPBEXaggItem 13 3 3 3" xfId="6270"/>
    <cellStyle name="SAPBEXaggItem 13 3 3 4" xfId="6271"/>
    <cellStyle name="SAPBEXaggItem 13 3 3 5" xfId="6272"/>
    <cellStyle name="SAPBEXaggItem 13 3 3 6" xfId="6273"/>
    <cellStyle name="SAPBEXaggItem 13 3 4" xfId="6274"/>
    <cellStyle name="SAPBEXaggItem 13 3 5" xfId="6275"/>
    <cellStyle name="SAPBEXaggItem 13 3 6" xfId="6276"/>
    <cellStyle name="SAPBEXaggItem 13 3 7" xfId="6277"/>
    <cellStyle name="SAPBEXaggItem 13 3 8" xfId="6278"/>
    <cellStyle name="SAPBEXaggItem 13 4" xfId="6279"/>
    <cellStyle name="SAPBEXaggItem 13 5" xfId="6280"/>
    <cellStyle name="SAPBEXaggItem 13 6" xfId="6281"/>
    <cellStyle name="SAPBEXaggItem 13 7" xfId="6282"/>
    <cellStyle name="SAPBEXaggItem 13 8" xfId="6283"/>
    <cellStyle name="SAPBEXaggItem 14" xfId="6284"/>
    <cellStyle name="SAPBEXaggItem 14 2" xfId="6285"/>
    <cellStyle name="SAPBEXaggItem 14 2 2" xfId="6286"/>
    <cellStyle name="SAPBEXaggItem 14 2 2 2" xfId="6287"/>
    <cellStyle name="SAPBEXaggItem 14 2 2 3" xfId="6288"/>
    <cellStyle name="SAPBEXaggItem 14 2 2 4" xfId="6289"/>
    <cellStyle name="SAPBEXaggItem 14 2 2 5" xfId="6290"/>
    <cellStyle name="SAPBEXaggItem 14 2 2 6" xfId="6291"/>
    <cellStyle name="SAPBEXaggItem 14 2 3" xfId="6292"/>
    <cellStyle name="SAPBEXaggItem 14 2 3 2" xfId="6293"/>
    <cellStyle name="SAPBEXaggItem 14 2 3 3" xfId="6294"/>
    <cellStyle name="SAPBEXaggItem 14 2 3 4" xfId="6295"/>
    <cellStyle name="SAPBEXaggItem 14 2 3 5" xfId="6296"/>
    <cellStyle name="SAPBEXaggItem 14 2 3 6" xfId="6297"/>
    <cellStyle name="SAPBEXaggItem 14 2 4" xfId="6298"/>
    <cellStyle name="SAPBEXaggItem 14 2 5" xfId="6299"/>
    <cellStyle name="SAPBEXaggItem 14 2 6" xfId="6300"/>
    <cellStyle name="SAPBEXaggItem 14 2 7" xfId="6301"/>
    <cellStyle name="SAPBEXaggItem 14 2 8" xfId="6302"/>
    <cellStyle name="SAPBEXaggItem 14 3" xfId="6303"/>
    <cellStyle name="SAPBEXaggItem 14 3 2" xfId="6304"/>
    <cellStyle name="SAPBEXaggItem 14 3 2 2" xfId="6305"/>
    <cellStyle name="SAPBEXaggItem 14 3 2 3" xfId="6306"/>
    <cellStyle name="SAPBEXaggItem 14 3 2 4" xfId="6307"/>
    <cellStyle name="SAPBEXaggItem 14 3 2 5" xfId="6308"/>
    <cellStyle name="SAPBEXaggItem 14 3 2 6" xfId="6309"/>
    <cellStyle name="SAPBEXaggItem 14 3 3" xfId="6310"/>
    <cellStyle name="SAPBEXaggItem 14 3 3 2" xfId="6311"/>
    <cellStyle name="SAPBEXaggItem 14 3 3 3" xfId="6312"/>
    <cellStyle name="SAPBEXaggItem 14 3 3 4" xfId="6313"/>
    <cellStyle name="SAPBEXaggItem 14 3 3 5" xfId="6314"/>
    <cellStyle name="SAPBEXaggItem 14 3 3 6" xfId="6315"/>
    <cellStyle name="SAPBEXaggItem 14 3 4" xfId="6316"/>
    <cellStyle name="SAPBEXaggItem 14 3 5" xfId="6317"/>
    <cellStyle name="SAPBEXaggItem 14 3 6" xfId="6318"/>
    <cellStyle name="SAPBEXaggItem 14 3 7" xfId="6319"/>
    <cellStyle name="SAPBEXaggItem 14 3 8" xfId="6320"/>
    <cellStyle name="SAPBEXaggItem 14 4" xfId="6321"/>
    <cellStyle name="SAPBEXaggItem 14 5" xfId="6322"/>
    <cellStyle name="SAPBEXaggItem 14 6" xfId="6323"/>
    <cellStyle name="SAPBEXaggItem 14 7" xfId="6324"/>
    <cellStyle name="SAPBEXaggItem 14 8" xfId="6325"/>
    <cellStyle name="SAPBEXaggItem 15" xfId="6326"/>
    <cellStyle name="SAPBEXaggItem 15 2" xfId="6327"/>
    <cellStyle name="SAPBEXaggItem 15 2 2" xfId="6328"/>
    <cellStyle name="SAPBEXaggItem 15 2 2 2" xfId="6329"/>
    <cellStyle name="SAPBEXaggItem 15 2 2 3" xfId="6330"/>
    <cellStyle name="SAPBEXaggItem 15 2 2 4" xfId="6331"/>
    <cellStyle name="SAPBEXaggItem 15 2 2 5" xfId="6332"/>
    <cellStyle name="SAPBEXaggItem 15 2 2 6" xfId="6333"/>
    <cellStyle name="SAPBEXaggItem 15 2 3" xfId="6334"/>
    <cellStyle name="SAPBEXaggItem 15 2 3 2" xfId="6335"/>
    <cellStyle name="SAPBEXaggItem 15 2 3 3" xfId="6336"/>
    <cellStyle name="SAPBEXaggItem 15 2 3 4" xfId="6337"/>
    <cellStyle name="SAPBEXaggItem 15 2 3 5" xfId="6338"/>
    <cellStyle name="SAPBEXaggItem 15 2 3 6" xfId="6339"/>
    <cellStyle name="SAPBEXaggItem 15 2 4" xfId="6340"/>
    <cellStyle name="SAPBEXaggItem 15 2 5" xfId="6341"/>
    <cellStyle name="SAPBEXaggItem 15 2 6" xfId="6342"/>
    <cellStyle name="SAPBEXaggItem 15 2 7" xfId="6343"/>
    <cellStyle name="SAPBEXaggItem 15 2 8" xfId="6344"/>
    <cellStyle name="SAPBEXaggItem 15 3" xfId="6345"/>
    <cellStyle name="SAPBEXaggItem 15 3 2" xfId="6346"/>
    <cellStyle name="SAPBEXaggItem 15 3 2 2" xfId="6347"/>
    <cellStyle name="SAPBEXaggItem 15 3 2 3" xfId="6348"/>
    <cellStyle name="SAPBEXaggItem 15 3 2 4" xfId="6349"/>
    <cellStyle name="SAPBEXaggItem 15 3 2 5" xfId="6350"/>
    <cellStyle name="SAPBEXaggItem 15 3 2 6" xfId="6351"/>
    <cellStyle name="SAPBEXaggItem 15 3 3" xfId="6352"/>
    <cellStyle name="SAPBEXaggItem 15 3 3 2" xfId="6353"/>
    <cellStyle name="SAPBEXaggItem 15 3 3 3" xfId="6354"/>
    <cellStyle name="SAPBEXaggItem 15 3 3 4" xfId="6355"/>
    <cellStyle name="SAPBEXaggItem 15 3 3 5" xfId="6356"/>
    <cellStyle name="SAPBEXaggItem 15 3 3 6" xfId="6357"/>
    <cellStyle name="SAPBEXaggItem 15 3 4" xfId="6358"/>
    <cellStyle name="SAPBEXaggItem 15 3 5" xfId="6359"/>
    <cellStyle name="SAPBEXaggItem 15 3 6" xfId="6360"/>
    <cellStyle name="SAPBEXaggItem 15 3 7" xfId="6361"/>
    <cellStyle name="SAPBEXaggItem 15 3 8" xfId="6362"/>
    <cellStyle name="SAPBEXaggItem 15 4" xfId="6363"/>
    <cellStyle name="SAPBEXaggItem 15 5" xfId="6364"/>
    <cellStyle name="SAPBEXaggItem 15 6" xfId="6365"/>
    <cellStyle name="SAPBEXaggItem 15 7" xfId="6366"/>
    <cellStyle name="SAPBEXaggItem 15 8" xfId="6367"/>
    <cellStyle name="SAPBEXaggItem 16" xfId="6368"/>
    <cellStyle name="SAPBEXaggItem 16 2" xfId="6369"/>
    <cellStyle name="SAPBEXaggItem 16 2 2" xfId="6370"/>
    <cellStyle name="SAPBEXaggItem 16 2 2 2" xfId="6371"/>
    <cellStyle name="SAPBEXaggItem 16 2 2 3" xfId="6372"/>
    <cellStyle name="SAPBEXaggItem 16 2 2 4" xfId="6373"/>
    <cellStyle name="SAPBEXaggItem 16 2 2 5" xfId="6374"/>
    <cellStyle name="SAPBEXaggItem 16 2 2 6" xfId="6375"/>
    <cellStyle name="SAPBEXaggItem 16 2 3" xfId="6376"/>
    <cellStyle name="SAPBEXaggItem 16 2 3 2" xfId="6377"/>
    <cellStyle name="SAPBEXaggItem 16 2 3 3" xfId="6378"/>
    <cellStyle name="SAPBEXaggItem 16 2 3 4" xfId="6379"/>
    <cellStyle name="SAPBEXaggItem 16 2 3 5" xfId="6380"/>
    <cellStyle name="SAPBEXaggItem 16 2 3 6" xfId="6381"/>
    <cellStyle name="SAPBEXaggItem 16 2 4" xfId="6382"/>
    <cellStyle name="SAPBEXaggItem 16 2 5" xfId="6383"/>
    <cellStyle name="SAPBEXaggItem 16 2 6" xfId="6384"/>
    <cellStyle name="SAPBEXaggItem 16 2 7" xfId="6385"/>
    <cellStyle name="SAPBEXaggItem 16 2 8" xfId="6386"/>
    <cellStyle name="SAPBEXaggItem 16 3" xfId="6387"/>
    <cellStyle name="SAPBEXaggItem 16 3 2" xfId="6388"/>
    <cellStyle name="SAPBEXaggItem 16 3 2 2" xfId="6389"/>
    <cellStyle name="SAPBEXaggItem 16 3 2 3" xfId="6390"/>
    <cellStyle name="SAPBEXaggItem 16 3 2 4" xfId="6391"/>
    <cellStyle name="SAPBEXaggItem 16 3 2 5" xfId="6392"/>
    <cellStyle name="SAPBEXaggItem 16 3 2 6" xfId="6393"/>
    <cellStyle name="SAPBEXaggItem 16 3 3" xfId="6394"/>
    <cellStyle name="SAPBEXaggItem 16 3 3 2" xfId="6395"/>
    <cellStyle name="SAPBEXaggItem 16 3 3 3" xfId="6396"/>
    <cellStyle name="SAPBEXaggItem 16 3 3 4" xfId="6397"/>
    <cellStyle name="SAPBEXaggItem 16 3 3 5" xfId="6398"/>
    <cellStyle name="SAPBEXaggItem 16 3 3 6" xfId="6399"/>
    <cellStyle name="SAPBEXaggItem 16 3 4" xfId="6400"/>
    <cellStyle name="SAPBEXaggItem 16 3 5" xfId="6401"/>
    <cellStyle name="SAPBEXaggItem 16 3 6" xfId="6402"/>
    <cellStyle name="SAPBEXaggItem 16 3 7" xfId="6403"/>
    <cellStyle name="SAPBEXaggItem 16 3 8" xfId="6404"/>
    <cellStyle name="SAPBEXaggItem 16 4" xfId="6405"/>
    <cellStyle name="SAPBEXaggItem 16 5" xfId="6406"/>
    <cellStyle name="SAPBEXaggItem 16 6" xfId="6407"/>
    <cellStyle name="SAPBEXaggItem 16 7" xfId="6408"/>
    <cellStyle name="SAPBEXaggItem 16 8" xfId="6409"/>
    <cellStyle name="SAPBEXaggItem 17" xfId="6410"/>
    <cellStyle name="SAPBEXaggItem 17 2" xfId="6411"/>
    <cellStyle name="SAPBEXaggItem 17 2 2" xfId="6412"/>
    <cellStyle name="SAPBEXaggItem 17 2 2 2" xfId="6413"/>
    <cellStyle name="SAPBEXaggItem 17 2 2 3" xfId="6414"/>
    <cellStyle name="SAPBEXaggItem 17 2 2 4" xfId="6415"/>
    <cellStyle name="SAPBEXaggItem 17 2 2 5" xfId="6416"/>
    <cellStyle name="SAPBEXaggItem 17 2 2 6" xfId="6417"/>
    <cellStyle name="SAPBEXaggItem 17 2 3" xfId="6418"/>
    <cellStyle name="SAPBEXaggItem 17 2 3 2" xfId="6419"/>
    <cellStyle name="SAPBEXaggItem 17 2 3 3" xfId="6420"/>
    <cellStyle name="SAPBEXaggItem 17 2 3 4" xfId="6421"/>
    <cellStyle name="SAPBEXaggItem 17 2 3 5" xfId="6422"/>
    <cellStyle name="SAPBEXaggItem 17 2 3 6" xfId="6423"/>
    <cellStyle name="SAPBEXaggItem 17 2 4" xfId="6424"/>
    <cellStyle name="SAPBEXaggItem 17 2 5" xfId="6425"/>
    <cellStyle name="SAPBEXaggItem 17 2 6" xfId="6426"/>
    <cellStyle name="SAPBEXaggItem 17 2 7" xfId="6427"/>
    <cellStyle name="SAPBEXaggItem 17 2 8" xfId="6428"/>
    <cellStyle name="SAPBEXaggItem 17 3" xfId="6429"/>
    <cellStyle name="SAPBEXaggItem 17 3 2" xfId="6430"/>
    <cellStyle name="SAPBEXaggItem 17 3 2 2" xfId="6431"/>
    <cellStyle name="SAPBEXaggItem 17 3 2 3" xfId="6432"/>
    <cellStyle name="SAPBEXaggItem 17 3 2 4" xfId="6433"/>
    <cellStyle name="SAPBEXaggItem 17 3 2 5" xfId="6434"/>
    <cellStyle name="SAPBEXaggItem 17 3 2 6" xfId="6435"/>
    <cellStyle name="SAPBEXaggItem 17 3 3" xfId="6436"/>
    <cellStyle name="SAPBEXaggItem 17 3 3 2" xfId="6437"/>
    <cellStyle name="SAPBEXaggItem 17 3 3 3" xfId="6438"/>
    <cellStyle name="SAPBEXaggItem 17 3 3 4" xfId="6439"/>
    <cellStyle name="SAPBEXaggItem 17 3 3 5" xfId="6440"/>
    <cellStyle name="SAPBEXaggItem 17 3 3 6" xfId="6441"/>
    <cellStyle name="SAPBEXaggItem 17 3 4" xfId="6442"/>
    <cellStyle name="SAPBEXaggItem 17 3 5" xfId="6443"/>
    <cellStyle name="SAPBEXaggItem 17 3 6" xfId="6444"/>
    <cellStyle name="SAPBEXaggItem 17 3 7" xfId="6445"/>
    <cellStyle name="SAPBEXaggItem 17 3 8" xfId="6446"/>
    <cellStyle name="SAPBEXaggItem 17 4" xfId="6447"/>
    <cellStyle name="SAPBEXaggItem 17 5" xfId="6448"/>
    <cellStyle name="SAPBEXaggItem 17 6" xfId="6449"/>
    <cellStyle name="SAPBEXaggItem 17 7" xfId="6450"/>
    <cellStyle name="SAPBEXaggItem 17 8" xfId="6451"/>
    <cellStyle name="SAPBEXaggItem 18" xfId="6452"/>
    <cellStyle name="SAPBEXaggItem 18 2" xfId="6453"/>
    <cellStyle name="SAPBEXaggItem 18 2 2" xfId="6454"/>
    <cellStyle name="SAPBEXaggItem 18 2 2 2" xfId="6455"/>
    <cellStyle name="SAPBEXaggItem 18 2 2 3" xfId="6456"/>
    <cellStyle name="SAPBEXaggItem 18 2 2 4" xfId="6457"/>
    <cellStyle name="SAPBEXaggItem 18 2 2 5" xfId="6458"/>
    <cellStyle name="SAPBEXaggItem 18 2 2 6" xfId="6459"/>
    <cellStyle name="SAPBEXaggItem 18 2 3" xfId="6460"/>
    <cellStyle name="SAPBEXaggItem 18 2 3 2" xfId="6461"/>
    <cellStyle name="SAPBEXaggItem 18 2 3 3" xfId="6462"/>
    <cellStyle name="SAPBEXaggItem 18 2 3 4" xfId="6463"/>
    <cellStyle name="SAPBEXaggItem 18 2 3 5" xfId="6464"/>
    <cellStyle name="SAPBEXaggItem 18 2 3 6" xfId="6465"/>
    <cellStyle name="SAPBEXaggItem 18 2 4" xfId="6466"/>
    <cellStyle name="SAPBEXaggItem 18 2 5" xfId="6467"/>
    <cellStyle name="SAPBEXaggItem 18 2 6" xfId="6468"/>
    <cellStyle name="SAPBEXaggItem 18 2 7" xfId="6469"/>
    <cellStyle name="SAPBEXaggItem 18 2 8" xfId="6470"/>
    <cellStyle name="SAPBEXaggItem 18 3" xfId="6471"/>
    <cellStyle name="SAPBEXaggItem 18 3 2" xfId="6472"/>
    <cellStyle name="SAPBEXaggItem 18 3 2 2" xfId="6473"/>
    <cellStyle name="SAPBEXaggItem 18 3 2 3" xfId="6474"/>
    <cellStyle name="SAPBEXaggItem 18 3 2 4" xfId="6475"/>
    <cellStyle name="SAPBEXaggItem 18 3 2 5" xfId="6476"/>
    <cellStyle name="SAPBEXaggItem 18 3 2 6" xfId="6477"/>
    <cellStyle name="SAPBEXaggItem 18 3 3" xfId="6478"/>
    <cellStyle name="SAPBEXaggItem 18 3 3 2" xfId="6479"/>
    <cellStyle name="SAPBEXaggItem 18 3 3 3" xfId="6480"/>
    <cellStyle name="SAPBEXaggItem 18 3 3 4" xfId="6481"/>
    <cellStyle name="SAPBEXaggItem 18 3 3 5" xfId="6482"/>
    <cellStyle name="SAPBEXaggItem 18 3 3 6" xfId="6483"/>
    <cellStyle name="SAPBEXaggItem 18 3 4" xfId="6484"/>
    <cellStyle name="SAPBEXaggItem 18 3 5" xfId="6485"/>
    <cellStyle name="SAPBEXaggItem 18 3 6" xfId="6486"/>
    <cellStyle name="SAPBEXaggItem 18 3 7" xfId="6487"/>
    <cellStyle name="SAPBEXaggItem 18 3 8" xfId="6488"/>
    <cellStyle name="SAPBEXaggItem 18 4" xfId="6489"/>
    <cellStyle name="SAPBEXaggItem 18 5" xfId="6490"/>
    <cellStyle name="SAPBEXaggItem 18 6" xfId="6491"/>
    <cellStyle name="SAPBEXaggItem 18 7" xfId="6492"/>
    <cellStyle name="SAPBEXaggItem 18 8" xfId="6493"/>
    <cellStyle name="SAPBEXaggItem 19" xfId="6494"/>
    <cellStyle name="SAPBEXaggItem 19 2" xfId="6495"/>
    <cellStyle name="SAPBEXaggItem 19 2 2" xfId="6496"/>
    <cellStyle name="SAPBEXaggItem 19 2 2 2" xfId="6497"/>
    <cellStyle name="SAPBEXaggItem 19 2 2 3" xfId="6498"/>
    <cellStyle name="SAPBEXaggItem 19 2 2 4" xfId="6499"/>
    <cellStyle name="SAPBEXaggItem 19 2 2 5" xfId="6500"/>
    <cellStyle name="SAPBEXaggItem 19 2 2 6" xfId="6501"/>
    <cellStyle name="SAPBEXaggItem 19 2 3" xfId="6502"/>
    <cellStyle name="SAPBEXaggItem 19 2 3 2" xfId="6503"/>
    <cellStyle name="SAPBEXaggItem 19 2 3 3" xfId="6504"/>
    <cellStyle name="SAPBEXaggItem 19 2 3 4" xfId="6505"/>
    <cellStyle name="SAPBEXaggItem 19 2 3 5" xfId="6506"/>
    <cellStyle name="SAPBEXaggItem 19 2 3 6" xfId="6507"/>
    <cellStyle name="SAPBEXaggItem 19 2 4" xfId="6508"/>
    <cellStyle name="SAPBEXaggItem 19 2 5" xfId="6509"/>
    <cellStyle name="SAPBEXaggItem 19 2 6" xfId="6510"/>
    <cellStyle name="SAPBEXaggItem 19 2 7" xfId="6511"/>
    <cellStyle name="SAPBEXaggItem 19 2 8" xfId="6512"/>
    <cellStyle name="SAPBEXaggItem 19 3" xfId="6513"/>
    <cellStyle name="SAPBEXaggItem 19 3 2" xfId="6514"/>
    <cellStyle name="SAPBEXaggItem 19 3 2 2" xfId="6515"/>
    <cellStyle name="SAPBEXaggItem 19 3 2 3" xfId="6516"/>
    <cellStyle name="SAPBEXaggItem 19 3 2 4" xfId="6517"/>
    <cellStyle name="SAPBEXaggItem 19 3 2 5" xfId="6518"/>
    <cellStyle name="SAPBEXaggItem 19 3 2 6" xfId="6519"/>
    <cellStyle name="SAPBEXaggItem 19 3 3" xfId="6520"/>
    <cellStyle name="SAPBEXaggItem 19 3 3 2" xfId="6521"/>
    <cellStyle name="SAPBEXaggItem 19 3 3 3" xfId="6522"/>
    <cellStyle name="SAPBEXaggItem 19 3 3 4" xfId="6523"/>
    <cellStyle name="SAPBEXaggItem 19 3 3 5" xfId="6524"/>
    <cellStyle name="SAPBEXaggItem 19 3 3 6" xfId="6525"/>
    <cellStyle name="SAPBEXaggItem 19 3 4" xfId="6526"/>
    <cellStyle name="SAPBEXaggItem 19 3 5" xfId="6527"/>
    <cellStyle name="SAPBEXaggItem 19 3 6" xfId="6528"/>
    <cellStyle name="SAPBEXaggItem 19 3 7" xfId="6529"/>
    <cellStyle name="SAPBEXaggItem 19 3 8" xfId="6530"/>
    <cellStyle name="SAPBEXaggItem 19 4" xfId="6531"/>
    <cellStyle name="SAPBEXaggItem 19 5" xfId="6532"/>
    <cellStyle name="SAPBEXaggItem 19 6" xfId="6533"/>
    <cellStyle name="SAPBEXaggItem 19 7" xfId="6534"/>
    <cellStyle name="SAPBEXaggItem 19 8" xfId="6535"/>
    <cellStyle name="SAPBEXaggItem 2" xfId="6536"/>
    <cellStyle name="SAPBEXaggItem 2 2" xfId="6537"/>
    <cellStyle name="SAPBEXaggItem 2 2 2" xfId="6538"/>
    <cellStyle name="SAPBEXaggItem 2 2 2 2" xfId="6539"/>
    <cellStyle name="SAPBEXaggItem 2 2 2 3" xfId="6540"/>
    <cellStyle name="SAPBEXaggItem 2 2 2 4" xfId="6541"/>
    <cellStyle name="SAPBEXaggItem 2 2 2 5" xfId="6542"/>
    <cellStyle name="SAPBEXaggItem 2 2 2 6" xfId="6543"/>
    <cellStyle name="SAPBEXaggItem 2 2 3" xfId="6544"/>
    <cellStyle name="SAPBEXaggItem 2 2 3 2" xfId="6545"/>
    <cellStyle name="SAPBEXaggItem 2 2 3 3" xfId="6546"/>
    <cellStyle name="SAPBEXaggItem 2 2 3 4" xfId="6547"/>
    <cellStyle name="SAPBEXaggItem 2 2 3 5" xfId="6548"/>
    <cellStyle name="SAPBEXaggItem 2 2 3 6" xfId="6549"/>
    <cellStyle name="SAPBEXaggItem 2 2 4" xfId="6550"/>
    <cellStyle name="SAPBEXaggItem 2 2 5" xfId="6551"/>
    <cellStyle name="SAPBEXaggItem 2 2 6" xfId="6552"/>
    <cellStyle name="SAPBEXaggItem 2 2 7" xfId="6553"/>
    <cellStyle name="SAPBEXaggItem 2 2 8" xfId="6554"/>
    <cellStyle name="SAPBEXaggItem 2 3" xfId="6555"/>
    <cellStyle name="SAPBEXaggItem 2 3 2" xfId="6556"/>
    <cellStyle name="SAPBEXaggItem 2 3 2 2" xfId="6557"/>
    <cellStyle name="SAPBEXaggItem 2 3 2 3" xfId="6558"/>
    <cellStyle name="SAPBEXaggItem 2 3 2 4" xfId="6559"/>
    <cellStyle name="SAPBEXaggItem 2 3 2 5" xfId="6560"/>
    <cellStyle name="SAPBEXaggItem 2 3 2 6" xfId="6561"/>
    <cellStyle name="SAPBEXaggItem 2 3 3" xfId="6562"/>
    <cellStyle name="SAPBEXaggItem 2 3 3 2" xfId="6563"/>
    <cellStyle name="SAPBEXaggItem 2 3 3 3" xfId="6564"/>
    <cellStyle name="SAPBEXaggItem 2 3 3 4" xfId="6565"/>
    <cellStyle name="SAPBEXaggItem 2 3 3 5" xfId="6566"/>
    <cellStyle name="SAPBEXaggItem 2 3 3 6" xfId="6567"/>
    <cellStyle name="SAPBEXaggItem 2 3 4" xfId="6568"/>
    <cellStyle name="SAPBEXaggItem 2 3 5" xfId="6569"/>
    <cellStyle name="SAPBEXaggItem 2 3 6" xfId="6570"/>
    <cellStyle name="SAPBEXaggItem 2 3 7" xfId="6571"/>
    <cellStyle name="SAPBEXaggItem 2 3 8" xfId="6572"/>
    <cellStyle name="SAPBEXaggItem 2 4" xfId="6573"/>
    <cellStyle name="SAPBEXaggItem 2 5" xfId="6574"/>
    <cellStyle name="SAPBEXaggItem 2 6" xfId="6575"/>
    <cellStyle name="SAPBEXaggItem 2 7" xfId="6576"/>
    <cellStyle name="SAPBEXaggItem 2 8" xfId="6577"/>
    <cellStyle name="SAPBEXaggItem 20" xfId="6578"/>
    <cellStyle name="SAPBEXaggItem 20 2" xfId="6579"/>
    <cellStyle name="SAPBEXaggItem 20 2 2" xfId="6580"/>
    <cellStyle name="SAPBEXaggItem 20 2 3" xfId="6581"/>
    <cellStyle name="SAPBEXaggItem 20 2 4" xfId="6582"/>
    <cellStyle name="SAPBEXaggItem 20 2 5" xfId="6583"/>
    <cellStyle name="SAPBEXaggItem 20 2 6" xfId="6584"/>
    <cellStyle name="SAPBEXaggItem 20 3" xfId="6585"/>
    <cellStyle name="SAPBEXaggItem 20 3 2" xfId="6586"/>
    <cellStyle name="SAPBEXaggItem 20 3 3" xfId="6587"/>
    <cellStyle name="SAPBEXaggItem 20 3 4" xfId="6588"/>
    <cellStyle name="SAPBEXaggItem 20 3 5" xfId="6589"/>
    <cellStyle name="SAPBEXaggItem 20 3 6" xfId="6590"/>
    <cellStyle name="SAPBEXaggItem 20 4" xfId="6591"/>
    <cellStyle name="SAPBEXaggItem 20 5" xfId="6592"/>
    <cellStyle name="SAPBEXaggItem 20 6" xfId="6593"/>
    <cellStyle name="SAPBEXaggItem 20 7" xfId="6594"/>
    <cellStyle name="SAPBEXaggItem 20 8" xfId="6595"/>
    <cellStyle name="SAPBEXaggItem 21" xfId="6596"/>
    <cellStyle name="SAPBEXaggItem 21 2" xfId="6597"/>
    <cellStyle name="SAPBEXaggItem 21 2 2" xfId="6598"/>
    <cellStyle name="SAPBEXaggItem 21 2 3" xfId="6599"/>
    <cellStyle name="SAPBEXaggItem 21 2 4" xfId="6600"/>
    <cellStyle name="SAPBEXaggItem 21 2 5" xfId="6601"/>
    <cellStyle name="SAPBEXaggItem 21 2 6" xfId="6602"/>
    <cellStyle name="SAPBEXaggItem 21 3" xfId="6603"/>
    <cellStyle name="SAPBEXaggItem 21 3 2" xfId="6604"/>
    <cellStyle name="SAPBEXaggItem 21 3 3" xfId="6605"/>
    <cellStyle name="SAPBEXaggItem 21 3 4" xfId="6606"/>
    <cellStyle name="SAPBEXaggItem 21 3 5" xfId="6607"/>
    <cellStyle name="SAPBEXaggItem 21 3 6" xfId="6608"/>
    <cellStyle name="SAPBEXaggItem 21 4" xfId="6609"/>
    <cellStyle name="SAPBEXaggItem 21 5" xfId="6610"/>
    <cellStyle name="SAPBEXaggItem 21 6" xfId="6611"/>
    <cellStyle name="SAPBEXaggItem 21 7" xfId="6612"/>
    <cellStyle name="SAPBEXaggItem 21 8" xfId="6613"/>
    <cellStyle name="SAPBEXaggItem 22" xfId="6614"/>
    <cellStyle name="SAPBEXaggItem 23" xfId="6615"/>
    <cellStyle name="SAPBEXaggItem 24" xfId="6616"/>
    <cellStyle name="SAPBEXaggItem 25" xfId="6617"/>
    <cellStyle name="SAPBEXaggItem 26" xfId="6618"/>
    <cellStyle name="SAPBEXaggItem 27" xfId="32934"/>
    <cellStyle name="SAPBEXaggItem 3" xfId="6619"/>
    <cellStyle name="SAPBEXaggItem 3 2" xfId="6620"/>
    <cellStyle name="SAPBEXaggItem 3 2 2" xfId="6621"/>
    <cellStyle name="SAPBEXaggItem 3 2 2 2" xfId="6622"/>
    <cellStyle name="SAPBEXaggItem 3 2 2 3" xfId="6623"/>
    <cellStyle name="SAPBEXaggItem 3 2 2 4" xfId="6624"/>
    <cellStyle name="SAPBEXaggItem 3 2 2 5" xfId="6625"/>
    <cellStyle name="SAPBEXaggItem 3 2 2 6" xfId="6626"/>
    <cellStyle name="SAPBEXaggItem 3 2 3" xfId="6627"/>
    <cellStyle name="SAPBEXaggItem 3 2 3 2" xfId="6628"/>
    <cellStyle name="SAPBEXaggItem 3 2 3 3" xfId="6629"/>
    <cellStyle name="SAPBEXaggItem 3 2 3 4" xfId="6630"/>
    <cellStyle name="SAPBEXaggItem 3 2 3 5" xfId="6631"/>
    <cellStyle name="SAPBEXaggItem 3 2 3 6" xfId="6632"/>
    <cellStyle name="SAPBEXaggItem 3 2 4" xfId="6633"/>
    <cellStyle name="SAPBEXaggItem 3 2 5" xfId="6634"/>
    <cellStyle name="SAPBEXaggItem 3 2 6" xfId="6635"/>
    <cellStyle name="SAPBEXaggItem 3 2 7" xfId="6636"/>
    <cellStyle name="SAPBEXaggItem 3 2 8" xfId="6637"/>
    <cellStyle name="SAPBEXaggItem 3 3" xfId="6638"/>
    <cellStyle name="SAPBEXaggItem 3 3 2" xfId="6639"/>
    <cellStyle name="SAPBEXaggItem 3 3 2 2" xfId="6640"/>
    <cellStyle name="SAPBEXaggItem 3 3 2 3" xfId="6641"/>
    <cellStyle name="SAPBEXaggItem 3 3 2 4" xfId="6642"/>
    <cellStyle name="SAPBEXaggItem 3 3 2 5" xfId="6643"/>
    <cellStyle name="SAPBEXaggItem 3 3 2 6" xfId="6644"/>
    <cellStyle name="SAPBEXaggItem 3 3 3" xfId="6645"/>
    <cellStyle name="SAPBEXaggItem 3 3 3 2" xfId="6646"/>
    <cellStyle name="SAPBEXaggItem 3 3 3 3" xfId="6647"/>
    <cellStyle name="SAPBEXaggItem 3 3 3 4" xfId="6648"/>
    <cellStyle name="SAPBEXaggItem 3 3 3 5" xfId="6649"/>
    <cellStyle name="SAPBEXaggItem 3 3 3 6" xfId="6650"/>
    <cellStyle name="SAPBEXaggItem 3 3 4" xfId="6651"/>
    <cellStyle name="SAPBEXaggItem 3 3 5" xfId="6652"/>
    <cellStyle name="SAPBEXaggItem 3 3 6" xfId="6653"/>
    <cellStyle name="SAPBEXaggItem 3 3 7" xfId="6654"/>
    <cellStyle name="SAPBEXaggItem 3 3 8" xfId="6655"/>
    <cellStyle name="SAPBEXaggItem 3 4" xfId="6656"/>
    <cellStyle name="SAPBEXaggItem 3 5" xfId="6657"/>
    <cellStyle name="SAPBEXaggItem 3 6" xfId="6658"/>
    <cellStyle name="SAPBEXaggItem 3 7" xfId="6659"/>
    <cellStyle name="SAPBEXaggItem 3 8" xfId="6660"/>
    <cellStyle name="SAPBEXaggItem 4" xfId="6661"/>
    <cellStyle name="SAPBEXaggItem 4 2" xfId="6662"/>
    <cellStyle name="SAPBEXaggItem 4 2 2" xfId="6663"/>
    <cellStyle name="SAPBEXaggItem 4 2 2 2" xfId="6664"/>
    <cellStyle name="SAPBEXaggItem 4 2 2 3" xfId="6665"/>
    <cellStyle name="SAPBEXaggItem 4 2 2 4" xfId="6666"/>
    <cellStyle name="SAPBEXaggItem 4 2 2 5" xfId="6667"/>
    <cellStyle name="SAPBEXaggItem 4 2 2 6" xfId="6668"/>
    <cellStyle name="SAPBEXaggItem 4 2 3" xfId="6669"/>
    <cellStyle name="SAPBEXaggItem 4 2 3 2" xfId="6670"/>
    <cellStyle name="SAPBEXaggItem 4 2 3 3" xfId="6671"/>
    <cellStyle name="SAPBEXaggItem 4 2 3 4" xfId="6672"/>
    <cellStyle name="SAPBEXaggItem 4 2 3 5" xfId="6673"/>
    <cellStyle name="SAPBEXaggItem 4 2 3 6" xfId="6674"/>
    <cellStyle name="SAPBEXaggItem 4 2 4" xfId="6675"/>
    <cellStyle name="SAPBEXaggItem 4 2 5" xfId="6676"/>
    <cellStyle name="SAPBEXaggItem 4 2 6" xfId="6677"/>
    <cellStyle name="SAPBEXaggItem 4 2 7" xfId="6678"/>
    <cellStyle name="SAPBEXaggItem 4 2 8" xfId="6679"/>
    <cellStyle name="SAPBEXaggItem 4 3" xfId="6680"/>
    <cellStyle name="SAPBEXaggItem 4 3 2" xfId="6681"/>
    <cellStyle name="SAPBEXaggItem 4 3 2 2" xfId="6682"/>
    <cellStyle name="SAPBEXaggItem 4 3 2 3" xfId="6683"/>
    <cellStyle name="SAPBEXaggItem 4 3 2 4" xfId="6684"/>
    <cellStyle name="SAPBEXaggItem 4 3 2 5" xfId="6685"/>
    <cellStyle name="SAPBEXaggItem 4 3 2 6" xfId="6686"/>
    <cellStyle name="SAPBEXaggItem 4 3 3" xfId="6687"/>
    <cellStyle name="SAPBEXaggItem 4 3 3 2" xfId="6688"/>
    <cellStyle name="SAPBEXaggItem 4 3 3 3" xfId="6689"/>
    <cellStyle name="SAPBEXaggItem 4 3 3 4" xfId="6690"/>
    <cellStyle name="SAPBEXaggItem 4 3 3 5" xfId="6691"/>
    <cellStyle name="SAPBEXaggItem 4 3 3 6" xfId="6692"/>
    <cellStyle name="SAPBEXaggItem 4 3 4" xfId="6693"/>
    <cellStyle name="SAPBEXaggItem 4 3 5" xfId="6694"/>
    <cellStyle name="SAPBEXaggItem 4 3 6" xfId="6695"/>
    <cellStyle name="SAPBEXaggItem 4 3 7" xfId="6696"/>
    <cellStyle name="SAPBEXaggItem 4 3 8" xfId="6697"/>
    <cellStyle name="SAPBEXaggItem 4 4" xfId="6698"/>
    <cellStyle name="SAPBEXaggItem 4 5" xfId="6699"/>
    <cellStyle name="SAPBEXaggItem 4 6" xfId="6700"/>
    <cellStyle name="SAPBEXaggItem 4 7" xfId="6701"/>
    <cellStyle name="SAPBEXaggItem 4 8" xfId="6702"/>
    <cellStyle name="SAPBEXaggItem 5" xfId="6703"/>
    <cellStyle name="SAPBEXaggItem 5 2" xfId="6704"/>
    <cellStyle name="SAPBEXaggItem 5 2 2" xfId="6705"/>
    <cellStyle name="SAPBEXaggItem 5 2 2 2" xfId="6706"/>
    <cellStyle name="SAPBEXaggItem 5 2 2 3" xfId="6707"/>
    <cellStyle name="SAPBEXaggItem 5 2 2 4" xfId="6708"/>
    <cellStyle name="SAPBEXaggItem 5 2 2 5" xfId="6709"/>
    <cellStyle name="SAPBEXaggItem 5 2 2 6" xfId="6710"/>
    <cellStyle name="SAPBEXaggItem 5 2 3" xfId="6711"/>
    <cellStyle name="SAPBEXaggItem 5 2 3 2" xfId="6712"/>
    <cellStyle name="SAPBEXaggItem 5 2 3 3" xfId="6713"/>
    <cellStyle name="SAPBEXaggItem 5 2 3 4" xfId="6714"/>
    <cellStyle name="SAPBEXaggItem 5 2 3 5" xfId="6715"/>
    <cellStyle name="SAPBEXaggItem 5 2 3 6" xfId="6716"/>
    <cellStyle name="SAPBEXaggItem 5 2 4" xfId="6717"/>
    <cellStyle name="SAPBEXaggItem 5 2 5" xfId="6718"/>
    <cellStyle name="SAPBEXaggItem 5 2 6" xfId="6719"/>
    <cellStyle name="SAPBEXaggItem 5 2 7" xfId="6720"/>
    <cellStyle name="SAPBEXaggItem 5 2 8" xfId="6721"/>
    <cellStyle name="SAPBEXaggItem 5 3" xfId="6722"/>
    <cellStyle name="SAPBEXaggItem 5 3 2" xfId="6723"/>
    <cellStyle name="SAPBEXaggItem 5 3 2 2" xfId="6724"/>
    <cellStyle name="SAPBEXaggItem 5 3 2 3" xfId="6725"/>
    <cellStyle name="SAPBEXaggItem 5 3 2 4" xfId="6726"/>
    <cellStyle name="SAPBEXaggItem 5 3 2 5" xfId="6727"/>
    <cellStyle name="SAPBEXaggItem 5 3 2 6" xfId="6728"/>
    <cellStyle name="SAPBEXaggItem 5 3 3" xfId="6729"/>
    <cellStyle name="SAPBEXaggItem 5 3 3 2" xfId="6730"/>
    <cellStyle name="SAPBEXaggItem 5 3 3 3" xfId="6731"/>
    <cellStyle name="SAPBEXaggItem 5 3 3 4" xfId="6732"/>
    <cellStyle name="SAPBEXaggItem 5 3 3 5" xfId="6733"/>
    <cellStyle name="SAPBEXaggItem 5 3 3 6" xfId="6734"/>
    <cellStyle name="SAPBEXaggItem 5 3 4" xfId="6735"/>
    <cellStyle name="SAPBEXaggItem 5 3 5" xfId="6736"/>
    <cellStyle name="SAPBEXaggItem 5 3 6" xfId="6737"/>
    <cellStyle name="SAPBEXaggItem 5 3 7" xfId="6738"/>
    <cellStyle name="SAPBEXaggItem 5 3 8" xfId="6739"/>
    <cellStyle name="SAPBEXaggItem 5 4" xfId="6740"/>
    <cellStyle name="SAPBEXaggItem 5 5" xfId="6741"/>
    <cellStyle name="SAPBEXaggItem 5 6" xfId="6742"/>
    <cellStyle name="SAPBEXaggItem 5 7" xfId="6743"/>
    <cellStyle name="SAPBEXaggItem 5 8" xfId="6744"/>
    <cellStyle name="SAPBEXaggItem 6" xfId="6745"/>
    <cellStyle name="SAPBEXaggItem 6 2" xfId="6746"/>
    <cellStyle name="SAPBEXaggItem 6 2 2" xfId="6747"/>
    <cellStyle name="SAPBEXaggItem 6 2 2 2" xfId="6748"/>
    <cellStyle name="SAPBEXaggItem 6 2 2 3" xfId="6749"/>
    <cellStyle name="SAPBEXaggItem 6 2 2 4" xfId="6750"/>
    <cellStyle name="SAPBEXaggItem 6 2 2 5" xfId="6751"/>
    <cellStyle name="SAPBEXaggItem 6 2 2 6" xfId="6752"/>
    <cellStyle name="SAPBEXaggItem 6 2 3" xfId="6753"/>
    <cellStyle name="SAPBEXaggItem 6 2 3 2" xfId="6754"/>
    <cellStyle name="SAPBEXaggItem 6 2 3 3" xfId="6755"/>
    <cellStyle name="SAPBEXaggItem 6 2 3 4" xfId="6756"/>
    <cellStyle name="SAPBEXaggItem 6 2 3 5" xfId="6757"/>
    <cellStyle name="SAPBEXaggItem 6 2 3 6" xfId="6758"/>
    <cellStyle name="SAPBEXaggItem 6 2 4" xfId="6759"/>
    <cellStyle name="SAPBEXaggItem 6 2 5" xfId="6760"/>
    <cellStyle name="SAPBEXaggItem 6 2 6" xfId="6761"/>
    <cellStyle name="SAPBEXaggItem 6 2 7" xfId="6762"/>
    <cellStyle name="SAPBEXaggItem 6 2 8" xfId="6763"/>
    <cellStyle name="SAPBEXaggItem 6 3" xfId="6764"/>
    <cellStyle name="SAPBEXaggItem 6 3 2" xfId="6765"/>
    <cellStyle name="SAPBEXaggItem 6 3 2 2" xfId="6766"/>
    <cellStyle name="SAPBEXaggItem 6 3 2 3" xfId="6767"/>
    <cellStyle name="SAPBEXaggItem 6 3 2 4" xfId="6768"/>
    <cellStyle name="SAPBEXaggItem 6 3 2 5" xfId="6769"/>
    <cellStyle name="SAPBEXaggItem 6 3 2 6" xfId="6770"/>
    <cellStyle name="SAPBEXaggItem 6 3 3" xfId="6771"/>
    <cellStyle name="SAPBEXaggItem 6 3 3 2" xfId="6772"/>
    <cellStyle name="SAPBEXaggItem 6 3 3 3" xfId="6773"/>
    <cellStyle name="SAPBEXaggItem 6 3 3 4" xfId="6774"/>
    <cellStyle name="SAPBEXaggItem 6 3 3 5" xfId="6775"/>
    <cellStyle name="SAPBEXaggItem 6 3 3 6" xfId="6776"/>
    <cellStyle name="SAPBEXaggItem 6 3 4" xfId="6777"/>
    <cellStyle name="SAPBEXaggItem 6 3 5" xfId="6778"/>
    <cellStyle name="SAPBEXaggItem 6 3 6" xfId="6779"/>
    <cellStyle name="SAPBEXaggItem 6 3 7" xfId="6780"/>
    <cellStyle name="SAPBEXaggItem 6 3 8" xfId="6781"/>
    <cellStyle name="SAPBEXaggItem 6 4" xfId="6782"/>
    <cellStyle name="SAPBEXaggItem 6 5" xfId="6783"/>
    <cellStyle name="SAPBEXaggItem 6 6" xfId="6784"/>
    <cellStyle name="SAPBEXaggItem 6 7" xfId="6785"/>
    <cellStyle name="SAPBEXaggItem 6 8" xfId="6786"/>
    <cellStyle name="SAPBEXaggItem 7" xfId="6787"/>
    <cellStyle name="SAPBEXaggItem 7 2" xfId="6788"/>
    <cellStyle name="SAPBEXaggItem 7 2 2" xfId="6789"/>
    <cellStyle name="SAPBEXaggItem 7 2 2 2" xfId="6790"/>
    <cellStyle name="SAPBEXaggItem 7 2 2 3" xfId="6791"/>
    <cellStyle name="SAPBEXaggItem 7 2 2 4" xfId="6792"/>
    <cellStyle name="SAPBEXaggItem 7 2 2 5" xfId="6793"/>
    <cellStyle name="SAPBEXaggItem 7 2 2 6" xfId="6794"/>
    <cellStyle name="SAPBEXaggItem 7 2 3" xfId="6795"/>
    <cellStyle name="SAPBEXaggItem 7 2 3 2" xfId="6796"/>
    <cellStyle name="SAPBEXaggItem 7 2 3 3" xfId="6797"/>
    <cellStyle name="SAPBEXaggItem 7 2 3 4" xfId="6798"/>
    <cellStyle name="SAPBEXaggItem 7 2 3 5" xfId="6799"/>
    <cellStyle name="SAPBEXaggItem 7 2 3 6" xfId="6800"/>
    <cellStyle name="SAPBEXaggItem 7 2 4" xfId="6801"/>
    <cellStyle name="SAPBEXaggItem 7 2 5" xfId="6802"/>
    <cellStyle name="SAPBEXaggItem 7 2 6" xfId="6803"/>
    <cellStyle name="SAPBEXaggItem 7 2 7" xfId="6804"/>
    <cellStyle name="SAPBEXaggItem 7 2 8" xfId="6805"/>
    <cellStyle name="SAPBEXaggItem 7 3" xfId="6806"/>
    <cellStyle name="SAPBEXaggItem 7 3 2" xfId="6807"/>
    <cellStyle name="SAPBEXaggItem 7 3 2 2" xfId="6808"/>
    <cellStyle name="SAPBEXaggItem 7 3 2 3" xfId="6809"/>
    <cellStyle name="SAPBEXaggItem 7 3 2 4" xfId="6810"/>
    <cellStyle name="SAPBEXaggItem 7 3 2 5" xfId="6811"/>
    <cellStyle name="SAPBEXaggItem 7 3 2 6" xfId="6812"/>
    <cellStyle name="SAPBEXaggItem 7 3 3" xfId="6813"/>
    <cellStyle name="SAPBEXaggItem 7 3 3 2" xfId="6814"/>
    <cellStyle name="SAPBEXaggItem 7 3 3 3" xfId="6815"/>
    <cellStyle name="SAPBEXaggItem 7 3 3 4" xfId="6816"/>
    <cellStyle name="SAPBEXaggItem 7 3 3 5" xfId="6817"/>
    <cellStyle name="SAPBEXaggItem 7 3 3 6" xfId="6818"/>
    <cellStyle name="SAPBEXaggItem 7 3 4" xfId="6819"/>
    <cellStyle name="SAPBEXaggItem 7 3 5" xfId="6820"/>
    <cellStyle name="SAPBEXaggItem 7 3 6" xfId="6821"/>
    <cellStyle name="SAPBEXaggItem 7 3 7" xfId="6822"/>
    <cellStyle name="SAPBEXaggItem 7 3 8" xfId="6823"/>
    <cellStyle name="SAPBEXaggItem 7 4" xfId="6824"/>
    <cellStyle name="SAPBEXaggItem 7 5" xfId="6825"/>
    <cellStyle name="SAPBEXaggItem 7 6" xfId="6826"/>
    <cellStyle name="SAPBEXaggItem 7 7" xfId="6827"/>
    <cellStyle name="SAPBEXaggItem 7 8" xfId="6828"/>
    <cellStyle name="SAPBEXaggItem 8" xfId="6829"/>
    <cellStyle name="SAPBEXaggItem 8 2" xfId="6830"/>
    <cellStyle name="SAPBEXaggItem 8 2 2" xfId="6831"/>
    <cellStyle name="SAPBEXaggItem 8 2 2 2" xfId="6832"/>
    <cellStyle name="SAPBEXaggItem 8 2 2 3" xfId="6833"/>
    <cellStyle name="SAPBEXaggItem 8 2 2 4" xfId="6834"/>
    <cellStyle name="SAPBEXaggItem 8 2 2 5" xfId="6835"/>
    <cellStyle name="SAPBEXaggItem 8 2 2 6" xfId="6836"/>
    <cellStyle name="SAPBEXaggItem 8 2 3" xfId="6837"/>
    <cellStyle name="SAPBEXaggItem 8 2 3 2" xfId="6838"/>
    <cellStyle name="SAPBEXaggItem 8 2 3 3" xfId="6839"/>
    <cellStyle name="SAPBEXaggItem 8 2 3 4" xfId="6840"/>
    <cellStyle name="SAPBEXaggItem 8 2 3 5" xfId="6841"/>
    <cellStyle name="SAPBEXaggItem 8 2 3 6" xfId="6842"/>
    <cellStyle name="SAPBEXaggItem 8 2 4" xfId="6843"/>
    <cellStyle name="SAPBEXaggItem 8 2 5" xfId="6844"/>
    <cellStyle name="SAPBEXaggItem 8 2 6" xfId="6845"/>
    <cellStyle name="SAPBEXaggItem 8 2 7" xfId="6846"/>
    <cellStyle name="SAPBEXaggItem 8 2 8" xfId="6847"/>
    <cellStyle name="SAPBEXaggItem 8 3" xfId="6848"/>
    <cellStyle name="SAPBEXaggItem 8 3 2" xfId="6849"/>
    <cellStyle name="SAPBEXaggItem 8 3 2 2" xfId="6850"/>
    <cellStyle name="SAPBEXaggItem 8 3 2 3" xfId="6851"/>
    <cellStyle name="SAPBEXaggItem 8 3 2 4" xfId="6852"/>
    <cellStyle name="SAPBEXaggItem 8 3 2 5" xfId="6853"/>
    <cellStyle name="SAPBEXaggItem 8 3 2 6" xfId="6854"/>
    <cellStyle name="SAPBEXaggItem 8 3 3" xfId="6855"/>
    <cellStyle name="SAPBEXaggItem 8 3 3 2" xfId="6856"/>
    <cellStyle name="SAPBEXaggItem 8 3 3 3" xfId="6857"/>
    <cellStyle name="SAPBEXaggItem 8 3 3 4" xfId="6858"/>
    <cellStyle name="SAPBEXaggItem 8 3 3 5" xfId="6859"/>
    <cellStyle name="SAPBEXaggItem 8 3 3 6" xfId="6860"/>
    <cellStyle name="SAPBEXaggItem 8 3 4" xfId="6861"/>
    <cellStyle name="SAPBEXaggItem 8 3 5" xfId="6862"/>
    <cellStyle name="SAPBEXaggItem 8 3 6" xfId="6863"/>
    <cellStyle name="SAPBEXaggItem 8 3 7" xfId="6864"/>
    <cellStyle name="SAPBEXaggItem 8 3 8" xfId="6865"/>
    <cellStyle name="SAPBEXaggItem 8 4" xfId="6866"/>
    <cellStyle name="SAPBEXaggItem 8 5" xfId="6867"/>
    <cellStyle name="SAPBEXaggItem 8 6" xfId="6868"/>
    <cellStyle name="SAPBEXaggItem 8 7" xfId="6869"/>
    <cellStyle name="SAPBEXaggItem 8 8" xfId="6870"/>
    <cellStyle name="SAPBEXaggItem 9" xfId="6871"/>
    <cellStyle name="SAPBEXaggItem 9 2" xfId="6872"/>
    <cellStyle name="SAPBEXaggItem 9 2 2" xfId="6873"/>
    <cellStyle name="SAPBEXaggItem 9 2 2 2" xfId="6874"/>
    <cellStyle name="SAPBEXaggItem 9 2 2 3" xfId="6875"/>
    <cellStyle name="SAPBEXaggItem 9 2 2 4" xfId="6876"/>
    <cellStyle name="SAPBEXaggItem 9 2 2 5" xfId="6877"/>
    <cellStyle name="SAPBEXaggItem 9 2 2 6" xfId="6878"/>
    <cellStyle name="SAPBEXaggItem 9 2 3" xfId="6879"/>
    <cellStyle name="SAPBEXaggItem 9 2 3 2" xfId="6880"/>
    <cellStyle name="SAPBEXaggItem 9 2 3 3" xfId="6881"/>
    <cellStyle name="SAPBEXaggItem 9 2 3 4" xfId="6882"/>
    <cellStyle name="SAPBEXaggItem 9 2 3 5" xfId="6883"/>
    <cellStyle name="SAPBEXaggItem 9 2 3 6" xfId="6884"/>
    <cellStyle name="SAPBEXaggItem 9 2 4" xfId="6885"/>
    <cellStyle name="SAPBEXaggItem 9 2 5" xfId="6886"/>
    <cellStyle name="SAPBEXaggItem 9 2 6" xfId="6887"/>
    <cellStyle name="SAPBEXaggItem 9 2 7" xfId="6888"/>
    <cellStyle name="SAPBEXaggItem 9 2 8" xfId="6889"/>
    <cellStyle name="SAPBEXaggItem 9 3" xfId="6890"/>
    <cellStyle name="SAPBEXaggItem 9 3 2" xfId="6891"/>
    <cellStyle name="SAPBEXaggItem 9 3 2 2" xfId="6892"/>
    <cellStyle name="SAPBEXaggItem 9 3 2 3" xfId="6893"/>
    <cellStyle name="SAPBEXaggItem 9 3 2 4" xfId="6894"/>
    <cellStyle name="SAPBEXaggItem 9 3 2 5" xfId="6895"/>
    <cellStyle name="SAPBEXaggItem 9 3 2 6" xfId="6896"/>
    <cellStyle name="SAPBEXaggItem 9 3 3" xfId="6897"/>
    <cellStyle name="SAPBEXaggItem 9 3 3 2" xfId="6898"/>
    <cellStyle name="SAPBEXaggItem 9 3 3 3" xfId="6899"/>
    <cellStyle name="SAPBEXaggItem 9 3 3 4" xfId="6900"/>
    <cellStyle name="SAPBEXaggItem 9 3 3 5" xfId="6901"/>
    <cellStyle name="SAPBEXaggItem 9 3 3 6" xfId="6902"/>
    <cellStyle name="SAPBEXaggItem 9 3 4" xfId="6903"/>
    <cellStyle name="SAPBEXaggItem 9 3 5" xfId="6904"/>
    <cellStyle name="SAPBEXaggItem 9 3 6" xfId="6905"/>
    <cellStyle name="SAPBEXaggItem 9 3 7" xfId="6906"/>
    <cellStyle name="SAPBEXaggItem 9 3 8" xfId="6907"/>
    <cellStyle name="SAPBEXaggItem 9 4" xfId="6908"/>
    <cellStyle name="SAPBEXaggItem 9 5" xfId="6909"/>
    <cellStyle name="SAPBEXaggItem 9 6" xfId="6910"/>
    <cellStyle name="SAPBEXaggItem 9 7" xfId="6911"/>
    <cellStyle name="SAPBEXaggItem 9 8" xfId="6912"/>
    <cellStyle name="SAPBEXaggItemX" xfId="14"/>
    <cellStyle name="SAPBEXaggItemX 10" xfId="6913"/>
    <cellStyle name="SAPBEXaggItemX 10 2" xfId="6914"/>
    <cellStyle name="SAPBEXaggItemX 10 2 2" xfId="6915"/>
    <cellStyle name="SAPBEXaggItemX 10 2 2 2" xfId="6916"/>
    <cellStyle name="SAPBEXaggItemX 10 2 2 3" xfId="6917"/>
    <cellStyle name="SAPBEXaggItemX 10 2 2 4" xfId="6918"/>
    <cellStyle name="SAPBEXaggItemX 10 2 2 5" xfId="6919"/>
    <cellStyle name="SAPBEXaggItemX 10 2 2 6" xfId="6920"/>
    <cellStyle name="SAPBEXaggItemX 10 2 3" xfId="6921"/>
    <cellStyle name="SAPBEXaggItemX 10 2 3 2" xfId="6922"/>
    <cellStyle name="SAPBEXaggItemX 10 2 3 3" xfId="6923"/>
    <cellStyle name="SAPBEXaggItemX 10 2 3 4" xfId="6924"/>
    <cellStyle name="SAPBEXaggItemX 10 2 3 5" xfId="6925"/>
    <cellStyle name="SAPBEXaggItemX 10 2 3 6" xfId="6926"/>
    <cellStyle name="SAPBEXaggItemX 10 2 4" xfId="6927"/>
    <cellStyle name="SAPBEXaggItemX 10 2 5" xfId="6928"/>
    <cellStyle name="SAPBEXaggItemX 10 2 6" xfId="6929"/>
    <cellStyle name="SAPBEXaggItemX 10 2 7" xfId="6930"/>
    <cellStyle name="SAPBEXaggItemX 10 2 8" xfId="6931"/>
    <cellStyle name="SAPBEXaggItemX 10 3" xfId="6932"/>
    <cellStyle name="SAPBEXaggItemX 10 3 2" xfId="6933"/>
    <cellStyle name="SAPBEXaggItemX 10 3 2 2" xfId="6934"/>
    <cellStyle name="SAPBEXaggItemX 10 3 2 3" xfId="6935"/>
    <cellStyle name="SAPBEXaggItemX 10 3 2 4" xfId="6936"/>
    <cellStyle name="SAPBEXaggItemX 10 3 2 5" xfId="6937"/>
    <cellStyle name="SAPBEXaggItemX 10 3 2 6" xfId="6938"/>
    <cellStyle name="SAPBEXaggItemX 10 3 3" xfId="6939"/>
    <cellStyle name="SAPBEXaggItemX 10 3 3 2" xfId="6940"/>
    <cellStyle name="SAPBEXaggItemX 10 3 3 3" xfId="6941"/>
    <cellStyle name="SAPBEXaggItemX 10 3 3 4" xfId="6942"/>
    <cellStyle name="SAPBEXaggItemX 10 3 3 5" xfId="6943"/>
    <cellStyle name="SAPBEXaggItemX 10 3 3 6" xfId="6944"/>
    <cellStyle name="SAPBEXaggItemX 10 3 4" xfId="6945"/>
    <cellStyle name="SAPBEXaggItemX 10 3 5" xfId="6946"/>
    <cellStyle name="SAPBEXaggItemX 10 3 6" xfId="6947"/>
    <cellStyle name="SAPBEXaggItemX 10 3 7" xfId="6948"/>
    <cellStyle name="SAPBEXaggItemX 10 3 8" xfId="6949"/>
    <cellStyle name="SAPBEXaggItemX 10 4" xfId="6950"/>
    <cellStyle name="SAPBEXaggItemX 10 5" xfId="6951"/>
    <cellStyle name="SAPBEXaggItemX 10 6" xfId="6952"/>
    <cellStyle name="SAPBEXaggItemX 10 7" xfId="6953"/>
    <cellStyle name="SAPBEXaggItemX 10 8" xfId="6954"/>
    <cellStyle name="SAPBEXaggItemX 11" xfId="6955"/>
    <cellStyle name="SAPBEXaggItemX 11 2" xfId="6956"/>
    <cellStyle name="SAPBEXaggItemX 11 2 2" xfId="6957"/>
    <cellStyle name="SAPBEXaggItemX 11 2 2 2" xfId="6958"/>
    <cellStyle name="SAPBEXaggItemX 11 2 2 3" xfId="6959"/>
    <cellStyle name="SAPBEXaggItemX 11 2 2 4" xfId="6960"/>
    <cellStyle name="SAPBEXaggItemX 11 2 2 5" xfId="6961"/>
    <cellStyle name="SAPBEXaggItemX 11 2 2 6" xfId="6962"/>
    <cellStyle name="SAPBEXaggItemX 11 2 3" xfId="6963"/>
    <cellStyle name="SAPBEXaggItemX 11 2 3 2" xfId="6964"/>
    <cellStyle name="SAPBEXaggItemX 11 2 3 3" xfId="6965"/>
    <cellStyle name="SAPBEXaggItemX 11 2 3 4" xfId="6966"/>
    <cellStyle name="SAPBEXaggItemX 11 2 3 5" xfId="6967"/>
    <cellStyle name="SAPBEXaggItemX 11 2 3 6" xfId="6968"/>
    <cellStyle name="SAPBEXaggItemX 11 2 4" xfId="6969"/>
    <cellStyle name="SAPBEXaggItemX 11 2 5" xfId="6970"/>
    <cellStyle name="SAPBEXaggItemX 11 2 6" xfId="6971"/>
    <cellStyle name="SAPBEXaggItemX 11 2 7" xfId="6972"/>
    <cellStyle name="SAPBEXaggItemX 11 2 8" xfId="6973"/>
    <cellStyle name="SAPBEXaggItemX 11 3" xfId="6974"/>
    <cellStyle name="SAPBEXaggItemX 11 3 2" xfId="6975"/>
    <cellStyle name="SAPBEXaggItemX 11 3 2 2" xfId="6976"/>
    <cellStyle name="SAPBEXaggItemX 11 3 2 3" xfId="6977"/>
    <cellStyle name="SAPBEXaggItemX 11 3 2 4" xfId="6978"/>
    <cellStyle name="SAPBEXaggItemX 11 3 2 5" xfId="6979"/>
    <cellStyle name="SAPBEXaggItemX 11 3 2 6" xfId="6980"/>
    <cellStyle name="SAPBEXaggItemX 11 3 3" xfId="6981"/>
    <cellStyle name="SAPBEXaggItemX 11 3 3 2" xfId="6982"/>
    <cellStyle name="SAPBEXaggItemX 11 3 3 3" xfId="6983"/>
    <cellStyle name="SAPBEXaggItemX 11 3 3 4" xfId="6984"/>
    <cellStyle name="SAPBEXaggItemX 11 3 3 5" xfId="6985"/>
    <cellStyle name="SAPBEXaggItemX 11 3 3 6" xfId="6986"/>
    <cellStyle name="SAPBEXaggItemX 11 3 4" xfId="6987"/>
    <cellStyle name="SAPBEXaggItemX 11 3 5" xfId="6988"/>
    <cellStyle name="SAPBEXaggItemX 11 3 6" xfId="6989"/>
    <cellStyle name="SAPBEXaggItemX 11 3 7" xfId="6990"/>
    <cellStyle name="SAPBEXaggItemX 11 3 8" xfId="6991"/>
    <cellStyle name="SAPBEXaggItemX 11 4" xfId="6992"/>
    <cellStyle name="SAPBEXaggItemX 11 5" xfId="6993"/>
    <cellStyle name="SAPBEXaggItemX 11 6" xfId="6994"/>
    <cellStyle name="SAPBEXaggItemX 11 7" xfId="6995"/>
    <cellStyle name="SAPBEXaggItemX 11 8" xfId="6996"/>
    <cellStyle name="SAPBEXaggItemX 12" xfId="6997"/>
    <cellStyle name="SAPBEXaggItemX 12 2" xfId="6998"/>
    <cellStyle name="SAPBEXaggItemX 12 2 2" xfId="6999"/>
    <cellStyle name="SAPBEXaggItemX 12 2 2 2" xfId="7000"/>
    <cellStyle name="SAPBEXaggItemX 12 2 2 3" xfId="7001"/>
    <cellStyle name="SAPBEXaggItemX 12 2 2 4" xfId="7002"/>
    <cellStyle name="SAPBEXaggItemX 12 2 2 5" xfId="7003"/>
    <cellStyle name="SAPBEXaggItemX 12 2 2 6" xfId="7004"/>
    <cellStyle name="SAPBEXaggItemX 12 2 3" xfId="7005"/>
    <cellStyle name="SAPBEXaggItemX 12 2 3 2" xfId="7006"/>
    <cellStyle name="SAPBEXaggItemX 12 2 3 3" xfId="7007"/>
    <cellStyle name="SAPBEXaggItemX 12 2 3 4" xfId="7008"/>
    <cellStyle name="SAPBEXaggItemX 12 2 3 5" xfId="7009"/>
    <cellStyle name="SAPBEXaggItemX 12 2 3 6" xfId="7010"/>
    <cellStyle name="SAPBEXaggItemX 12 2 4" xfId="7011"/>
    <cellStyle name="SAPBEXaggItemX 12 2 5" xfId="7012"/>
    <cellStyle name="SAPBEXaggItemX 12 2 6" xfId="7013"/>
    <cellStyle name="SAPBEXaggItemX 12 2 7" xfId="7014"/>
    <cellStyle name="SAPBEXaggItemX 12 2 8" xfId="7015"/>
    <cellStyle name="SAPBEXaggItemX 12 3" xfId="7016"/>
    <cellStyle name="SAPBEXaggItemX 12 3 2" xfId="7017"/>
    <cellStyle name="SAPBEXaggItemX 12 3 2 2" xfId="7018"/>
    <cellStyle name="SAPBEXaggItemX 12 3 2 3" xfId="7019"/>
    <cellStyle name="SAPBEXaggItemX 12 3 2 4" xfId="7020"/>
    <cellStyle name="SAPBEXaggItemX 12 3 2 5" xfId="7021"/>
    <cellStyle name="SAPBEXaggItemX 12 3 2 6" xfId="7022"/>
    <cellStyle name="SAPBEXaggItemX 12 3 3" xfId="7023"/>
    <cellStyle name="SAPBEXaggItemX 12 3 3 2" xfId="7024"/>
    <cellStyle name="SAPBEXaggItemX 12 3 3 3" xfId="7025"/>
    <cellStyle name="SAPBEXaggItemX 12 3 3 4" xfId="7026"/>
    <cellStyle name="SAPBEXaggItemX 12 3 3 5" xfId="7027"/>
    <cellStyle name="SAPBEXaggItemX 12 3 3 6" xfId="7028"/>
    <cellStyle name="SAPBEXaggItemX 12 3 4" xfId="7029"/>
    <cellStyle name="SAPBEXaggItemX 12 3 5" xfId="7030"/>
    <cellStyle name="SAPBEXaggItemX 12 3 6" xfId="7031"/>
    <cellStyle name="SAPBEXaggItemX 12 3 7" xfId="7032"/>
    <cellStyle name="SAPBEXaggItemX 12 3 8" xfId="7033"/>
    <cellStyle name="SAPBEXaggItemX 12 4" xfId="7034"/>
    <cellStyle name="SAPBEXaggItemX 12 5" xfId="7035"/>
    <cellStyle name="SAPBEXaggItemX 12 6" xfId="7036"/>
    <cellStyle name="SAPBEXaggItemX 12 7" xfId="7037"/>
    <cellStyle name="SAPBEXaggItemX 12 8" xfId="7038"/>
    <cellStyle name="SAPBEXaggItemX 13" xfId="7039"/>
    <cellStyle name="SAPBEXaggItemX 13 2" xfId="7040"/>
    <cellStyle name="SAPBEXaggItemX 13 2 2" xfId="7041"/>
    <cellStyle name="SAPBEXaggItemX 13 2 2 2" xfId="7042"/>
    <cellStyle name="SAPBEXaggItemX 13 2 2 3" xfId="7043"/>
    <cellStyle name="SAPBEXaggItemX 13 2 2 4" xfId="7044"/>
    <cellStyle name="SAPBEXaggItemX 13 2 2 5" xfId="7045"/>
    <cellStyle name="SAPBEXaggItemX 13 2 2 6" xfId="7046"/>
    <cellStyle name="SAPBEXaggItemX 13 2 3" xfId="7047"/>
    <cellStyle name="SAPBEXaggItemX 13 2 3 2" xfId="7048"/>
    <cellStyle name="SAPBEXaggItemX 13 2 3 3" xfId="7049"/>
    <cellStyle name="SAPBEXaggItemX 13 2 3 4" xfId="7050"/>
    <cellStyle name="SAPBEXaggItemX 13 2 3 5" xfId="7051"/>
    <cellStyle name="SAPBEXaggItemX 13 2 3 6" xfId="7052"/>
    <cellStyle name="SAPBEXaggItemX 13 2 4" xfId="7053"/>
    <cellStyle name="SAPBEXaggItemX 13 2 5" xfId="7054"/>
    <cellStyle name="SAPBEXaggItemX 13 2 6" xfId="7055"/>
    <cellStyle name="SAPBEXaggItemX 13 2 7" xfId="7056"/>
    <cellStyle name="SAPBEXaggItemX 13 2 8" xfId="7057"/>
    <cellStyle name="SAPBEXaggItemX 13 3" xfId="7058"/>
    <cellStyle name="SAPBEXaggItemX 13 3 2" xfId="7059"/>
    <cellStyle name="SAPBEXaggItemX 13 3 2 2" xfId="7060"/>
    <cellStyle name="SAPBEXaggItemX 13 3 2 3" xfId="7061"/>
    <cellStyle name="SAPBEXaggItemX 13 3 2 4" xfId="7062"/>
    <cellStyle name="SAPBEXaggItemX 13 3 2 5" xfId="7063"/>
    <cellStyle name="SAPBEXaggItemX 13 3 2 6" xfId="7064"/>
    <cellStyle name="SAPBEXaggItemX 13 3 3" xfId="7065"/>
    <cellStyle name="SAPBEXaggItemX 13 3 3 2" xfId="7066"/>
    <cellStyle name="SAPBEXaggItemX 13 3 3 3" xfId="7067"/>
    <cellStyle name="SAPBEXaggItemX 13 3 3 4" xfId="7068"/>
    <cellStyle name="SAPBEXaggItemX 13 3 3 5" xfId="7069"/>
    <cellStyle name="SAPBEXaggItemX 13 3 3 6" xfId="7070"/>
    <cellStyle name="SAPBEXaggItemX 13 3 4" xfId="7071"/>
    <cellStyle name="SAPBEXaggItemX 13 3 5" xfId="7072"/>
    <cellStyle name="SAPBEXaggItemX 13 3 6" xfId="7073"/>
    <cellStyle name="SAPBEXaggItemX 13 3 7" xfId="7074"/>
    <cellStyle name="SAPBEXaggItemX 13 3 8" xfId="7075"/>
    <cellStyle name="SAPBEXaggItemX 13 4" xfId="7076"/>
    <cellStyle name="SAPBEXaggItemX 13 5" xfId="7077"/>
    <cellStyle name="SAPBEXaggItemX 13 6" xfId="7078"/>
    <cellStyle name="SAPBEXaggItemX 13 7" xfId="7079"/>
    <cellStyle name="SAPBEXaggItemX 13 8" xfId="7080"/>
    <cellStyle name="SAPBEXaggItemX 14" xfId="7081"/>
    <cellStyle name="SAPBEXaggItemX 14 2" xfId="7082"/>
    <cellStyle name="SAPBEXaggItemX 14 2 2" xfId="7083"/>
    <cellStyle name="SAPBEXaggItemX 14 2 2 2" xfId="7084"/>
    <cellStyle name="SAPBEXaggItemX 14 2 2 3" xfId="7085"/>
    <cellStyle name="SAPBEXaggItemX 14 2 2 4" xfId="7086"/>
    <cellStyle name="SAPBEXaggItemX 14 2 2 5" xfId="7087"/>
    <cellStyle name="SAPBEXaggItemX 14 2 2 6" xfId="7088"/>
    <cellStyle name="SAPBEXaggItemX 14 2 3" xfId="7089"/>
    <cellStyle name="SAPBEXaggItemX 14 2 3 2" xfId="7090"/>
    <cellStyle name="SAPBEXaggItemX 14 2 3 3" xfId="7091"/>
    <cellStyle name="SAPBEXaggItemX 14 2 3 4" xfId="7092"/>
    <cellStyle name="SAPBEXaggItemX 14 2 3 5" xfId="7093"/>
    <cellStyle name="SAPBEXaggItemX 14 2 3 6" xfId="7094"/>
    <cellStyle name="SAPBEXaggItemX 14 2 4" xfId="7095"/>
    <cellStyle name="SAPBEXaggItemX 14 2 5" xfId="7096"/>
    <cellStyle name="SAPBEXaggItemX 14 2 6" xfId="7097"/>
    <cellStyle name="SAPBEXaggItemX 14 2 7" xfId="7098"/>
    <cellStyle name="SAPBEXaggItemX 14 2 8" xfId="7099"/>
    <cellStyle name="SAPBEXaggItemX 14 3" xfId="7100"/>
    <cellStyle name="SAPBEXaggItemX 14 3 2" xfId="7101"/>
    <cellStyle name="SAPBEXaggItemX 14 3 2 2" xfId="7102"/>
    <cellStyle name="SAPBEXaggItemX 14 3 2 3" xfId="7103"/>
    <cellStyle name="SAPBEXaggItemX 14 3 2 4" xfId="7104"/>
    <cellStyle name="SAPBEXaggItemX 14 3 2 5" xfId="7105"/>
    <cellStyle name="SAPBEXaggItemX 14 3 2 6" xfId="7106"/>
    <cellStyle name="SAPBEXaggItemX 14 3 3" xfId="7107"/>
    <cellStyle name="SAPBEXaggItemX 14 3 3 2" xfId="7108"/>
    <cellStyle name="SAPBEXaggItemX 14 3 3 3" xfId="7109"/>
    <cellStyle name="SAPBEXaggItemX 14 3 3 4" xfId="7110"/>
    <cellStyle name="SAPBEXaggItemX 14 3 3 5" xfId="7111"/>
    <cellStyle name="SAPBEXaggItemX 14 3 3 6" xfId="7112"/>
    <cellStyle name="SAPBEXaggItemX 14 3 4" xfId="7113"/>
    <cellStyle name="SAPBEXaggItemX 14 3 5" xfId="7114"/>
    <cellStyle name="SAPBEXaggItemX 14 3 6" xfId="7115"/>
    <cellStyle name="SAPBEXaggItemX 14 3 7" xfId="7116"/>
    <cellStyle name="SAPBEXaggItemX 14 3 8" xfId="7117"/>
    <cellStyle name="SAPBEXaggItemX 14 4" xfId="7118"/>
    <cellStyle name="SAPBEXaggItemX 14 5" xfId="7119"/>
    <cellStyle name="SAPBEXaggItemX 14 6" xfId="7120"/>
    <cellStyle name="SAPBEXaggItemX 14 7" xfId="7121"/>
    <cellStyle name="SAPBEXaggItemX 14 8" xfId="7122"/>
    <cellStyle name="SAPBEXaggItemX 15" xfId="7123"/>
    <cellStyle name="SAPBEXaggItemX 15 2" xfId="7124"/>
    <cellStyle name="SAPBEXaggItemX 15 2 2" xfId="7125"/>
    <cellStyle name="SAPBEXaggItemX 15 2 2 2" xfId="7126"/>
    <cellStyle name="SAPBEXaggItemX 15 2 2 3" xfId="7127"/>
    <cellStyle name="SAPBEXaggItemX 15 2 2 4" xfId="7128"/>
    <cellStyle name="SAPBEXaggItemX 15 2 2 5" xfId="7129"/>
    <cellStyle name="SAPBEXaggItemX 15 2 2 6" xfId="7130"/>
    <cellStyle name="SAPBEXaggItemX 15 2 3" xfId="7131"/>
    <cellStyle name="SAPBEXaggItemX 15 2 3 2" xfId="7132"/>
    <cellStyle name="SAPBEXaggItemX 15 2 3 3" xfId="7133"/>
    <cellStyle name="SAPBEXaggItemX 15 2 3 4" xfId="7134"/>
    <cellStyle name="SAPBEXaggItemX 15 2 3 5" xfId="7135"/>
    <cellStyle name="SAPBEXaggItemX 15 2 3 6" xfId="7136"/>
    <cellStyle name="SAPBEXaggItemX 15 2 4" xfId="7137"/>
    <cellStyle name="SAPBEXaggItemX 15 2 5" xfId="7138"/>
    <cellStyle name="SAPBEXaggItemX 15 2 6" xfId="7139"/>
    <cellStyle name="SAPBEXaggItemX 15 2 7" xfId="7140"/>
    <cellStyle name="SAPBEXaggItemX 15 2 8" xfId="7141"/>
    <cellStyle name="SAPBEXaggItemX 15 3" xfId="7142"/>
    <cellStyle name="SAPBEXaggItemX 15 3 2" xfId="7143"/>
    <cellStyle name="SAPBEXaggItemX 15 3 2 2" xfId="7144"/>
    <cellStyle name="SAPBEXaggItemX 15 3 2 3" xfId="7145"/>
    <cellStyle name="SAPBEXaggItemX 15 3 2 4" xfId="7146"/>
    <cellStyle name="SAPBEXaggItemX 15 3 2 5" xfId="7147"/>
    <cellStyle name="SAPBEXaggItemX 15 3 2 6" xfId="7148"/>
    <cellStyle name="SAPBEXaggItemX 15 3 3" xfId="7149"/>
    <cellStyle name="SAPBEXaggItemX 15 3 3 2" xfId="7150"/>
    <cellStyle name="SAPBEXaggItemX 15 3 3 3" xfId="7151"/>
    <cellStyle name="SAPBEXaggItemX 15 3 3 4" xfId="7152"/>
    <cellStyle name="SAPBEXaggItemX 15 3 3 5" xfId="7153"/>
    <cellStyle name="SAPBEXaggItemX 15 3 3 6" xfId="7154"/>
    <cellStyle name="SAPBEXaggItemX 15 3 4" xfId="7155"/>
    <cellStyle name="SAPBEXaggItemX 15 3 5" xfId="7156"/>
    <cellStyle name="SAPBEXaggItemX 15 3 6" xfId="7157"/>
    <cellStyle name="SAPBEXaggItemX 15 3 7" xfId="7158"/>
    <cellStyle name="SAPBEXaggItemX 15 3 8" xfId="7159"/>
    <cellStyle name="SAPBEXaggItemX 15 4" xfId="7160"/>
    <cellStyle name="SAPBEXaggItemX 15 5" xfId="7161"/>
    <cellStyle name="SAPBEXaggItemX 15 6" xfId="7162"/>
    <cellStyle name="SAPBEXaggItemX 15 7" xfId="7163"/>
    <cellStyle name="SAPBEXaggItemX 15 8" xfId="7164"/>
    <cellStyle name="SAPBEXaggItemX 16" xfId="7165"/>
    <cellStyle name="SAPBEXaggItemX 16 2" xfId="7166"/>
    <cellStyle name="SAPBEXaggItemX 16 2 2" xfId="7167"/>
    <cellStyle name="SAPBEXaggItemX 16 2 2 2" xfId="7168"/>
    <cellStyle name="SAPBEXaggItemX 16 2 2 3" xfId="7169"/>
    <cellStyle name="SAPBEXaggItemX 16 2 2 4" xfId="7170"/>
    <cellStyle name="SAPBEXaggItemX 16 2 2 5" xfId="7171"/>
    <cellStyle name="SAPBEXaggItemX 16 2 2 6" xfId="7172"/>
    <cellStyle name="SAPBEXaggItemX 16 2 3" xfId="7173"/>
    <cellStyle name="SAPBEXaggItemX 16 2 3 2" xfId="7174"/>
    <cellStyle name="SAPBEXaggItemX 16 2 3 3" xfId="7175"/>
    <cellStyle name="SAPBEXaggItemX 16 2 3 4" xfId="7176"/>
    <cellStyle name="SAPBEXaggItemX 16 2 3 5" xfId="7177"/>
    <cellStyle name="SAPBEXaggItemX 16 2 3 6" xfId="7178"/>
    <cellStyle name="SAPBEXaggItemX 16 2 4" xfId="7179"/>
    <cellStyle name="SAPBEXaggItemX 16 2 5" xfId="7180"/>
    <cellStyle name="SAPBEXaggItemX 16 2 6" xfId="7181"/>
    <cellStyle name="SAPBEXaggItemX 16 2 7" xfId="7182"/>
    <cellStyle name="SAPBEXaggItemX 16 2 8" xfId="7183"/>
    <cellStyle name="SAPBEXaggItemX 16 3" xfId="7184"/>
    <cellStyle name="SAPBEXaggItemX 16 3 2" xfId="7185"/>
    <cellStyle name="SAPBEXaggItemX 16 3 2 2" xfId="7186"/>
    <cellStyle name="SAPBEXaggItemX 16 3 2 3" xfId="7187"/>
    <cellStyle name="SAPBEXaggItemX 16 3 2 4" xfId="7188"/>
    <cellStyle name="SAPBEXaggItemX 16 3 2 5" xfId="7189"/>
    <cellStyle name="SAPBEXaggItemX 16 3 2 6" xfId="7190"/>
    <cellStyle name="SAPBEXaggItemX 16 3 3" xfId="7191"/>
    <cellStyle name="SAPBEXaggItemX 16 3 3 2" xfId="7192"/>
    <cellStyle name="SAPBEXaggItemX 16 3 3 3" xfId="7193"/>
    <cellStyle name="SAPBEXaggItemX 16 3 3 4" xfId="7194"/>
    <cellStyle name="SAPBEXaggItemX 16 3 3 5" xfId="7195"/>
    <cellStyle name="SAPBEXaggItemX 16 3 3 6" xfId="7196"/>
    <cellStyle name="SAPBEXaggItemX 16 3 4" xfId="7197"/>
    <cellStyle name="SAPBEXaggItemX 16 3 5" xfId="7198"/>
    <cellStyle name="SAPBEXaggItemX 16 3 6" xfId="7199"/>
    <cellStyle name="SAPBEXaggItemX 16 3 7" xfId="7200"/>
    <cellStyle name="SAPBEXaggItemX 16 3 8" xfId="7201"/>
    <cellStyle name="SAPBEXaggItemX 16 4" xfId="7202"/>
    <cellStyle name="SAPBEXaggItemX 16 5" xfId="7203"/>
    <cellStyle name="SAPBEXaggItemX 16 6" xfId="7204"/>
    <cellStyle name="SAPBEXaggItemX 16 7" xfId="7205"/>
    <cellStyle name="SAPBEXaggItemX 16 8" xfId="7206"/>
    <cellStyle name="SAPBEXaggItemX 17" xfId="7207"/>
    <cellStyle name="SAPBEXaggItemX 17 2" xfId="7208"/>
    <cellStyle name="SAPBEXaggItemX 17 2 2" xfId="7209"/>
    <cellStyle name="SAPBEXaggItemX 17 2 2 2" xfId="7210"/>
    <cellStyle name="SAPBEXaggItemX 17 2 2 3" xfId="7211"/>
    <cellStyle name="SAPBEXaggItemX 17 2 2 4" xfId="7212"/>
    <cellStyle name="SAPBEXaggItemX 17 2 2 5" xfId="7213"/>
    <cellStyle name="SAPBEXaggItemX 17 2 2 6" xfId="7214"/>
    <cellStyle name="SAPBEXaggItemX 17 2 3" xfId="7215"/>
    <cellStyle name="SAPBEXaggItemX 17 2 3 2" xfId="7216"/>
    <cellStyle name="SAPBEXaggItemX 17 2 3 3" xfId="7217"/>
    <cellStyle name="SAPBEXaggItemX 17 2 3 4" xfId="7218"/>
    <cellStyle name="SAPBEXaggItemX 17 2 3 5" xfId="7219"/>
    <cellStyle name="SAPBEXaggItemX 17 2 3 6" xfId="7220"/>
    <cellStyle name="SAPBEXaggItemX 17 2 4" xfId="7221"/>
    <cellStyle name="SAPBEXaggItemX 17 2 5" xfId="7222"/>
    <cellStyle name="SAPBEXaggItemX 17 2 6" xfId="7223"/>
    <cellStyle name="SAPBEXaggItemX 17 2 7" xfId="7224"/>
    <cellStyle name="SAPBEXaggItemX 17 2 8" xfId="7225"/>
    <cellStyle name="SAPBEXaggItemX 17 3" xfId="7226"/>
    <cellStyle name="SAPBEXaggItemX 17 3 2" xfId="7227"/>
    <cellStyle name="SAPBEXaggItemX 17 3 2 2" xfId="7228"/>
    <cellStyle name="SAPBEXaggItemX 17 3 2 3" xfId="7229"/>
    <cellStyle name="SAPBEXaggItemX 17 3 2 4" xfId="7230"/>
    <cellStyle name="SAPBEXaggItemX 17 3 2 5" xfId="7231"/>
    <cellStyle name="SAPBEXaggItemX 17 3 2 6" xfId="7232"/>
    <cellStyle name="SAPBEXaggItemX 17 3 3" xfId="7233"/>
    <cellStyle name="SAPBEXaggItemX 17 3 3 2" xfId="7234"/>
    <cellStyle name="SAPBEXaggItemX 17 3 3 3" xfId="7235"/>
    <cellStyle name="SAPBEXaggItemX 17 3 3 4" xfId="7236"/>
    <cellStyle name="SAPBEXaggItemX 17 3 3 5" xfId="7237"/>
    <cellStyle name="SAPBEXaggItemX 17 3 3 6" xfId="7238"/>
    <cellStyle name="SAPBEXaggItemX 17 3 4" xfId="7239"/>
    <cellStyle name="SAPBEXaggItemX 17 3 5" xfId="7240"/>
    <cellStyle name="SAPBEXaggItemX 17 3 6" xfId="7241"/>
    <cellStyle name="SAPBEXaggItemX 17 3 7" xfId="7242"/>
    <cellStyle name="SAPBEXaggItemX 17 3 8" xfId="7243"/>
    <cellStyle name="SAPBEXaggItemX 17 4" xfId="7244"/>
    <cellStyle name="SAPBEXaggItemX 17 5" xfId="7245"/>
    <cellStyle name="SAPBEXaggItemX 17 6" xfId="7246"/>
    <cellStyle name="SAPBEXaggItemX 17 7" xfId="7247"/>
    <cellStyle name="SAPBEXaggItemX 17 8" xfId="7248"/>
    <cellStyle name="SAPBEXaggItemX 18" xfId="7249"/>
    <cellStyle name="SAPBEXaggItemX 18 2" xfId="7250"/>
    <cellStyle name="SAPBEXaggItemX 18 2 2" xfId="7251"/>
    <cellStyle name="SAPBEXaggItemX 18 2 2 2" xfId="7252"/>
    <cellStyle name="SAPBEXaggItemX 18 2 2 3" xfId="7253"/>
    <cellStyle name="SAPBEXaggItemX 18 2 2 4" xfId="7254"/>
    <cellStyle name="SAPBEXaggItemX 18 2 2 5" xfId="7255"/>
    <cellStyle name="SAPBEXaggItemX 18 2 2 6" xfId="7256"/>
    <cellStyle name="SAPBEXaggItemX 18 2 3" xfId="7257"/>
    <cellStyle name="SAPBEXaggItemX 18 2 3 2" xfId="7258"/>
    <cellStyle name="SAPBEXaggItemX 18 2 3 3" xfId="7259"/>
    <cellStyle name="SAPBEXaggItemX 18 2 3 4" xfId="7260"/>
    <cellStyle name="SAPBEXaggItemX 18 2 3 5" xfId="7261"/>
    <cellStyle name="SAPBEXaggItemX 18 2 3 6" xfId="7262"/>
    <cellStyle name="SAPBEXaggItemX 18 2 4" xfId="7263"/>
    <cellStyle name="SAPBEXaggItemX 18 2 5" xfId="7264"/>
    <cellStyle name="SAPBEXaggItemX 18 2 6" xfId="7265"/>
    <cellStyle name="SAPBEXaggItemX 18 2 7" xfId="7266"/>
    <cellStyle name="SAPBEXaggItemX 18 2 8" xfId="7267"/>
    <cellStyle name="SAPBEXaggItemX 18 3" xfId="7268"/>
    <cellStyle name="SAPBEXaggItemX 18 3 2" xfId="7269"/>
    <cellStyle name="SAPBEXaggItemX 18 3 2 2" xfId="7270"/>
    <cellStyle name="SAPBEXaggItemX 18 3 2 3" xfId="7271"/>
    <cellStyle name="SAPBEXaggItemX 18 3 2 4" xfId="7272"/>
    <cellStyle name="SAPBEXaggItemX 18 3 2 5" xfId="7273"/>
    <cellStyle name="SAPBEXaggItemX 18 3 2 6" xfId="7274"/>
    <cellStyle name="SAPBEXaggItemX 18 3 3" xfId="7275"/>
    <cellStyle name="SAPBEXaggItemX 18 3 3 2" xfId="7276"/>
    <cellStyle name="SAPBEXaggItemX 18 3 3 3" xfId="7277"/>
    <cellStyle name="SAPBEXaggItemX 18 3 3 4" xfId="7278"/>
    <cellStyle name="SAPBEXaggItemX 18 3 3 5" xfId="7279"/>
    <cellStyle name="SAPBEXaggItemX 18 3 3 6" xfId="7280"/>
    <cellStyle name="SAPBEXaggItemX 18 3 4" xfId="7281"/>
    <cellStyle name="SAPBEXaggItemX 18 3 5" xfId="7282"/>
    <cellStyle name="SAPBEXaggItemX 18 3 6" xfId="7283"/>
    <cellStyle name="SAPBEXaggItemX 18 3 7" xfId="7284"/>
    <cellStyle name="SAPBEXaggItemX 18 3 8" xfId="7285"/>
    <cellStyle name="SAPBEXaggItemX 18 4" xfId="7286"/>
    <cellStyle name="SAPBEXaggItemX 18 5" xfId="7287"/>
    <cellStyle name="SAPBEXaggItemX 18 6" xfId="7288"/>
    <cellStyle name="SAPBEXaggItemX 18 7" xfId="7289"/>
    <cellStyle name="SAPBEXaggItemX 18 8" xfId="7290"/>
    <cellStyle name="SAPBEXaggItemX 19" xfId="7291"/>
    <cellStyle name="SAPBEXaggItemX 19 2" xfId="7292"/>
    <cellStyle name="SAPBEXaggItemX 19 2 2" xfId="7293"/>
    <cellStyle name="SAPBEXaggItemX 19 2 2 2" xfId="7294"/>
    <cellStyle name="SAPBEXaggItemX 19 2 2 3" xfId="7295"/>
    <cellStyle name="SAPBEXaggItemX 19 2 2 4" xfId="7296"/>
    <cellStyle name="SAPBEXaggItemX 19 2 2 5" xfId="7297"/>
    <cellStyle name="SAPBEXaggItemX 19 2 2 6" xfId="7298"/>
    <cellStyle name="SAPBEXaggItemX 19 2 3" xfId="7299"/>
    <cellStyle name="SAPBEXaggItemX 19 2 3 2" xfId="7300"/>
    <cellStyle name="SAPBEXaggItemX 19 2 3 3" xfId="7301"/>
    <cellStyle name="SAPBEXaggItemX 19 2 3 4" xfId="7302"/>
    <cellStyle name="SAPBEXaggItemX 19 2 3 5" xfId="7303"/>
    <cellStyle name="SAPBEXaggItemX 19 2 3 6" xfId="7304"/>
    <cellStyle name="SAPBEXaggItemX 19 2 4" xfId="7305"/>
    <cellStyle name="SAPBEXaggItemX 19 2 5" xfId="7306"/>
    <cellStyle name="SAPBEXaggItemX 19 2 6" xfId="7307"/>
    <cellStyle name="SAPBEXaggItemX 19 2 7" xfId="7308"/>
    <cellStyle name="SAPBEXaggItemX 19 2 8" xfId="7309"/>
    <cellStyle name="SAPBEXaggItemX 19 3" xfId="7310"/>
    <cellStyle name="SAPBEXaggItemX 19 3 2" xfId="7311"/>
    <cellStyle name="SAPBEXaggItemX 19 3 2 2" xfId="7312"/>
    <cellStyle name="SAPBEXaggItemX 19 3 2 3" xfId="7313"/>
    <cellStyle name="SAPBEXaggItemX 19 3 2 4" xfId="7314"/>
    <cellStyle name="SAPBEXaggItemX 19 3 2 5" xfId="7315"/>
    <cellStyle name="SAPBEXaggItemX 19 3 2 6" xfId="7316"/>
    <cellStyle name="SAPBEXaggItemX 19 3 3" xfId="7317"/>
    <cellStyle name="SAPBEXaggItemX 19 3 3 2" xfId="7318"/>
    <cellStyle name="SAPBEXaggItemX 19 3 3 3" xfId="7319"/>
    <cellStyle name="SAPBEXaggItemX 19 3 3 4" xfId="7320"/>
    <cellStyle name="SAPBEXaggItemX 19 3 3 5" xfId="7321"/>
    <cellStyle name="SAPBEXaggItemX 19 3 3 6" xfId="7322"/>
    <cellStyle name="SAPBEXaggItemX 19 3 4" xfId="7323"/>
    <cellStyle name="SAPBEXaggItemX 19 3 5" xfId="7324"/>
    <cellStyle name="SAPBEXaggItemX 19 3 6" xfId="7325"/>
    <cellStyle name="SAPBEXaggItemX 19 3 7" xfId="7326"/>
    <cellStyle name="SAPBEXaggItemX 19 3 8" xfId="7327"/>
    <cellStyle name="SAPBEXaggItemX 19 4" xfId="7328"/>
    <cellStyle name="SAPBEXaggItemX 19 5" xfId="7329"/>
    <cellStyle name="SAPBEXaggItemX 19 6" xfId="7330"/>
    <cellStyle name="SAPBEXaggItemX 19 7" xfId="7331"/>
    <cellStyle name="SAPBEXaggItemX 19 8" xfId="7332"/>
    <cellStyle name="SAPBEXaggItemX 2" xfId="7333"/>
    <cellStyle name="SAPBEXaggItemX 2 2" xfId="7334"/>
    <cellStyle name="SAPBEXaggItemX 2 2 2" xfId="7335"/>
    <cellStyle name="SAPBEXaggItemX 2 2 2 2" xfId="7336"/>
    <cellStyle name="SAPBEXaggItemX 2 2 2 3" xfId="7337"/>
    <cellStyle name="SAPBEXaggItemX 2 2 2 4" xfId="7338"/>
    <cellStyle name="SAPBEXaggItemX 2 2 2 5" xfId="7339"/>
    <cellStyle name="SAPBEXaggItemX 2 2 2 6" xfId="7340"/>
    <cellStyle name="SAPBEXaggItemX 2 2 3" xfId="7341"/>
    <cellStyle name="SAPBEXaggItemX 2 2 3 2" xfId="7342"/>
    <cellStyle name="SAPBEXaggItemX 2 2 3 3" xfId="7343"/>
    <cellStyle name="SAPBEXaggItemX 2 2 3 4" xfId="7344"/>
    <cellStyle name="SAPBEXaggItemX 2 2 3 5" xfId="7345"/>
    <cellStyle name="SAPBEXaggItemX 2 2 3 6" xfId="7346"/>
    <cellStyle name="SAPBEXaggItemX 2 2 4" xfId="7347"/>
    <cellStyle name="SAPBEXaggItemX 2 2 5" xfId="7348"/>
    <cellStyle name="SAPBEXaggItemX 2 2 6" xfId="7349"/>
    <cellStyle name="SAPBEXaggItemX 2 2 7" xfId="7350"/>
    <cellStyle name="SAPBEXaggItemX 2 2 8" xfId="7351"/>
    <cellStyle name="SAPBEXaggItemX 2 3" xfId="7352"/>
    <cellStyle name="SAPBEXaggItemX 2 3 2" xfId="7353"/>
    <cellStyle name="SAPBEXaggItemX 2 3 2 2" xfId="7354"/>
    <cellStyle name="SAPBEXaggItemX 2 3 2 3" xfId="7355"/>
    <cellStyle name="SAPBEXaggItemX 2 3 2 4" xfId="7356"/>
    <cellStyle name="SAPBEXaggItemX 2 3 2 5" xfId="7357"/>
    <cellStyle name="SAPBEXaggItemX 2 3 2 6" xfId="7358"/>
    <cellStyle name="SAPBEXaggItemX 2 3 3" xfId="7359"/>
    <cellStyle name="SAPBEXaggItemX 2 3 3 2" xfId="7360"/>
    <cellStyle name="SAPBEXaggItemX 2 3 3 3" xfId="7361"/>
    <cellStyle name="SAPBEXaggItemX 2 3 3 4" xfId="7362"/>
    <cellStyle name="SAPBEXaggItemX 2 3 3 5" xfId="7363"/>
    <cellStyle name="SAPBEXaggItemX 2 3 3 6" xfId="7364"/>
    <cellStyle name="SAPBEXaggItemX 2 3 4" xfId="7365"/>
    <cellStyle name="SAPBEXaggItemX 2 3 5" xfId="7366"/>
    <cellStyle name="SAPBEXaggItemX 2 3 6" xfId="7367"/>
    <cellStyle name="SAPBEXaggItemX 2 3 7" xfId="7368"/>
    <cellStyle name="SAPBEXaggItemX 2 3 8" xfId="7369"/>
    <cellStyle name="SAPBEXaggItemX 2 4" xfId="7370"/>
    <cellStyle name="SAPBEXaggItemX 2 5" xfId="7371"/>
    <cellStyle name="SAPBEXaggItemX 2 6" xfId="7372"/>
    <cellStyle name="SAPBEXaggItemX 2 7" xfId="7373"/>
    <cellStyle name="SAPBEXaggItemX 2 8" xfId="7374"/>
    <cellStyle name="SAPBEXaggItemX 20" xfId="7375"/>
    <cellStyle name="SAPBEXaggItemX 20 2" xfId="7376"/>
    <cellStyle name="SAPBEXaggItemX 20 2 2" xfId="7377"/>
    <cellStyle name="SAPBEXaggItemX 20 2 3" xfId="7378"/>
    <cellStyle name="SAPBEXaggItemX 20 2 4" xfId="7379"/>
    <cellStyle name="SAPBEXaggItemX 20 2 5" xfId="7380"/>
    <cellStyle name="SAPBEXaggItemX 20 2 6" xfId="7381"/>
    <cellStyle name="SAPBEXaggItemX 20 3" xfId="7382"/>
    <cellStyle name="SAPBEXaggItemX 20 3 2" xfId="7383"/>
    <cellStyle name="SAPBEXaggItemX 20 3 3" xfId="7384"/>
    <cellStyle name="SAPBEXaggItemX 20 3 4" xfId="7385"/>
    <cellStyle name="SAPBEXaggItemX 20 3 5" xfId="7386"/>
    <cellStyle name="SAPBEXaggItemX 20 3 6" xfId="7387"/>
    <cellStyle name="SAPBEXaggItemX 20 4" xfId="7388"/>
    <cellStyle name="SAPBEXaggItemX 20 5" xfId="7389"/>
    <cellStyle name="SAPBEXaggItemX 20 6" xfId="7390"/>
    <cellStyle name="SAPBEXaggItemX 20 7" xfId="7391"/>
    <cellStyle name="SAPBEXaggItemX 20 8" xfId="7392"/>
    <cellStyle name="SAPBEXaggItemX 21" xfId="7393"/>
    <cellStyle name="SAPBEXaggItemX 21 2" xfId="7394"/>
    <cellStyle name="SAPBEXaggItemX 21 2 2" xfId="7395"/>
    <cellStyle name="SAPBEXaggItemX 21 2 3" xfId="7396"/>
    <cellStyle name="SAPBEXaggItemX 21 2 4" xfId="7397"/>
    <cellStyle name="SAPBEXaggItemX 21 2 5" xfId="7398"/>
    <cellStyle name="SAPBEXaggItemX 21 2 6" xfId="7399"/>
    <cellStyle name="SAPBEXaggItemX 21 3" xfId="7400"/>
    <cellStyle name="SAPBEXaggItemX 21 3 2" xfId="7401"/>
    <cellStyle name="SAPBEXaggItemX 21 3 3" xfId="7402"/>
    <cellStyle name="SAPBEXaggItemX 21 3 4" xfId="7403"/>
    <cellStyle name="SAPBEXaggItemX 21 3 5" xfId="7404"/>
    <cellStyle name="SAPBEXaggItemX 21 3 6" xfId="7405"/>
    <cellStyle name="SAPBEXaggItemX 21 4" xfId="7406"/>
    <cellStyle name="SAPBEXaggItemX 21 5" xfId="7407"/>
    <cellStyle name="SAPBEXaggItemX 21 6" xfId="7408"/>
    <cellStyle name="SAPBEXaggItemX 21 7" xfId="7409"/>
    <cellStyle name="SAPBEXaggItemX 21 8" xfId="7410"/>
    <cellStyle name="SAPBEXaggItemX 22" xfId="7411"/>
    <cellStyle name="SAPBEXaggItemX 23" xfId="7412"/>
    <cellStyle name="SAPBEXaggItemX 24" xfId="7413"/>
    <cellStyle name="SAPBEXaggItemX 25" xfId="7414"/>
    <cellStyle name="SAPBEXaggItemX 26" xfId="7415"/>
    <cellStyle name="SAPBEXaggItemX 27" xfId="32935"/>
    <cellStyle name="SAPBEXaggItemX 3" xfId="7416"/>
    <cellStyle name="SAPBEXaggItemX 3 2" xfId="7417"/>
    <cellStyle name="SAPBEXaggItemX 3 2 2" xfId="7418"/>
    <cellStyle name="SAPBEXaggItemX 3 2 2 2" xfId="7419"/>
    <cellStyle name="SAPBEXaggItemX 3 2 2 3" xfId="7420"/>
    <cellStyle name="SAPBEXaggItemX 3 2 2 4" xfId="7421"/>
    <cellStyle name="SAPBEXaggItemX 3 2 2 5" xfId="7422"/>
    <cellStyle name="SAPBEXaggItemX 3 2 2 6" xfId="7423"/>
    <cellStyle name="SAPBEXaggItemX 3 2 3" xfId="7424"/>
    <cellStyle name="SAPBEXaggItemX 3 2 3 2" xfId="7425"/>
    <cellStyle name="SAPBEXaggItemX 3 2 3 3" xfId="7426"/>
    <cellStyle name="SAPBEXaggItemX 3 2 3 4" xfId="7427"/>
    <cellStyle name="SAPBEXaggItemX 3 2 3 5" xfId="7428"/>
    <cellStyle name="SAPBEXaggItemX 3 2 3 6" xfId="7429"/>
    <cellStyle name="SAPBEXaggItemX 3 2 4" xfId="7430"/>
    <cellStyle name="SAPBEXaggItemX 3 2 5" xfId="7431"/>
    <cellStyle name="SAPBEXaggItemX 3 2 6" xfId="7432"/>
    <cellStyle name="SAPBEXaggItemX 3 2 7" xfId="7433"/>
    <cellStyle name="SAPBEXaggItemX 3 2 8" xfId="7434"/>
    <cellStyle name="SAPBEXaggItemX 3 3" xfId="7435"/>
    <cellStyle name="SAPBEXaggItemX 3 3 2" xfId="7436"/>
    <cellStyle name="SAPBEXaggItemX 3 3 2 2" xfId="7437"/>
    <cellStyle name="SAPBEXaggItemX 3 3 2 3" xfId="7438"/>
    <cellStyle name="SAPBEXaggItemX 3 3 2 4" xfId="7439"/>
    <cellStyle name="SAPBEXaggItemX 3 3 2 5" xfId="7440"/>
    <cellStyle name="SAPBEXaggItemX 3 3 2 6" xfId="7441"/>
    <cellStyle name="SAPBEXaggItemX 3 3 3" xfId="7442"/>
    <cellStyle name="SAPBEXaggItemX 3 3 3 2" xfId="7443"/>
    <cellStyle name="SAPBEXaggItemX 3 3 3 3" xfId="7444"/>
    <cellStyle name="SAPBEXaggItemX 3 3 3 4" xfId="7445"/>
    <cellStyle name="SAPBEXaggItemX 3 3 3 5" xfId="7446"/>
    <cellStyle name="SAPBEXaggItemX 3 3 3 6" xfId="7447"/>
    <cellStyle name="SAPBEXaggItemX 3 3 4" xfId="7448"/>
    <cellStyle name="SAPBEXaggItemX 3 3 5" xfId="7449"/>
    <cellStyle name="SAPBEXaggItemX 3 3 6" xfId="7450"/>
    <cellStyle name="SAPBEXaggItemX 3 3 7" xfId="7451"/>
    <cellStyle name="SAPBEXaggItemX 3 3 8" xfId="7452"/>
    <cellStyle name="SAPBEXaggItemX 3 4" xfId="7453"/>
    <cellStyle name="SAPBEXaggItemX 3 5" xfId="7454"/>
    <cellStyle name="SAPBEXaggItemX 3 6" xfId="7455"/>
    <cellStyle name="SAPBEXaggItemX 3 7" xfId="7456"/>
    <cellStyle name="SAPBEXaggItemX 3 8" xfId="7457"/>
    <cellStyle name="SAPBEXaggItemX 4" xfId="7458"/>
    <cellStyle name="SAPBEXaggItemX 4 2" xfId="7459"/>
    <cellStyle name="SAPBEXaggItemX 4 2 2" xfId="7460"/>
    <cellStyle name="SAPBEXaggItemX 4 2 2 2" xfId="7461"/>
    <cellStyle name="SAPBEXaggItemX 4 2 2 3" xfId="7462"/>
    <cellStyle name="SAPBEXaggItemX 4 2 2 4" xfId="7463"/>
    <cellStyle name="SAPBEXaggItemX 4 2 2 5" xfId="7464"/>
    <cellStyle name="SAPBEXaggItemX 4 2 2 6" xfId="7465"/>
    <cellStyle name="SAPBEXaggItemX 4 2 3" xfId="7466"/>
    <cellStyle name="SAPBEXaggItemX 4 2 3 2" xfId="7467"/>
    <cellStyle name="SAPBEXaggItemX 4 2 3 3" xfId="7468"/>
    <cellStyle name="SAPBEXaggItemX 4 2 3 4" xfId="7469"/>
    <cellStyle name="SAPBEXaggItemX 4 2 3 5" xfId="7470"/>
    <cellStyle name="SAPBEXaggItemX 4 2 3 6" xfId="7471"/>
    <cellStyle name="SAPBEXaggItemX 4 2 4" xfId="7472"/>
    <cellStyle name="SAPBEXaggItemX 4 2 5" xfId="7473"/>
    <cellStyle name="SAPBEXaggItemX 4 2 6" xfId="7474"/>
    <cellStyle name="SAPBEXaggItemX 4 2 7" xfId="7475"/>
    <cellStyle name="SAPBEXaggItemX 4 2 8" xfId="7476"/>
    <cellStyle name="SAPBEXaggItemX 4 3" xfId="7477"/>
    <cellStyle name="SAPBEXaggItemX 4 3 2" xfId="7478"/>
    <cellStyle name="SAPBEXaggItemX 4 3 2 2" xfId="7479"/>
    <cellStyle name="SAPBEXaggItemX 4 3 2 3" xfId="7480"/>
    <cellStyle name="SAPBEXaggItemX 4 3 2 4" xfId="7481"/>
    <cellStyle name="SAPBEXaggItemX 4 3 2 5" xfId="7482"/>
    <cellStyle name="SAPBEXaggItemX 4 3 2 6" xfId="7483"/>
    <cellStyle name="SAPBEXaggItemX 4 3 3" xfId="7484"/>
    <cellStyle name="SAPBEXaggItemX 4 3 3 2" xfId="7485"/>
    <cellStyle name="SAPBEXaggItemX 4 3 3 3" xfId="7486"/>
    <cellStyle name="SAPBEXaggItemX 4 3 3 4" xfId="7487"/>
    <cellStyle name="SAPBEXaggItemX 4 3 3 5" xfId="7488"/>
    <cellStyle name="SAPBEXaggItemX 4 3 3 6" xfId="7489"/>
    <cellStyle name="SAPBEXaggItemX 4 3 4" xfId="7490"/>
    <cellStyle name="SAPBEXaggItemX 4 3 5" xfId="7491"/>
    <cellStyle name="SAPBEXaggItemX 4 3 6" xfId="7492"/>
    <cellStyle name="SAPBEXaggItemX 4 3 7" xfId="7493"/>
    <cellStyle name="SAPBEXaggItemX 4 3 8" xfId="7494"/>
    <cellStyle name="SAPBEXaggItemX 4 4" xfId="7495"/>
    <cellStyle name="SAPBEXaggItemX 4 5" xfId="7496"/>
    <cellStyle name="SAPBEXaggItemX 4 6" xfId="7497"/>
    <cellStyle name="SAPBEXaggItemX 4 7" xfId="7498"/>
    <cellStyle name="SAPBEXaggItemX 4 8" xfId="7499"/>
    <cellStyle name="SAPBEXaggItemX 5" xfId="7500"/>
    <cellStyle name="SAPBEXaggItemX 5 2" xfId="7501"/>
    <cellStyle name="SAPBEXaggItemX 5 2 2" xfId="7502"/>
    <cellStyle name="SAPBEXaggItemX 5 2 2 2" xfId="7503"/>
    <cellStyle name="SAPBEXaggItemX 5 2 2 3" xfId="7504"/>
    <cellStyle name="SAPBEXaggItemX 5 2 2 4" xfId="7505"/>
    <cellStyle name="SAPBEXaggItemX 5 2 2 5" xfId="7506"/>
    <cellStyle name="SAPBEXaggItemX 5 2 2 6" xfId="7507"/>
    <cellStyle name="SAPBEXaggItemX 5 2 3" xfId="7508"/>
    <cellStyle name="SAPBEXaggItemX 5 2 3 2" xfId="7509"/>
    <cellStyle name="SAPBEXaggItemX 5 2 3 3" xfId="7510"/>
    <cellStyle name="SAPBEXaggItemX 5 2 3 4" xfId="7511"/>
    <cellStyle name="SAPBEXaggItemX 5 2 3 5" xfId="7512"/>
    <cellStyle name="SAPBEXaggItemX 5 2 3 6" xfId="7513"/>
    <cellStyle name="SAPBEXaggItemX 5 2 4" xfId="7514"/>
    <cellStyle name="SAPBEXaggItemX 5 2 5" xfId="7515"/>
    <cellStyle name="SAPBEXaggItemX 5 2 6" xfId="7516"/>
    <cellStyle name="SAPBEXaggItemX 5 2 7" xfId="7517"/>
    <cellStyle name="SAPBEXaggItemX 5 2 8" xfId="7518"/>
    <cellStyle name="SAPBEXaggItemX 5 3" xfId="7519"/>
    <cellStyle name="SAPBEXaggItemX 5 3 2" xfId="7520"/>
    <cellStyle name="SAPBEXaggItemX 5 3 2 2" xfId="7521"/>
    <cellStyle name="SAPBEXaggItemX 5 3 2 3" xfId="7522"/>
    <cellStyle name="SAPBEXaggItemX 5 3 2 4" xfId="7523"/>
    <cellStyle name="SAPBEXaggItemX 5 3 2 5" xfId="7524"/>
    <cellStyle name="SAPBEXaggItemX 5 3 2 6" xfId="7525"/>
    <cellStyle name="SAPBEXaggItemX 5 3 3" xfId="7526"/>
    <cellStyle name="SAPBEXaggItemX 5 3 3 2" xfId="7527"/>
    <cellStyle name="SAPBEXaggItemX 5 3 3 3" xfId="7528"/>
    <cellStyle name="SAPBEXaggItemX 5 3 3 4" xfId="7529"/>
    <cellStyle name="SAPBEXaggItemX 5 3 3 5" xfId="7530"/>
    <cellStyle name="SAPBEXaggItemX 5 3 3 6" xfId="7531"/>
    <cellStyle name="SAPBEXaggItemX 5 3 4" xfId="7532"/>
    <cellStyle name="SAPBEXaggItemX 5 3 5" xfId="7533"/>
    <cellStyle name="SAPBEXaggItemX 5 3 6" xfId="7534"/>
    <cellStyle name="SAPBEXaggItemX 5 3 7" xfId="7535"/>
    <cellStyle name="SAPBEXaggItemX 5 3 8" xfId="7536"/>
    <cellStyle name="SAPBEXaggItemX 5 4" xfId="7537"/>
    <cellStyle name="SAPBEXaggItemX 5 5" xfId="7538"/>
    <cellStyle name="SAPBEXaggItemX 5 6" xfId="7539"/>
    <cellStyle name="SAPBEXaggItemX 5 7" xfId="7540"/>
    <cellStyle name="SAPBEXaggItemX 5 8" xfId="7541"/>
    <cellStyle name="SAPBEXaggItemX 6" xfId="7542"/>
    <cellStyle name="SAPBEXaggItemX 6 2" xfId="7543"/>
    <cellStyle name="SAPBEXaggItemX 6 2 2" xfId="7544"/>
    <cellStyle name="SAPBEXaggItemX 6 2 2 2" xfId="7545"/>
    <cellStyle name="SAPBEXaggItemX 6 2 2 3" xfId="7546"/>
    <cellStyle name="SAPBEXaggItemX 6 2 2 4" xfId="7547"/>
    <cellStyle name="SAPBEXaggItemX 6 2 2 5" xfId="7548"/>
    <cellStyle name="SAPBEXaggItemX 6 2 2 6" xfId="7549"/>
    <cellStyle name="SAPBEXaggItemX 6 2 3" xfId="7550"/>
    <cellStyle name="SAPBEXaggItemX 6 2 3 2" xfId="7551"/>
    <cellStyle name="SAPBEXaggItemX 6 2 3 3" xfId="7552"/>
    <cellStyle name="SAPBEXaggItemX 6 2 3 4" xfId="7553"/>
    <cellStyle name="SAPBEXaggItemX 6 2 3 5" xfId="7554"/>
    <cellStyle name="SAPBEXaggItemX 6 2 3 6" xfId="7555"/>
    <cellStyle name="SAPBEXaggItemX 6 2 4" xfId="7556"/>
    <cellStyle name="SAPBEXaggItemX 6 2 5" xfId="7557"/>
    <cellStyle name="SAPBEXaggItemX 6 2 6" xfId="7558"/>
    <cellStyle name="SAPBEXaggItemX 6 2 7" xfId="7559"/>
    <cellStyle name="SAPBEXaggItemX 6 2 8" xfId="7560"/>
    <cellStyle name="SAPBEXaggItemX 6 3" xfId="7561"/>
    <cellStyle name="SAPBEXaggItemX 6 3 2" xfId="7562"/>
    <cellStyle name="SAPBEXaggItemX 6 3 2 2" xfId="7563"/>
    <cellStyle name="SAPBEXaggItemX 6 3 2 3" xfId="7564"/>
    <cellStyle name="SAPBEXaggItemX 6 3 2 4" xfId="7565"/>
    <cellStyle name="SAPBEXaggItemX 6 3 2 5" xfId="7566"/>
    <cellStyle name="SAPBEXaggItemX 6 3 2 6" xfId="7567"/>
    <cellStyle name="SAPBEXaggItemX 6 3 3" xfId="7568"/>
    <cellStyle name="SAPBEXaggItemX 6 3 3 2" xfId="7569"/>
    <cellStyle name="SAPBEXaggItemX 6 3 3 3" xfId="7570"/>
    <cellStyle name="SAPBEXaggItemX 6 3 3 4" xfId="7571"/>
    <cellStyle name="SAPBEXaggItemX 6 3 3 5" xfId="7572"/>
    <cellStyle name="SAPBEXaggItemX 6 3 3 6" xfId="7573"/>
    <cellStyle name="SAPBEXaggItemX 6 3 4" xfId="7574"/>
    <cellStyle name="SAPBEXaggItemX 6 3 5" xfId="7575"/>
    <cellStyle name="SAPBEXaggItemX 6 3 6" xfId="7576"/>
    <cellStyle name="SAPBEXaggItemX 6 3 7" xfId="7577"/>
    <cellStyle name="SAPBEXaggItemX 6 3 8" xfId="7578"/>
    <cellStyle name="SAPBEXaggItemX 6 4" xfId="7579"/>
    <cellStyle name="SAPBEXaggItemX 6 5" xfId="7580"/>
    <cellStyle name="SAPBEXaggItemX 6 6" xfId="7581"/>
    <cellStyle name="SAPBEXaggItemX 6 7" xfId="7582"/>
    <cellStyle name="SAPBEXaggItemX 6 8" xfId="7583"/>
    <cellStyle name="SAPBEXaggItemX 7" xfId="7584"/>
    <cellStyle name="SAPBEXaggItemX 7 2" xfId="7585"/>
    <cellStyle name="SAPBEXaggItemX 7 2 2" xfId="7586"/>
    <cellStyle name="SAPBEXaggItemX 7 2 2 2" xfId="7587"/>
    <cellStyle name="SAPBEXaggItemX 7 2 2 3" xfId="7588"/>
    <cellStyle name="SAPBEXaggItemX 7 2 2 4" xfId="7589"/>
    <cellStyle name="SAPBEXaggItemX 7 2 2 5" xfId="7590"/>
    <cellStyle name="SAPBEXaggItemX 7 2 2 6" xfId="7591"/>
    <cellStyle name="SAPBEXaggItemX 7 2 3" xfId="7592"/>
    <cellStyle name="SAPBEXaggItemX 7 2 3 2" xfId="7593"/>
    <cellStyle name="SAPBEXaggItemX 7 2 3 3" xfId="7594"/>
    <cellStyle name="SAPBEXaggItemX 7 2 3 4" xfId="7595"/>
    <cellStyle name="SAPBEXaggItemX 7 2 3 5" xfId="7596"/>
    <cellStyle name="SAPBEXaggItemX 7 2 3 6" xfId="7597"/>
    <cellStyle name="SAPBEXaggItemX 7 2 4" xfId="7598"/>
    <cellStyle name="SAPBEXaggItemX 7 2 5" xfId="7599"/>
    <cellStyle name="SAPBEXaggItemX 7 2 6" xfId="7600"/>
    <cellStyle name="SAPBEXaggItemX 7 2 7" xfId="7601"/>
    <cellStyle name="SAPBEXaggItemX 7 2 8" xfId="7602"/>
    <cellStyle name="SAPBEXaggItemX 7 3" xfId="7603"/>
    <cellStyle name="SAPBEXaggItemX 7 3 2" xfId="7604"/>
    <cellStyle name="SAPBEXaggItemX 7 3 2 2" xfId="7605"/>
    <cellStyle name="SAPBEXaggItemX 7 3 2 3" xfId="7606"/>
    <cellStyle name="SAPBEXaggItemX 7 3 2 4" xfId="7607"/>
    <cellStyle name="SAPBEXaggItemX 7 3 2 5" xfId="7608"/>
    <cellStyle name="SAPBEXaggItemX 7 3 2 6" xfId="7609"/>
    <cellStyle name="SAPBEXaggItemX 7 3 3" xfId="7610"/>
    <cellStyle name="SAPBEXaggItemX 7 3 3 2" xfId="7611"/>
    <cellStyle name="SAPBEXaggItemX 7 3 3 3" xfId="7612"/>
    <cellStyle name="SAPBEXaggItemX 7 3 3 4" xfId="7613"/>
    <cellStyle name="SAPBEXaggItemX 7 3 3 5" xfId="7614"/>
    <cellStyle name="SAPBEXaggItemX 7 3 3 6" xfId="7615"/>
    <cellStyle name="SAPBEXaggItemX 7 3 4" xfId="7616"/>
    <cellStyle name="SAPBEXaggItemX 7 3 5" xfId="7617"/>
    <cellStyle name="SAPBEXaggItemX 7 3 6" xfId="7618"/>
    <cellStyle name="SAPBEXaggItemX 7 3 7" xfId="7619"/>
    <cellStyle name="SAPBEXaggItemX 7 3 8" xfId="7620"/>
    <cellStyle name="SAPBEXaggItemX 7 4" xfId="7621"/>
    <cellStyle name="SAPBEXaggItemX 7 5" xfId="7622"/>
    <cellStyle name="SAPBEXaggItemX 7 6" xfId="7623"/>
    <cellStyle name="SAPBEXaggItemX 7 7" xfId="7624"/>
    <cellStyle name="SAPBEXaggItemX 7 8" xfId="7625"/>
    <cellStyle name="SAPBEXaggItemX 8" xfId="7626"/>
    <cellStyle name="SAPBEXaggItemX 8 2" xfId="7627"/>
    <cellStyle name="SAPBEXaggItemX 8 2 2" xfId="7628"/>
    <cellStyle name="SAPBEXaggItemX 8 2 2 2" xfId="7629"/>
    <cellStyle name="SAPBEXaggItemX 8 2 2 3" xfId="7630"/>
    <cellStyle name="SAPBEXaggItemX 8 2 2 4" xfId="7631"/>
    <cellStyle name="SAPBEXaggItemX 8 2 2 5" xfId="7632"/>
    <cellStyle name="SAPBEXaggItemX 8 2 2 6" xfId="7633"/>
    <cellStyle name="SAPBEXaggItemX 8 2 3" xfId="7634"/>
    <cellStyle name="SAPBEXaggItemX 8 2 3 2" xfId="7635"/>
    <cellStyle name="SAPBEXaggItemX 8 2 3 3" xfId="7636"/>
    <cellStyle name="SAPBEXaggItemX 8 2 3 4" xfId="7637"/>
    <cellStyle name="SAPBEXaggItemX 8 2 3 5" xfId="7638"/>
    <cellStyle name="SAPBEXaggItemX 8 2 3 6" xfId="7639"/>
    <cellStyle name="SAPBEXaggItemX 8 2 4" xfId="7640"/>
    <cellStyle name="SAPBEXaggItemX 8 2 5" xfId="7641"/>
    <cellStyle name="SAPBEXaggItemX 8 2 6" xfId="7642"/>
    <cellStyle name="SAPBEXaggItemX 8 2 7" xfId="7643"/>
    <cellStyle name="SAPBEXaggItemX 8 2 8" xfId="7644"/>
    <cellStyle name="SAPBEXaggItemX 8 3" xfId="7645"/>
    <cellStyle name="SAPBEXaggItemX 8 3 2" xfId="7646"/>
    <cellStyle name="SAPBEXaggItemX 8 3 2 2" xfId="7647"/>
    <cellStyle name="SAPBEXaggItemX 8 3 2 3" xfId="7648"/>
    <cellStyle name="SAPBEXaggItemX 8 3 2 4" xfId="7649"/>
    <cellStyle name="SAPBEXaggItemX 8 3 2 5" xfId="7650"/>
    <cellStyle name="SAPBEXaggItemX 8 3 2 6" xfId="7651"/>
    <cellStyle name="SAPBEXaggItemX 8 3 3" xfId="7652"/>
    <cellStyle name="SAPBEXaggItemX 8 3 3 2" xfId="7653"/>
    <cellStyle name="SAPBEXaggItemX 8 3 3 3" xfId="7654"/>
    <cellStyle name="SAPBEXaggItemX 8 3 3 4" xfId="7655"/>
    <cellStyle name="SAPBEXaggItemX 8 3 3 5" xfId="7656"/>
    <cellStyle name="SAPBEXaggItemX 8 3 3 6" xfId="7657"/>
    <cellStyle name="SAPBEXaggItemX 8 3 4" xfId="7658"/>
    <cellStyle name="SAPBEXaggItemX 8 3 5" xfId="7659"/>
    <cellStyle name="SAPBEXaggItemX 8 3 6" xfId="7660"/>
    <cellStyle name="SAPBEXaggItemX 8 3 7" xfId="7661"/>
    <cellStyle name="SAPBEXaggItemX 8 3 8" xfId="7662"/>
    <cellStyle name="SAPBEXaggItemX 8 4" xfId="7663"/>
    <cellStyle name="SAPBEXaggItemX 8 5" xfId="7664"/>
    <cellStyle name="SAPBEXaggItemX 8 6" xfId="7665"/>
    <cellStyle name="SAPBEXaggItemX 8 7" xfId="7666"/>
    <cellStyle name="SAPBEXaggItemX 8 8" xfId="7667"/>
    <cellStyle name="SAPBEXaggItemX 9" xfId="7668"/>
    <cellStyle name="SAPBEXaggItemX 9 2" xfId="7669"/>
    <cellStyle name="SAPBEXaggItemX 9 2 2" xfId="7670"/>
    <cellStyle name="SAPBEXaggItemX 9 2 2 2" xfId="7671"/>
    <cellStyle name="SAPBEXaggItemX 9 2 2 3" xfId="7672"/>
    <cellStyle name="SAPBEXaggItemX 9 2 2 4" xfId="7673"/>
    <cellStyle name="SAPBEXaggItemX 9 2 2 5" xfId="7674"/>
    <cellStyle name="SAPBEXaggItemX 9 2 2 6" xfId="7675"/>
    <cellStyle name="SAPBEXaggItemX 9 2 3" xfId="7676"/>
    <cellStyle name="SAPBEXaggItemX 9 2 3 2" xfId="7677"/>
    <cellStyle name="SAPBEXaggItemX 9 2 3 3" xfId="7678"/>
    <cellStyle name="SAPBEXaggItemX 9 2 3 4" xfId="7679"/>
    <cellStyle name="SAPBEXaggItemX 9 2 3 5" xfId="7680"/>
    <cellStyle name="SAPBEXaggItemX 9 2 3 6" xfId="7681"/>
    <cellStyle name="SAPBEXaggItemX 9 2 4" xfId="7682"/>
    <cellStyle name="SAPBEXaggItemX 9 2 5" xfId="7683"/>
    <cellStyle name="SAPBEXaggItemX 9 2 6" xfId="7684"/>
    <cellStyle name="SAPBEXaggItemX 9 2 7" xfId="7685"/>
    <cellStyle name="SAPBEXaggItemX 9 2 8" xfId="7686"/>
    <cellStyle name="SAPBEXaggItemX 9 3" xfId="7687"/>
    <cellStyle name="SAPBEXaggItemX 9 3 2" xfId="7688"/>
    <cellStyle name="SAPBEXaggItemX 9 3 2 2" xfId="7689"/>
    <cellStyle name="SAPBEXaggItemX 9 3 2 3" xfId="7690"/>
    <cellStyle name="SAPBEXaggItemX 9 3 2 4" xfId="7691"/>
    <cellStyle name="SAPBEXaggItemX 9 3 2 5" xfId="7692"/>
    <cellStyle name="SAPBEXaggItemX 9 3 2 6" xfId="7693"/>
    <cellStyle name="SAPBEXaggItemX 9 3 3" xfId="7694"/>
    <cellStyle name="SAPBEXaggItemX 9 3 3 2" xfId="7695"/>
    <cellStyle name="SAPBEXaggItemX 9 3 3 3" xfId="7696"/>
    <cellStyle name="SAPBEXaggItemX 9 3 3 4" xfId="7697"/>
    <cellStyle name="SAPBEXaggItemX 9 3 3 5" xfId="7698"/>
    <cellStyle name="SAPBEXaggItemX 9 3 3 6" xfId="7699"/>
    <cellStyle name="SAPBEXaggItemX 9 3 4" xfId="7700"/>
    <cellStyle name="SAPBEXaggItemX 9 3 5" xfId="7701"/>
    <cellStyle name="SAPBEXaggItemX 9 3 6" xfId="7702"/>
    <cellStyle name="SAPBEXaggItemX 9 3 7" xfId="7703"/>
    <cellStyle name="SAPBEXaggItemX 9 3 8" xfId="7704"/>
    <cellStyle name="SAPBEXaggItemX 9 4" xfId="7705"/>
    <cellStyle name="SAPBEXaggItemX 9 5" xfId="7706"/>
    <cellStyle name="SAPBEXaggItemX 9 6" xfId="7707"/>
    <cellStyle name="SAPBEXaggItemX 9 7" xfId="7708"/>
    <cellStyle name="SAPBEXaggItemX 9 8" xfId="7709"/>
    <cellStyle name="SAPBEXchaText" xfId="15"/>
    <cellStyle name="SAPBEXchaText 2" xfId="7710"/>
    <cellStyle name="SAPBEXchaText 2 2" xfId="7711"/>
    <cellStyle name="SAPBEXchaText 2 2 2" xfId="7712"/>
    <cellStyle name="SAPBEXchaText 2 2 2 2" xfId="7713"/>
    <cellStyle name="SAPBEXchaText 2 2 2 3" xfId="7714"/>
    <cellStyle name="SAPBEXchaText 2 2 2 4" xfId="7715"/>
    <cellStyle name="SAPBEXchaText 2 2 2 5" xfId="7716"/>
    <cellStyle name="SAPBEXchaText 2 2 2 6" xfId="7717"/>
    <cellStyle name="SAPBEXchaText 2 2 3" xfId="7718"/>
    <cellStyle name="SAPBEXchaText 2 2 3 2" xfId="7719"/>
    <cellStyle name="SAPBEXchaText 2 2 3 3" xfId="7720"/>
    <cellStyle name="SAPBEXchaText 2 2 3 4" xfId="7721"/>
    <cellStyle name="SAPBEXchaText 2 2 3 5" xfId="7722"/>
    <cellStyle name="SAPBEXchaText 2 2 3 6" xfId="7723"/>
    <cellStyle name="SAPBEXchaText 2 2 4" xfId="7724"/>
    <cellStyle name="SAPBEXchaText 2 2 5" xfId="7725"/>
    <cellStyle name="SAPBEXchaText 2 2 6" xfId="7726"/>
    <cellStyle name="SAPBEXchaText 2 2 7" xfId="7727"/>
    <cellStyle name="SAPBEXchaText 2 2 8" xfId="7728"/>
    <cellStyle name="SAPBEXchaText 2 3" xfId="7729"/>
    <cellStyle name="SAPBEXchaText 2 3 2" xfId="7730"/>
    <cellStyle name="SAPBEXchaText 2 3 2 2" xfId="7731"/>
    <cellStyle name="SAPBEXchaText 2 3 2 3" xfId="7732"/>
    <cellStyle name="SAPBEXchaText 2 3 2 4" xfId="7733"/>
    <cellStyle name="SAPBEXchaText 2 3 2 5" xfId="7734"/>
    <cellStyle name="SAPBEXchaText 2 3 2 6" xfId="7735"/>
    <cellStyle name="SAPBEXchaText 2 3 3" xfId="7736"/>
    <cellStyle name="SAPBEXchaText 2 3 3 2" xfId="7737"/>
    <cellStyle name="SAPBEXchaText 2 3 3 3" xfId="7738"/>
    <cellStyle name="SAPBEXchaText 2 3 3 4" xfId="7739"/>
    <cellStyle name="SAPBEXchaText 2 3 3 5" xfId="7740"/>
    <cellStyle name="SAPBEXchaText 2 3 3 6" xfId="7741"/>
    <cellStyle name="SAPBEXchaText 2 3 4" xfId="7742"/>
    <cellStyle name="SAPBEXchaText 2 3 5" xfId="7743"/>
    <cellStyle name="SAPBEXchaText 2 3 6" xfId="7744"/>
    <cellStyle name="SAPBEXchaText 2 3 7" xfId="7745"/>
    <cellStyle name="SAPBEXchaText 2 3 8" xfId="7746"/>
    <cellStyle name="SAPBEXchaText 2 4" xfId="7747"/>
    <cellStyle name="SAPBEXchaText 2 4 2" xfId="7748"/>
    <cellStyle name="SAPBEXchaText 2 4 2 2" xfId="7749"/>
    <cellStyle name="SAPBEXchaText 2 4 2 3" xfId="7750"/>
    <cellStyle name="SAPBEXchaText 2 4 2 4" xfId="7751"/>
    <cellStyle name="SAPBEXchaText 2 4 2 5" xfId="7752"/>
    <cellStyle name="SAPBEXchaText 2 4 2 6" xfId="7753"/>
    <cellStyle name="SAPBEXchaText 2 4 3" xfId="7754"/>
    <cellStyle name="SAPBEXchaText 2 4 4" xfId="7755"/>
    <cellStyle name="SAPBEXchaText 2 4 5" xfId="7756"/>
    <cellStyle name="SAPBEXchaText 2 4 6" xfId="7757"/>
    <cellStyle name="SAPBEXchaText 2 4 7" xfId="7758"/>
    <cellStyle name="SAPBEXchaText 2 5" xfId="7759"/>
    <cellStyle name="SAPBEXchaText 2 6" xfId="7760"/>
    <cellStyle name="SAPBEXchaText 2 7" xfId="7761"/>
    <cellStyle name="SAPBEXchaText 2 8" xfId="7762"/>
    <cellStyle name="SAPBEXchaText 2 9" xfId="7763"/>
    <cellStyle name="SAPBEXchaText_Input PL ana GRD - HCREG" xfId="7764"/>
    <cellStyle name="SAPBEXexcBad" xfId="7765"/>
    <cellStyle name="SAPBEXexcBad7" xfId="16"/>
    <cellStyle name="SAPBEXexcBad7 10" xfId="7766"/>
    <cellStyle name="SAPBEXexcBad7 10 2" xfId="7767"/>
    <cellStyle name="SAPBEXexcBad7 10 2 2" xfId="7768"/>
    <cellStyle name="SAPBEXexcBad7 10 2 2 2" xfId="7769"/>
    <cellStyle name="SAPBEXexcBad7 10 2 2 3" xfId="7770"/>
    <cellStyle name="SAPBEXexcBad7 10 2 2 4" xfId="7771"/>
    <cellStyle name="SAPBEXexcBad7 10 2 2 5" xfId="7772"/>
    <cellStyle name="SAPBEXexcBad7 10 2 2 6" xfId="7773"/>
    <cellStyle name="SAPBEXexcBad7 10 2 3" xfId="7774"/>
    <cellStyle name="SAPBEXexcBad7 10 2 3 2" xfId="7775"/>
    <cellStyle name="SAPBEXexcBad7 10 2 3 3" xfId="7776"/>
    <cellStyle name="SAPBEXexcBad7 10 2 3 4" xfId="7777"/>
    <cellStyle name="SAPBEXexcBad7 10 2 3 5" xfId="7778"/>
    <cellStyle name="SAPBEXexcBad7 10 2 3 6" xfId="7779"/>
    <cellStyle name="SAPBEXexcBad7 10 2 4" xfId="7780"/>
    <cellStyle name="SAPBEXexcBad7 10 2 5" xfId="7781"/>
    <cellStyle name="SAPBEXexcBad7 10 2 6" xfId="7782"/>
    <cellStyle name="SAPBEXexcBad7 10 2 7" xfId="7783"/>
    <cellStyle name="SAPBEXexcBad7 10 2 8" xfId="7784"/>
    <cellStyle name="SAPBEXexcBad7 10 3" xfId="7785"/>
    <cellStyle name="SAPBEXexcBad7 10 3 2" xfId="7786"/>
    <cellStyle name="SAPBEXexcBad7 10 3 2 2" xfId="7787"/>
    <cellStyle name="SAPBEXexcBad7 10 3 2 3" xfId="7788"/>
    <cellStyle name="SAPBEXexcBad7 10 3 2 4" xfId="7789"/>
    <cellStyle name="SAPBEXexcBad7 10 3 2 5" xfId="7790"/>
    <cellStyle name="SAPBEXexcBad7 10 3 2 6" xfId="7791"/>
    <cellStyle name="SAPBEXexcBad7 10 3 3" xfId="7792"/>
    <cellStyle name="SAPBEXexcBad7 10 3 3 2" xfId="7793"/>
    <cellStyle name="SAPBEXexcBad7 10 3 3 3" xfId="7794"/>
    <cellStyle name="SAPBEXexcBad7 10 3 3 4" xfId="7795"/>
    <cellStyle name="SAPBEXexcBad7 10 3 3 5" xfId="7796"/>
    <cellStyle name="SAPBEXexcBad7 10 3 3 6" xfId="7797"/>
    <cellStyle name="SAPBEXexcBad7 10 3 4" xfId="7798"/>
    <cellStyle name="SAPBEXexcBad7 10 3 5" xfId="7799"/>
    <cellStyle name="SAPBEXexcBad7 10 3 6" xfId="7800"/>
    <cellStyle name="SAPBEXexcBad7 10 3 7" xfId="7801"/>
    <cellStyle name="SAPBEXexcBad7 10 3 8" xfId="7802"/>
    <cellStyle name="SAPBEXexcBad7 10 4" xfId="7803"/>
    <cellStyle name="SAPBEXexcBad7 10 5" xfId="7804"/>
    <cellStyle name="SAPBEXexcBad7 10 6" xfId="7805"/>
    <cellStyle name="SAPBEXexcBad7 10 7" xfId="7806"/>
    <cellStyle name="SAPBEXexcBad7 10 8" xfId="7807"/>
    <cellStyle name="SAPBEXexcBad7 11" xfId="7808"/>
    <cellStyle name="SAPBEXexcBad7 11 2" xfId="7809"/>
    <cellStyle name="SAPBEXexcBad7 11 2 2" xfId="7810"/>
    <cellStyle name="SAPBEXexcBad7 11 2 2 2" xfId="7811"/>
    <cellStyle name="SAPBEXexcBad7 11 2 2 3" xfId="7812"/>
    <cellStyle name="SAPBEXexcBad7 11 2 2 4" xfId="7813"/>
    <cellStyle name="SAPBEXexcBad7 11 2 2 5" xfId="7814"/>
    <cellStyle name="SAPBEXexcBad7 11 2 2 6" xfId="7815"/>
    <cellStyle name="SAPBEXexcBad7 11 2 3" xfId="7816"/>
    <cellStyle name="SAPBEXexcBad7 11 2 3 2" xfId="7817"/>
    <cellStyle name="SAPBEXexcBad7 11 2 3 3" xfId="7818"/>
    <cellStyle name="SAPBEXexcBad7 11 2 3 4" xfId="7819"/>
    <cellStyle name="SAPBEXexcBad7 11 2 3 5" xfId="7820"/>
    <cellStyle name="SAPBEXexcBad7 11 2 3 6" xfId="7821"/>
    <cellStyle name="SAPBEXexcBad7 11 2 4" xfId="7822"/>
    <cellStyle name="SAPBEXexcBad7 11 2 5" xfId="7823"/>
    <cellStyle name="SAPBEXexcBad7 11 2 6" xfId="7824"/>
    <cellStyle name="SAPBEXexcBad7 11 2 7" xfId="7825"/>
    <cellStyle name="SAPBEXexcBad7 11 2 8" xfId="7826"/>
    <cellStyle name="SAPBEXexcBad7 11 3" xfId="7827"/>
    <cellStyle name="SAPBEXexcBad7 11 3 2" xfId="7828"/>
    <cellStyle name="SAPBEXexcBad7 11 3 2 2" xfId="7829"/>
    <cellStyle name="SAPBEXexcBad7 11 3 2 3" xfId="7830"/>
    <cellStyle name="SAPBEXexcBad7 11 3 2 4" xfId="7831"/>
    <cellStyle name="SAPBEXexcBad7 11 3 2 5" xfId="7832"/>
    <cellStyle name="SAPBEXexcBad7 11 3 2 6" xfId="7833"/>
    <cellStyle name="SAPBEXexcBad7 11 3 3" xfId="7834"/>
    <cellStyle name="SAPBEXexcBad7 11 3 3 2" xfId="7835"/>
    <cellStyle name="SAPBEXexcBad7 11 3 3 3" xfId="7836"/>
    <cellStyle name="SAPBEXexcBad7 11 3 3 4" xfId="7837"/>
    <cellStyle name="SAPBEXexcBad7 11 3 3 5" xfId="7838"/>
    <cellStyle name="SAPBEXexcBad7 11 3 3 6" xfId="7839"/>
    <cellStyle name="SAPBEXexcBad7 11 3 4" xfId="7840"/>
    <cellStyle name="SAPBEXexcBad7 11 3 5" xfId="7841"/>
    <cellStyle name="SAPBEXexcBad7 11 3 6" xfId="7842"/>
    <cellStyle name="SAPBEXexcBad7 11 3 7" xfId="7843"/>
    <cellStyle name="SAPBEXexcBad7 11 3 8" xfId="7844"/>
    <cellStyle name="SAPBEXexcBad7 11 4" xfId="7845"/>
    <cellStyle name="SAPBEXexcBad7 11 5" xfId="7846"/>
    <cellStyle name="SAPBEXexcBad7 11 6" xfId="7847"/>
    <cellStyle name="SAPBEXexcBad7 11 7" xfId="7848"/>
    <cellStyle name="SAPBEXexcBad7 11 8" xfId="7849"/>
    <cellStyle name="SAPBEXexcBad7 12" xfId="7850"/>
    <cellStyle name="SAPBEXexcBad7 12 2" xfId="7851"/>
    <cellStyle name="SAPBEXexcBad7 12 2 2" xfId="7852"/>
    <cellStyle name="SAPBEXexcBad7 12 2 2 2" xfId="7853"/>
    <cellStyle name="SAPBEXexcBad7 12 2 2 3" xfId="7854"/>
    <cellStyle name="SAPBEXexcBad7 12 2 2 4" xfId="7855"/>
    <cellStyle name="SAPBEXexcBad7 12 2 2 5" xfId="7856"/>
    <cellStyle name="SAPBEXexcBad7 12 2 2 6" xfId="7857"/>
    <cellStyle name="SAPBEXexcBad7 12 2 3" xfId="7858"/>
    <cellStyle name="SAPBEXexcBad7 12 2 3 2" xfId="7859"/>
    <cellStyle name="SAPBEXexcBad7 12 2 3 3" xfId="7860"/>
    <cellStyle name="SAPBEXexcBad7 12 2 3 4" xfId="7861"/>
    <cellStyle name="SAPBEXexcBad7 12 2 3 5" xfId="7862"/>
    <cellStyle name="SAPBEXexcBad7 12 2 3 6" xfId="7863"/>
    <cellStyle name="SAPBEXexcBad7 12 2 4" xfId="7864"/>
    <cellStyle name="SAPBEXexcBad7 12 2 5" xfId="7865"/>
    <cellStyle name="SAPBEXexcBad7 12 2 6" xfId="7866"/>
    <cellStyle name="SAPBEXexcBad7 12 2 7" xfId="7867"/>
    <cellStyle name="SAPBEXexcBad7 12 2 8" xfId="7868"/>
    <cellStyle name="SAPBEXexcBad7 12 3" xfId="7869"/>
    <cellStyle name="SAPBEXexcBad7 12 3 2" xfId="7870"/>
    <cellStyle name="SAPBEXexcBad7 12 3 2 2" xfId="7871"/>
    <cellStyle name="SAPBEXexcBad7 12 3 2 3" xfId="7872"/>
    <cellStyle name="SAPBEXexcBad7 12 3 2 4" xfId="7873"/>
    <cellStyle name="SAPBEXexcBad7 12 3 2 5" xfId="7874"/>
    <cellStyle name="SAPBEXexcBad7 12 3 2 6" xfId="7875"/>
    <cellStyle name="SAPBEXexcBad7 12 3 3" xfId="7876"/>
    <cellStyle name="SAPBEXexcBad7 12 3 3 2" xfId="7877"/>
    <cellStyle name="SAPBEXexcBad7 12 3 3 3" xfId="7878"/>
    <cellStyle name="SAPBEXexcBad7 12 3 3 4" xfId="7879"/>
    <cellStyle name="SAPBEXexcBad7 12 3 3 5" xfId="7880"/>
    <cellStyle name="SAPBEXexcBad7 12 3 3 6" xfId="7881"/>
    <cellStyle name="SAPBEXexcBad7 12 3 4" xfId="7882"/>
    <cellStyle name="SAPBEXexcBad7 12 3 5" xfId="7883"/>
    <cellStyle name="SAPBEXexcBad7 12 3 6" xfId="7884"/>
    <cellStyle name="SAPBEXexcBad7 12 3 7" xfId="7885"/>
    <cellStyle name="SAPBEXexcBad7 12 3 8" xfId="7886"/>
    <cellStyle name="SAPBEXexcBad7 12 4" xfId="7887"/>
    <cellStyle name="SAPBEXexcBad7 12 5" xfId="7888"/>
    <cellStyle name="SAPBEXexcBad7 12 6" xfId="7889"/>
    <cellStyle name="SAPBEXexcBad7 12 7" xfId="7890"/>
    <cellStyle name="SAPBEXexcBad7 12 8" xfId="7891"/>
    <cellStyle name="SAPBEXexcBad7 13" xfId="7892"/>
    <cellStyle name="SAPBEXexcBad7 13 2" xfId="7893"/>
    <cellStyle name="SAPBEXexcBad7 13 2 2" xfId="7894"/>
    <cellStyle name="SAPBEXexcBad7 13 2 2 2" xfId="7895"/>
    <cellStyle name="SAPBEXexcBad7 13 2 2 3" xfId="7896"/>
    <cellStyle name="SAPBEXexcBad7 13 2 2 4" xfId="7897"/>
    <cellStyle name="SAPBEXexcBad7 13 2 2 5" xfId="7898"/>
    <cellStyle name="SAPBEXexcBad7 13 2 2 6" xfId="7899"/>
    <cellStyle name="SAPBEXexcBad7 13 2 3" xfId="7900"/>
    <cellStyle name="SAPBEXexcBad7 13 2 3 2" xfId="7901"/>
    <cellStyle name="SAPBEXexcBad7 13 2 3 3" xfId="7902"/>
    <cellStyle name="SAPBEXexcBad7 13 2 3 4" xfId="7903"/>
    <cellStyle name="SAPBEXexcBad7 13 2 3 5" xfId="7904"/>
    <cellStyle name="SAPBEXexcBad7 13 2 3 6" xfId="7905"/>
    <cellStyle name="SAPBEXexcBad7 13 2 4" xfId="7906"/>
    <cellStyle name="SAPBEXexcBad7 13 2 5" xfId="7907"/>
    <cellStyle name="SAPBEXexcBad7 13 2 6" xfId="7908"/>
    <cellStyle name="SAPBEXexcBad7 13 2 7" xfId="7909"/>
    <cellStyle name="SAPBEXexcBad7 13 2 8" xfId="7910"/>
    <cellStyle name="SAPBEXexcBad7 13 3" xfId="7911"/>
    <cellStyle name="SAPBEXexcBad7 13 3 2" xfId="7912"/>
    <cellStyle name="SAPBEXexcBad7 13 3 2 2" xfId="7913"/>
    <cellStyle name="SAPBEXexcBad7 13 3 2 3" xfId="7914"/>
    <cellStyle name="SAPBEXexcBad7 13 3 2 4" xfId="7915"/>
    <cellStyle name="SAPBEXexcBad7 13 3 2 5" xfId="7916"/>
    <cellStyle name="SAPBEXexcBad7 13 3 2 6" xfId="7917"/>
    <cellStyle name="SAPBEXexcBad7 13 3 3" xfId="7918"/>
    <cellStyle name="SAPBEXexcBad7 13 3 3 2" xfId="7919"/>
    <cellStyle name="SAPBEXexcBad7 13 3 3 3" xfId="7920"/>
    <cellStyle name="SAPBEXexcBad7 13 3 3 4" xfId="7921"/>
    <cellStyle name="SAPBEXexcBad7 13 3 3 5" xfId="7922"/>
    <cellStyle name="SAPBEXexcBad7 13 3 3 6" xfId="7923"/>
    <cellStyle name="SAPBEXexcBad7 13 3 4" xfId="7924"/>
    <cellStyle name="SAPBEXexcBad7 13 3 5" xfId="7925"/>
    <cellStyle name="SAPBEXexcBad7 13 3 6" xfId="7926"/>
    <cellStyle name="SAPBEXexcBad7 13 3 7" xfId="7927"/>
    <cellStyle name="SAPBEXexcBad7 13 3 8" xfId="7928"/>
    <cellStyle name="SAPBEXexcBad7 13 4" xfId="7929"/>
    <cellStyle name="SAPBEXexcBad7 13 5" xfId="7930"/>
    <cellStyle name="SAPBEXexcBad7 13 6" xfId="7931"/>
    <cellStyle name="SAPBEXexcBad7 13 7" xfId="7932"/>
    <cellStyle name="SAPBEXexcBad7 13 8" xfId="7933"/>
    <cellStyle name="SAPBEXexcBad7 14" xfId="7934"/>
    <cellStyle name="SAPBEXexcBad7 14 2" xfId="7935"/>
    <cellStyle name="SAPBEXexcBad7 14 2 2" xfId="7936"/>
    <cellStyle name="SAPBEXexcBad7 14 2 2 2" xfId="7937"/>
    <cellStyle name="SAPBEXexcBad7 14 2 2 3" xfId="7938"/>
    <cellStyle name="SAPBEXexcBad7 14 2 2 4" xfId="7939"/>
    <cellStyle name="SAPBEXexcBad7 14 2 2 5" xfId="7940"/>
    <cellStyle name="SAPBEXexcBad7 14 2 2 6" xfId="7941"/>
    <cellStyle name="SAPBEXexcBad7 14 2 3" xfId="7942"/>
    <cellStyle name="SAPBEXexcBad7 14 2 3 2" xfId="7943"/>
    <cellStyle name="SAPBEXexcBad7 14 2 3 3" xfId="7944"/>
    <cellStyle name="SAPBEXexcBad7 14 2 3 4" xfId="7945"/>
    <cellStyle name="SAPBEXexcBad7 14 2 3 5" xfId="7946"/>
    <cellStyle name="SAPBEXexcBad7 14 2 3 6" xfId="7947"/>
    <cellStyle name="SAPBEXexcBad7 14 2 4" xfId="7948"/>
    <cellStyle name="SAPBEXexcBad7 14 2 5" xfId="7949"/>
    <cellStyle name="SAPBEXexcBad7 14 2 6" xfId="7950"/>
    <cellStyle name="SAPBEXexcBad7 14 2 7" xfId="7951"/>
    <cellStyle name="SAPBEXexcBad7 14 2 8" xfId="7952"/>
    <cellStyle name="SAPBEXexcBad7 14 3" xfId="7953"/>
    <cellStyle name="SAPBEXexcBad7 14 3 2" xfId="7954"/>
    <cellStyle name="SAPBEXexcBad7 14 3 2 2" xfId="7955"/>
    <cellStyle name="SAPBEXexcBad7 14 3 2 3" xfId="7956"/>
    <cellStyle name="SAPBEXexcBad7 14 3 2 4" xfId="7957"/>
    <cellStyle name="SAPBEXexcBad7 14 3 2 5" xfId="7958"/>
    <cellStyle name="SAPBEXexcBad7 14 3 2 6" xfId="7959"/>
    <cellStyle name="SAPBEXexcBad7 14 3 3" xfId="7960"/>
    <cellStyle name="SAPBEXexcBad7 14 3 3 2" xfId="7961"/>
    <cellStyle name="SAPBEXexcBad7 14 3 3 3" xfId="7962"/>
    <cellStyle name="SAPBEXexcBad7 14 3 3 4" xfId="7963"/>
    <cellStyle name="SAPBEXexcBad7 14 3 3 5" xfId="7964"/>
    <cellStyle name="SAPBEXexcBad7 14 3 3 6" xfId="7965"/>
    <cellStyle name="SAPBEXexcBad7 14 3 4" xfId="7966"/>
    <cellStyle name="SAPBEXexcBad7 14 3 5" xfId="7967"/>
    <cellStyle name="SAPBEXexcBad7 14 3 6" xfId="7968"/>
    <cellStyle name="SAPBEXexcBad7 14 3 7" xfId="7969"/>
    <cellStyle name="SAPBEXexcBad7 14 3 8" xfId="7970"/>
    <cellStyle name="SAPBEXexcBad7 14 4" xfId="7971"/>
    <cellStyle name="SAPBEXexcBad7 14 5" xfId="7972"/>
    <cellStyle name="SAPBEXexcBad7 14 6" xfId="7973"/>
    <cellStyle name="SAPBEXexcBad7 14 7" xfId="7974"/>
    <cellStyle name="SAPBEXexcBad7 14 8" xfId="7975"/>
    <cellStyle name="SAPBEXexcBad7 15" xfId="7976"/>
    <cellStyle name="SAPBEXexcBad7 15 2" xfId="7977"/>
    <cellStyle name="SAPBEXexcBad7 15 2 2" xfId="7978"/>
    <cellStyle name="SAPBEXexcBad7 15 2 2 2" xfId="7979"/>
    <cellStyle name="SAPBEXexcBad7 15 2 2 3" xfId="7980"/>
    <cellStyle name="SAPBEXexcBad7 15 2 2 4" xfId="7981"/>
    <cellStyle name="SAPBEXexcBad7 15 2 2 5" xfId="7982"/>
    <cellStyle name="SAPBEXexcBad7 15 2 2 6" xfId="7983"/>
    <cellStyle name="SAPBEXexcBad7 15 2 3" xfId="7984"/>
    <cellStyle name="SAPBEXexcBad7 15 2 3 2" xfId="7985"/>
    <cellStyle name="SAPBEXexcBad7 15 2 3 3" xfId="7986"/>
    <cellStyle name="SAPBEXexcBad7 15 2 3 4" xfId="7987"/>
    <cellStyle name="SAPBEXexcBad7 15 2 3 5" xfId="7988"/>
    <cellStyle name="SAPBEXexcBad7 15 2 3 6" xfId="7989"/>
    <cellStyle name="SAPBEXexcBad7 15 2 4" xfId="7990"/>
    <cellStyle name="SAPBEXexcBad7 15 2 5" xfId="7991"/>
    <cellStyle name="SAPBEXexcBad7 15 2 6" xfId="7992"/>
    <cellStyle name="SAPBEXexcBad7 15 2 7" xfId="7993"/>
    <cellStyle name="SAPBEXexcBad7 15 2 8" xfId="7994"/>
    <cellStyle name="SAPBEXexcBad7 15 3" xfId="7995"/>
    <cellStyle name="SAPBEXexcBad7 15 3 2" xfId="7996"/>
    <cellStyle name="SAPBEXexcBad7 15 3 2 2" xfId="7997"/>
    <cellStyle name="SAPBEXexcBad7 15 3 2 3" xfId="7998"/>
    <cellStyle name="SAPBEXexcBad7 15 3 2 4" xfId="7999"/>
    <cellStyle name="SAPBEXexcBad7 15 3 2 5" xfId="8000"/>
    <cellStyle name="SAPBEXexcBad7 15 3 2 6" xfId="8001"/>
    <cellStyle name="SAPBEXexcBad7 15 3 3" xfId="8002"/>
    <cellStyle name="SAPBEXexcBad7 15 3 3 2" xfId="8003"/>
    <cellStyle name="SAPBEXexcBad7 15 3 3 3" xfId="8004"/>
    <cellStyle name="SAPBEXexcBad7 15 3 3 4" xfId="8005"/>
    <cellStyle name="SAPBEXexcBad7 15 3 3 5" xfId="8006"/>
    <cellStyle name="SAPBEXexcBad7 15 3 3 6" xfId="8007"/>
    <cellStyle name="SAPBEXexcBad7 15 3 4" xfId="8008"/>
    <cellStyle name="SAPBEXexcBad7 15 3 5" xfId="8009"/>
    <cellStyle name="SAPBEXexcBad7 15 3 6" xfId="8010"/>
    <cellStyle name="SAPBEXexcBad7 15 3 7" xfId="8011"/>
    <cellStyle name="SAPBEXexcBad7 15 3 8" xfId="8012"/>
    <cellStyle name="SAPBEXexcBad7 15 4" xfId="8013"/>
    <cellStyle name="SAPBEXexcBad7 15 5" xfId="8014"/>
    <cellStyle name="SAPBEXexcBad7 15 6" xfId="8015"/>
    <cellStyle name="SAPBEXexcBad7 15 7" xfId="8016"/>
    <cellStyle name="SAPBEXexcBad7 15 8" xfId="8017"/>
    <cellStyle name="SAPBEXexcBad7 16" xfId="8018"/>
    <cellStyle name="SAPBEXexcBad7 16 2" xfId="8019"/>
    <cellStyle name="SAPBEXexcBad7 16 2 2" xfId="8020"/>
    <cellStyle name="SAPBEXexcBad7 16 2 2 2" xfId="8021"/>
    <cellStyle name="SAPBEXexcBad7 16 2 2 3" xfId="8022"/>
    <cellStyle name="SAPBEXexcBad7 16 2 2 4" xfId="8023"/>
    <cellStyle name="SAPBEXexcBad7 16 2 2 5" xfId="8024"/>
    <cellStyle name="SAPBEXexcBad7 16 2 2 6" xfId="8025"/>
    <cellStyle name="SAPBEXexcBad7 16 2 3" xfId="8026"/>
    <cellStyle name="SAPBEXexcBad7 16 2 3 2" xfId="8027"/>
    <cellStyle name="SAPBEXexcBad7 16 2 3 3" xfId="8028"/>
    <cellStyle name="SAPBEXexcBad7 16 2 3 4" xfId="8029"/>
    <cellStyle name="SAPBEXexcBad7 16 2 3 5" xfId="8030"/>
    <cellStyle name="SAPBEXexcBad7 16 2 3 6" xfId="8031"/>
    <cellStyle name="SAPBEXexcBad7 16 2 4" xfId="8032"/>
    <cellStyle name="SAPBEXexcBad7 16 2 5" xfId="8033"/>
    <cellStyle name="SAPBEXexcBad7 16 2 6" xfId="8034"/>
    <cellStyle name="SAPBEXexcBad7 16 2 7" xfId="8035"/>
    <cellStyle name="SAPBEXexcBad7 16 2 8" xfId="8036"/>
    <cellStyle name="SAPBEXexcBad7 16 3" xfId="8037"/>
    <cellStyle name="SAPBEXexcBad7 16 3 2" xfId="8038"/>
    <cellStyle name="SAPBEXexcBad7 16 3 2 2" xfId="8039"/>
    <cellStyle name="SAPBEXexcBad7 16 3 2 3" xfId="8040"/>
    <cellStyle name="SAPBEXexcBad7 16 3 2 4" xfId="8041"/>
    <cellStyle name="SAPBEXexcBad7 16 3 2 5" xfId="8042"/>
    <cellStyle name="SAPBEXexcBad7 16 3 2 6" xfId="8043"/>
    <cellStyle name="SAPBEXexcBad7 16 3 3" xfId="8044"/>
    <cellStyle name="SAPBEXexcBad7 16 3 3 2" xfId="8045"/>
    <cellStyle name="SAPBEXexcBad7 16 3 3 3" xfId="8046"/>
    <cellStyle name="SAPBEXexcBad7 16 3 3 4" xfId="8047"/>
    <cellStyle name="SAPBEXexcBad7 16 3 3 5" xfId="8048"/>
    <cellStyle name="SAPBEXexcBad7 16 3 3 6" xfId="8049"/>
    <cellStyle name="SAPBEXexcBad7 16 3 4" xfId="8050"/>
    <cellStyle name="SAPBEXexcBad7 16 3 5" xfId="8051"/>
    <cellStyle name="SAPBEXexcBad7 16 3 6" xfId="8052"/>
    <cellStyle name="SAPBEXexcBad7 16 3 7" xfId="8053"/>
    <cellStyle name="SAPBEXexcBad7 16 3 8" xfId="8054"/>
    <cellStyle name="SAPBEXexcBad7 16 4" xfId="8055"/>
    <cellStyle name="SAPBEXexcBad7 16 5" xfId="8056"/>
    <cellStyle name="SAPBEXexcBad7 16 6" xfId="8057"/>
    <cellStyle name="SAPBEXexcBad7 16 7" xfId="8058"/>
    <cellStyle name="SAPBEXexcBad7 16 8" xfId="8059"/>
    <cellStyle name="SAPBEXexcBad7 17" xfId="8060"/>
    <cellStyle name="SAPBEXexcBad7 17 2" xfId="8061"/>
    <cellStyle name="SAPBEXexcBad7 17 2 2" xfId="8062"/>
    <cellStyle name="SAPBEXexcBad7 17 2 2 2" xfId="8063"/>
    <cellStyle name="SAPBEXexcBad7 17 2 2 3" xfId="8064"/>
    <cellStyle name="SAPBEXexcBad7 17 2 2 4" xfId="8065"/>
    <cellStyle name="SAPBEXexcBad7 17 2 2 5" xfId="8066"/>
    <cellStyle name="SAPBEXexcBad7 17 2 2 6" xfId="8067"/>
    <cellStyle name="SAPBEXexcBad7 17 2 3" xfId="8068"/>
    <cellStyle name="SAPBEXexcBad7 17 2 3 2" xfId="8069"/>
    <cellStyle name="SAPBEXexcBad7 17 2 3 3" xfId="8070"/>
    <cellStyle name="SAPBEXexcBad7 17 2 3 4" xfId="8071"/>
    <cellStyle name="SAPBEXexcBad7 17 2 3 5" xfId="8072"/>
    <cellStyle name="SAPBEXexcBad7 17 2 3 6" xfId="8073"/>
    <cellStyle name="SAPBEXexcBad7 17 2 4" xfId="8074"/>
    <cellStyle name="SAPBEXexcBad7 17 2 5" xfId="8075"/>
    <cellStyle name="SAPBEXexcBad7 17 2 6" xfId="8076"/>
    <cellStyle name="SAPBEXexcBad7 17 2 7" xfId="8077"/>
    <cellStyle name="SAPBEXexcBad7 17 2 8" xfId="8078"/>
    <cellStyle name="SAPBEXexcBad7 17 3" xfId="8079"/>
    <cellStyle name="SAPBEXexcBad7 17 3 2" xfId="8080"/>
    <cellStyle name="SAPBEXexcBad7 17 3 2 2" xfId="8081"/>
    <cellStyle name="SAPBEXexcBad7 17 3 2 3" xfId="8082"/>
    <cellStyle name="SAPBEXexcBad7 17 3 2 4" xfId="8083"/>
    <cellStyle name="SAPBEXexcBad7 17 3 2 5" xfId="8084"/>
    <cellStyle name="SAPBEXexcBad7 17 3 2 6" xfId="8085"/>
    <cellStyle name="SAPBEXexcBad7 17 3 3" xfId="8086"/>
    <cellStyle name="SAPBEXexcBad7 17 3 3 2" xfId="8087"/>
    <cellStyle name="SAPBEXexcBad7 17 3 3 3" xfId="8088"/>
    <cellStyle name="SAPBEXexcBad7 17 3 3 4" xfId="8089"/>
    <cellStyle name="SAPBEXexcBad7 17 3 3 5" xfId="8090"/>
    <cellStyle name="SAPBEXexcBad7 17 3 3 6" xfId="8091"/>
    <cellStyle name="SAPBEXexcBad7 17 3 4" xfId="8092"/>
    <cellStyle name="SAPBEXexcBad7 17 3 5" xfId="8093"/>
    <cellStyle name="SAPBEXexcBad7 17 3 6" xfId="8094"/>
    <cellStyle name="SAPBEXexcBad7 17 3 7" xfId="8095"/>
    <cellStyle name="SAPBEXexcBad7 17 3 8" xfId="8096"/>
    <cellStyle name="SAPBEXexcBad7 17 4" xfId="8097"/>
    <cellStyle name="SAPBEXexcBad7 17 5" xfId="8098"/>
    <cellStyle name="SAPBEXexcBad7 17 6" xfId="8099"/>
    <cellStyle name="SAPBEXexcBad7 17 7" xfId="8100"/>
    <cellStyle name="SAPBEXexcBad7 17 8" xfId="8101"/>
    <cellStyle name="SAPBEXexcBad7 18" xfId="8102"/>
    <cellStyle name="SAPBEXexcBad7 18 2" xfId="8103"/>
    <cellStyle name="SAPBEXexcBad7 18 2 2" xfId="8104"/>
    <cellStyle name="SAPBEXexcBad7 18 2 2 2" xfId="8105"/>
    <cellStyle name="SAPBEXexcBad7 18 2 2 3" xfId="8106"/>
    <cellStyle name="SAPBEXexcBad7 18 2 2 4" xfId="8107"/>
    <cellStyle name="SAPBEXexcBad7 18 2 2 5" xfId="8108"/>
    <cellStyle name="SAPBEXexcBad7 18 2 2 6" xfId="8109"/>
    <cellStyle name="SAPBEXexcBad7 18 2 3" xfId="8110"/>
    <cellStyle name="SAPBEXexcBad7 18 2 3 2" xfId="8111"/>
    <cellStyle name="SAPBEXexcBad7 18 2 3 3" xfId="8112"/>
    <cellStyle name="SAPBEXexcBad7 18 2 3 4" xfId="8113"/>
    <cellStyle name="SAPBEXexcBad7 18 2 3 5" xfId="8114"/>
    <cellStyle name="SAPBEXexcBad7 18 2 3 6" xfId="8115"/>
    <cellStyle name="SAPBEXexcBad7 18 2 4" xfId="8116"/>
    <cellStyle name="SAPBEXexcBad7 18 2 5" xfId="8117"/>
    <cellStyle name="SAPBEXexcBad7 18 2 6" xfId="8118"/>
    <cellStyle name="SAPBEXexcBad7 18 2 7" xfId="8119"/>
    <cellStyle name="SAPBEXexcBad7 18 2 8" xfId="8120"/>
    <cellStyle name="SAPBEXexcBad7 18 3" xfId="8121"/>
    <cellStyle name="SAPBEXexcBad7 18 3 2" xfId="8122"/>
    <cellStyle name="SAPBEXexcBad7 18 3 2 2" xfId="8123"/>
    <cellStyle name="SAPBEXexcBad7 18 3 2 3" xfId="8124"/>
    <cellStyle name="SAPBEXexcBad7 18 3 2 4" xfId="8125"/>
    <cellStyle name="SAPBEXexcBad7 18 3 2 5" xfId="8126"/>
    <cellStyle name="SAPBEXexcBad7 18 3 2 6" xfId="8127"/>
    <cellStyle name="SAPBEXexcBad7 18 3 3" xfId="8128"/>
    <cellStyle name="SAPBEXexcBad7 18 3 3 2" xfId="8129"/>
    <cellStyle name="SAPBEXexcBad7 18 3 3 3" xfId="8130"/>
    <cellStyle name="SAPBEXexcBad7 18 3 3 4" xfId="8131"/>
    <cellStyle name="SAPBEXexcBad7 18 3 3 5" xfId="8132"/>
    <cellStyle name="SAPBEXexcBad7 18 3 3 6" xfId="8133"/>
    <cellStyle name="SAPBEXexcBad7 18 3 4" xfId="8134"/>
    <cellStyle name="SAPBEXexcBad7 18 3 5" xfId="8135"/>
    <cellStyle name="SAPBEXexcBad7 18 3 6" xfId="8136"/>
    <cellStyle name="SAPBEXexcBad7 18 3 7" xfId="8137"/>
    <cellStyle name="SAPBEXexcBad7 18 3 8" xfId="8138"/>
    <cellStyle name="SAPBEXexcBad7 18 4" xfId="8139"/>
    <cellStyle name="SAPBEXexcBad7 18 5" xfId="8140"/>
    <cellStyle name="SAPBEXexcBad7 18 6" xfId="8141"/>
    <cellStyle name="SAPBEXexcBad7 18 7" xfId="8142"/>
    <cellStyle name="SAPBEXexcBad7 18 8" xfId="8143"/>
    <cellStyle name="SAPBEXexcBad7 19" xfId="8144"/>
    <cellStyle name="SAPBEXexcBad7 19 2" xfId="8145"/>
    <cellStyle name="SAPBEXexcBad7 19 2 2" xfId="8146"/>
    <cellStyle name="SAPBEXexcBad7 19 2 2 2" xfId="8147"/>
    <cellStyle name="SAPBEXexcBad7 19 2 2 3" xfId="8148"/>
    <cellStyle name="SAPBEXexcBad7 19 2 2 4" xfId="8149"/>
    <cellStyle name="SAPBEXexcBad7 19 2 2 5" xfId="8150"/>
    <cellStyle name="SAPBEXexcBad7 19 2 2 6" xfId="8151"/>
    <cellStyle name="SAPBEXexcBad7 19 2 3" xfId="8152"/>
    <cellStyle name="SAPBEXexcBad7 19 2 3 2" xfId="8153"/>
    <cellStyle name="SAPBEXexcBad7 19 2 3 3" xfId="8154"/>
    <cellStyle name="SAPBEXexcBad7 19 2 3 4" xfId="8155"/>
    <cellStyle name="SAPBEXexcBad7 19 2 3 5" xfId="8156"/>
    <cellStyle name="SAPBEXexcBad7 19 2 3 6" xfId="8157"/>
    <cellStyle name="SAPBEXexcBad7 19 2 4" xfId="8158"/>
    <cellStyle name="SAPBEXexcBad7 19 2 5" xfId="8159"/>
    <cellStyle name="SAPBEXexcBad7 19 2 6" xfId="8160"/>
    <cellStyle name="SAPBEXexcBad7 19 2 7" xfId="8161"/>
    <cellStyle name="SAPBEXexcBad7 19 2 8" xfId="8162"/>
    <cellStyle name="SAPBEXexcBad7 19 3" xfId="8163"/>
    <cellStyle name="SAPBEXexcBad7 19 3 2" xfId="8164"/>
    <cellStyle name="SAPBEXexcBad7 19 3 2 2" xfId="8165"/>
    <cellStyle name="SAPBEXexcBad7 19 3 2 3" xfId="8166"/>
    <cellStyle name="SAPBEXexcBad7 19 3 2 4" xfId="8167"/>
    <cellStyle name="SAPBEXexcBad7 19 3 2 5" xfId="8168"/>
    <cellStyle name="SAPBEXexcBad7 19 3 2 6" xfId="8169"/>
    <cellStyle name="SAPBEXexcBad7 19 3 3" xfId="8170"/>
    <cellStyle name="SAPBEXexcBad7 19 3 3 2" xfId="8171"/>
    <cellStyle name="SAPBEXexcBad7 19 3 3 3" xfId="8172"/>
    <cellStyle name="SAPBEXexcBad7 19 3 3 4" xfId="8173"/>
    <cellStyle name="SAPBEXexcBad7 19 3 3 5" xfId="8174"/>
    <cellStyle name="SAPBEXexcBad7 19 3 3 6" xfId="8175"/>
    <cellStyle name="SAPBEXexcBad7 19 3 4" xfId="8176"/>
    <cellStyle name="SAPBEXexcBad7 19 3 5" xfId="8177"/>
    <cellStyle name="SAPBEXexcBad7 19 3 6" xfId="8178"/>
    <cellStyle name="SAPBEXexcBad7 19 3 7" xfId="8179"/>
    <cellStyle name="SAPBEXexcBad7 19 3 8" xfId="8180"/>
    <cellStyle name="SAPBEXexcBad7 19 4" xfId="8181"/>
    <cellStyle name="SAPBEXexcBad7 19 5" xfId="8182"/>
    <cellStyle name="SAPBEXexcBad7 19 6" xfId="8183"/>
    <cellStyle name="SAPBEXexcBad7 19 7" xfId="8184"/>
    <cellStyle name="SAPBEXexcBad7 19 8" xfId="8185"/>
    <cellStyle name="SAPBEXexcBad7 2" xfId="8186"/>
    <cellStyle name="SAPBEXexcBad7 2 2" xfId="8187"/>
    <cellStyle name="SAPBEXexcBad7 2 2 2" xfId="8188"/>
    <cellStyle name="SAPBEXexcBad7 2 2 2 2" xfId="8189"/>
    <cellStyle name="SAPBEXexcBad7 2 2 2 3" xfId="8190"/>
    <cellStyle name="SAPBEXexcBad7 2 2 2 4" xfId="8191"/>
    <cellStyle name="SAPBEXexcBad7 2 2 2 5" xfId="8192"/>
    <cellStyle name="SAPBEXexcBad7 2 2 2 6" xfId="8193"/>
    <cellStyle name="SAPBEXexcBad7 2 2 3" xfId="8194"/>
    <cellStyle name="SAPBEXexcBad7 2 2 3 2" xfId="8195"/>
    <cellStyle name="SAPBEXexcBad7 2 2 3 3" xfId="8196"/>
    <cellStyle name="SAPBEXexcBad7 2 2 3 4" xfId="8197"/>
    <cellStyle name="SAPBEXexcBad7 2 2 3 5" xfId="8198"/>
    <cellStyle name="SAPBEXexcBad7 2 2 3 6" xfId="8199"/>
    <cellStyle name="SAPBEXexcBad7 2 2 4" xfId="8200"/>
    <cellStyle name="SAPBEXexcBad7 2 2 5" xfId="8201"/>
    <cellStyle name="SAPBEXexcBad7 2 2 6" xfId="8202"/>
    <cellStyle name="SAPBEXexcBad7 2 2 7" xfId="8203"/>
    <cellStyle name="SAPBEXexcBad7 2 2 8" xfId="8204"/>
    <cellStyle name="SAPBEXexcBad7 2 3" xfId="8205"/>
    <cellStyle name="SAPBEXexcBad7 2 3 2" xfId="8206"/>
    <cellStyle name="SAPBEXexcBad7 2 3 2 2" xfId="8207"/>
    <cellStyle name="SAPBEXexcBad7 2 3 2 3" xfId="8208"/>
    <cellStyle name="SAPBEXexcBad7 2 3 2 4" xfId="8209"/>
    <cellStyle name="SAPBEXexcBad7 2 3 2 5" xfId="8210"/>
    <cellStyle name="SAPBEXexcBad7 2 3 2 6" xfId="8211"/>
    <cellStyle name="SAPBEXexcBad7 2 3 3" xfId="8212"/>
    <cellStyle name="SAPBEXexcBad7 2 3 3 2" xfId="8213"/>
    <cellStyle name="SAPBEXexcBad7 2 3 3 3" xfId="8214"/>
    <cellStyle name="SAPBEXexcBad7 2 3 3 4" xfId="8215"/>
    <cellStyle name="SAPBEXexcBad7 2 3 3 5" xfId="8216"/>
    <cellStyle name="SAPBEXexcBad7 2 3 3 6" xfId="8217"/>
    <cellStyle name="SAPBEXexcBad7 2 3 4" xfId="8218"/>
    <cellStyle name="SAPBEXexcBad7 2 3 5" xfId="8219"/>
    <cellStyle name="SAPBEXexcBad7 2 3 6" xfId="8220"/>
    <cellStyle name="SAPBEXexcBad7 2 3 7" xfId="8221"/>
    <cellStyle name="SAPBEXexcBad7 2 3 8" xfId="8222"/>
    <cellStyle name="SAPBEXexcBad7 2 4" xfId="8223"/>
    <cellStyle name="SAPBEXexcBad7 2 5" xfId="8224"/>
    <cellStyle name="SAPBEXexcBad7 2 6" xfId="8225"/>
    <cellStyle name="SAPBEXexcBad7 2 7" xfId="8226"/>
    <cellStyle name="SAPBEXexcBad7 2 8" xfId="8227"/>
    <cellStyle name="SAPBEXexcBad7 20" xfId="8228"/>
    <cellStyle name="SAPBEXexcBad7 20 2" xfId="8229"/>
    <cellStyle name="SAPBEXexcBad7 20 2 2" xfId="8230"/>
    <cellStyle name="SAPBEXexcBad7 20 2 3" xfId="8231"/>
    <cellStyle name="SAPBEXexcBad7 20 2 4" xfId="8232"/>
    <cellStyle name="SAPBEXexcBad7 20 2 5" xfId="8233"/>
    <cellStyle name="SAPBEXexcBad7 20 2 6" xfId="8234"/>
    <cellStyle name="SAPBEXexcBad7 20 3" xfId="8235"/>
    <cellStyle name="SAPBEXexcBad7 20 3 2" xfId="8236"/>
    <cellStyle name="SAPBEXexcBad7 20 3 3" xfId="8237"/>
    <cellStyle name="SAPBEXexcBad7 20 3 4" xfId="8238"/>
    <cellStyle name="SAPBEXexcBad7 20 3 5" xfId="8239"/>
    <cellStyle name="SAPBEXexcBad7 20 3 6" xfId="8240"/>
    <cellStyle name="SAPBEXexcBad7 20 4" xfId="8241"/>
    <cellStyle name="SAPBEXexcBad7 20 5" xfId="8242"/>
    <cellStyle name="SAPBEXexcBad7 20 6" xfId="8243"/>
    <cellStyle name="SAPBEXexcBad7 20 7" xfId="8244"/>
    <cellStyle name="SAPBEXexcBad7 20 8" xfId="8245"/>
    <cellStyle name="SAPBEXexcBad7 21" xfId="8246"/>
    <cellStyle name="SAPBEXexcBad7 21 2" xfId="8247"/>
    <cellStyle name="SAPBEXexcBad7 21 2 2" xfId="8248"/>
    <cellStyle name="SAPBEXexcBad7 21 2 3" xfId="8249"/>
    <cellStyle name="SAPBEXexcBad7 21 2 4" xfId="8250"/>
    <cellStyle name="SAPBEXexcBad7 21 2 5" xfId="8251"/>
    <cellStyle name="SAPBEXexcBad7 21 2 6" xfId="8252"/>
    <cellStyle name="SAPBEXexcBad7 21 3" xfId="8253"/>
    <cellStyle name="SAPBEXexcBad7 21 3 2" xfId="8254"/>
    <cellStyle name="SAPBEXexcBad7 21 3 3" xfId="8255"/>
    <cellStyle name="SAPBEXexcBad7 21 3 4" xfId="8256"/>
    <cellStyle name="SAPBEXexcBad7 21 3 5" xfId="8257"/>
    <cellStyle name="SAPBEXexcBad7 21 3 6" xfId="8258"/>
    <cellStyle name="SAPBEXexcBad7 21 4" xfId="8259"/>
    <cellStyle name="SAPBEXexcBad7 21 5" xfId="8260"/>
    <cellStyle name="SAPBEXexcBad7 21 6" xfId="8261"/>
    <cellStyle name="SAPBEXexcBad7 21 7" xfId="8262"/>
    <cellStyle name="SAPBEXexcBad7 21 8" xfId="8263"/>
    <cellStyle name="SAPBEXexcBad7 22" xfId="8264"/>
    <cellStyle name="SAPBEXexcBad7 23" xfId="8265"/>
    <cellStyle name="SAPBEXexcBad7 24" xfId="8266"/>
    <cellStyle name="SAPBEXexcBad7 25" xfId="8267"/>
    <cellStyle name="SAPBEXexcBad7 26" xfId="8268"/>
    <cellStyle name="SAPBEXexcBad7 27" xfId="32936"/>
    <cellStyle name="SAPBEXexcBad7 3" xfId="8269"/>
    <cellStyle name="SAPBEXexcBad7 3 2" xfId="8270"/>
    <cellStyle name="SAPBEXexcBad7 3 2 2" xfId="8271"/>
    <cellStyle name="SAPBEXexcBad7 3 2 2 2" xfId="8272"/>
    <cellStyle name="SAPBEXexcBad7 3 2 2 3" xfId="8273"/>
    <cellStyle name="SAPBEXexcBad7 3 2 2 4" xfId="8274"/>
    <cellStyle name="SAPBEXexcBad7 3 2 2 5" xfId="8275"/>
    <cellStyle name="SAPBEXexcBad7 3 2 2 6" xfId="8276"/>
    <cellStyle name="SAPBEXexcBad7 3 2 3" xfId="8277"/>
    <cellStyle name="SAPBEXexcBad7 3 2 3 2" xfId="8278"/>
    <cellStyle name="SAPBEXexcBad7 3 2 3 3" xfId="8279"/>
    <cellStyle name="SAPBEXexcBad7 3 2 3 4" xfId="8280"/>
    <cellStyle name="SAPBEXexcBad7 3 2 3 5" xfId="8281"/>
    <cellStyle name="SAPBEXexcBad7 3 2 3 6" xfId="8282"/>
    <cellStyle name="SAPBEXexcBad7 3 2 4" xfId="8283"/>
    <cellStyle name="SAPBEXexcBad7 3 2 5" xfId="8284"/>
    <cellStyle name="SAPBEXexcBad7 3 2 6" xfId="8285"/>
    <cellStyle name="SAPBEXexcBad7 3 2 7" xfId="8286"/>
    <cellStyle name="SAPBEXexcBad7 3 2 8" xfId="8287"/>
    <cellStyle name="SAPBEXexcBad7 3 3" xfId="8288"/>
    <cellStyle name="SAPBEXexcBad7 3 3 2" xfId="8289"/>
    <cellStyle name="SAPBEXexcBad7 3 3 2 2" xfId="8290"/>
    <cellStyle name="SAPBEXexcBad7 3 3 2 3" xfId="8291"/>
    <cellStyle name="SAPBEXexcBad7 3 3 2 4" xfId="8292"/>
    <cellStyle name="SAPBEXexcBad7 3 3 2 5" xfId="8293"/>
    <cellStyle name="SAPBEXexcBad7 3 3 2 6" xfId="8294"/>
    <cellStyle name="SAPBEXexcBad7 3 3 3" xfId="8295"/>
    <cellStyle name="SAPBEXexcBad7 3 3 3 2" xfId="8296"/>
    <cellStyle name="SAPBEXexcBad7 3 3 3 3" xfId="8297"/>
    <cellStyle name="SAPBEXexcBad7 3 3 3 4" xfId="8298"/>
    <cellStyle name="SAPBEXexcBad7 3 3 3 5" xfId="8299"/>
    <cellStyle name="SAPBEXexcBad7 3 3 3 6" xfId="8300"/>
    <cellStyle name="SAPBEXexcBad7 3 3 4" xfId="8301"/>
    <cellStyle name="SAPBEXexcBad7 3 3 5" xfId="8302"/>
    <cellStyle name="SAPBEXexcBad7 3 3 6" xfId="8303"/>
    <cellStyle name="SAPBEXexcBad7 3 3 7" xfId="8304"/>
    <cellStyle name="SAPBEXexcBad7 3 3 8" xfId="8305"/>
    <cellStyle name="SAPBEXexcBad7 3 4" xfId="8306"/>
    <cellStyle name="SAPBEXexcBad7 3 5" xfId="8307"/>
    <cellStyle name="SAPBEXexcBad7 3 6" xfId="8308"/>
    <cellStyle name="SAPBEXexcBad7 3 7" xfId="8309"/>
    <cellStyle name="SAPBEXexcBad7 3 8" xfId="8310"/>
    <cellStyle name="SAPBEXexcBad7 4" xfId="8311"/>
    <cellStyle name="SAPBEXexcBad7 4 2" xfId="8312"/>
    <cellStyle name="SAPBEXexcBad7 4 2 2" xfId="8313"/>
    <cellStyle name="SAPBEXexcBad7 4 2 2 2" xfId="8314"/>
    <cellStyle name="SAPBEXexcBad7 4 2 2 3" xfId="8315"/>
    <cellStyle name="SAPBEXexcBad7 4 2 2 4" xfId="8316"/>
    <cellStyle name="SAPBEXexcBad7 4 2 2 5" xfId="8317"/>
    <cellStyle name="SAPBEXexcBad7 4 2 2 6" xfId="8318"/>
    <cellStyle name="SAPBEXexcBad7 4 2 3" xfId="8319"/>
    <cellStyle name="SAPBEXexcBad7 4 2 3 2" xfId="8320"/>
    <cellStyle name="SAPBEXexcBad7 4 2 3 3" xfId="8321"/>
    <cellStyle name="SAPBEXexcBad7 4 2 3 4" xfId="8322"/>
    <cellStyle name="SAPBEXexcBad7 4 2 3 5" xfId="8323"/>
    <cellStyle name="SAPBEXexcBad7 4 2 3 6" xfId="8324"/>
    <cellStyle name="SAPBEXexcBad7 4 2 4" xfId="8325"/>
    <cellStyle name="SAPBEXexcBad7 4 2 5" xfId="8326"/>
    <cellStyle name="SAPBEXexcBad7 4 2 6" xfId="8327"/>
    <cellStyle name="SAPBEXexcBad7 4 2 7" xfId="8328"/>
    <cellStyle name="SAPBEXexcBad7 4 2 8" xfId="8329"/>
    <cellStyle name="SAPBEXexcBad7 4 3" xfId="8330"/>
    <cellStyle name="SAPBEXexcBad7 4 3 2" xfId="8331"/>
    <cellStyle name="SAPBEXexcBad7 4 3 2 2" xfId="8332"/>
    <cellStyle name="SAPBEXexcBad7 4 3 2 3" xfId="8333"/>
    <cellStyle name="SAPBEXexcBad7 4 3 2 4" xfId="8334"/>
    <cellStyle name="SAPBEXexcBad7 4 3 2 5" xfId="8335"/>
    <cellStyle name="SAPBEXexcBad7 4 3 2 6" xfId="8336"/>
    <cellStyle name="SAPBEXexcBad7 4 3 3" xfId="8337"/>
    <cellStyle name="SAPBEXexcBad7 4 3 3 2" xfId="8338"/>
    <cellStyle name="SAPBEXexcBad7 4 3 3 3" xfId="8339"/>
    <cellStyle name="SAPBEXexcBad7 4 3 3 4" xfId="8340"/>
    <cellStyle name="SAPBEXexcBad7 4 3 3 5" xfId="8341"/>
    <cellStyle name="SAPBEXexcBad7 4 3 3 6" xfId="8342"/>
    <cellStyle name="SAPBEXexcBad7 4 3 4" xfId="8343"/>
    <cellStyle name="SAPBEXexcBad7 4 3 5" xfId="8344"/>
    <cellStyle name="SAPBEXexcBad7 4 3 6" xfId="8345"/>
    <cellStyle name="SAPBEXexcBad7 4 3 7" xfId="8346"/>
    <cellStyle name="SAPBEXexcBad7 4 3 8" xfId="8347"/>
    <cellStyle name="SAPBEXexcBad7 4 4" xfId="8348"/>
    <cellStyle name="SAPBEXexcBad7 4 5" xfId="8349"/>
    <cellStyle name="SAPBEXexcBad7 4 6" xfId="8350"/>
    <cellStyle name="SAPBEXexcBad7 4 7" xfId="8351"/>
    <cellStyle name="SAPBEXexcBad7 4 8" xfId="8352"/>
    <cellStyle name="SAPBEXexcBad7 5" xfId="8353"/>
    <cellStyle name="SAPBEXexcBad7 5 2" xfId="8354"/>
    <cellStyle name="SAPBEXexcBad7 5 2 2" xfId="8355"/>
    <cellStyle name="SAPBEXexcBad7 5 2 2 2" xfId="8356"/>
    <cellStyle name="SAPBEXexcBad7 5 2 2 3" xfId="8357"/>
    <cellStyle name="SAPBEXexcBad7 5 2 2 4" xfId="8358"/>
    <cellStyle name="SAPBEXexcBad7 5 2 2 5" xfId="8359"/>
    <cellStyle name="SAPBEXexcBad7 5 2 2 6" xfId="8360"/>
    <cellStyle name="SAPBEXexcBad7 5 2 3" xfId="8361"/>
    <cellStyle name="SAPBEXexcBad7 5 2 3 2" xfId="8362"/>
    <cellStyle name="SAPBEXexcBad7 5 2 3 3" xfId="8363"/>
    <cellStyle name="SAPBEXexcBad7 5 2 3 4" xfId="8364"/>
    <cellStyle name="SAPBEXexcBad7 5 2 3 5" xfId="8365"/>
    <cellStyle name="SAPBEXexcBad7 5 2 3 6" xfId="8366"/>
    <cellStyle name="SAPBEXexcBad7 5 2 4" xfId="8367"/>
    <cellStyle name="SAPBEXexcBad7 5 2 5" xfId="8368"/>
    <cellStyle name="SAPBEXexcBad7 5 2 6" xfId="8369"/>
    <cellStyle name="SAPBEXexcBad7 5 2 7" xfId="8370"/>
    <cellStyle name="SAPBEXexcBad7 5 2 8" xfId="8371"/>
    <cellStyle name="SAPBEXexcBad7 5 3" xfId="8372"/>
    <cellStyle name="SAPBEXexcBad7 5 3 2" xfId="8373"/>
    <cellStyle name="SAPBEXexcBad7 5 3 2 2" xfId="8374"/>
    <cellStyle name="SAPBEXexcBad7 5 3 2 3" xfId="8375"/>
    <cellStyle name="SAPBEXexcBad7 5 3 2 4" xfId="8376"/>
    <cellStyle name="SAPBEXexcBad7 5 3 2 5" xfId="8377"/>
    <cellStyle name="SAPBEXexcBad7 5 3 2 6" xfId="8378"/>
    <cellStyle name="SAPBEXexcBad7 5 3 3" xfId="8379"/>
    <cellStyle name="SAPBEXexcBad7 5 3 3 2" xfId="8380"/>
    <cellStyle name="SAPBEXexcBad7 5 3 3 3" xfId="8381"/>
    <cellStyle name="SAPBEXexcBad7 5 3 3 4" xfId="8382"/>
    <cellStyle name="SAPBEXexcBad7 5 3 3 5" xfId="8383"/>
    <cellStyle name="SAPBEXexcBad7 5 3 3 6" xfId="8384"/>
    <cellStyle name="SAPBEXexcBad7 5 3 4" xfId="8385"/>
    <cellStyle name="SAPBEXexcBad7 5 3 5" xfId="8386"/>
    <cellStyle name="SAPBEXexcBad7 5 3 6" xfId="8387"/>
    <cellStyle name="SAPBEXexcBad7 5 3 7" xfId="8388"/>
    <cellStyle name="SAPBEXexcBad7 5 3 8" xfId="8389"/>
    <cellStyle name="SAPBEXexcBad7 5 4" xfId="8390"/>
    <cellStyle name="SAPBEXexcBad7 5 5" xfId="8391"/>
    <cellStyle name="SAPBEXexcBad7 5 6" xfId="8392"/>
    <cellStyle name="SAPBEXexcBad7 5 7" xfId="8393"/>
    <cellStyle name="SAPBEXexcBad7 5 8" xfId="8394"/>
    <cellStyle name="SAPBEXexcBad7 6" xfId="8395"/>
    <cellStyle name="SAPBEXexcBad7 6 2" xfId="8396"/>
    <cellStyle name="SAPBEXexcBad7 6 2 2" xfId="8397"/>
    <cellStyle name="SAPBEXexcBad7 6 2 2 2" xfId="8398"/>
    <cellStyle name="SAPBEXexcBad7 6 2 2 3" xfId="8399"/>
    <cellStyle name="SAPBEXexcBad7 6 2 2 4" xfId="8400"/>
    <cellStyle name="SAPBEXexcBad7 6 2 2 5" xfId="8401"/>
    <cellStyle name="SAPBEXexcBad7 6 2 2 6" xfId="8402"/>
    <cellStyle name="SAPBEXexcBad7 6 2 3" xfId="8403"/>
    <cellStyle name="SAPBEXexcBad7 6 2 3 2" xfId="8404"/>
    <cellStyle name="SAPBEXexcBad7 6 2 3 3" xfId="8405"/>
    <cellStyle name="SAPBEXexcBad7 6 2 3 4" xfId="8406"/>
    <cellStyle name="SAPBEXexcBad7 6 2 3 5" xfId="8407"/>
    <cellStyle name="SAPBEXexcBad7 6 2 3 6" xfId="8408"/>
    <cellStyle name="SAPBEXexcBad7 6 2 4" xfId="8409"/>
    <cellStyle name="SAPBEXexcBad7 6 2 5" xfId="8410"/>
    <cellStyle name="SAPBEXexcBad7 6 2 6" xfId="8411"/>
    <cellStyle name="SAPBEXexcBad7 6 2 7" xfId="8412"/>
    <cellStyle name="SAPBEXexcBad7 6 2 8" xfId="8413"/>
    <cellStyle name="SAPBEXexcBad7 6 3" xfId="8414"/>
    <cellStyle name="SAPBEXexcBad7 6 3 2" xfId="8415"/>
    <cellStyle name="SAPBEXexcBad7 6 3 2 2" xfId="8416"/>
    <cellStyle name="SAPBEXexcBad7 6 3 2 3" xfId="8417"/>
    <cellStyle name="SAPBEXexcBad7 6 3 2 4" xfId="8418"/>
    <cellStyle name="SAPBEXexcBad7 6 3 2 5" xfId="8419"/>
    <cellStyle name="SAPBEXexcBad7 6 3 2 6" xfId="8420"/>
    <cellStyle name="SAPBEXexcBad7 6 3 3" xfId="8421"/>
    <cellStyle name="SAPBEXexcBad7 6 3 3 2" xfId="8422"/>
    <cellStyle name="SAPBEXexcBad7 6 3 3 3" xfId="8423"/>
    <cellStyle name="SAPBEXexcBad7 6 3 3 4" xfId="8424"/>
    <cellStyle name="SAPBEXexcBad7 6 3 3 5" xfId="8425"/>
    <cellStyle name="SAPBEXexcBad7 6 3 3 6" xfId="8426"/>
    <cellStyle name="SAPBEXexcBad7 6 3 4" xfId="8427"/>
    <cellStyle name="SAPBEXexcBad7 6 3 5" xfId="8428"/>
    <cellStyle name="SAPBEXexcBad7 6 3 6" xfId="8429"/>
    <cellStyle name="SAPBEXexcBad7 6 3 7" xfId="8430"/>
    <cellStyle name="SAPBEXexcBad7 6 3 8" xfId="8431"/>
    <cellStyle name="SAPBEXexcBad7 6 4" xfId="8432"/>
    <cellStyle name="SAPBEXexcBad7 6 5" xfId="8433"/>
    <cellStyle name="SAPBEXexcBad7 6 6" xfId="8434"/>
    <cellStyle name="SAPBEXexcBad7 6 7" xfId="8435"/>
    <cellStyle name="SAPBEXexcBad7 6 8" xfId="8436"/>
    <cellStyle name="SAPBEXexcBad7 7" xfId="8437"/>
    <cellStyle name="SAPBEXexcBad7 7 2" xfId="8438"/>
    <cellStyle name="SAPBEXexcBad7 7 2 2" xfId="8439"/>
    <cellStyle name="SAPBEXexcBad7 7 2 2 2" xfId="8440"/>
    <cellStyle name="SAPBEXexcBad7 7 2 2 3" xfId="8441"/>
    <cellStyle name="SAPBEXexcBad7 7 2 2 4" xfId="8442"/>
    <cellStyle name="SAPBEXexcBad7 7 2 2 5" xfId="8443"/>
    <cellStyle name="SAPBEXexcBad7 7 2 2 6" xfId="8444"/>
    <cellStyle name="SAPBEXexcBad7 7 2 3" xfId="8445"/>
    <cellStyle name="SAPBEXexcBad7 7 2 3 2" xfId="8446"/>
    <cellStyle name="SAPBEXexcBad7 7 2 3 3" xfId="8447"/>
    <cellStyle name="SAPBEXexcBad7 7 2 3 4" xfId="8448"/>
    <cellStyle name="SAPBEXexcBad7 7 2 3 5" xfId="8449"/>
    <cellStyle name="SAPBEXexcBad7 7 2 3 6" xfId="8450"/>
    <cellStyle name="SAPBEXexcBad7 7 2 4" xfId="8451"/>
    <cellStyle name="SAPBEXexcBad7 7 2 5" xfId="8452"/>
    <cellStyle name="SAPBEXexcBad7 7 2 6" xfId="8453"/>
    <cellStyle name="SAPBEXexcBad7 7 2 7" xfId="8454"/>
    <cellStyle name="SAPBEXexcBad7 7 2 8" xfId="8455"/>
    <cellStyle name="SAPBEXexcBad7 7 3" xfId="8456"/>
    <cellStyle name="SAPBEXexcBad7 7 3 2" xfId="8457"/>
    <cellStyle name="SAPBEXexcBad7 7 3 2 2" xfId="8458"/>
    <cellStyle name="SAPBEXexcBad7 7 3 2 3" xfId="8459"/>
    <cellStyle name="SAPBEXexcBad7 7 3 2 4" xfId="8460"/>
    <cellStyle name="SAPBEXexcBad7 7 3 2 5" xfId="8461"/>
    <cellStyle name="SAPBEXexcBad7 7 3 2 6" xfId="8462"/>
    <cellStyle name="SAPBEXexcBad7 7 3 3" xfId="8463"/>
    <cellStyle name="SAPBEXexcBad7 7 3 3 2" xfId="8464"/>
    <cellStyle name="SAPBEXexcBad7 7 3 3 3" xfId="8465"/>
    <cellStyle name="SAPBEXexcBad7 7 3 3 4" xfId="8466"/>
    <cellStyle name="SAPBEXexcBad7 7 3 3 5" xfId="8467"/>
    <cellStyle name="SAPBEXexcBad7 7 3 3 6" xfId="8468"/>
    <cellStyle name="SAPBEXexcBad7 7 3 4" xfId="8469"/>
    <cellStyle name="SAPBEXexcBad7 7 3 5" xfId="8470"/>
    <cellStyle name="SAPBEXexcBad7 7 3 6" xfId="8471"/>
    <cellStyle name="SAPBEXexcBad7 7 3 7" xfId="8472"/>
    <cellStyle name="SAPBEXexcBad7 7 3 8" xfId="8473"/>
    <cellStyle name="SAPBEXexcBad7 7 4" xfId="8474"/>
    <cellStyle name="SAPBEXexcBad7 7 5" xfId="8475"/>
    <cellStyle name="SAPBEXexcBad7 7 6" xfId="8476"/>
    <cellStyle name="SAPBEXexcBad7 7 7" xfId="8477"/>
    <cellStyle name="SAPBEXexcBad7 7 8" xfId="8478"/>
    <cellStyle name="SAPBEXexcBad7 8" xfId="8479"/>
    <cellStyle name="SAPBEXexcBad7 8 2" xfId="8480"/>
    <cellStyle name="SAPBEXexcBad7 8 2 2" xfId="8481"/>
    <cellStyle name="SAPBEXexcBad7 8 2 2 2" xfId="8482"/>
    <cellStyle name="SAPBEXexcBad7 8 2 2 3" xfId="8483"/>
    <cellStyle name="SAPBEXexcBad7 8 2 2 4" xfId="8484"/>
    <cellStyle name="SAPBEXexcBad7 8 2 2 5" xfId="8485"/>
    <cellStyle name="SAPBEXexcBad7 8 2 2 6" xfId="8486"/>
    <cellStyle name="SAPBEXexcBad7 8 2 3" xfId="8487"/>
    <cellStyle name="SAPBEXexcBad7 8 2 3 2" xfId="8488"/>
    <cellStyle name="SAPBEXexcBad7 8 2 3 3" xfId="8489"/>
    <cellStyle name="SAPBEXexcBad7 8 2 3 4" xfId="8490"/>
    <cellStyle name="SAPBEXexcBad7 8 2 3 5" xfId="8491"/>
    <cellStyle name="SAPBEXexcBad7 8 2 3 6" xfId="8492"/>
    <cellStyle name="SAPBEXexcBad7 8 2 4" xfId="8493"/>
    <cellStyle name="SAPBEXexcBad7 8 2 5" xfId="8494"/>
    <cellStyle name="SAPBEXexcBad7 8 2 6" xfId="8495"/>
    <cellStyle name="SAPBEXexcBad7 8 2 7" xfId="8496"/>
    <cellStyle name="SAPBEXexcBad7 8 2 8" xfId="8497"/>
    <cellStyle name="SAPBEXexcBad7 8 3" xfId="8498"/>
    <cellStyle name="SAPBEXexcBad7 8 3 2" xfId="8499"/>
    <cellStyle name="SAPBEXexcBad7 8 3 2 2" xfId="8500"/>
    <cellStyle name="SAPBEXexcBad7 8 3 2 3" xfId="8501"/>
    <cellStyle name="SAPBEXexcBad7 8 3 2 4" xfId="8502"/>
    <cellStyle name="SAPBEXexcBad7 8 3 2 5" xfId="8503"/>
    <cellStyle name="SAPBEXexcBad7 8 3 2 6" xfId="8504"/>
    <cellStyle name="SAPBEXexcBad7 8 3 3" xfId="8505"/>
    <cellStyle name="SAPBEXexcBad7 8 3 3 2" xfId="8506"/>
    <cellStyle name="SAPBEXexcBad7 8 3 3 3" xfId="8507"/>
    <cellStyle name="SAPBEXexcBad7 8 3 3 4" xfId="8508"/>
    <cellStyle name="SAPBEXexcBad7 8 3 3 5" xfId="8509"/>
    <cellStyle name="SAPBEXexcBad7 8 3 3 6" xfId="8510"/>
    <cellStyle name="SAPBEXexcBad7 8 3 4" xfId="8511"/>
    <cellStyle name="SAPBEXexcBad7 8 3 5" xfId="8512"/>
    <cellStyle name="SAPBEXexcBad7 8 3 6" xfId="8513"/>
    <cellStyle name="SAPBEXexcBad7 8 3 7" xfId="8514"/>
    <cellStyle name="SAPBEXexcBad7 8 3 8" xfId="8515"/>
    <cellStyle name="SAPBEXexcBad7 8 4" xfId="8516"/>
    <cellStyle name="SAPBEXexcBad7 8 5" xfId="8517"/>
    <cellStyle name="SAPBEXexcBad7 8 6" xfId="8518"/>
    <cellStyle name="SAPBEXexcBad7 8 7" xfId="8519"/>
    <cellStyle name="SAPBEXexcBad7 8 8" xfId="8520"/>
    <cellStyle name="SAPBEXexcBad7 9" xfId="8521"/>
    <cellStyle name="SAPBEXexcBad7 9 2" xfId="8522"/>
    <cellStyle name="SAPBEXexcBad7 9 2 2" xfId="8523"/>
    <cellStyle name="SAPBEXexcBad7 9 2 2 2" xfId="8524"/>
    <cellStyle name="SAPBEXexcBad7 9 2 2 3" xfId="8525"/>
    <cellStyle name="SAPBEXexcBad7 9 2 2 4" xfId="8526"/>
    <cellStyle name="SAPBEXexcBad7 9 2 2 5" xfId="8527"/>
    <cellStyle name="SAPBEXexcBad7 9 2 2 6" xfId="8528"/>
    <cellStyle name="SAPBEXexcBad7 9 2 3" xfId="8529"/>
    <cellStyle name="SAPBEXexcBad7 9 2 3 2" xfId="8530"/>
    <cellStyle name="SAPBEXexcBad7 9 2 3 3" xfId="8531"/>
    <cellStyle name="SAPBEXexcBad7 9 2 3 4" xfId="8532"/>
    <cellStyle name="SAPBEXexcBad7 9 2 3 5" xfId="8533"/>
    <cellStyle name="SAPBEXexcBad7 9 2 3 6" xfId="8534"/>
    <cellStyle name="SAPBEXexcBad7 9 2 4" xfId="8535"/>
    <cellStyle name="SAPBEXexcBad7 9 2 5" xfId="8536"/>
    <cellStyle name="SAPBEXexcBad7 9 2 6" xfId="8537"/>
    <cellStyle name="SAPBEXexcBad7 9 2 7" xfId="8538"/>
    <cellStyle name="SAPBEXexcBad7 9 2 8" xfId="8539"/>
    <cellStyle name="SAPBEXexcBad7 9 3" xfId="8540"/>
    <cellStyle name="SAPBEXexcBad7 9 3 2" xfId="8541"/>
    <cellStyle name="SAPBEXexcBad7 9 3 2 2" xfId="8542"/>
    <cellStyle name="SAPBEXexcBad7 9 3 2 3" xfId="8543"/>
    <cellStyle name="SAPBEXexcBad7 9 3 2 4" xfId="8544"/>
    <cellStyle name="SAPBEXexcBad7 9 3 2 5" xfId="8545"/>
    <cellStyle name="SAPBEXexcBad7 9 3 2 6" xfId="8546"/>
    <cellStyle name="SAPBEXexcBad7 9 3 3" xfId="8547"/>
    <cellStyle name="SAPBEXexcBad7 9 3 3 2" xfId="8548"/>
    <cellStyle name="SAPBEXexcBad7 9 3 3 3" xfId="8549"/>
    <cellStyle name="SAPBEXexcBad7 9 3 3 4" xfId="8550"/>
    <cellStyle name="SAPBEXexcBad7 9 3 3 5" xfId="8551"/>
    <cellStyle name="SAPBEXexcBad7 9 3 3 6" xfId="8552"/>
    <cellStyle name="SAPBEXexcBad7 9 3 4" xfId="8553"/>
    <cellStyle name="SAPBEXexcBad7 9 3 5" xfId="8554"/>
    <cellStyle name="SAPBEXexcBad7 9 3 6" xfId="8555"/>
    <cellStyle name="SAPBEXexcBad7 9 3 7" xfId="8556"/>
    <cellStyle name="SAPBEXexcBad7 9 3 8" xfId="8557"/>
    <cellStyle name="SAPBEXexcBad7 9 4" xfId="8558"/>
    <cellStyle name="SAPBEXexcBad7 9 5" xfId="8559"/>
    <cellStyle name="SAPBEXexcBad7 9 6" xfId="8560"/>
    <cellStyle name="SAPBEXexcBad7 9 7" xfId="8561"/>
    <cellStyle name="SAPBEXexcBad7 9 8" xfId="8562"/>
    <cellStyle name="SAPBEXexcBad8" xfId="17"/>
    <cellStyle name="SAPBEXexcBad8 10" xfId="8563"/>
    <cellStyle name="SAPBEXexcBad8 10 2" xfId="8564"/>
    <cellStyle name="SAPBEXexcBad8 10 2 2" xfId="8565"/>
    <cellStyle name="SAPBEXexcBad8 10 2 2 2" xfId="8566"/>
    <cellStyle name="SAPBEXexcBad8 10 2 2 3" xfId="8567"/>
    <cellStyle name="SAPBEXexcBad8 10 2 2 4" xfId="8568"/>
    <cellStyle name="SAPBEXexcBad8 10 2 2 5" xfId="8569"/>
    <cellStyle name="SAPBEXexcBad8 10 2 2 6" xfId="8570"/>
    <cellStyle name="SAPBEXexcBad8 10 2 3" xfId="8571"/>
    <cellStyle name="SAPBEXexcBad8 10 2 3 2" xfId="8572"/>
    <cellStyle name="SAPBEXexcBad8 10 2 3 3" xfId="8573"/>
    <cellStyle name="SAPBEXexcBad8 10 2 3 4" xfId="8574"/>
    <cellStyle name="SAPBEXexcBad8 10 2 3 5" xfId="8575"/>
    <cellStyle name="SAPBEXexcBad8 10 2 3 6" xfId="8576"/>
    <cellStyle name="SAPBEXexcBad8 10 2 4" xfId="8577"/>
    <cellStyle name="SAPBEXexcBad8 10 2 5" xfId="8578"/>
    <cellStyle name="SAPBEXexcBad8 10 2 6" xfId="8579"/>
    <cellStyle name="SAPBEXexcBad8 10 2 7" xfId="8580"/>
    <cellStyle name="SAPBEXexcBad8 10 2 8" xfId="8581"/>
    <cellStyle name="SAPBEXexcBad8 10 3" xfId="8582"/>
    <cellStyle name="SAPBEXexcBad8 10 3 2" xfId="8583"/>
    <cellStyle name="SAPBEXexcBad8 10 3 2 2" xfId="8584"/>
    <cellStyle name="SAPBEXexcBad8 10 3 2 3" xfId="8585"/>
    <cellStyle name="SAPBEXexcBad8 10 3 2 4" xfId="8586"/>
    <cellStyle name="SAPBEXexcBad8 10 3 2 5" xfId="8587"/>
    <cellStyle name="SAPBEXexcBad8 10 3 2 6" xfId="8588"/>
    <cellStyle name="SAPBEXexcBad8 10 3 3" xfId="8589"/>
    <cellStyle name="SAPBEXexcBad8 10 3 3 2" xfId="8590"/>
    <cellStyle name="SAPBEXexcBad8 10 3 3 3" xfId="8591"/>
    <cellStyle name="SAPBEXexcBad8 10 3 3 4" xfId="8592"/>
    <cellStyle name="SAPBEXexcBad8 10 3 3 5" xfId="8593"/>
    <cellStyle name="SAPBEXexcBad8 10 3 3 6" xfId="8594"/>
    <cellStyle name="SAPBEXexcBad8 10 3 4" xfId="8595"/>
    <cellStyle name="SAPBEXexcBad8 10 3 5" xfId="8596"/>
    <cellStyle name="SAPBEXexcBad8 10 3 6" xfId="8597"/>
    <cellStyle name="SAPBEXexcBad8 10 3 7" xfId="8598"/>
    <cellStyle name="SAPBEXexcBad8 10 3 8" xfId="8599"/>
    <cellStyle name="SAPBEXexcBad8 10 4" xfId="8600"/>
    <cellStyle name="SAPBEXexcBad8 10 5" xfId="8601"/>
    <cellStyle name="SAPBEXexcBad8 10 6" xfId="8602"/>
    <cellStyle name="SAPBEXexcBad8 10 7" xfId="8603"/>
    <cellStyle name="SAPBEXexcBad8 10 8" xfId="8604"/>
    <cellStyle name="SAPBEXexcBad8 11" xfId="8605"/>
    <cellStyle name="SAPBEXexcBad8 11 2" xfId="8606"/>
    <cellStyle name="SAPBEXexcBad8 11 2 2" xfId="8607"/>
    <cellStyle name="SAPBEXexcBad8 11 2 2 2" xfId="8608"/>
    <cellStyle name="SAPBEXexcBad8 11 2 2 3" xfId="8609"/>
    <cellStyle name="SAPBEXexcBad8 11 2 2 4" xfId="8610"/>
    <cellStyle name="SAPBEXexcBad8 11 2 2 5" xfId="8611"/>
    <cellStyle name="SAPBEXexcBad8 11 2 2 6" xfId="8612"/>
    <cellStyle name="SAPBEXexcBad8 11 2 3" xfId="8613"/>
    <cellStyle name="SAPBEXexcBad8 11 2 3 2" xfId="8614"/>
    <cellStyle name="SAPBEXexcBad8 11 2 3 3" xfId="8615"/>
    <cellStyle name="SAPBEXexcBad8 11 2 3 4" xfId="8616"/>
    <cellStyle name="SAPBEXexcBad8 11 2 3 5" xfId="8617"/>
    <cellStyle name="SAPBEXexcBad8 11 2 3 6" xfId="8618"/>
    <cellStyle name="SAPBEXexcBad8 11 2 4" xfId="8619"/>
    <cellStyle name="SAPBEXexcBad8 11 2 5" xfId="8620"/>
    <cellStyle name="SAPBEXexcBad8 11 2 6" xfId="8621"/>
    <cellStyle name="SAPBEXexcBad8 11 2 7" xfId="8622"/>
    <cellStyle name="SAPBEXexcBad8 11 2 8" xfId="8623"/>
    <cellStyle name="SAPBEXexcBad8 11 3" xfId="8624"/>
    <cellStyle name="SAPBEXexcBad8 11 3 2" xfId="8625"/>
    <cellStyle name="SAPBEXexcBad8 11 3 2 2" xfId="8626"/>
    <cellStyle name="SAPBEXexcBad8 11 3 2 3" xfId="8627"/>
    <cellStyle name="SAPBEXexcBad8 11 3 2 4" xfId="8628"/>
    <cellStyle name="SAPBEXexcBad8 11 3 2 5" xfId="8629"/>
    <cellStyle name="SAPBEXexcBad8 11 3 2 6" xfId="8630"/>
    <cellStyle name="SAPBEXexcBad8 11 3 3" xfId="8631"/>
    <cellStyle name="SAPBEXexcBad8 11 3 3 2" xfId="8632"/>
    <cellStyle name="SAPBEXexcBad8 11 3 3 3" xfId="8633"/>
    <cellStyle name="SAPBEXexcBad8 11 3 3 4" xfId="8634"/>
    <cellStyle name="SAPBEXexcBad8 11 3 3 5" xfId="8635"/>
    <cellStyle name="SAPBEXexcBad8 11 3 3 6" xfId="8636"/>
    <cellStyle name="SAPBEXexcBad8 11 3 4" xfId="8637"/>
    <cellStyle name="SAPBEXexcBad8 11 3 5" xfId="8638"/>
    <cellStyle name="SAPBEXexcBad8 11 3 6" xfId="8639"/>
    <cellStyle name="SAPBEXexcBad8 11 3 7" xfId="8640"/>
    <cellStyle name="SAPBEXexcBad8 11 3 8" xfId="8641"/>
    <cellStyle name="SAPBEXexcBad8 11 4" xfId="8642"/>
    <cellStyle name="SAPBEXexcBad8 11 5" xfId="8643"/>
    <cellStyle name="SAPBEXexcBad8 11 6" xfId="8644"/>
    <cellStyle name="SAPBEXexcBad8 11 7" xfId="8645"/>
    <cellStyle name="SAPBEXexcBad8 11 8" xfId="8646"/>
    <cellStyle name="SAPBEXexcBad8 12" xfId="8647"/>
    <cellStyle name="SAPBEXexcBad8 12 2" xfId="8648"/>
    <cellStyle name="SAPBEXexcBad8 12 2 2" xfId="8649"/>
    <cellStyle name="SAPBEXexcBad8 12 2 2 2" xfId="8650"/>
    <cellStyle name="SAPBEXexcBad8 12 2 2 3" xfId="8651"/>
    <cellStyle name="SAPBEXexcBad8 12 2 2 4" xfId="8652"/>
    <cellStyle name="SAPBEXexcBad8 12 2 2 5" xfId="8653"/>
    <cellStyle name="SAPBEXexcBad8 12 2 2 6" xfId="8654"/>
    <cellStyle name="SAPBEXexcBad8 12 2 3" xfId="8655"/>
    <cellStyle name="SAPBEXexcBad8 12 2 3 2" xfId="8656"/>
    <cellStyle name="SAPBEXexcBad8 12 2 3 3" xfId="8657"/>
    <cellStyle name="SAPBEXexcBad8 12 2 3 4" xfId="8658"/>
    <cellStyle name="SAPBEXexcBad8 12 2 3 5" xfId="8659"/>
    <cellStyle name="SAPBEXexcBad8 12 2 3 6" xfId="8660"/>
    <cellStyle name="SAPBEXexcBad8 12 2 4" xfId="8661"/>
    <cellStyle name="SAPBEXexcBad8 12 2 5" xfId="8662"/>
    <cellStyle name="SAPBEXexcBad8 12 2 6" xfId="8663"/>
    <cellStyle name="SAPBEXexcBad8 12 2 7" xfId="8664"/>
    <cellStyle name="SAPBEXexcBad8 12 2 8" xfId="8665"/>
    <cellStyle name="SAPBEXexcBad8 12 3" xfId="8666"/>
    <cellStyle name="SAPBEXexcBad8 12 3 2" xfId="8667"/>
    <cellStyle name="SAPBEXexcBad8 12 3 2 2" xfId="8668"/>
    <cellStyle name="SAPBEXexcBad8 12 3 2 3" xfId="8669"/>
    <cellStyle name="SAPBEXexcBad8 12 3 2 4" xfId="8670"/>
    <cellStyle name="SAPBEXexcBad8 12 3 2 5" xfId="8671"/>
    <cellStyle name="SAPBEXexcBad8 12 3 2 6" xfId="8672"/>
    <cellStyle name="SAPBEXexcBad8 12 3 3" xfId="8673"/>
    <cellStyle name="SAPBEXexcBad8 12 3 3 2" xfId="8674"/>
    <cellStyle name="SAPBEXexcBad8 12 3 3 3" xfId="8675"/>
    <cellStyle name="SAPBEXexcBad8 12 3 3 4" xfId="8676"/>
    <cellStyle name="SAPBEXexcBad8 12 3 3 5" xfId="8677"/>
    <cellStyle name="SAPBEXexcBad8 12 3 3 6" xfId="8678"/>
    <cellStyle name="SAPBEXexcBad8 12 3 4" xfId="8679"/>
    <cellStyle name="SAPBEXexcBad8 12 3 5" xfId="8680"/>
    <cellStyle name="SAPBEXexcBad8 12 3 6" xfId="8681"/>
    <cellStyle name="SAPBEXexcBad8 12 3 7" xfId="8682"/>
    <cellStyle name="SAPBEXexcBad8 12 3 8" xfId="8683"/>
    <cellStyle name="SAPBEXexcBad8 12 4" xfId="8684"/>
    <cellStyle name="SAPBEXexcBad8 12 5" xfId="8685"/>
    <cellStyle name="SAPBEXexcBad8 12 6" xfId="8686"/>
    <cellStyle name="SAPBEXexcBad8 12 7" xfId="8687"/>
    <cellStyle name="SAPBEXexcBad8 12 8" xfId="8688"/>
    <cellStyle name="SAPBEXexcBad8 13" xfId="8689"/>
    <cellStyle name="SAPBEXexcBad8 13 2" xfId="8690"/>
    <cellStyle name="SAPBEXexcBad8 13 2 2" xfId="8691"/>
    <cellStyle name="SAPBEXexcBad8 13 2 2 2" xfId="8692"/>
    <cellStyle name="SAPBEXexcBad8 13 2 2 3" xfId="8693"/>
    <cellStyle name="SAPBEXexcBad8 13 2 2 4" xfId="8694"/>
    <cellStyle name="SAPBEXexcBad8 13 2 2 5" xfId="8695"/>
    <cellStyle name="SAPBEXexcBad8 13 2 2 6" xfId="8696"/>
    <cellStyle name="SAPBEXexcBad8 13 2 3" xfId="8697"/>
    <cellStyle name="SAPBEXexcBad8 13 2 3 2" xfId="8698"/>
    <cellStyle name="SAPBEXexcBad8 13 2 3 3" xfId="8699"/>
    <cellStyle name="SAPBEXexcBad8 13 2 3 4" xfId="8700"/>
    <cellStyle name="SAPBEXexcBad8 13 2 3 5" xfId="8701"/>
    <cellStyle name="SAPBEXexcBad8 13 2 3 6" xfId="8702"/>
    <cellStyle name="SAPBEXexcBad8 13 2 4" xfId="8703"/>
    <cellStyle name="SAPBEXexcBad8 13 2 5" xfId="8704"/>
    <cellStyle name="SAPBEXexcBad8 13 2 6" xfId="8705"/>
    <cellStyle name="SAPBEXexcBad8 13 2 7" xfId="8706"/>
    <cellStyle name="SAPBEXexcBad8 13 2 8" xfId="8707"/>
    <cellStyle name="SAPBEXexcBad8 13 3" xfId="8708"/>
    <cellStyle name="SAPBEXexcBad8 13 3 2" xfId="8709"/>
    <cellStyle name="SAPBEXexcBad8 13 3 2 2" xfId="8710"/>
    <cellStyle name="SAPBEXexcBad8 13 3 2 3" xfId="8711"/>
    <cellStyle name="SAPBEXexcBad8 13 3 2 4" xfId="8712"/>
    <cellStyle name="SAPBEXexcBad8 13 3 2 5" xfId="8713"/>
    <cellStyle name="SAPBEXexcBad8 13 3 2 6" xfId="8714"/>
    <cellStyle name="SAPBEXexcBad8 13 3 3" xfId="8715"/>
    <cellStyle name="SAPBEXexcBad8 13 3 3 2" xfId="8716"/>
    <cellStyle name="SAPBEXexcBad8 13 3 3 3" xfId="8717"/>
    <cellStyle name="SAPBEXexcBad8 13 3 3 4" xfId="8718"/>
    <cellStyle name="SAPBEXexcBad8 13 3 3 5" xfId="8719"/>
    <cellStyle name="SAPBEXexcBad8 13 3 3 6" xfId="8720"/>
    <cellStyle name="SAPBEXexcBad8 13 3 4" xfId="8721"/>
    <cellStyle name="SAPBEXexcBad8 13 3 5" xfId="8722"/>
    <cellStyle name="SAPBEXexcBad8 13 3 6" xfId="8723"/>
    <cellStyle name="SAPBEXexcBad8 13 3 7" xfId="8724"/>
    <cellStyle name="SAPBEXexcBad8 13 3 8" xfId="8725"/>
    <cellStyle name="SAPBEXexcBad8 13 4" xfId="8726"/>
    <cellStyle name="SAPBEXexcBad8 13 5" xfId="8727"/>
    <cellStyle name="SAPBEXexcBad8 13 6" xfId="8728"/>
    <cellStyle name="SAPBEXexcBad8 13 7" xfId="8729"/>
    <cellStyle name="SAPBEXexcBad8 13 8" xfId="8730"/>
    <cellStyle name="SAPBEXexcBad8 14" xfId="8731"/>
    <cellStyle name="SAPBEXexcBad8 14 2" xfId="8732"/>
    <cellStyle name="SAPBEXexcBad8 14 2 2" xfId="8733"/>
    <cellStyle name="SAPBEXexcBad8 14 2 2 2" xfId="8734"/>
    <cellStyle name="SAPBEXexcBad8 14 2 2 3" xfId="8735"/>
    <cellStyle name="SAPBEXexcBad8 14 2 2 4" xfId="8736"/>
    <cellStyle name="SAPBEXexcBad8 14 2 2 5" xfId="8737"/>
    <cellStyle name="SAPBEXexcBad8 14 2 2 6" xfId="8738"/>
    <cellStyle name="SAPBEXexcBad8 14 2 3" xfId="8739"/>
    <cellStyle name="SAPBEXexcBad8 14 2 3 2" xfId="8740"/>
    <cellStyle name="SAPBEXexcBad8 14 2 3 3" xfId="8741"/>
    <cellStyle name="SAPBEXexcBad8 14 2 3 4" xfId="8742"/>
    <cellStyle name="SAPBEXexcBad8 14 2 3 5" xfId="8743"/>
    <cellStyle name="SAPBEXexcBad8 14 2 3 6" xfId="8744"/>
    <cellStyle name="SAPBEXexcBad8 14 2 4" xfId="8745"/>
    <cellStyle name="SAPBEXexcBad8 14 2 5" xfId="8746"/>
    <cellStyle name="SAPBEXexcBad8 14 2 6" xfId="8747"/>
    <cellStyle name="SAPBEXexcBad8 14 2 7" xfId="8748"/>
    <cellStyle name="SAPBEXexcBad8 14 2 8" xfId="8749"/>
    <cellStyle name="SAPBEXexcBad8 14 3" xfId="8750"/>
    <cellStyle name="SAPBEXexcBad8 14 3 2" xfId="8751"/>
    <cellStyle name="SAPBEXexcBad8 14 3 2 2" xfId="8752"/>
    <cellStyle name="SAPBEXexcBad8 14 3 2 3" xfId="8753"/>
    <cellStyle name="SAPBEXexcBad8 14 3 2 4" xfId="8754"/>
    <cellStyle name="SAPBEXexcBad8 14 3 2 5" xfId="8755"/>
    <cellStyle name="SAPBEXexcBad8 14 3 2 6" xfId="8756"/>
    <cellStyle name="SAPBEXexcBad8 14 3 3" xfId="8757"/>
    <cellStyle name="SAPBEXexcBad8 14 3 3 2" xfId="8758"/>
    <cellStyle name="SAPBEXexcBad8 14 3 3 3" xfId="8759"/>
    <cellStyle name="SAPBEXexcBad8 14 3 3 4" xfId="8760"/>
    <cellStyle name="SAPBEXexcBad8 14 3 3 5" xfId="8761"/>
    <cellStyle name="SAPBEXexcBad8 14 3 3 6" xfId="8762"/>
    <cellStyle name="SAPBEXexcBad8 14 3 4" xfId="8763"/>
    <cellStyle name="SAPBEXexcBad8 14 3 5" xfId="8764"/>
    <cellStyle name="SAPBEXexcBad8 14 3 6" xfId="8765"/>
    <cellStyle name="SAPBEXexcBad8 14 3 7" xfId="8766"/>
    <cellStyle name="SAPBEXexcBad8 14 3 8" xfId="8767"/>
    <cellStyle name="SAPBEXexcBad8 14 4" xfId="8768"/>
    <cellStyle name="SAPBEXexcBad8 14 5" xfId="8769"/>
    <cellStyle name="SAPBEXexcBad8 14 6" xfId="8770"/>
    <cellStyle name="SAPBEXexcBad8 14 7" xfId="8771"/>
    <cellStyle name="SAPBEXexcBad8 14 8" xfId="8772"/>
    <cellStyle name="SAPBEXexcBad8 15" xfId="8773"/>
    <cellStyle name="SAPBEXexcBad8 15 2" xfId="8774"/>
    <cellStyle name="SAPBEXexcBad8 15 2 2" xfId="8775"/>
    <cellStyle name="SAPBEXexcBad8 15 2 2 2" xfId="8776"/>
    <cellStyle name="SAPBEXexcBad8 15 2 2 3" xfId="8777"/>
    <cellStyle name="SAPBEXexcBad8 15 2 2 4" xfId="8778"/>
    <cellStyle name="SAPBEXexcBad8 15 2 2 5" xfId="8779"/>
    <cellStyle name="SAPBEXexcBad8 15 2 2 6" xfId="8780"/>
    <cellStyle name="SAPBEXexcBad8 15 2 3" xfId="8781"/>
    <cellStyle name="SAPBEXexcBad8 15 2 3 2" xfId="8782"/>
    <cellStyle name="SAPBEXexcBad8 15 2 3 3" xfId="8783"/>
    <cellStyle name="SAPBEXexcBad8 15 2 3 4" xfId="8784"/>
    <cellStyle name="SAPBEXexcBad8 15 2 3 5" xfId="8785"/>
    <cellStyle name="SAPBEXexcBad8 15 2 3 6" xfId="8786"/>
    <cellStyle name="SAPBEXexcBad8 15 2 4" xfId="8787"/>
    <cellStyle name="SAPBEXexcBad8 15 2 5" xfId="8788"/>
    <cellStyle name="SAPBEXexcBad8 15 2 6" xfId="8789"/>
    <cellStyle name="SAPBEXexcBad8 15 2 7" xfId="8790"/>
    <cellStyle name="SAPBEXexcBad8 15 2 8" xfId="8791"/>
    <cellStyle name="SAPBEXexcBad8 15 3" xfId="8792"/>
    <cellStyle name="SAPBEXexcBad8 15 3 2" xfId="8793"/>
    <cellStyle name="SAPBEXexcBad8 15 3 2 2" xfId="8794"/>
    <cellStyle name="SAPBEXexcBad8 15 3 2 3" xfId="8795"/>
    <cellStyle name="SAPBEXexcBad8 15 3 2 4" xfId="8796"/>
    <cellStyle name="SAPBEXexcBad8 15 3 2 5" xfId="8797"/>
    <cellStyle name="SAPBEXexcBad8 15 3 2 6" xfId="8798"/>
    <cellStyle name="SAPBEXexcBad8 15 3 3" xfId="8799"/>
    <cellStyle name="SAPBEXexcBad8 15 3 3 2" xfId="8800"/>
    <cellStyle name="SAPBEXexcBad8 15 3 3 3" xfId="8801"/>
    <cellStyle name="SAPBEXexcBad8 15 3 3 4" xfId="8802"/>
    <cellStyle name="SAPBEXexcBad8 15 3 3 5" xfId="8803"/>
    <cellStyle name="SAPBEXexcBad8 15 3 3 6" xfId="8804"/>
    <cellStyle name="SAPBEXexcBad8 15 3 4" xfId="8805"/>
    <cellStyle name="SAPBEXexcBad8 15 3 5" xfId="8806"/>
    <cellStyle name="SAPBEXexcBad8 15 3 6" xfId="8807"/>
    <cellStyle name="SAPBEXexcBad8 15 3 7" xfId="8808"/>
    <cellStyle name="SAPBEXexcBad8 15 3 8" xfId="8809"/>
    <cellStyle name="SAPBEXexcBad8 15 4" xfId="8810"/>
    <cellStyle name="SAPBEXexcBad8 15 5" xfId="8811"/>
    <cellStyle name="SAPBEXexcBad8 15 6" xfId="8812"/>
    <cellStyle name="SAPBEXexcBad8 15 7" xfId="8813"/>
    <cellStyle name="SAPBEXexcBad8 15 8" xfId="8814"/>
    <cellStyle name="SAPBEXexcBad8 16" xfId="8815"/>
    <cellStyle name="SAPBEXexcBad8 16 2" xfId="8816"/>
    <cellStyle name="SAPBEXexcBad8 16 2 2" xfId="8817"/>
    <cellStyle name="SAPBEXexcBad8 16 2 2 2" xfId="8818"/>
    <cellStyle name="SAPBEXexcBad8 16 2 2 3" xfId="8819"/>
    <cellStyle name="SAPBEXexcBad8 16 2 2 4" xfId="8820"/>
    <cellStyle name="SAPBEXexcBad8 16 2 2 5" xfId="8821"/>
    <cellStyle name="SAPBEXexcBad8 16 2 2 6" xfId="8822"/>
    <cellStyle name="SAPBEXexcBad8 16 2 3" xfId="8823"/>
    <cellStyle name="SAPBEXexcBad8 16 2 3 2" xfId="8824"/>
    <cellStyle name="SAPBEXexcBad8 16 2 3 3" xfId="8825"/>
    <cellStyle name="SAPBEXexcBad8 16 2 3 4" xfId="8826"/>
    <cellStyle name="SAPBEXexcBad8 16 2 3 5" xfId="8827"/>
    <cellStyle name="SAPBEXexcBad8 16 2 3 6" xfId="8828"/>
    <cellStyle name="SAPBEXexcBad8 16 2 4" xfId="8829"/>
    <cellStyle name="SAPBEXexcBad8 16 2 5" xfId="8830"/>
    <cellStyle name="SAPBEXexcBad8 16 2 6" xfId="8831"/>
    <cellStyle name="SAPBEXexcBad8 16 2 7" xfId="8832"/>
    <cellStyle name="SAPBEXexcBad8 16 2 8" xfId="8833"/>
    <cellStyle name="SAPBEXexcBad8 16 3" xfId="8834"/>
    <cellStyle name="SAPBEXexcBad8 16 3 2" xfId="8835"/>
    <cellStyle name="SAPBEXexcBad8 16 3 2 2" xfId="8836"/>
    <cellStyle name="SAPBEXexcBad8 16 3 2 3" xfId="8837"/>
    <cellStyle name="SAPBEXexcBad8 16 3 2 4" xfId="8838"/>
    <cellStyle name="SAPBEXexcBad8 16 3 2 5" xfId="8839"/>
    <cellStyle name="SAPBEXexcBad8 16 3 2 6" xfId="8840"/>
    <cellStyle name="SAPBEXexcBad8 16 3 3" xfId="8841"/>
    <cellStyle name="SAPBEXexcBad8 16 3 3 2" xfId="8842"/>
    <cellStyle name="SAPBEXexcBad8 16 3 3 3" xfId="8843"/>
    <cellStyle name="SAPBEXexcBad8 16 3 3 4" xfId="8844"/>
    <cellStyle name="SAPBEXexcBad8 16 3 3 5" xfId="8845"/>
    <cellStyle name="SAPBEXexcBad8 16 3 3 6" xfId="8846"/>
    <cellStyle name="SAPBEXexcBad8 16 3 4" xfId="8847"/>
    <cellStyle name="SAPBEXexcBad8 16 3 5" xfId="8848"/>
    <cellStyle name="SAPBEXexcBad8 16 3 6" xfId="8849"/>
    <cellStyle name="SAPBEXexcBad8 16 3 7" xfId="8850"/>
    <cellStyle name="SAPBEXexcBad8 16 3 8" xfId="8851"/>
    <cellStyle name="SAPBEXexcBad8 16 4" xfId="8852"/>
    <cellStyle name="SAPBEXexcBad8 16 5" xfId="8853"/>
    <cellStyle name="SAPBEXexcBad8 16 6" xfId="8854"/>
    <cellStyle name="SAPBEXexcBad8 16 7" xfId="8855"/>
    <cellStyle name="SAPBEXexcBad8 16 8" xfId="8856"/>
    <cellStyle name="SAPBEXexcBad8 17" xfId="8857"/>
    <cellStyle name="SAPBEXexcBad8 17 2" xfId="8858"/>
    <cellStyle name="SAPBEXexcBad8 17 2 2" xfId="8859"/>
    <cellStyle name="SAPBEXexcBad8 17 2 2 2" xfId="8860"/>
    <cellStyle name="SAPBEXexcBad8 17 2 2 3" xfId="8861"/>
    <cellStyle name="SAPBEXexcBad8 17 2 2 4" xfId="8862"/>
    <cellStyle name="SAPBEXexcBad8 17 2 2 5" xfId="8863"/>
    <cellStyle name="SAPBEXexcBad8 17 2 2 6" xfId="8864"/>
    <cellStyle name="SAPBEXexcBad8 17 2 3" xfId="8865"/>
    <cellStyle name="SAPBEXexcBad8 17 2 3 2" xfId="8866"/>
    <cellStyle name="SAPBEXexcBad8 17 2 3 3" xfId="8867"/>
    <cellStyle name="SAPBEXexcBad8 17 2 3 4" xfId="8868"/>
    <cellStyle name="SAPBEXexcBad8 17 2 3 5" xfId="8869"/>
    <cellStyle name="SAPBEXexcBad8 17 2 3 6" xfId="8870"/>
    <cellStyle name="SAPBEXexcBad8 17 2 4" xfId="8871"/>
    <cellStyle name="SAPBEXexcBad8 17 2 5" xfId="8872"/>
    <cellStyle name="SAPBEXexcBad8 17 2 6" xfId="8873"/>
    <cellStyle name="SAPBEXexcBad8 17 2 7" xfId="8874"/>
    <cellStyle name="SAPBEXexcBad8 17 2 8" xfId="8875"/>
    <cellStyle name="SAPBEXexcBad8 17 3" xfId="8876"/>
    <cellStyle name="SAPBEXexcBad8 17 3 2" xfId="8877"/>
    <cellStyle name="SAPBEXexcBad8 17 3 2 2" xfId="8878"/>
    <cellStyle name="SAPBEXexcBad8 17 3 2 3" xfId="8879"/>
    <cellStyle name="SAPBEXexcBad8 17 3 2 4" xfId="8880"/>
    <cellStyle name="SAPBEXexcBad8 17 3 2 5" xfId="8881"/>
    <cellStyle name="SAPBEXexcBad8 17 3 2 6" xfId="8882"/>
    <cellStyle name="SAPBEXexcBad8 17 3 3" xfId="8883"/>
    <cellStyle name="SAPBEXexcBad8 17 3 3 2" xfId="8884"/>
    <cellStyle name="SAPBEXexcBad8 17 3 3 3" xfId="8885"/>
    <cellStyle name="SAPBEXexcBad8 17 3 3 4" xfId="8886"/>
    <cellStyle name="SAPBEXexcBad8 17 3 3 5" xfId="8887"/>
    <cellStyle name="SAPBEXexcBad8 17 3 3 6" xfId="8888"/>
    <cellStyle name="SAPBEXexcBad8 17 3 4" xfId="8889"/>
    <cellStyle name="SAPBEXexcBad8 17 3 5" xfId="8890"/>
    <cellStyle name="SAPBEXexcBad8 17 3 6" xfId="8891"/>
    <cellStyle name="SAPBEXexcBad8 17 3 7" xfId="8892"/>
    <cellStyle name="SAPBEXexcBad8 17 3 8" xfId="8893"/>
    <cellStyle name="SAPBEXexcBad8 17 4" xfId="8894"/>
    <cellStyle name="SAPBEXexcBad8 17 5" xfId="8895"/>
    <cellStyle name="SAPBEXexcBad8 17 6" xfId="8896"/>
    <cellStyle name="SAPBEXexcBad8 17 7" xfId="8897"/>
    <cellStyle name="SAPBEXexcBad8 17 8" xfId="8898"/>
    <cellStyle name="SAPBEXexcBad8 18" xfId="8899"/>
    <cellStyle name="SAPBEXexcBad8 18 2" xfId="8900"/>
    <cellStyle name="SAPBEXexcBad8 18 2 2" xfId="8901"/>
    <cellStyle name="SAPBEXexcBad8 18 2 2 2" xfId="8902"/>
    <cellStyle name="SAPBEXexcBad8 18 2 2 3" xfId="8903"/>
    <cellStyle name="SAPBEXexcBad8 18 2 2 4" xfId="8904"/>
    <cellStyle name="SAPBEXexcBad8 18 2 2 5" xfId="8905"/>
    <cellStyle name="SAPBEXexcBad8 18 2 2 6" xfId="8906"/>
    <cellStyle name="SAPBEXexcBad8 18 2 3" xfId="8907"/>
    <cellStyle name="SAPBEXexcBad8 18 2 3 2" xfId="8908"/>
    <cellStyle name="SAPBEXexcBad8 18 2 3 3" xfId="8909"/>
    <cellStyle name="SAPBEXexcBad8 18 2 3 4" xfId="8910"/>
    <cellStyle name="SAPBEXexcBad8 18 2 3 5" xfId="8911"/>
    <cellStyle name="SAPBEXexcBad8 18 2 3 6" xfId="8912"/>
    <cellStyle name="SAPBEXexcBad8 18 2 4" xfId="8913"/>
    <cellStyle name="SAPBEXexcBad8 18 2 5" xfId="8914"/>
    <cellStyle name="SAPBEXexcBad8 18 2 6" xfId="8915"/>
    <cellStyle name="SAPBEXexcBad8 18 2 7" xfId="8916"/>
    <cellStyle name="SAPBEXexcBad8 18 2 8" xfId="8917"/>
    <cellStyle name="SAPBEXexcBad8 18 3" xfId="8918"/>
    <cellStyle name="SAPBEXexcBad8 18 3 2" xfId="8919"/>
    <cellStyle name="SAPBEXexcBad8 18 3 2 2" xfId="8920"/>
    <cellStyle name="SAPBEXexcBad8 18 3 2 3" xfId="8921"/>
    <cellStyle name="SAPBEXexcBad8 18 3 2 4" xfId="8922"/>
    <cellStyle name="SAPBEXexcBad8 18 3 2 5" xfId="8923"/>
    <cellStyle name="SAPBEXexcBad8 18 3 2 6" xfId="8924"/>
    <cellStyle name="SAPBEXexcBad8 18 3 3" xfId="8925"/>
    <cellStyle name="SAPBEXexcBad8 18 3 3 2" xfId="8926"/>
    <cellStyle name="SAPBEXexcBad8 18 3 3 3" xfId="8927"/>
    <cellStyle name="SAPBEXexcBad8 18 3 3 4" xfId="8928"/>
    <cellStyle name="SAPBEXexcBad8 18 3 3 5" xfId="8929"/>
    <cellStyle name="SAPBEXexcBad8 18 3 3 6" xfId="8930"/>
    <cellStyle name="SAPBEXexcBad8 18 3 4" xfId="8931"/>
    <cellStyle name="SAPBEXexcBad8 18 3 5" xfId="8932"/>
    <cellStyle name="SAPBEXexcBad8 18 3 6" xfId="8933"/>
    <cellStyle name="SAPBEXexcBad8 18 3 7" xfId="8934"/>
    <cellStyle name="SAPBEXexcBad8 18 3 8" xfId="8935"/>
    <cellStyle name="SAPBEXexcBad8 18 4" xfId="8936"/>
    <cellStyle name="SAPBEXexcBad8 18 5" xfId="8937"/>
    <cellStyle name="SAPBEXexcBad8 18 6" xfId="8938"/>
    <cellStyle name="SAPBEXexcBad8 18 7" xfId="8939"/>
    <cellStyle name="SAPBEXexcBad8 18 8" xfId="8940"/>
    <cellStyle name="SAPBEXexcBad8 19" xfId="8941"/>
    <cellStyle name="SAPBEXexcBad8 19 2" xfId="8942"/>
    <cellStyle name="SAPBEXexcBad8 19 2 2" xfId="8943"/>
    <cellStyle name="SAPBEXexcBad8 19 2 2 2" xfId="8944"/>
    <cellStyle name="SAPBEXexcBad8 19 2 2 3" xfId="8945"/>
    <cellStyle name="SAPBEXexcBad8 19 2 2 4" xfId="8946"/>
    <cellStyle name="SAPBEXexcBad8 19 2 2 5" xfId="8947"/>
    <cellStyle name="SAPBEXexcBad8 19 2 2 6" xfId="8948"/>
    <cellStyle name="SAPBEXexcBad8 19 2 3" xfId="8949"/>
    <cellStyle name="SAPBEXexcBad8 19 2 3 2" xfId="8950"/>
    <cellStyle name="SAPBEXexcBad8 19 2 3 3" xfId="8951"/>
    <cellStyle name="SAPBEXexcBad8 19 2 3 4" xfId="8952"/>
    <cellStyle name="SAPBEXexcBad8 19 2 3 5" xfId="8953"/>
    <cellStyle name="SAPBEXexcBad8 19 2 3 6" xfId="8954"/>
    <cellStyle name="SAPBEXexcBad8 19 2 4" xfId="8955"/>
    <cellStyle name="SAPBEXexcBad8 19 2 5" xfId="8956"/>
    <cellStyle name="SAPBEXexcBad8 19 2 6" xfId="8957"/>
    <cellStyle name="SAPBEXexcBad8 19 2 7" xfId="8958"/>
    <cellStyle name="SAPBEXexcBad8 19 2 8" xfId="8959"/>
    <cellStyle name="SAPBEXexcBad8 19 3" xfId="8960"/>
    <cellStyle name="SAPBEXexcBad8 19 3 2" xfId="8961"/>
    <cellStyle name="SAPBEXexcBad8 19 3 2 2" xfId="8962"/>
    <cellStyle name="SAPBEXexcBad8 19 3 2 3" xfId="8963"/>
    <cellStyle name="SAPBEXexcBad8 19 3 2 4" xfId="8964"/>
    <cellStyle name="SAPBEXexcBad8 19 3 2 5" xfId="8965"/>
    <cellStyle name="SAPBEXexcBad8 19 3 2 6" xfId="8966"/>
    <cellStyle name="SAPBEXexcBad8 19 3 3" xfId="8967"/>
    <cellStyle name="SAPBEXexcBad8 19 3 3 2" xfId="8968"/>
    <cellStyle name="SAPBEXexcBad8 19 3 3 3" xfId="8969"/>
    <cellStyle name="SAPBEXexcBad8 19 3 3 4" xfId="8970"/>
    <cellStyle name="SAPBEXexcBad8 19 3 3 5" xfId="8971"/>
    <cellStyle name="SAPBEXexcBad8 19 3 3 6" xfId="8972"/>
    <cellStyle name="SAPBEXexcBad8 19 3 4" xfId="8973"/>
    <cellStyle name="SAPBEXexcBad8 19 3 5" xfId="8974"/>
    <cellStyle name="SAPBEXexcBad8 19 3 6" xfId="8975"/>
    <cellStyle name="SAPBEXexcBad8 19 3 7" xfId="8976"/>
    <cellStyle name="SAPBEXexcBad8 19 3 8" xfId="8977"/>
    <cellStyle name="SAPBEXexcBad8 19 4" xfId="8978"/>
    <cellStyle name="SAPBEXexcBad8 19 5" xfId="8979"/>
    <cellStyle name="SAPBEXexcBad8 19 6" xfId="8980"/>
    <cellStyle name="SAPBEXexcBad8 19 7" xfId="8981"/>
    <cellStyle name="SAPBEXexcBad8 19 8" xfId="8982"/>
    <cellStyle name="SAPBEXexcBad8 2" xfId="8983"/>
    <cellStyle name="SAPBEXexcBad8 2 2" xfId="8984"/>
    <cellStyle name="SAPBEXexcBad8 2 2 2" xfId="8985"/>
    <cellStyle name="SAPBEXexcBad8 2 2 2 2" xfId="8986"/>
    <cellStyle name="SAPBEXexcBad8 2 2 2 3" xfId="8987"/>
    <cellStyle name="SAPBEXexcBad8 2 2 2 4" xfId="8988"/>
    <cellStyle name="SAPBEXexcBad8 2 2 2 5" xfId="8989"/>
    <cellStyle name="SAPBEXexcBad8 2 2 2 6" xfId="8990"/>
    <cellStyle name="SAPBEXexcBad8 2 2 3" xfId="8991"/>
    <cellStyle name="SAPBEXexcBad8 2 2 3 2" xfId="8992"/>
    <cellStyle name="SAPBEXexcBad8 2 2 3 3" xfId="8993"/>
    <cellStyle name="SAPBEXexcBad8 2 2 3 4" xfId="8994"/>
    <cellStyle name="SAPBEXexcBad8 2 2 3 5" xfId="8995"/>
    <cellStyle name="SAPBEXexcBad8 2 2 3 6" xfId="8996"/>
    <cellStyle name="SAPBEXexcBad8 2 2 4" xfId="8997"/>
    <cellStyle name="SAPBEXexcBad8 2 2 5" xfId="8998"/>
    <cellStyle name="SAPBEXexcBad8 2 2 6" xfId="8999"/>
    <cellStyle name="SAPBEXexcBad8 2 2 7" xfId="9000"/>
    <cellStyle name="SAPBEXexcBad8 2 2 8" xfId="9001"/>
    <cellStyle name="SAPBEXexcBad8 2 3" xfId="9002"/>
    <cellStyle name="SAPBEXexcBad8 2 3 2" xfId="9003"/>
    <cellStyle name="SAPBEXexcBad8 2 3 2 2" xfId="9004"/>
    <cellStyle name="SAPBEXexcBad8 2 3 2 3" xfId="9005"/>
    <cellStyle name="SAPBEXexcBad8 2 3 2 4" xfId="9006"/>
    <cellStyle name="SAPBEXexcBad8 2 3 2 5" xfId="9007"/>
    <cellStyle name="SAPBEXexcBad8 2 3 2 6" xfId="9008"/>
    <cellStyle name="SAPBEXexcBad8 2 3 3" xfId="9009"/>
    <cellStyle name="SAPBEXexcBad8 2 3 3 2" xfId="9010"/>
    <cellStyle name="SAPBEXexcBad8 2 3 3 3" xfId="9011"/>
    <cellStyle name="SAPBEXexcBad8 2 3 3 4" xfId="9012"/>
    <cellStyle name="SAPBEXexcBad8 2 3 3 5" xfId="9013"/>
    <cellStyle name="SAPBEXexcBad8 2 3 3 6" xfId="9014"/>
    <cellStyle name="SAPBEXexcBad8 2 3 4" xfId="9015"/>
    <cellStyle name="SAPBEXexcBad8 2 3 5" xfId="9016"/>
    <cellStyle name="SAPBEXexcBad8 2 3 6" xfId="9017"/>
    <cellStyle name="SAPBEXexcBad8 2 3 7" xfId="9018"/>
    <cellStyle name="SAPBEXexcBad8 2 3 8" xfId="9019"/>
    <cellStyle name="SAPBEXexcBad8 2 4" xfId="9020"/>
    <cellStyle name="SAPBEXexcBad8 2 5" xfId="9021"/>
    <cellStyle name="SAPBEXexcBad8 2 6" xfId="9022"/>
    <cellStyle name="SAPBEXexcBad8 2 7" xfId="9023"/>
    <cellStyle name="SAPBEXexcBad8 2 8" xfId="9024"/>
    <cellStyle name="SAPBEXexcBad8 20" xfId="9025"/>
    <cellStyle name="SAPBEXexcBad8 20 2" xfId="9026"/>
    <cellStyle name="SAPBEXexcBad8 20 2 2" xfId="9027"/>
    <cellStyle name="SAPBEXexcBad8 20 2 3" xfId="9028"/>
    <cellStyle name="SAPBEXexcBad8 20 2 4" xfId="9029"/>
    <cellStyle name="SAPBEXexcBad8 20 2 5" xfId="9030"/>
    <cellStyle name="SAPBEXexcBad8 20 2 6" xfId="9031"/>
    <cellStyle name="SAPBEXexcBad8 20 3" xfId="9032"/>
    <cellStyle name="SAPBEXexcBad8 20 3 2" xfId="9033"/>
    <cellStyle name="SAPBEXexcBad8 20 3 3" xfId="9034"/>
    <cellStyle name="SAPBEXexcBad8 20 3 4" xfId="9035"/>
    <cellStyle name="SAPBEXexcBad8 20 3 5" xfId="9036"/>
    <cellStyle name="SAPBEXexcBad8 20 3 6" xfId="9037"/>
    <cellStyle name="SAPBEXexcBad8 20 4" xfId="9038"/>
    <cellStyle name="SAPBEXexcBad8 20 5" xfId="9039"/>
    <cellStyle name="SAPBEXexcBad8 20 6" xfId="9040"/>
    <cellStyle name="SAPBEXexcBad8 20 7" xfId="9041"/>
    <cellStyle name="SAPBEXexcBad8 20 8" xfId="9042"/>
    <cellStyle name="SAPBEXexcBad8 21" xfId="9043"/>
    <cellStyle name="SAPBEXexcBad8 21 2" xfId="9044"/>
    <cellStyle name="SAPBEXexcBad8 21 2 2" xfId="9045"/>
    <cellStyle name="SAPBEXexcBad8 21 2 3" xfId="9046"/>
    <cellStyle name="SAPBEXexcBad8 21 2 4" xfId="9047"/>
    <cellStyle name="SAPBEXexcBad8 21 2 5" xfId="9048"/>
    <cellStyle name="SAPBEXexcBad8 21 2 6" xfId="9049"/>
    <cellStyle name="SAPBEXexcBad8 21 3" xfId="9050"/>
    <cellStyle name="SAPBEXexcBad8 21 3 2" xfId="9051"/>
    <cellStyle name="SAPBEXexcBad8 21 3 3" xfId="9052"/>
    <cellStyle name="SAPBEXexcBad8 21 3 4" xfId="9053"/>
    <cellStyle name="SAPBEXexcBad8 21 3 5" xfId="9054"/>
    <cellStyle name="SAPBEXexcBad8 21 3 6" xfId="9055"/>
    <cellStyle name="SAPBEXexcBad8 21 4" xfId="9056"/>
    <cellStyle name="SAPBEXexcBad8 21 5" xfId="9057"/>
    <cellStyle name="SAPBEXexcBad8 21 6" xfId="9058"/>
    <cellStyle name="SAPBEXexcBad8 21 7" xfId="9059"/>
    <cellStyle name="SAPBEXexcBad8 21 8" xfId="9060"/>
    <cellStyle name="SAPBEXexcBad8 22" xfId="9061"/>
    <cellStyle name="SAPBEXexcBad8 23" xfId="9062"/>
    <cellStyle name="SAPBEXexcBad8 24" xfId="9063"/>
    <cellStyle name="SAPBEXexcBad8 25" xfId="9064"/>
    <cellStyle name="SAPBEXexcBad8 26" xfId="9065"/>
    <cellStyle name="SAPBEXexcBad8 27" xfId="32937"/>
    <cellStyle name="SAPBEXexcBad8 3" xfId="9066"/>
    <cellStyle name="SAPBEXexcBad8 3 2" xfId="9067"/>
    <cellStyle name="SAPBEXexcBad8 3 2 2" xfId="9068"/>
    <cellStyle name="SAPBEXexcBad8 3 2 2 2" xfId="9069"/>
    <cellStyle name="SAPBEXexcBad8 3 2 2 3" xfId="9070"/>
    <cellStyle name="SAPBEXexcBad8 3 2 2 4" xfId="9071"/>
    <cellStyle name="SAPBEXexcBad8 3 2 2 5" xfId="9072"/>
    <cellStyle name="SAPBEXexcBad8 3 2 2 6" xfId="9073"/>
    <cellStyle name="SAPBEXexcBad8 3 2 3" xfId="9074"/>
    <cellStyle name="SAPBEXexcBad8 3 2 3 2" xfId="9075"/>
    <cellStyle name="SAPBEXexcBad8 3 2 3 3" xfId="9076"/>
    <cellStyle name="SAPBEXexcBad8 3 2 3 4" xfId="9077"/>
    <cellStyle name="SAPBEXexcBad8 3 2 3 5" xfId="9078"/>
    <cellStyle name="SAPBEXexcBad8 3 2 3 6" xfId="9079"/>
    <cellStyle name="SAPBEXexcBad8 3 2 4" xfId="9080"/>
    <cellStyle name="SAPBEXexcBad8 3 2 5" xfId="9081"/>
    <cellStyle name="SAPBEXexcBad8 3 2 6" xfId="9082"/>
    <cellStyle name="SAPBEXexcBad8 3 2 7" xfId="9083"/>
    <cellStyle name="SAPBEXexcBad8 3 2 8" xfId="9084"/>
    <cellStyle name="SAPBEXexcBad8 3 3" xfId="9085"/>
    <cellStyle name="SAPBEXexcBad8 3 3 2" xfId="9086"/>
    <cellStyle name="SAPBEXexcBad8 3 3 2 2" xfId="9087"/>
    <cellStyle name="SAPBEXexcBad8 3 3 2 3" xfId="9088"/>
    <cellStyle name="SAPBEXexcBad8 3 3 2 4" xfId="9089"/>
    <cellStyle name="SAPBEXexcBad8 3 3 2 5" xfId="9090"/>
    <cellStyle name="SAPBEXexcBad8 3 3 2 6" xfId="9091"/>
    <cellStyle name="SAPBEXexcBad8 3 3 3" xfId="9092"/>
    <cellStyle name="SAPBEXexcBad8 3 3 3 2" xfId="9093"/>
    <cellStyle name="SAPBEXexcBad8 3 3 3 3" xfId="9094"/>
    <cellStyle name="SAPBEXexcBad8 3 3 3 4" xfId="9095"/>
    <cellStyle name="SAPBEXexcBad8 3 3 3 5" xfId="9096"/>
    <cellStyle name="SAPBEXexcBad8 3 3 3 6" xfId="9097"/>
    <cellStyle name="SAPBEXexcBad8 3 3 4" xfId="9098"/>
    <cellStyle name="SAPBEXexcBad8 3 3 5" xfId="9099"/>
    <cellStyle name="SAPBEXexcBad8 3 3 6" xfId="9100"/>
    <cellStyle name="SAPBEXexcBad8 3 3 7" xfId="9101"/>
    <cellStyle name="SAPBEXexcBad8 3 3 8" xfId="9102"/>
    <cellStyle name="SAPBEXexcBad8 3 4" xfId="9103"/>
    <cellStyle name="SAPBEXexcBad8 3 5" xfId="9104"/>
    <cellStyle name="SAPBEXexcBad8 3 6" xfId="9105"/>
    <cellStyle name="SAPBEXexcBad8 3 7" xfId="9106"/>
    <cellStyle name="SAPBEXexcBad8 3 8" xfId="9107"/>
    <cellStyle name="SAPBEXexcBad8 4" xfId="9108"/>
    <cellStyle name="SAPBEXexcBad8 4 2" xfId="9109"/>
    <cellStyle name="SAPBEXexcBad8 4 2 2" xfId="9110"/>
    <cellStyle name="SAPBEXexcBad8 4 2 2 2" xfId="9111"/>
    <cellStyle name="SAPBEXexcBad8 4 2 2 3" xfId="9112"/>
    <cellStyle name="SAPBEXexcBad8 4 2 2 4" xfId="9113"/>
    <cellStyle name="SAPBEXexcBad8 4 2 2 5" xfId="9114"/>
    <cellStyle name="SAPBEXexcBad8 4 2 2 6" xfId="9115"/>
    <cellStyle name="SAPBEXexcBad8 4 2 3" xfId="9116"/>
    <cellStyle name="SAPBEXexcBad8 4 2 3 2" xfId="9117"/>
    <cellStyle name="SAPBEXexcBad8 4 2 3 3" xfId="9118"/>
    <cellStyle name="SAPBEXexcBad8 4 2 3 4" xfId="9119"/>
    <cellStyle name="SAPBEXexcBad8 4 2 3 5" xfId="9120"/>
    <cellStyle name="SAPBEXexcBad8 4 2 3 6" xfId="9121"/>
    <cellStyle name="SAPBEXexcBad8 4 2 4" xfId="9122"/>
    <cellStyle name="SAPBEXexcBad8 4 2 5" xfId="9123"/>
    <cellStyle name="SAPBEXexcBad8 4 2 6" xfId="9124"/>
    <cellStyle name="SAPBEXexcBad8 4 2 7" xfId="9125"/>
    <cellStyle name="SAPBEXexcBad8 4 2 8" xfId="9126"/>
    <cellStyle name="SAPBEXexcBad8 4 3" xfId="9127"/>
    <cellStyle name="SAPBEXexcBad8 4 3 2" xfId="9128"/>
    <cellStyle name="SAPBEXexcBad8 4 3 2 2" xfId="9129"/>
    <cellStyle name="SAPBEXexcBad8 4 3 2 3" xfId="9130"/>
    <cellStyle name="SAPBEXexcBad8 4 3 2 4" xfId="9131"/>
    <cellStyle name="SAPBEXexcBad8 4 3 2 5" xfId="9132"/>
    <cellStyle name="SAPBEXexcBad8 4 3 2 6" xfId="9133"/>
    <cellStyle name="SAPBEXexcBad8 4 3 3" xfId="9134"/>
    <cellStyle name="SAPBEXexcBad8 4 3 3 2" xfId="9135"/>
    <cellStyle name="SAPBEXexcBad8 4 3 3 3" xfId="9136"/>
    <cellStyle name="SAPBEXexcBad8 4 3 3 4" xfId="9137"/>
    <cellStyle name="SAPBEXexcBad8 4 3 3 5" xfId="9138"/>
    <cellStyle name="SAPBEXexcBad8 4 3 3 6" xfId="9139"/>
    <cellStyle name="SAPBEXexcBad8 4 3 4" xfId="9140"/>
    <cellStyle name="SAPBEXexcBad8 4 3 5" xfId="9141"/>
    <cellStyle name="SAPBEXexcBad8 4 3 6" xfId="9142"/>
    <cellStyle name="SAPBEXexcBad8 4 3 7" xfId="9143"/>
    <cellStyle name="SAPBEXexcBad8 4 3 8" xfId="9144"/>
    <cellStyle name="SAPBEXexcBad8 4 4" xfId="9145"/>
    <cellStyle name="SAPBEXexcBad8 4 5" xfId="9146"/>
    <cellStyle name="SAPBEXexcBad8 4 6" xfId="9147"/>
    <cellStyle name="SAPBEXexcBad8 4 7" xfId="9148"/>
    <cellStyle name="SAPBEXexcBad8 4 8" xfId="9149"/>
    <cellStyle name="SAPBEXexcBad8 5" xfId="9150"/>
    <cellStyle name="SAPBEXexcBad8 5 2" xfId="9151"/>
    <cellStyle name="SAPBEXexcBad8 5 2 2" xfId="9152"/>
    <cellStyle name="SAPBEXexcBad8 5 2 2 2" xfId="9153"/>
    <cellStyle name="SAPBEXexcBad8 5 2 2 3" xfId="9154"/>
    <cellStyle name="SAPBEXexcBad8 5 2 2 4" xfId="9155"/>
    <cellStyle name="SAPBEXexcBad8 5 2 2 5" xfId="9156"/>
    <cellStyle name="SAPBEXexcBad8 5 2 2 6" xfId="9157"/>
    <cellStyle name="SAPBEXexcBad8 5 2 3" xfId="9158"/>
    <cellStyle name="SAPBEXexcBad8 5 2 3 2" xfId="9159"/>
    <cellStyle name="SAPBEXexcBad8 5 2 3 3" xfId="9160"/>
    <cellStyle name="SAPBEXexcBad8 5 2 3 4" xfId="9161"/>
    <cellStyle name="SAPBEXexcBad8 5 2 3 5" xfId="9162"/>
    <cellStyle name="SAPBEXexcBad8 5 2 3 6" xfId="9163"/>
    <cellStyle name="SAPBEXexcBad8 5 2 4" xfId="9164"/>
    <cellStyle name="SAPBEXexcBad8 5 2 5" xfId="9165"/>
    <cellStyle name="SAPBEXexcBad8 5 2 6" xfId="9166"/>
    <cellStyle name="SAPBEXexcBad8 5 2 7" xfId="9167"/>
    <cellStyle name="SAPBEXexcBad8 5 2 8" xfId="9168"/>
    <cellStyle name="SAPBEXexcBad8 5 3" xfId="9169"/>
    <cellStyle name="SAPBEXexcBad8 5 3 2" xfId="9170"/>
    <cellStyle name="SAPBEXexcBad8 5 3 2 2" xfId="9171"/>
    <cellStyle name="SAPBEXexcBad8 5 3 2 3" xfId="9172"/>
    <cellStyle name="SAPBEXexcBad8 5 3 2 4" xfId="9173"/>
    <cellStyle name="SAPBEXexcBad8 5 3 2 5" xfId="9174"/>
    <cellStyle name="SAPBEXexcBad8 5 3 2 6" xfId="9175"/>
    <cellStyle name="SAPBEXexcBad8 5 3 3" xfId="9176"/>
    <cellStyle name="SAPBEXexcBad8 5 3 3 2" xfId="9177"/>
    <cellStyle name="SAPBEXexcBad8 5 3 3 3" xfId="9178"/>
    <cellStyle name="SAPBEXexcBad8 5 3 3 4" xfId="9179"/>
    <cellStyle name="SAPBEXexcBad8 5 3 3 5" xfId="9180"/>
    <cellStyle name="SAPBEXexcBad8 5 3 3 6" xfId="9181"/>
    <cellStyle name="SAPBEXexcBad8 5 3 4" xfId="9182"/>
    <cellStyle name="SAPBEXexcBad8 5 3 5" xfId="9183"/>
    <cellStyle name="SAPBEXexcBad8 5 3 6" xfId="9184"/>
    <cellStyle name="SAPBEXexcBad8 5 3 7" xfId="9185"/>
    <cellStyle name="SAPBEXexcBad8 5 3 8" xfId="9186"/>
    <cellStyle name="SAPBEXexcBad8 5 4" xfId="9187"/>
    <cellStyle name="SAPBEXexcBad8 5 5" xfId="9188"/>
    <cellStyle name="SAPBEXexcBad8 5 6" xfId="9189"/>
    <cellStyle name="SAPBEXexcBad8 5 7" xfId="9190"/>
    <cellStyle name="SAPBEXexcBad8 5 8" xfId="9191"/>
    <cellStyle name="SAPBEXexcBad8 6" xfId="9192"/>
    <cellStyle name="SAPBEXexcBad8 6 2" xfId="9193"/>
    <cellStyle name="SAPBEXexcBad8 6 2 2" xfId="9194"/>
    <cellStyle name="SAPBEXexcBad8 6 2 2 2" xfId="9195"/>
    <cellStyle name="SAPBEXexcBad8 6 2 2 3" xfId="9196"/>
    <cellStyle name="SAPBEXexcBad8 6 2 2 4" xfId="9197"/>
    <cellStyle name="SAPBEXexcBad8 6 2 2 5" xfId="9198"/>
    <cellStyle name="SAPBEXexcBad8 6 2 2 6" xfId="9199"/>
    <cellStyle name="SAPBEXexcBad8 6 2 3" xfId="9200"/>
    <cellStyle name="SAPBEXexcBad8 6 2 3 2" xfId="9201"/>
    <cellStyle name="SAPBEXexcBad8 6 2 3 3" xfId="9202"/>
    <cellStyle name="SAPBEXexcBad8 6 2 3 4" xfId="9203"/>
    <cellStyle name="SAPBEXexcBad8 6 2 3 5" xfId="9204"/>
    <cellStyle name="SAPBEXexcBad8 6 2 3 6" xfId="9205"/>
    <cellStyle name="SAPBEXexcBad8 6 2 4" xfId="9206"/>
    <cellStyle name="SAPBEXexcBad8 6 2 5" xfId="9207"/>
    <cellStyle name="SAPBEXexcBad8 6 2 6" xfId="9208"/>
    <cellStyle name="SAPBEXexcBad8 6 2 7" xfId="9209"/>
    <cellStyle name="SAPBEXexcBad8 6 2 8" xfId="9210"/>
    <cellStyle name="SAPBEXexcBad8 6 3" xfId="9211"/>
    <cellStyle name="SAPBEXexcBad8 6 3 2" xfId="9212"/>
    <cellStyle name="SAPBEXexcBad8 6 3 2 2" xfId="9213"/>
    <cellStyle name="SAPBEXexcBad8 6 3 2 3" xfId="9214"/>
    <cellStyle name="SAPBEXexcBad8 6 3 2 4" xfId="9215"/>
    <cellStyle name="SAPBEXexcBad8 6 3 2 5" xfId="9216"/>
    <cellStyle name="SAPBEXexcBad8 6 3 2 6" xfId="9217"/>
    <cellStyle name="SAPBEXexcBad8 6 3 3" xfId="9218"/>
    <cellStyle name="SAPBEXexcBad8 6 3 3 2" xfId="9219"/>
    <cellStyle name="SAPBEXexcBad8 6 3 3 3" xfId="9220"/>
    <cellStyle name="SAPBEXexcBad8 6 3 3 4" xfId="9221"/>
    <cellStyle name="SAPBEXexcBad8 6 3 3 5" xfId="9222"/>
    <cellStyle name="SAPBEXexcBad8 6 3 3 6" xfId="9223"/>
    <cellStyle name="SAPBEXexcBad8 6 3 4" xfId="9224"/>
    <cellStyle name="SAPBEXexcBad8 6 3 5" xfId="9225"/>
    <cellStyle name="SAPBEXexcBad8 6 3 6" xfId="9226"/>
    <cellStyle name="SAPBEXexcBad8 6 3 7" xfId="9227"/>
    <cellStyle name="SAPBEXexcBad8 6 3 8" xfId="9228"/>
    <cellStyle name="SAPBEXexcBad8 6 4" xfId="9229"/>
    <cellStyle name="SAPBEXexcBad8 6 5" xfId="9230"/>
    <cellStyle name="SAPBEXexcBad8 6 6" xfId="9231"/>
    <cellStyle name="SAPBEXexcBad8 6 7" xfId="9232"/>
    <cellStyle name="SAPBEXexcBad8 6 8" xfId="9233"/>
    <cellStyle name="SAPBEXexcBad8 7" xfId="9234"/>
    <cellStyle name="SAPBEXexcBad8 7 2" xfId="9235"/>
    <cellStyle name="SAPBEXexcBad8 7 2 2" xfId="9236"/>
    <cellStyle name="SAPBEXexcBad8 7 2 2 2" xfId="9237"/>
    <cellStyle name="SAPBEXexcBad8 7 2 2 3" xfId="9238"/>
    <cellStyle name="SAPBEXexcBad8 7 2 2 4" xfId="9239"/>
    <cellStyle name="SAPBEXexcBad8 7 2 2 5" xfId="9240"/>
    <cellStyle name="SAPBEXexcBad8 7 2 2 6" xfId="9241"/>
    <cellStyle name="SAPBEXexcBad8 7 2 3" xfId="9242"/>
    <cellStyle name="SAPBEXexcBad8 7 2 3 2" xfId="9243"/>
    <cellStyle name="SAPBEXexcBad8 7 2 3 3" xfId="9244"/>
    <cellStyle name="SAPBEXexcBad8 7 2 3 4" xfId="9245"/>
    <cellStyle name="SAPBEXexcBad8 7 2 3 5" xfId="9246"/>
    <cellStyle name="SAPBEXexcBad8 7 2 3 6" xfId="9247"/>
    <cellStyle name="SAPBEXexcBad8 7 2 4" xfId="9248"/>
    <cellStyle name="SAPBEXexcBad8 7 2 5" xfId="9249"/>
    <cellStyle name="SAPBEXexcBad8 7 2 6" xfId="9250"/>
    <cellStyle name="SAPBEXexcBad8 7 2 7" xfId="9251"/>
    <cellStyle name="SAPBEXexcBad8 7 2 8" xfId="9252"/>
    <cellStyle name="SAPBEXexcBad8 7 3" xfId="9253"/>
    <cellStyle name="SAPBEXexcBad8 7 3 2" xfId="9254"/>
    <cellStyle name="SAPBEXexcBad8 7 3 2 2" xfId="9255"/>
    <cellStyle name="SAPBEXexcBad8 7 3 2 3" xfId="9256"/>
    <cellStyle name="SAPBEXexcBad8 7 3 2 4" xfId="9257"/>
    <cellStyle name="SAPBEXexcBad8 7 3 2 5" xfId="9258"/>
    <cellStyle name="SAPBEXexcBad8 7 3 2 6" xfId="9259"/>
    <cellStyle name="SAPBEXexcBad8 7 3 3" xfId="9260"/>
    <cellStyle name="SAPBEXexcBad8 7 3 3 2" xfId="9261"/>
    <cellStyle name="SAPBEXexcBad8 7 3 3 3" xfId="9262"/>
    <cellStyle name="SAPBEXexcBad8 7 3 3 4" xfId="9263"/>
    <cellStyle name="SAPBEXexcBad8 7 3 3 5" xfId="9264"/>
    <cellStyle name="SAPBEXexcBad8 7 3 3 6" xfId="9265"/>
    <cellStyle name="SAPBEXexcBad8 7 3 4" xfId="9266"/>
    <cellStyle name="SAPBEXexcBad8 7 3 5" xfId="9267"/>
    <cellStyle name="SAPBEXexcBad8 7 3 6" xfId="9268"/>
    <cellStyle name="SAPBEXexcBad8 7 3 7" xfId="9269"/>
    <cellStyle name="SAPBEXexcBad8 7 3 8" xfId="9270"/>
    <cellStyle name="SAPBEXexcBad8 7 4" xfId="9271"/>
    <cellStyle name="SAPBEXexcBad8 7 5" xfId="9272"/>
    <cellStyle name="SAPBEXexcBad8 7 6" xfId="9273"/>
    <cellStyle name="SAPBEXexcBad8 7 7" xfId="9274"/>
    <cellStyle name="SAPBEXexcBad8 7 8" xfId="9275"/>
    <cellStyle name="SAPBEXexcBad8 8" xfId="9276"/>
    <cellStyle name="SAPBEXexcBad8 8 2" xfId="9277"/>
    <cellStyle name="SAPBEXexcBad8 8 2 2" xfId="9278"/>
    <cellStyle name="SAPBEXexcBad8 8 2 2 2" xfId="9279"/>
    <cellStyle name="SAPBEXexcBad8 8 2 2 3" xfId="9280"/>
    <cellStyle name="SAPBEXexcBad8 8 2 2 4" xfId="9281"/>
    <cellStyle name="SAPBEXexcBad8 8 2 2 5" xfId="9282"/>
    <cellStyle name="SAPBEXexcBad8 8 2 2 6" xfId="9283"/>
    <cellStyle name="SAPBEXexcBad8 8 2 3" xfId="9284"/>
    <cellStyle name="SAPBEXexcBad8 8 2 3 2" xfId="9285"/>
    <cellStyle name="SAPBEXexcBad8 8 2 3 3" xfId="9286"/>
    <cellStyle name="SAPBEXexcBad8 8 2 3 4" xfId="9287"/>
    <cellStyle name="SAPBEXexcBad8 8 2 3 5" xfId="9288"/>
    <cellStyle name="SAPBEXexcBad8 8 2 3 6" xfId="9289"/>
    <cellStyle name="SAPBEXexcBad8 8 2 4" xfId="9290"/>
    <cellStyle name="SAPBEXexcBad8 8 2 5" xfId="9291"/>
    <cellStyle name="SAPBEXexcBad8 8 2 6" xfId="9292"/>
    <cellStyle name="SAPBEXexcBad8 8 2 7" xfId="9293"/>
    <cellStyle name="SAPBEXexcBad8 8 2 8" xfId="9294"/>
    <cellStyle name="SAPBEXexcBad8 8 3" xfId="9295"/>
    <cellStyle name="SAPBEXexcBad8 8 3 2" xfId="9296"/>
    <cellStyle name="SAPBEXexcBad8 8 3 2 2" xfId="9297"/>
    <cellStyle name="SAPBEXexcBad8 8 3 2 3" xfId="9298"/>
    <cellStyle name="SAPBEXexcBad8 8 3 2 4" xfId="9299"/>
    <cellStyle name="SAPBEXexcBad8 8 3 2 5" xfId="9300"/>
    <cellStyle name="SAPBEXexcBad8 8 3 2 6" xfId="9301"/>
    <cellStyle name="SAPBEXexcBad8 8 3 3" xfId="9302"/>
    <cellStyle name="SAPBEXexcBad8 8 3 3 2" xfId="9303"/>
    <cellStyle name="SAPBEXexcBad8 8 3 3 3" xfId="9304"/>
    <cellStyle name="SAPBEXexcBad8 8 3 3 4" xfId="9305"/>
    <cellStyle name="SAPBEXexcBad8 8 3 3 5" xfId="9306"/>
    <cellStyle name="SAPBEXexcBad8 8 3 3 6" xfId="9307"/>
    <cellStyle name="SAPBEXexcBad8 8 3 4" xfId="9308"/>
    <cellStyle name="SAPBEXexcBad8 8 3 5" xfId="9309"/>
    <cellStyle name="SAPBEXexcBad8 8 3 6" xfId="9310"/>
    <cellStyle name="SAPBEXexcBad8 8 3 7" xfId="9311"/>
    <cellStyle name="SAPBEXexcBad8 8 3 8" xfId="9312"/>
    <cellStyle name="SAPBEXexcBad8 8 4" xfId="9313"/>
    <cellStyle name="SAPBEXexcBad8 8 5" xfId="9314"/>
    <cellStyle name="SAPBEXexcBad8 8 6" xfId="9315"/>
    <cellStyle name="SAPBEXexcBad8 8 7" xfId="9316"/>
    <cellStyle name="SAPBEXexcBad8 8 8" xfId="9317"/>
    <cellStyle name="SAPBEXexcBad8 9" xfId="9318"/>
    <cellStyle name="SAPBEXexcBad8 9 2" xfId="9319"/>
    <cellStyle name="SAPBEXexcBad8 9 2 2" xfId="9320"/>
    <cellStyle name="SAPBEXexcBad8 9 2 2 2" xfId="9321"/>
    <cellStyle name="SAPBEXexcBad8 9 2 2 3" xfId="9322"/>
    <cellStyle name="SAPBEXexcBad8 9 2 2 4" xfId="9323"/>
    <cellStyle name="SAPBEXexcBad8 9 2 2 5" xfId="9324"/>
    <cellStyle name="SAPBEXexcBad8 9 2 2 6" xfId="9325"/>
    <cellStyle name="SAPBEXexcBad8 9 2 3" xfId="9326"/>
    <cellStyle name="SAPBEXexcBad8 9 2 3 2" xfId="9327"/>
    <cellStyle name="SAPBEXexcBad8 9 2 3 3" xfId="9328"/>
    <cellStyle name="SAPBEXexcBad8 9 2 3 4" xfId="9329"/>
    <cellStyle name="SAPBEXexcBad8 9 2 3 5" xfId="9330"/>
    <cellStyle name="SAPBEXexcBad8 9 2 3 6" xfId="9331"/>
    <cellStyle name="SAPBEXexcBad8 9 2 4" xfId="9332"/>
    <cellStyle name="SAPBEXexcBad8 9 2 5" xfId="9333"/>
    <cellStyle name="SAPBEXexcBad8 9 2 6" xfId="9334"/>
    <cellStyle name="SAPBEXexcBad8 9 2 7" xfId="9335"/>
    <cellStyle name="SAPBEXexcBad8 9 2 8" xfId="9336"/>
    <cellStyle name="SAPBEXexcBad8 9 3" xfId="9337"/>
    <cellStyle name="SAPBEXexcBad8 9 3 2" xfId="9338"/>
    <cellStyle name="SAPBEXexcBad8 9 3 2 2" xfId="9339"/>
    <cellStyle name="SAPBEXexcBad8 9 3 2 3" xfId="9340"/>
    <cellStyle name="SAPBEXexcBad8 9 3 2 4" xfId="9341"/>
    <cellStyle name="SAPBEXexcBad8 9 3 2 5" xfId="9342"/>
    <cellStyle name="SAPBEXexcBad8 9 3 2 6" xfId="9343"/>
    <cellStyle name="SAPBEXexcBad8 9 3 3" xfId="9344"/>
    <cellStyle name="SAPBEXexcBad8 9 3 3 2" xfId="9345"/>
    <cellStyle name="SAPBEXexcBad8 9 3 3 3" xfId="9346"/>
    <cellStyle name="SAPBEXexcBad8 9 3 3 4" xfId="9347"/>
    <cellStyle name="SAPBEXexcBad8 9 3 3 5" xfId="9348"/>
    <cellStyle name="SAPBEXexcBad8 9 3 3 6" xfId="9349"/>
    <cellStyle name="SAPBEXexcBad8 9 3 4" xfId="9350"/>
    <cellStyle name="SAPBEXexcBad8 9 3 5" xfId="9351"/>
    <cellStyle name="SAPBEXexcBad8 9 3 6" xfId="9352"/>
    <cellStyle name="SAPBEXexcBad8 9 3 7" xfId="9353"/>
    <cellStyle name="SAPBEXexcBad8 9 3 8" xfId="9354"/>
    <cellStyle name="SAPBEXexcBad8 9 4" xfId="9355"/>
    <cellStyle name="SAPBEXexcBad8 9 5" xfId="9356"/>
    <cellStyle name="SAPBEXexcBad8 9 6" xfId="9357"/>
    <cellStyle name="SAPBEXexcBad8 9 7" xfId="9358"/>
    <cellStyle name="SAPBEXexcBad8 9 8" xfId="9359"/>
    <cellStyle name="SAPBEXexcBad9" xfId="18"/>
    <cellStyle name="SAPBEXexcBad9 10" xfId="9360"/>
    <cellStyle name="SAPBEXexcBad9 10 2" xfId="9361"/>
    <cellStyle name="SAPBEXexcBad9 10 2 2" xfId="9362"/>
    <cellStyle name="SAPBEXexcBad9 10 2 2 2" xfId="9363"/>
    <cellStyle name="SAPBEXexcBad9 10 2 2 3" xfId="9364"/>
    <cellStyle name="SAPBEXexcBad9 10 2 2 4" xfId="9365"/>
    <cellStyle name="SAPBEXexcBad9 10 2 2 5" xfId="9366"/>
    <cellStyle name="SAPBEXexcBad9 10 2 2 6" xfId="9367"/>
    <cellStyle name="SAPBEXexcBad9 10 2 3" xfId="9368"/>
    <cellStyle name="SAPBEXexcBad9 10 2 3 2" xfId="9369"/>
    <cellStyle name="SAPBEXexcBad9 10 2 3 3" xfId="9370"/>
    <cellStyle name="SAPBEXexcBad9 10 2 3 4" xfId="9371"/>
    <cellStyle name="SAPBEXexcBad9 10 2 3 5" xfId="9372"/>
    <cellStyle name="SAPBEXexcBad9 10 2 3 6" xfId="9373"/>
    <cellStyle name="SAPBEXexcBad9 10 2 4" xfId="9374"/>
    <cellStyle name="SAPBEXexcBad9 10 2 5" xfId="9375"/>
    <cellStyle name="SAPBEXexcBad9 10 2 6" xfId="9376"/>
    <cellStyle name="SAPBEXexcBad9 10 2 7" xfId="9377"/>
    <cellStyle name="SAPBEXexcBad9 10 2 8" xfId="9378"/>
    <cellStyle name="SAPBEXexcBad9 10 3" xfId="9379"/>
    <cellStyle name="SAPBEXexcBad9 10 3 2" xfId="9380"/>
    <cellStyle name="SAPBEXexcBad9 10 3 2 2" xfId="9381"/>
    <cellStyle name="SAPBEXexcBad9 10 3 2 3" xfId="9382"/>
    <cellStyle name="SAPBEXexcBad9 10 3 2 4" xfId="9383"/>
    <cellStyle name="SAPBEXexcBad9 10 3 2 5" xfId="9384"/>
    <cellStyle name="SAPBEXexcBad9 10 3 2 6" xfId="9385"/>
    <cellStyle name="SAPBEXexcBad9 10 3 3" xfId="9386"/>
    <cellStyle name="SAPBEXexcBad9 10 3 3 2" xfId="9387"/>
    <cellStyle name="SAPBEXexcBad9 10 3 3 3" xfId="9388"/>
    <cellStyle name="SAPBEXexcBad9 10 3 3 4" xfId="9389"/>
    <cellStyle name="SAPBEXexcBad9 10 3 3 5" xfId="9390"/>
    <cellStyle name="SAPBEXexcBad9 10 3 3 6" xfId="9391"/>
    <cellStyle name="SAPBEXexcBad9 10 3 4" xfId="9392"/>
    <cellStyle name="SAPBEXexcBad9 10 3 5" xfId="9393"/>
    <cellStyle name="SAPBEXexcBad9 10 3 6" xfId="9394"/>
    <cellStyle name="SAPBEXexcBad9 10 3 7" xfId="9395"/>
    <cellStyle name="SAPBEXexcBad9 10 3 8" xfId="9396"/>
    <cellStyle name="SAPBEXexcBad9 10 4" xfId="9397"/>
    <cellStyle name="SAPBEXexcBad9 10 5" xfId="9398"/>
    <cellStyle name="SAPBEXexcBad9 10 6" xfId="9399"/>
    <cellStyle name="SAPBEXexcBad9 10 7" xfId="9400"/>
    <cellStyle name="SAPBEXexcBad9 10 8" xfId="9401"/>
    <cellStyle name="SAPBEXexcBad9 11" xfId="9402"/>
    <cellStyle name="SAPBEXexcBad9 11 2" xfId="9403"/>
    <cellStyle name="SAPBEXexcBad9 11 2 2" xfId="9404"/>
    <cellStyle name="SAPBEXexcBad9 11 2 2 2" xfId="9405"/>
    <cellStyle name="SAPBEXexcBad9 11 2 2 3" xfId="9406"/>
    <cellStyle name="SAPBEXexcBad9 11 2 2 4" xfId="9407"/>
    <cellStyle name="SAPBEXexcBad9 11 2 2 5" xfId="9408"/>
    <cellStyle name="SAPBEXexcBad9 11 2 2 6" xfId="9409"/>
    <cellStyle name="SAPBEXexcBad9 11 2 3" xfId="9410"/>
    <cellStyle name="SAPBEXexcBad9 11 2 3 2" xfId="9411"/>
    <cellStyle name="SAPBEXexcBad9 11 2 3 3" xfId="9412"/>
    <cellStyle name="SAPBEXexcBad9 11 2 3 4" xfId="9413"/>
    <cellStyle name="SAPBEXexcBad9 11 2 3 5" xfId="9414"/>
    <cellStyle name="SAPBEXexcBad9 11 2 3 6" xfId="9415"/>
    <cellStyle name="SAPBEXexcBad9 11 2 4" xfId="9416"/>
    <cellStyle name="SAPBEXexcBad9 11 2 5" xfId="9417"/>
    <cellStyle name="SAPBEXexcBad9 11 2 6" xfId="9418"/>
    <cellStyle name="SAPBEXexcBad9 11 2 7" xfId="9419"/>
    <cellStyle name="SAPBEXexcBad9 11 2 8" xfId="9420"/>
    <cellStyle name="SAPBEXexcBad9 11 3" xfId="9421"/>
    <cellStyle name="SAPBEXexcBad9 11 3 2" xfId="9422"/>
    <cellStyle name="SAPBEXexcBad9 11 3 2 2" xfId="9423"/>
    <cellStyle name="SAPBEXexcBad9 11 3 2 3" xfId="9424"/>
    <cellStyle name="SAPBEXexcBad9 11 3 2 4" xfId="9425"/>
    <cellStyle name="SAPBEXexcBad9 11 3 2 5" xfId="9426"/>
    <cellStyle name="SAPBEXexcBad9 11 3 2 6" xfId="9427"/>
    <cellStyle name="SAPBEXexcBad9 11 3 3" xfId="9428"/>
    <cellStyle name="SAPBEXexcBad9 11 3 3 2" xfId="9429"/>
    <cellStyle name="SAPBEXexcBad9 11 3 3 3" xfId="9430"/>
    <cellStyle name="SAPBEXexcBad9 11 3 3 4" xfId="9431"/>
    <cellStyle name="SAPBEXexcBad9 11 3 3 5" xfId="9432"/>
    <cellStyle name="SAPBEXexcBad9 11 3 3 6" xfId="9433"/>
    <cellStyle name="SAPBEXexcBad9 11 3 4" xfId="9434"/>
    <cellStyle name="SAPBEXexcBad9 11 3 5" xfId="9435"/>
    <cellStyle name="SAPBEXexcBad9 11 3 6" xfId="9436"/>
    <cellStyle name="SAPBEXexcBad9 11 3 7" xfId="9437"/>
    <cellStyle name="SAPBEXexcBad9 11 3 8" xfId="9438"/>
    <cellStyle name="SAPBEXexcBad9 11 4" xfId="9439"/>
    <cellStyle name="SAPBEXexcBad9 11 5" xfId="9440"/>
    <cellStyle name="SAPBEXexcBad9 11 6" xfId="9441"/>
    <cellStyle name="SAPBEXexcBad9 11 7" xfId="9442"/>
    <cellStyle name="SAPBEXexcBad9 11 8" xfId="9443"/>
    <cellStyle name="SAPBEXexcBad9 12" xfId="9444"/>
    <cellStyle name="SAPBEXexcBad9 12 2" xfId="9445"/>
    <cellStyle name="SAPBEXexcBad9 12 2 2" xfId="9446"/>
    <cellStyle name="SAPBEXexcBad9 12 2 2 2" xfId="9447"/>
    <cellStyle name="SAPBEXexcBad9 12 2 2 3" xfId="9448"/>
    <cellStyle name="SAPBEXexcBad9 12 2 2 4" xfId="9449"/>
    <cellStyle name="SAPBEXexcBad9 12 2 2 5" xfId="9450"/>
    <cellStyle name="SAPBEXexcBad9 12 2 2 6" xfId="9451"/>
    <cellStyle name="SAPBEXexcBad9 12 2 3" xfId="9452"/>
    <cellStyle name="SAPBEXexcBad9 12 2 3 2" xfId="9453"/>
    <cellStyle name="SAPBEXexcBad9 12 2 3 3" xfId="9454"/>
    <cellStyle name="SAPBEXexcBad9 12 2 3 4" xfId="9455"/>
    <cellStyle name="SAPBEXexcBad9 12 2 3 5" xfId="9456"/>
    <cellStyle name="SAPBEXexcBad9 12 2 3 6" xfId="9457"/>
    <cellStyle name="SAPBEXexcBad9 12 2 4" xfId="9458"/>
    <cellStyle name="SAPBEXexcBad9 12 2 5" xfId="9459"/>
    <cellStyle name="SAPBEXexcBad9 12 2 6" xfId="9460"/>
    <cellStyle name="SAPBEXexcBad9 12 2 7" xfId="9461"/>
    <cellStyle name="SAPBEXexcBad9 12 2 8" xfId="9462"/>
    <cellStyle name="SAPBEXexcBad9 12 3" xfId="9463"/>
    <cellStyle name="SAPBEXexcBad9 12 3 2" xfId="9464"/>
    <cellStyle name="SAPBEXexcBad9 12 3 2 2" xfId="9465"/>
    <cellStyle name="SAPBEXexcBad9 12 3 2 3" xfId="9466"/>
    <cellStyle name="SAPBEXexcBad9 12 3 2 4" xfId="9467"/>
    <cellStyle name="SAPBEXexcBad9 12 3 2 5" xfId="9468"/>
    <cellStyle name="SAPBEXexcBad9 12 3 2 6" xfId="9469"/>
    <cellStyle name="SAPBEXexcBad9 12 3 3" xfId="9470"/>
    <cellStyle name="SAPBEXexcBad9 12 3 3 2" xfId="9471"/>
    <cellStyle name="SAPBEXexcBad9 12 3 3 3" xfId="9472"/>
    <cellStyle name="SAPBEXexcBad9 12 3 3 4" xfId="9473"/>
    <cellStyle name="SAPBEXexcBad9 12 3 3 5" xfId="9474"/>
    <cellStyle name="SAPBEXexcBad9 12 3 3 6" xfId="9475"/>
    <cellStyle name="SAPBEXexcBad9 12 3 4" xfId="9476"/>
    <cellStyle name="SAPBEXexcBad9 12 3 5" xfId="9477"/>
    <cellStyle name="SAPBEXexcBad9 12 3 6" xfId="9478"/>
    <cellStyle name="SAPBEXexcBad9 12 3 7" xfId="9479"/>
    <cellStyle name="SAPBEXexcBad9 12 3 8" xfId="9480"/>
    <cellStyle name="SAPBEXexcBad9 12 4" xfId="9481"/>
    <cellStyle name="SAPBEXexcBad9 12 5" xfId="9482"/>
    <cellStyle name="SAPBEXexcBad9 12 6" xfId="9483"/>
    <cellStyle name="SAPBEXexcBad9 12 7" xfId="9484"/>
    <cellStyle name="SAPBEXexcBad9 12 8" xfId="9485"/>
    <cellStyle name="SAPBEXexcBad9 13" xfId="9486"/>
    <cellStyle name="SAPBEXexcBad9 13 2" xfId="9487"/>
    <cellStyle name="SAPBEXexcBad9 13 2 2" xfId="9488"/>
    <cellStyle name="SAPBEXexcBad9 13 2 2 2" xfId="9489"/>
    <cellStyle name="SAPBEXexcBad9 13 2 2 3" xfId="9490"/>
    <cellStyle name="SAPBEXexcBad9 13 2 2 4" xfId="9491"/>
    <cellStyle name="SAPBEXexcBad9 13 2 2 5" xfId="9492"/>
    <cellStyle name="SAPBEXexcBad9 13 2 2 6" xfId="9493"/>
    <cellStyle name="SAPBEXexcBad9 13 2 3" xfId="9494"/>
    <cellStyle name="SAPBEXexcBad9 13 2 3 2" xfId="9495"/>
    <cellStyle name="SAPBEXexcBad9 13 2 3 3" xfId="9496"/>
    <cellStyle name="SAPBEXexcBad9 13 2 3 4" xfId="9497"/>
    <cellStyle name="SAPBEXexcBad9 13 2 3 5" xfId="9498"/>
    <cellStyle name="SAPBEXexcBad9 13 2 3 6" xfId="9499"/>
    <cellStyle name="SAPBEXexcBad9 13 2 4" xfId="9500"/>
    <cellStyle name="SAPBEXexcBad9 13 2 5" xfId="9501"/>
    <cellStyle name="SAPBEXexcBad9 13 2 6" xfId="9502"/>
    <cellStyle name="SAPBEXexcBad9 13 2 7" xfId="9503"/>
    <cellStyle name="SAPBEXexcBad9 13 2 8" xfId="9504"/>
    <cellStyle name="SAPBEXexcBad9 13 3" xfId="9505"/>
    <cellStyle name="SAPBEXexcBad9 13 3 2" xfId="9506"/>
    <cellStyle name="SAPBEXexcBad9 13 3 2 2" xfId="9507"/>
    <cellStyle name="SAPBEXexcBad9 13 3 2 3" xfId="9508"/>
    <cellStyle name="SAPBEXexcBad9 13 3 2 4" xfId="9509"/>
    <cellStyle name="SAPBEXexcBad9 13 3 2 5" xfId="9510"/>
    <cellStyle name="SAPBEXexcBad9 13 3 2 6" xfId="9511"/>
    <cellStyle name="SAPBEXexcBad9 13 3 3" xfId="9512"/>
    <cellStyle name="SAPBEXexcBad9 13 3 3 2" xfId="9513"/>
    <cellStyle name="SAPBEXexcBad9 13 3 3 3" xfId="9514"/>
    <cellStyle name="SAPBEXexcBad9 13 3 3 4" xfId="9515"/>
    <cellStyle name="SAPBEXexcBad9 13 3 3 5" xfId="9516"/>
    <cellStyle name="SAPBEXexcBad9 13 3 3 6" xfId="9517"/>
    <cellStyle name="SAPBEXexcBad9 13 3 4" xfId="9518"/>
    <cellStyle name="SAPBEXexcBad9 13 3 5" xfId="9519"/>
    <cellStyle name="SAPBEXexcBad9 13 3 6" xfId="9520"/>
    <cellStyle name="SAPBEXexcBad9 13 3 7" xfId="9521"/>
    <cellStyle name="SAPBEXexcBad9 13 3 8" xfId="9522"/>
    <cellStyle name="SAPBEXexcBad9 13 4" xfId="9523"/>
    <cellStyle name="SAPBEXexcBad9 13 5" xfId="9524"/>
    <cellStyle name="SAPBEXexcBad9 13 6" xfId="9525"/>
    <cellStyle name="SAPBEXexcBad9 13 7" xfId="9526"/>
    <cellStyle name="SAPBEXexcBad9 13 8" xfId="9527"/>
    <cellStyle name="SAPBEXexcBad9 14" xfId="9528"/>
    <cellStyle name="SAPBEXexcBad9 14 2" xfId="9529"/>
    <cellStyle name="SAPBEXexcBad9 14 2 2" xfId="9530"/>
    <cellStyle name="SAPBEXexcBad9 14 2 2 2" xfId="9531"/>
    <cellStyle name="SAPBEXexcBad9 14 2 2 3" xfId="9532"/>
    <cellStyle name="SAPBEXexcBad9 14 2 2 4" xfId="9533"/>
    <cellStyle name="SAPBEXexcBad9 14 2 2 5" xfId="9534"/>
    <cellStyle name="SAPBEXexcBad9 14 2 2 6" xfId="9535"/>
    <cellStyle name="SAPBEXexcBad9 14 2 3" xfId="9536"/>
    <cellStyle name="SAPBEXexcBad9 14 2 3 2" xfId="9537"/>
    <cellStyle name="SAPBEXexcBad9 14 2 3 3" xfId="9538"/>
    <cellStyle name="SAPBEXexcBad9 14 2 3 4" xfId="9539"/>
    <cellStyle name="SAPBEXexcBad9 14 2 3 5" xfId="9540"/>
    <cellStyle name="SAPBEXexcBad9 14 2 3 6" xfId="9541"/>
    <cellStyle name="SAPBEXexcBad9 14 2 4" xfId="9542"/>
    <cellStyle name="SAPBEXexcBad9 14 2 5" xfId="9543"/>
    <cellStyle name="SAPBEXexcBad9 14 2 6" xfId="9544"/>
    <cellStyle name="SAPBEXexcBad9 14 2 7" xfId="9545"/>
    <cellStyle name="SAPBEXexcBad9 14 2 8" xfId="9546"/>
    <cellStyle name="SAPBEXexcBad9 14 3" xfId="9547"/>
    <cellStyle name="SAPBEXexcBad9 14 3 2" xfId="9548"/>
    <cellStyle name="SAPBEXexcBad9 14 3 2 2" xfId="9549"/>
    <cellStyle name="SAPBEXexcBad9 14 3 2 3" xfId="9550"/>
    <cellStyle name="SAPBEXexcBad9 14 3 2 4" xfId="9551"/>
    <cellStyle name="SAPBEXexcBad9 14 3 2 5" xfId="9552"/>
    <cellStyle name="SAPBEXexcBad9 14 3 2 6" xfId="9553"/>
    <cellStyle name="SAPBEXexcBad9 14 3 3" xfId="9554"/>
    <cellStyle name="SAPBEXexcBad9 14 3 3 2" xfId="9555"/>
    <cellStyle name="SAPBEXexcBad9 14 3 3 3" xfId="9556"/>
    <cellStyle name="SAPBEXexcBad9 14 3 3 4" xfId="9557"/>
    <cellStyle name="SAPBEXexcBad9 14 3 3 5" xfId="9558"/>
    <cellStyle name="SAPBEXexcBad9 14 3 3 6" xfId="9559"/>
    <cellStyle name="SAPBEXexcBad9 14 3 4" xfId="9560"/>
    <cellStyle name="SAPBEXexcBad9 14 3 5" xfId="9561"/>
    <cellStyle name="SAPBEXexcBad9 14 3 6" xfId="9562"/>
    <cellStyle name="SAPBEXexcBad9 14 3 7" xfId="9563"/>
    <cellStyle name="SAPBEXexcBad9 14 3 8" xfId="9564"/>
    <cellStyle name="SAPBEXexcBad9 14 4" xfId="9565"/>
    <cellStyle name="SAPBEXexcBad9 14 5" xfId="9566"/>
    <cellStyle name="SAPBEXexcBad9 14 6" xfId="9567"/>
    <cellStyle name="SAPBEXexcBad9 14 7" xfId="9568"/>
    <cellStyle name="SAPBEXexcBad9 14 8" xfId="9569"/>
    <cellStyle name="SAPBEXexcBad9 15" xfId="9570"/>
    <cellStyle name="SAPBEXexcBad9 15 2" xfId="9571"/>
    <cellStyle name="SAPBEXexcBad9 15 2 2" xfId="9572"/>
    <cellStyle name="SAPBEXexcBad9 15 2 2 2" xfId="9573"/>
    <cellStyle name="SAPBEXexcBad9 15 2 2 3" xfId="9574"/>
    <cellStyle name="SAPBEXexcBad9 15 2 2 4" xfId="9575"/>
    <cellStyle name="SAPBEXexcBad9 15 2 2 5" xfId="9576"/>
    <cellStyle name="SAPBEXexcBad9 15 2 2 6" xfId="9577"/>
    <cellStyle name="SAPBEXexcBad9 15 2 3" xfId="9578"/>
    <cellStyle name="SAPBEXexcBad9 15 2 3 2" xfId="9579"/>
    <cellStyle name="SAPBEXexcBad9 15 2 3 3" xfId="9580"/>
    <cellStyle name="SAPBEXexcBad9 15 2 3 4" xfId="9581"/>
    <cellStyle name="SAPBEXexcBad9 15 2 3 5" xfId="9582"/>
    <cellStyle name="SAPBEXexcBad9 15 2 3 6" xfId="9583"/>
    <cellStyle name="SAPBEXexcBad9 15 2 4" xfId="9584"/>
    <cellStyle name="SAPBEXexcBad9 15 2 5" xfId="9585"/>
    <cellStyle name="SAPBEXexcBad9 15 2 6" xfId="9586"/>
    <cellStyle name="SAPBEXexcBad9 15 2 7" xfId="9587"/>
    <cellStyle name="SAPBEXexcBad9 15 2 8" xfId="9588"/>
    <cellStyle name="SAPBEXexcBad9 15 3" xfId="9589"/>
    <cellStyle name="SAPBEXexcBad9 15 3 2" xfId="9590"/>
    <cellStyle name="SAPBEXexcBad9 15 3 2 2" xfId="9591"/>
    <cellStyle name="SAPBEXexcBad9 15 3 2 3" xfId="9592"/>
    <cellStyle name="SAPBEXexcBad9 15 3 2 4" xfId="9593"/>
    <cellStyle name="SAPBEXexcBad9 15 3 2 5" xfId="9594"/>
    <cellStyle name="SAPBEXexcBad9 15 3 2 6" xfId="9595"/>
    <cellStyle name="SAPBEXexcBad9 15 3 3" xfId="9596"/>
    <cellStyle name="SAPBEXexcBad9 15 3 3 2" xfId="9597"/>
    <cellStyle name="SAPBEXexcBad9 15 3 3 3" xfId="9598"/>
    <cellStyle name="SAPBEXexcBad9 15 3 3 4" xfId="9599"/>
    <cellStyle name="SAPBEXexcBad9 15 3 3 5" xfId="9600"/>
    <cellStyle name="SAPBEXexcBad9 15 3 3 6" xfId="9601"/>
    <cellStyle name="SAPBEXexcBad9 15 3 4" xfId="9602"/>
    <cellStyle name="SAPBEXexcBad9 15 3 5" xfId="9603"/>
    <cellStyle name="SAPBEXexcBad9 15 3 6" xfId="9604"/>
    <cellStyle name="SAPBEXexcBad9 15 3 7" xfId="9605"/>
    <cellStyle name="SAPBEXexcBad9 15 3 8" xfId="9606"/>
    <cellStyle name="SAPBEXexcBad9 15 4" xfId="9607"/>
    <cellStyle name="SAPBEXexcBad9 15 5" xfId="9608"/>
    <cellStyle name="SAPBEXexcBad9 15 6" xfId="9609"/>
    <cellStyle name="SAPBEXexcBad9 15 7" xfId="9610"/>
    <cellStyle name="SAPBEXexcBad9 15 8" xfId="9611"/>
    <cellStyle name="SAPBEXexcBad9 16" xfId="9612"/>
    <cellStyle name="SAPBEXexcBad9 16 2" xfId="9613"/>
    <cellStyle name="SAPBEXexcBad9 16 2 2" xfId="9614"/>
    <cellStyle name="SAPBEXexcBad9 16 2 2 2" xfId="9615"/>
    <cellStyle name="SAPBEXexcBad9 16 2 2 3" xfId="9616"/>
    <cellStyle name="SAPBEXexcBad9 16 2 2 4" xfId="9617"/>
    <cellStyle name="SAPBEXexcBad9 16 2 2 5" xfId="9618"/>
    <cellStyle name="SAPBEXexcBad9 16 2 2 6" xfId="9619"/>
    <cellStyle name="SAPBEXexcBad9 16 2 3" xfId="9620"/>
    <cellStyle name="SAPBEXexcBad9 16 2 3 2" xfId="9621"/>
    <cellStyle name="SAPBEXexcBad9 16 2 3 3" xfId="9622"/>
    <cellStyle name="SAPBEXexcBad9 16 2 3 4" xfId="9623"/>
    <cellStyle name="SAPBEXexcBad9 16 2 3 5" xfId="9624"/>
    <cellStyle name="SAPBEXexcBad9 16 2 3 6" xfId="9625"/>
    <cellStyle name="SAPBEXexcBad9 16 2 4" xfId="9626"/>
    <cellStyle name="SAPBEXexcBad9 16 2 5" xfId="9627"/>
    <cellStyle name="SAPBEXexcBad9 16 2 6" xfId="9628"/>
    <cellStyle name="SAPBEXexcBad9 16 2 7" xfId="9629"/>
    <cellStyle name="SAPBEXexcBad9 16 2 8" xfId="9630"/>
    <cellStyle name="SAPBEXexcBad9 16 3" xfId="9631"/>
    <cellStyle name="SAPBEXexcBad9 16 3 2" xfId="9632"/>
    <cellStyle name="SAPBEXexcBad9 16 3 2 2" xfId="9633"/>
    <cellStyle name="SAPBEXexcBad9 16 3 2 3" xfId="9634"/>
    <cellStyle name="SAPBEXexcBad9 16 3 2 4" xfId="9635"/>
    <cellStyle name="SAPBEXexcBad9 16 3 2 5" xfId="9636"/>
    <cellStyle name="SAPBEXexcBad9 16 3 2 6" xfId="9637"/>
    <cellStyle name="SAPBEXexcBad9 16 3 3" xfId="9638"/>
    <cellStyle name="SAPBEXexcBad9 16 3 3 2" xfId="9639"/>
    <cellStyle name="SAPBEXexcBad9 16 3 3 3" xfId="9640"/>
    <cellStyle name="SAPBEXexcBad9 16 3 3 4" xfId="9641"/>
    <cellStyle name="SAPBEXexcBad9 16 3 3 5" xfId="9642"/>
    <cellStyle name="SAPBEXexcBad9 16 3 3 6" xfId="9643"/>
    <cellStyle name="SAPBEXexcBad9 16 3 4" xfId="9644"/>
    <cellStyle name="SAPBEXexcBad9 16 3 5" xfId="9645"/>
    <cellStyle name="SAPBEXexcBad9 16 3 6" xfId="9646"/>
    <cellStyle name="SAPBEXexcBad9 16 3 7" xfId="9647"/>
    <cellStyle name="SAPBEXexcBad9 16 3 8" xfId="9648"/>
    <cellStyle name="SAPBEXexcBad9 16 4" xfId="9649"/>
    <cellStyle name="SAPBEXexcBad9 16 5" xfId="9650"/>
    <cellStyle name="SAPBEXexcBad9 16 6" xfId="9651"/>
    <cellStyle name="SAPBEXexcBad9 16 7" xfId="9652"/>
    <cellStyle name="SAPBEXexcBad9 16 8" xfId="9653"/>
    <cellStyle name="SAPBEXexcBad9 17" xfId="9654"/>
    <cellStyle name="SAPBEXexcBad9 17 2" xfId="9655"/>
    <cellStyle name="SAPBEXexcBad9 17 2 2" xfId="9656"/>
    <cellStyle name="SAPBEXexcBad9 17 2 2 2" xfId="9657"/>
    <cellStyle name="SAPBEXexcBad9 17 2 2 3" xfId="9658"/>
    <cellStyle name="SAPBEXexcBad9 17 2 2 4" xfId="9659"/>
    <cellStyle name="SAPBEXexcBad9 17 2 2 5" xfId="9660"/>
    <cellStyle name="SAPBEXexcBad9 17 2 2 6" xfId="9661"/>
    <cellStyle name="SAPBEXexcBad9 17 2 3" xfId="9662"/>
    <cellStyle name="SAPBEXexcBad9 17 2 3 2" xfId="9663"/>
    <cellStyle name="SAPBEXexcBad9 17 2 3 3" xfId="9664"/>
    <cellStyle name="SAPBEXexcBad9 17 2 3 4" xfId="9665"/>
    <cellStyle name="SAPBEXexcBad9 17 2 3 5" xfId="9666"/>
    <cellStyle name="SAPBEXexcBad9 17 2 3 6" xfId="9667"/>
    <cellStyle name="SAPBEXexcBad9 17 2 4" xfId="9668"/>
    <cellStyle name="SAPBEXexcBad9 17 2 5" xfId="9669"/>
    <cellStyle name="SAPBEXexcBad9 17 2 6" xfId="9670"/>
    <cellStyle name="SAPBEXexcBad9 17 2 7" xfId="9671"/>
    <cellStyle name="SAPBEXexcBad9 17 2 8" xfId="9672"/>
    <cellStyle name="SAPBEXexcBad9 17 3" xfId="9673"/>
    <cellStyle name="SAPBEXexcBad9 17 3 2" xfId="9674"/>
    <cellStyle name="SAPBEXexcBad9 17 3 2 2" xfId="9675"/>
    <cellStyle name="SAPBEXexcBad9 17 3 2 3" xfId="9676"/>
    <cellStyle name="SAPBEXexcBad9 17 3 2 4" xfId="9677"/>
    <cellStyle name="SAPBEXexcBad9 17 3 2 5" xfId="9678"/>
    <cellStyle name="SAPBEXexcBad9 17 3 2 6" xfId="9679"/>
    <cellStyle name="SAPBEXexcBad9 17 3 3" xfId="9680"/>
    <cellStyle name="SAPBEXexcBad9 17 3 3 2" xfId="9681"/>
    <cellStyle name="SAPBEXexcBad9 17 3 3 3" xfId="9682"/>
    <cellStyle name="SAPBEXexcBad9 17 3 3 4" xfId="9683"/>
    <cellStyle name="SAPBEXexcBad9 17 3 3 5" xfId="9684"/>
    <cellStyle name="SAPBEXexcBad9 17 3 3 6" xfId="9685"/>
    <cellStyle name="SAPBEXexcBad9 17 3 4" xfId="9686"/>
    <cellStyle name="SAPBEXexcBad9 17 3 5" xfId="9687"/>
    <cellStyle name="SAPBEXexcBad9 17 3 6" xfId="9688"/>
    <cellStyle name="SAPBEXexcBad9 17 3 7" xfId="9689"/>
    <cellStyle name="SAPBEXexcBad9 17 3 8" xfId="9690"/>
    <cellStyle name="SAPBEXexcBad9 17 4" xfId="9691"/>
    <cellStyle name="SAPBEXexcBad9 17 5" xfId="9692"/>
    <cellStyle name="SAPBEXexcBad9 17 6" xfId="9693"/>
    <cellStyle name="SAPBEXexcBad9 17 7" xfId="9694"/>
    <cellStyle name="SAPBEXexcBad9 17 8" xfId="9695"/>
    <cellStyle name="SAPBEXexcBad9 18" xfId="9696"/>
    <cellStyle name="SAPBEXexcBad9 18 2" xfId="9697"/>
    <cellStyle name="SAPBEXexcBad9 18 2 2" xfId="9698"/>
    <cellStyle name="SAPBEXexcBad9 18 2 2 2" xfId="9699"/>
    <cellStyle name="SAPBEXexcBad9 18 2 2 3" xfId="9700"/>
    <cellStyle name="SAPBEXexcBad9 18 2 2 4" xfId="9701"/>
    <cellStyle name="SAPBEXexcBad9 18 2 2 5" xfId="9702"/>
    <cellStyle name="SAPBEXexcBad9 18 2 2 6" xfId="9703"/>
    <cellStyle name="SAPBEXexcBad9 18 2 3" xfId="9704"/>
    <cellStyle name="SAPBEXexcBad9 18 2 3 2" xfId="9705"/>
    <cellStyle name="SAPBEXexcBad9 18 2 3 3" xfId="9706"/>
    <cellStyle name="SAPBEXexcBad9 18 2 3 4" xfId="9707"/>
    <cellStyle name="SAPBEXexcBad9 18 2 3 5" xfId="9708"/>
    <cellStyle name="SAPBEXexcBad9 18 2 3 6" xfId="9709"/>
    <cellStyle name="SAPBEXexcBad9 18 2 4" xfId="9710"/>
    <cellStyle name="SAPBEXexcBad9 18 2 5" xfId="9711"/>
    <cellStyle name="SAPBEXexcBad9 18 2 6" xfId="9712"/>
    <cellStyle name="SAPBEXexcBad9 18 2 7" xfId="9713"/>
    <cellStyle name="SAPBEXexcBad9 18 2 8" xfId="9714"/>
    <cellStyle name="SAPBEXexcBad9 18 3" xfId="9715"/>
    <cellStyle name="SAPBEXexcBad9 18 3 2" xfId="9716"/>
    <cellStyle name="SAPBEXexcBad9 18 3 2 2" xfId="9717"/>
    <cellStyle name="SAPBEXexcBad9 18 3 2 3" xfId="9718"/>
    <cellStyle name="SAPBEXexcBad9 18 3 2 4" xfId="9719"/>
    <cellStyle name="SAPBEXexcBad9 18 3 2 5" xfId="9720"/>
    <cellStyle name="SAPBEXexcBad9 18 3 2 6" xfId="9721"/>
    <cellStyle name="SAPBEXexcBad9 18 3 3" xfId="9722"/>
    <cellStyle name="SAPBEXexcBad9 18 3 3 2" xfId="9723"/>
    <cellStyle name="SAPBEXexcBad9 18 3 3 3" xfId="9724"/>
    <cellStyle name="SAPBEXexcBad9 18 3 3 4" xfId="9725"/>
    <cellStyle name="SAPBEXexcBad9 18 3 3 5" xfId="9726"/>
    <cellStyle name="SAPBEXexcBad9 18 3 3 6" xfId="9727"/>
    <cellStyle name="SAPBEXexcBad9 18 3 4" xfId="9728"/>
    <cellStyle name="SAPBEXexcBad9 18 3 5" xfId="9729"/>
    <cellStyle name="SAPBEXexcBad9 18 3 6" xfId="9730"/>
    <cellStyle name="SAPBEXexcBad9 18 3 7" xfId="9731"/>
    <cellStyle name="SAPBEXexcBad9 18 3 8" xfId="9732"/>
    <cellStyle name="SAPBEXexcBad9 18 4" xfId="9733"/>
    <cellStyle name="SAPBEXexcBad9 18 5" xfId="9734"/>
    <cellStyle name="SAPBEXexcBad9 18 6" xfId="9735"/>
    <cellStyle name="SAPBEXexcBad9 18 7" xfId="9736"/>
    <cellStyle name="SAPBEXexcBad9 18 8" xfId="9737"/>
    <cellStyle name="SAPBEXexcBad9 19" xfId="9738"/>
    <cellStyle name="SAPBEXexcBad9 19 2" xfId="9739"/>
    <cellStyle name="SAPBEXexcBad9 19 2 2" xfId="9740"/>
    <cellStyle name="SAPBEXexcBad9 19 2 2 2" xfId="9741"/>
    <cellStyle name="SAPBEXexcBad9 19 2 2 3" xfId="9742"/>
    <cellStyle name="SAPBEXexcBad9 19 2 2 4" xfId="9743"/>
    <cellStyle name="SAPBEXexcBad9 19 2 2 5" xfId="9744"/>
    <cellStyle name="SAPBEXexcBad9 19 2 2 6" xfId="9745"/>
    <cellStyle name="SAPBEXexcBad9 19 2 3" xfId="9746"/>
    <cellStyle name="SAPBEXexcBad9 19 2 3 2" xfId="9747"/>
    <cellStyle name="SAPBEXexcBad9 19 2 3 3" xfId="9748"/>
    <cellStyle name="SAPBEXexcBad9 19 2 3 4" xfId="9749"/>
    <cellStyle name="SAPBEXexcBad9 19 2 3 5" xfId="9750"/>
    <cellStyle name="SAPBEXexcBad9 19 2 3 6" xfId="9751"/>
    <cellStyle name="SAPBEXexcBad9 19 2 4" xfId="9752"/>
    <cellStyle name="SAPBEXexcBad9 19 2 5" xfId="9753"/>
    <cellStyle name="SAPBEXexcBad9 19 2 6" xfId="9754"/>
    <cellStyle name="SAPBEXexcBad9 19 2 7" xfId="9755"/>
    <cellStyle name="SAPBEXexcBad9 19 2 8" xfId="9756"/>
    <cellStyle name="SAPBEXexcBad9 19 3" xfId="9757"/>
    <cellStyle name="SAPBEXexcBad9 19 3 2" xfId="9758"/>
    <cellStyle name="SAPBEXexcBad9 19 3 2 2" xfId="9759"/>
    <cellStyle name="SAPBEXexcBad9 19 3 2 3" xfId="9760"/>
    <cellStyle name="SAPBEXexcBad9 19 3 2 4" xfId="9761"/>
    <cellStyle name="SAPBEXexcBad9 19 3 2 5" xfId="9762"/>
    <cellStyle name="SAPBEXexcBad9 19 3 2 6" xfId="9763"/>
    <cellStyle name="SAPBEXexcBad9 19 3 3" xfId="9764"/>
    <cellStyle name="SAPBEXexcBad9 19 3 3 2" xfId="9765"/>
    <cellStyle name="SAPBEXexcBad9 19 3 3 3" xfId="9766"/>
    <cellStyle name="SAPBEXexcBad9 19 3 3 4" xfId="9767"/>
    <cellStyle name="SAPBEXexcBad9 19 3 3 5" xfId="9768"/>
    <cellStyle name="SAPBEXexcBad9 19 3 3 6" xfId="9769"/>
    <cellStyle name="SAPBEXexcBad9 19 3 4" xfId="9770"/>
    <cellStyle name="SAPBEXexcBad9 19 3 5" xfId="9771"/>
    <cellStyle name="SAPBEXexcBad9 19 3 6" xfId="9772"/>
    <cellStyle name="SAPBEXexcBad9 19 3 7" xfId="9773"/>
    <cellStyle name="SAPBEXexcBad9 19 3 8" xfId="9774"/>
    <cellStyle name="SAPBEXexcBad9 19 4" xfId="9775"/>
    <cellStyle name="SAPBEXexcBad9 19 5" xfId="9776"/>
    <cellStyle name="SAPBEXexcBad9 19 6" xfId="9777"/>
    <cellStyle name="SAPBEXexcBad9 19 7" xfId="9778"/>
    <cellStyle name="SAPBEXexcBad9 19 8" xfId="9779"/>
    <cellStyle name="SAPBEXexcBad9 2" xfId="9780"/>
    <cellStyle name="SAPBEXexcBad9 2 2" xfId="9781"/>
    <cellStyle name="SAPBEXexcBad9 2 2 2" xfId="9782"/>
    <cellStyle name="SAPBEXexcBad9 2 2 2 2" xfId="9783"/>
    <cellStyle name="SAPBEXexcBad9 2 2 2 3" xfId="9784"/>
    <cellStyle name="SAPBEXexcBad9 2 2 2 4" xfId="9785"/>
    <cellStyle name="SAPBEXexcBad9 2 2 2 5" xfId="9786"/>
    <cellStyle name="SAPBEXexcBad9 2 2 2 6" xfId="9787"/>
    <cellStyle name="SAPBEXexcBad9 2 2 3" xfId="9788"/>
    <cellStyle name="SAPBEXexcBad9 2 2 3 2" xfId="9789"/>
    <cellStyle name="SAPBEXexcBad9 2 2 3 3" xfId="9790"/>
    <cellStyle name="SAPBEXexcBad9 2 2 3 4" xfId="9791"/>
    <cellStyle name="SAPBEXexcBad9 2 2 3 5" xfId="9792"/>
    <cellStyle name="SAPBEXexcBad9 2 2 3 6" xfId="9793"/>
    <cellStyle name="SAPBEXexcBad9 2 2 4" xfId="9794"/>
    <cellStyle name="SAPBEXexcBad9 2 2 5" xfId="9795"/>
    <cellStyle name="SAPBEXexcBad9 2 2 6" xfId="9796"/>
    <cellStyle name="SAPBEXexcBad9 2 2 7" xfId="9797"/>
    <cellStyle name="SAPBEXexcBad9 2 2 8" xfId="9798"/>
    <cellStyle name="SAPBEXexcBad9 2 3" xfId="9799"/>
    <cellStyle name="SAPBEXexcBad9 2 3 2" xfId="9800"/>
    <cellStyle name="SAPBEXexcBad9 2 3 2 2" xfId="9801"/>
    <cellStyle name="SAPBEXexcBad9 2 3 2 3" xfId="9802"/>
    <cellStyle name="SAPBEXexcBad9 2 3 2 4" xfId="9803"/>
    <cellStyle name="SAPBEXexcBad9 2 3 2 5" xfId="9804"/>
    <cellStyle name="SAPBEXexcBad9 2 3 2 6" xfId="9805"/>
    <cellStyle name="SAPBEXexcBad9 2 3 3" xfId="9806"/>
    <cellStyle name="SAPBEXexcBad9 2 3 3 2" xfId="9807"/>
    <cellStyle name="SAPBEXexcBad9 2 3 3 3" xfId="9808"/>
    <cellStyle name="SAPBEXexcBad9 2 3 3 4" xfId="9809"/>
    <cellStyle name="SAPBEXexcBad9 2 3 3 5" xfId="9810"/>
    <cellStyle name="SAPBEXexcBad9 2 3 3 6" xfId="9811"/>
    <cellStyle name="SAPBEXexcBad9 2 3 4" xfId="9812"/>
    <cellStyle name="SAPBEXexcBad9 2 3 5" xfId="9813"/>
    <cellStyle name="SAPBEXexcBad9 2 3 6" xfId="9814"/>
    <cellStyle name="SAPBEXexcBad9 2 3 7" xfId="9815"/>
    <cellStyle name="SAPBEXexcBad9 2 3 8" xfId="9816"/>
    <cellStyle name="SAPBEXexcBad9 2 4" xfId="9817"/>
    <cellStyle name="SAPBEXexcBad9 2 5" xfId="9818"/>
    <cellStyle name="SAPBEXexcBad9 2 6" xfId="9819"/>
    <cellStyle name="SAPBEXexcBad9 2 7" xfId="9820"/>
    <cellStyle name="SAPBEXexcBad9 2 8" xfId="9821"/>
    <cellStyle name="SAPBEXexcBad9 20" xfId="9822"/>
    <cellStyle name="SAPBEXexcBad9 20 2" xfId="9823"/>
    <cellStyle name="SAPBEXexcBad9 20 2 2" xfId="9824"/>
    <cellStyle name="SAPBEXexcBad9 20 2 3" xfId="9825"/>
    <cellStyle name="SAPBEXexcBad9 20 2 4" xfId="9826"/>
    <cellStyle name="SAPBEXexcBad9 20 2 5" xfId="9827"/>
    <cellStyle name="SAPBEXexcBad9 20 2 6" xfId="9828"/>
    <cellStyle name="SAPBEXexcBad9 20 3" xfId="9829"/>
    <cellStyle name="SAPBEXexcBad9 20 3 2" xfId="9830"/>
    <cellStyle name="SAPBEXexcBad9 20 3 3" xfId="9831"/>
    <cellStyle name="SAPBEXexcBad9 20 3 4" xfId="9832"/>
    <cellStyle name="SAPBEXexcBad9 20 3 5" xfId="9833"/>
    <cellStyle name="SAPBEXexcBad9 20 3 6" xfId="9834"/>
    <cellStyle name="SAPBEXexcBad9 20 4" xfId="9835"/>
    <cellStyle name="SAPBEXexcBad9 20 5" xfId="9836"/>
    <cellStyle name="SAPBEXexcBad9 20 6" xfId="9837"/>
    <cellStyle name="SAPBEXexcBad9 20 7" xfId="9838"/>
    <cellStyle name="SAPBEXexcBad9 20 8" xfId="9839"/>
    <cellStyle name="SAPBEXexcBad9 21" xfId="9840"/>
    <cellStyle name="SAPBEXexcBad9 21 2" xfId="9841"/>
    <cellStyle name="SAPBEXexcBad9 21 2 2" xfId="9842"/>
    <cellStyle name="SAPBEXexcBad9 21 2 3" xfId="9843"/>
    <cellStyle name="SAPBEXexcBad9 21 2 4" xfId="9844"/>
    <cellStyle name="SAPBEXexcBad9 21 2 5" xfId="9845"/>
    <cellStyle name="SAPBEXexcBad9 21 2 6" xfId="9846"/>
    <cellStyle name="SAPBEXexcBad9 21 3" xfId="9847"/>
    <cellStyle name="SAPBEXexcBad9 21 3 2" xfId="9848"/>
    <cellStyle name="SAPBEXexcBad9 21 3 3" xfId="9849"/>
    <cellStyle name="SAPBEXexcBad9 21 3 4" xfId="9850"/>
    <cellStyle name="SAPBEXexcBad9 21 3 5" xfId="9851"/>
    <cellStyle name="SAPBEXexcBad9 21 3 6" xfId="9852"/>
    <cellStyle name="SAPBEXexcBad9 21 4" xfId="9853"/>
    <cellStyle name="SAPBEXexcBad9 21 5" xfId="9854"/>
    <cellStyle name="SAPBEXexcBad9 21 6" xfId="9855"/>
    <cellStyle name="SAPBEXexcBad9 21 7" xfId="9856"/>
    <cellStyle name="SAPBEXexcBad9 21 8" xfId="9857"/>
    <cellStyle name="SAPBEXexcBad9 22" xfId="9858"/>
    <cellStyle name="SAPBEXexcBad9 23" xfId="9859"/>
    <cellStyle name="SAPBEXexcBad9 24" xfId="9860"/>
    <cellStyle name="SAPBEXexcBad9 25" xfId="9861"/>
    <cellStyle name="SAPBEXexcBad9 26" xfId="9862"/>
    <cellStyle name="SAPBEXexcBad9 27" xfId="32938"/>
    <cellStyle name="SAPBEXexcBad9 3" xfId="9863"/>
    <cellStyle name="SAPBEXexcBad9 3 2" xfId="9864"/>
    <cellStyle name="SAPBEXexcBad9 3 2 2" xfId="9865"/>
    <cellStyle name="SAPBEXexcBad9 3 2 2 2" xfId="9866"/>
    <cellStyle name="SAPBEXexcBad9 3 2 2 3" xfId="9867"/>
    <cellStyle name="SAPBEXexcBad9 3 2 2 4" xfId="9868"/>
    <cellStyle name="SAPBEXexcBad9 3 2 2 5" xfId="9869"/>
    <cellStyle name="SAPBEXexcBad9 3 2 2 6" xfId="9870"/>
    <cellStyle name="SAPBEXexcBad9 3 2 3" xfId="9871"/>
    <cellStyle name="SAPBEXexcBad9 3 2 3 2" xfId="9872"/>
    <cellStyle name="SAPBEXexcBad9 3 2 3 3" xfId="9873"/>
    <cellStyle name="SAPBEXexcBad9 3 2 3 4" xfId="9874"/>
    <cellStyle name="SAPBEXexcBad9 3 2 3 5" xfId="9875"/>
    <cellStyle name="SAPBEXexcBad9 3 2 3 6" xfId="9876"/>
    <cellStyle name="SAPBEXexcBad9 3 2 4" xfId="9877"/>
    <cellStyle name="SAPBEXexcBad9 3 2 5" xfId="9878"/>
    <cellStyle name="SAPBEXexcBad9 3 2 6" xfId="9879"/>
    <cellStyle name="SAPBEXexcBad9 3 2 7" xfId="9880"/>
    <cellStyle name="SAPBEXexcBad9 3 2 8" xfId="9881"/>
    <cellStyle name="SAPBEXexcBad9 3 3" xfId="9882"/>
    <cellStyle name="SAPBEXexcBad9 3 3 2" xfId="9883"/>
    <cellStyle name="SAPBEXexcBad9 3 3 2 2" xfId="9884"/>
    <cellStyle name="SAPBEXexcBad9 3 3 2 3" xfId="9885"/>
    <cellStyle name="SAPBEXexcBad9 3 3 2 4" xfId="9886"/>
    <cellStyle name="SAPBEXexcBad9 3 3 2 5" xfId="9887"/>
    <cellStyle name="SAPBEXexcBad9 3 3 2 6" xfId="9888"/>
    <cellStyle name="SAPBEXexcBad9 3 3 3" xfId="9889"/>
    <cellStyle name="SAPBEXexcBad9 3 3 3 2" xfId="9890"/>
    <cellStyle name="SAPBEXexcBad9 3 3 3 3" xfId="9891"/>
    <cellStyle name="SAPBEXexcBad9 3 3 3 4" xfId="9892"/>
    <cellStyle name="SAPBEXexcBad9 3 3 3 5" xfId="9893"/>
    <cellStyle name="SAPBEXexcBad9 3 3 3 6" xfId="9894"/>
    <cellStyle name="SAPBEXexcBad9 3 3 4" xfId="9895"/>
    <cellStyle name="SAPBEXexcBad9 3 3 5" xfId="9896"/>
    <cellStyle name="SAPBEXexcBad9 3 3 6" xfId="9897"/>
    <cellStyle name="SAPBEXexcBad9 3 3 7" xfId="9898"/>
    <cellStyle name="SAPBEXexcBad9 3 3 8" xfId="9899"/>
    <cellStyle name="SAPBEXexcBad9 3 4" xfId="9900"/>
    <cellStyle name="SAPBEXexcBad9 3 5" xfId="9901"/>
    <cellStyle name="SAPBEXexcBad9 3 6" xfId="9902"/>
    <cellStyle name="SAPBEXexcBad9 3 7" xfId="9903"/>
    <cellStyle name="SAPBEXexcBad9 3 8" xfId="9904"/>
    <cellStyle name="SAPBEXexcBad9 4" xfId="9905"/>
    <cellStyle name="SAPBEXexcBad9 4 2" xfId="9906"/>
    <cellStyle name="SAPBEXexcBad9 4 2 2" xfId="9907"/>
    <cellStyle name="SAPBEXexcBad9 4 2 2 2" xfId="9908"/>
    <cellStyle name="SAPBEXexcBad9 4 2 2 3" xfId="9909"/>
    <cellStyle name="SAPBEXexcBad9 4 2 2 4" xfId="9910"/>
    <cellStyle name="SAPBEXexcBad9 4 2 2 5" xfId="9911"/>
    <cellStyle name="SAPBEXexcBad9 4 2 2 6" xfId="9912"/>
    <cellStyle name="SAPBEXexcBad9 4 2 3" xfId="9913"/>
    <cellStyle name="SAPBEXexcBad9 4 2 3 2" xfId="9914"/>
    <cellStyle name="SAPBEXexcBad9 4 2 3 3" xfId="9915"/>
    <cellStyle name="SAPBEXexcBad9 4 2 3 4" xfId="9916"/>
    <cellStyle name="SAPBEXexcBad9 4 2 3 5" xfId="9917"/>
    <cellStyle name="SAPBEXexcBad9 4 2 3 6" xfId="9918"/>
    <cellStyle name="SAPBEXexcBad9 4 2 4" xfId="9919"/>
    <cellStyle name="SAPBEXexcBad9 4 2 5" xfId="9920"/>
    <cellStyle name="SAPBEXexcBad9 4 2 6" xfId="9921"/>
    <cellStyle name="SAPBEXexcBad9 4 2 7" xfId="9922"/>
    <cellStyle name="SAPBEXexcBad9 4 2 8" xfId="9923"/>
    <cellStyle name="SAPBEXexcBad9 4 3" xfId="9924"/>
    <cellStyle name="SAPBEXexcBad9 4 3 2" xfId="9925"/>
    <cellStyle name="SAPBEXexcBad9 4 3 2 2" xfId="9926"/>
    <cellStyle name="SAPBEXexcBad9 4 3 2 3" xfId="9927"/>
    <cellStyle name="SAPBEXexcBad9 4 3 2 4" xfId="9928"/>
    <cellStyle name="SAPBEXexcBad9 4 3 2 5" xfId="9929"/>
    <cellStyle name="SAPBEXexcBad9 4 3 2 6" xfId="9930"/>
    <cellStyle name="SAPBEXexcBad9 4 3 3" xfId="9931"/>
    <cellStyle name="SAPBEXexcBad9 4 3 3 2" xfId="9932"/>
    <cellStyle name="SAPBEXexcBad9 4 3 3 3" xfId="9933"/>
    <cellStyle name="SAPBEXexcBad9 4 3 3 4" xfId="9934"/>
    <cellStyle name="SAPBEXexcBad9 4 3 3 5" xfId="9935"/>
    <cellStyle name="SAPBEXexcBad9 4 3 3 6" xfId="9936"/>
    <cellStyle name="SAPBEXexcBad9 4 3 4" xfId="9937"/>
    <cellStyle name="SAPBEXexcBad9 4 3 5" xfId="9938"/>
    <cellStyle name="SAPBEXexcBad9 4 3 6" xfId="9939"/>
    <cellStyle name="SAPBEXexcBad9 4 3 7" xfId="9940"/>
    <cellStyle name="SAPBEXexcBad9 4 3 8" xfId="9941"/>
    <cellStyle name="SAPBEXexcBad9 4 4" xfId="9942"/>
    <cellStyle name="SAPBEXexcBad9 4 5" xfId="9943"/>
    <cellStyle name="SAPBEXexcBad9 4 6" xfId="9944"/>
    <cellStyle name="SAPBEXexcBad9 4 7" xfId="9945"/>
    <cellStyle name="SAPBEXexcBad9 4 8" xfId="9946"/>
    <cellStyle name="SAPBEXexcBad9 5" xfId="9947"/>
    <cellStyle name="SAPBEXexcBad9 5 2" xfId="9948"/>
    <cellStyle name="SAPBEXexcBad9 5 2 2" xfId="9949"/>
    <cellStyle name="SAPBEXexcBad9 5 2 2 2" xfId="9950"/>
    <cellStyle name="SAPBEXexcBad9 5 2 2 3" xfId="9951"/>
    <cellStyle name="SAPBEXexcBad9 5 2 2 4" xfId="9952"/>
    <cellStyle name="SAPBEXexcBad9 5 2 2 5" xfId="9953"/>
    <cellStyle name="SAPBEXexcBad9 5 2 2 6" xfId="9954"/>
    <cellStyle name="SAPBEXexcBad9 5 2 3" xfId="9955"/>
    <cellStyle name="SAPBEXexcBad9 5 2 3 2" xfId="9956"/>
    <cellStyle name="SAPBEXexcBad9 5 2 3 3" xfId="9957"/>
    <cellStyle name="SAPBEXexcBad9 5 2 3 4" xfId="9958"/>
    <cellStyle name="SAPBEXexcBad9 5 2 3 5" xfId="9959"/>
    <cellStyle name="SAPBEXexcBad9 5 2 3 6" xfId="9960"/>
    <cellStyle name="SAPBEXexcBad9 5 2 4" xfId="9961"/>
    <cellStyle name="SAPBEXexcBad9 5 2 5" xfId="9962"/>
    <cellStyle name="SAPBEXexcBad9 5 2 6" xfId="9963"/>
    <cellStyle name="SAPBEXexcBad9 5 2 7" xfId="9964"/>
    <cellStyle name="SAPBEXexcBad9 5 2 8" xfId="9965"/>
    <cellStyle name="SAPBEXexcBad9 5 3" xfId="9966"/>
    <cellStyle name="SAPBEXexcBad9 5 3 2" xfId="9967"/>
    <cellStyle name="SAPBEXexcBad9 5 3 2 2" xfId="9968"/>
    <cellStyle name="SAPBEXexcBad9 5 3 2 3" xfId="9969"/>
    <cellStyle name="SAPBEXexcBad9 5 3 2 4" xfId="9970"/>
    <cellStyle name="SAPBEXexcBad9 5 3 2 5" xfId="9971"/>
    <cellStyle name="SAPBEXexcBad9 5 3 2 6" xfId="9972"/>
    <cellStyle name="SAPBEXexcBad9 5 3 3" xfId="9973"/>
    <cellStyle name="SAPBEXexcBad9 5 3 3 2" xfId="9974"/>
    <cellStyle name="SAPBEXexcBad9 5 3 3 3" xfId="9975"/>
    <cellStyle name="SAPBEXexcBad9 5 3 3 4" xfId="9976"/>
    <cellStyle name="SAPBEXexcBad9 5 3 3 5" xfId="9977"/>
    <cellStyle name="SAPBEXexcBad9 5 3 3 6" xfId="9978"/>
    <cellStyle name="SAPBEXexcBad9 5 3 4" xfId="9979"/>
    <cellStyle name="SAPBEXexcBad9 5 3 5" xfId="9980"/>
    <cellStyle name="SAPBEXexcBad9 5 3 6" xfId="9981"/>
    <cellStyle name="SAPBEXexcBad9 5 3 7" xfId="9982"/>
    <cellStyle name="SAPBEXexcBad9 5 3 8" xfId="9983"/>
    <cellStyle name="SAPBEXexcBad9 5 4" xfId="9984"/>
    <cellStyle name="SAPBEXexcBad9 5 5" xfId="9985"/>
    <cellStyle name="SAPBEXexcBad9 5 6" xfId="9986"/>
    <cellStyle name="SAPBEXexcBad9 5 7" xfId="9987"/>
    <cellStyle name="SAPBEXexcBad9 5 8" xfId="9988"/>
    <cellStyle name="SAPBEXexcBad9 6" xfId="9989"/>
    <cellStyle name="SAPBEXexcBad9 6 2" xfId="9990"/>
    <cellStyle name="SAPBEXexcBad9 6 2 2" xfId="9991"/>
    <cellStyle name="SAPBEXexcBad9 6 2 2 2" xfId="9992"/>
    <cellStyle name="SAPBEXexcBad9 6 2 2 3" xfId="9993"/>
    <cellStyle name="SAPBEXexcBad9 6 2 2 4" xfId="9994"/>
    <cellStyle name="SAPBEXexcBad9 6 2 2 5" xfId="9995"/>
    <cellStyle name="SAPBEXexcBad9 6 2 2 6" xfId="9996"/>
    <cellStyle name="SAPBEXexcBad9 6 2 3" xfId="9997"/>
    <cellStyle name="SAPBEXexcBad9 6 2 3 2" xfId="9998"/>
    <cellStyle name="SAPBEXexcBad9 6 2 3 3" xfId="9999"/>
    <cellStyle name="SAPBEXexcBad9 6 2 3 4" xfId="10000"/>
    <cellStyle name="SAPBEXexcBad9 6 2 3 5" xfId="10001"/>
    <cellStyle name="SAPBEXexcBad9 6 2 3 6" xfId="10002"/>
    <cellStyle name="SAPBEXexcBad9 6 2 4" xfId="10003"/>
    <cellStyle name="SAPBEXexcBad9 6 2 5" xfId="10004"/>
    <cellStyle name="SAPBEXexcBad9 6 2 6" xfId="10005"/>
    <cellStyle name="SAPBEXexcBad9 6 2 7" xfId="10006"/>
    <cellStyle name="SAPBEXexcBad9 6 2 8" xfId="10007"/>
    <cellStyle name="SAPBEXexcBad9 6 3" xfId="10008"/>
    <cellStyle name="SAPBEXexcBad9 6 3 2" xfId="10009"/>
    <cellStyle name="SAPBEXexcBad9 6 3 2 2" xfId="10010"/>
    <cellStyle name="SAPBEXexcBad9 6 3 2 3" xfId="10011"/>
    <cellStyle name="SAPBEXexcBad9 6 3 2 4" xfId="10012"/>
    <cellStyle name="SAPBEXexcBad9 6 3 2 5" xfId="10013"/>
    <cellStyle name="SAPBEXexcBad9 6 3 2 6" xfId="10014"/>
    <cellStyle name="SAPBEXexcBad9 6 3 3" xfId="10015"/>
    <cellStyle name="SAPBEXexcBad9 6 3 3 2" xfId="10016"/>
    <cellStyle name="SAPBEXexcBad9 6 3 3 3" xfId="10017"/>
    <cellStyle name="SAPBEXexcBad9 6 3 3 4" xfId="10018"/>
    <cellStyle name="SAPBEXexcBad9 6 3 3 5" xfId="10019"/>
    <cellStyle name="SAPBEXexcBad9 6 3 3 6" xfId="10020"/>
    <cellStyle name="SAPBEXexcBad9 6 3 4" xfId="10021"/>
    <cellStyle name="SAPBEXexcBad9 6 3 5" xfId="10022"/>
    <cellStyle name="SAPBEXexcBad9 6 3 6" xfId="10023"/>
    <cellStyle name="SAPBEXexcBad9 6 3 7" xfId="10024"/>
    <cellStyle name="SAPBEXexcBad9 6 3 8" xfId="10025"/>
    <cellStyle name="SAPBEXexcBad9 6 4" xfId="10026"/>
    <cellStyle name="SAPBEXexcBad9 6 5" xfId="10027"/>
    <cellStyle name="SAPBEXexcBad9 6 6" xfId="10028"/>
    <cellStyle name="SAPBEXexcBad9 6 7" xfId="10029"/>
    <cellStyle name="SAPBEXexcBad9 6 8" xfId="10030"/>
    <cellStyle name="SAPBEXexcBad9 7" xfId="10031"/>
    <cellStyle name="SAPBEXexcBad9 7 2" xfId="10032"/>
    <cellStyle name="SAPBEXexcBad9 7 2 2" xfId="10033"/>
    <cellStyle name="SAPBEXexcBad9 7 2 2 2" xfId="10034"/>
    <cellStyle name="SAPBEXexcBad9 7 2 2 3" xfId="10035"/>
    <cellStyle name="SAPBEXexcBad9 7 2 2 4" xfId="10036"/>
    <cellStyle name="SAPBEXexcBad9 7 2 2 5" xfId="10037"/>
    <cellStyle name="SAPBEXexcBad9 7 2 2 6" xfId="10038"/>
    <cellStyle name="SAPBEXexcBad9 7 2 3" xfId="10039"/>
    <cellStyle name="SAPBEXexcBad9 7 2 3 2" xfId="10040"/>
    <cellStyle name="SAPBEXexcBad9 7 2 3 3" xfId="10041"/>
    <cellStyle name="SAPBEXexcBad9 7 2 3 4" xfId="10042"/>
    <cellStyle name="SAPBEXexcBad9 7 2 3 5" xfId="10043"/>
    <cellStyle name="SAPBEXexcBad9 7 2 3 6" xfId="10044"/>
    <cellStyle name="SAPBEXexcBad9 7 2 4" xfId="10045"/>
    <cellStyle name="SAPBEXexcBad9 7 2 5" xfId="10046"/>
    <cellStyle name="SAPBEXexcBad9 7 2 6" xfId="10047"/>
    <cellStyle name="SAPBEXexcBad9 7 2 7" xfId="10048"/>
    <cellStyle name="SAPBEXexcBad9 7 2 8" xfId="10049"/>
    <cellStyle name="SAPBEXexcBad9 7 3" xfId="10050"/>
    <cellStyle name="SAPBEXexcBad9 7 3 2" xfId="10051"/>
    <cellStyle name="SAPBEXexcBad9 7 3 2 2" xfId="10052"/>
    <cellStyle name="SAPBEXexcBad9 7 3 2 3" xfId="10053"/>
    <cellStyle name="SAPBEXexcBad9 7 3 2 4" xfId="10054"/>
    <cellStyle name="SAPBEXexcBad9 7 3 2 5" xfId="10055"/>
    <cellStyle name="SAPBEXexcBad9 7 3 2 6" xfId="10056"/>
    <cellStyle name="SAPBEXexcBad9 7 3 3" xfId="10057"/>
    <cellStyle name="SAPBEXexcBad9 7 3 3 2" xfId="10058"/>
    <cellStyle name="SAPBEXexcBad9 7 3 3 3" xfId="10059"/>
    <cellStyle name="SAPBEXexcBad9 7 3 3 4" xfId="10060"/>
    <cellStyle name="SAPBEXexcBad9 7 3 3 5" xfId="10061"/>
    <cellStyle name="SAPBEXexcBad9 7 3 3 6" xfId="10062"/>
    <cellStyle name="SAPBEXexcBad9 7 3 4" xfId="10063"/>
    <cellStyle name="SAPBEXexcBad9 7 3 5" xfId="10064"/>
    <cellStyle name="SAPBEXexcBad9 7 3 6" xfId="10065"/>
    <cellStyle name="SAPBEXexcBad9 7 3 7" xfId="10066"/>
    <cellStyle name="SAPBEXexcBad9 7 3 8" xfId="10067"/>
    <cellStyle name="SAPBEXexcBad9 7 4" xfId="10068"/>
    <cellStyle name="SAPBEXexcBad9 7 5" xfId="10069"/>
    <cellStyle name="SAPBEXexcBad9 7 6" xfId="10070"/>
    <cellStyle name="SAPBEXexcBad9 7 7" xfId="10071"/>
    <cellStyle name="SAPBEXexcBad9 7 8" xfId="10072"/>
    <cellStyle name="SAPBEXexcBad9 8" xfId="10073"/>
    <cellStyle name="SAPBEXexcBad9 8 2" xfId="10074"/>
    <cellStyle name="SAPBEXexcBad9 8 2 2" xfId="10075"/>
    <cellStyle name="SAPBEXexcBad9 8 2 2 2" xfId="10076"/>
    <cellStyle name="SAPBEXexcBad9 8 2 2 3" xfId="10077"/>
    <cellStyle name="SAPBEXexcBad9 8 2 2 4" xfId="10078"/>
    <cellStyle name="SAPBEXexcBad9 8 2 2 5" xfId="10079"/>
    <cellStyle name="SAPBEXexcBad9 8 2 2 6" xfId="10080"/>
    <cellStyle name="SAPBEXexcBad9 8 2 3" xfId="10081"/>
    <cellStyle name="SAPBEXexcBad9 8 2 3 2" xfId="10082"/>
    <cellStyle name="SAPBEXexcBad9 8 2 3 3" xfId="10083"/>
    <cellStyle name="SAPBEXexcBad9 8 2 3 4" xfId="10084"/>
    <cellStyle name="SAPBEXexcBad9 8 2 3 5" xfId="10085"/>
    <cellStyle name="SAPBEXexcBad9 8 2 3 6" xfId="10086"/>
    <cellStyle name="SAPBEXexcBad9 8 2 4" xfId="10087"/>
    <cellStyle name="SAPBEXexcBad9 8 2 5" xfId="10088"/>
    <cellStyle name="SAPBEXexcBad9 8 2 6" xfId="10089"/>
    <cellStyle name="SAPBEXexcBad9 8 2 7" xfId="10090"/>
    <cellStyle name="SAPBEXexcBad9 8 2 8" xfId="10091"/>
    <cellStyle name="SAPBEXexcBad9 8 3" xfId="10092"/>
    <cellStyle name="SAPBEXexcBad9 8 3 2" xfId="10093"/>
    <cellStyle name="SAPBEXexcBad9 8 3 2 2" xfId="10094"/>
    <cellStyle name="SAPBEXexcBad9 8 3 2 3" xfId="10095"/>
    <cellStyle name="SAPBEXexcBad9 8 3 2 4" xfId="10096"/>
    <cellStyle name="SAPBEXexcBad9 8 3 2 5" xfId="10097"/>
    <cellStyle name="SAPBEXexcBad9 8 3 2 6" xfId="10098"/>
    <cellStyle name="SAPBEXexcBad9 8 3 3" xfId="10099"/>
    <cellStyle name="SAPBEXexcBad9 8 3 3 2" xfId="10100"/>
    <cellStyle name="SAPBEXexcBad9 8 3 3 3" xfId="10101"/>
    <cellStyle name="SAPBEXexcBad9 8 3 3 4" xfId="10102"/>
    <cellStyle name="SAPBEXexcBad9 8 3 3 5" xfId="10103"/>
    <cellStyle name="SAPBEXexcBad9 8 3 3 6" xfId="10104"/>
    <cellStyle name="SAPBEXexcBad9 8 3 4" xfId="10105"/>
    <cellStyle name="SAPBEXexcBad9 8 3 5" xfId="10106"/>
    <cellStyle name="SAPBEXexcBad9 8 3 6" xfId="10107"/>
    <cellStyle name="SAPBEXexcBad9 8 3 7" xfId="10108"/>
    <cellStyle name="SAPBEXexcBad9 8 3 8" xfId="10109"/>
    <cellStyle name="SAPBEXexcBad9 8 4" xfId="10110"/>
    <cellStyle name="SAPBEXexcBad9 8 5" xfId="10111"/>
    <cellStyle name="SAPBEXexcBad9 8 6" xfId="10112"/>
    <cellStyle name="SAPBEXexcBad9 8 7" xfId="10113"/>
    <cellStyle name="SAPBEXexcBad9 8 8" xfId="10114"/>
    <cellStyle name="SAPBEXexcBad9 9" xfId="10115"/>
    <cellStyle name="SAPBEXexcBad9 9 2" xfId="10116"/>
    <cellStyle name="SAPBEXexcBad9 9 2 2" xfId="10117"/>
    <cellStyle name="SAPBEXexcBad9 9 2 2 2" xfId="10118"/>
    <cellStyle name="SAPBEXexcBad9 9 2 2 3" xfId="10119"/>
    <cellStyle name="SAPBEXexcBad9 9 2 2 4" xfId="10120"/>
    <cellStyle name="SAPBEXexcBad9 9 2 2 5" xfId="10121"/>
    <cellStyle name="SAPBEXexcBad9 9 2 2 6" xfId="10122"/>
    <cellStyle name="SAPBEXexcBad9 9 2 3" xfId="10123"/>
    <cellStyle name="SAPBEXexcBad9 9 2 3 2" xfId="10124"/>
    <cellStyle name="SAPBEXexcBad9 9 2 3 3" xfId="10125"/>
    <cellStyle name="SAPBEXexcBad9 9 2 3 4" xfId="10126"/>
    <cellStyle name="SAPBEXexcBad9 9 2 3 5" xfId="10127"/>
    <cellStyle name="SAPBEXexcBad9 9 2 3 6" xfId="10128"/>
    <cellStyle name="SAPBEXexcBad9 9 2 4" xfId="10129"/>
    <cellStyle name="SAPBEXexcBad9 9 2 5" xfId="10130"/>
    <cellStyle name="SAPBEXexcBad9 9 2 6" xfId="10131"/>
    <cellStyle name="SAPBEXexcBad9 9 2 7" xfId="10132"/>
    <cellStyle name="SAPBEXexcBad9 9 2 8" xfId="10133"/>
    <cellStyle name="SAPBEXexcBad9 9 3" xfId="10134"/>
    <cellStyle name="SAPBEXexcBad9 9 3 2" xfId="10135"/>
    <cellStyle name="SAPBEXexcBad9 9 3 2 2" xfId="10136"/>
    <cellStyle name="SAPBEXexcBad9 9 3 2 3" xfId="10137"/>
    <cellStyle name="SAPBEXexcBad9 9 3 2 4" xfId="10138"/>
    <cellStyle name="SAPBEXexcBad9 9 3 2 5" xfId="10139"/>
    <cellStyle name="SAPBEXexcBad9 9 3 2 6" xfId="10140"/>
    <cellStyle name="SAPBEXexcBad9 9 3 3" xfId="10141"/>
    <cellStyle name="SAPBEXexcBad9 9 3 3 2" xfId="10142"/>
    <cellStyle name="SAPBEXexcBad9 9 3 3 3" xfId="10143"/>
    <cellStyle name="SAPBEXexcBad9 9 3 3 4" xfId="10144"/>
    <cellStyle name="SAPBEXexcBad9 9 3 3 5" xfId="10145"/>
    <cellStyle name="SAPBEXexcBad9 9 3 3 6" xfId="10146"/>
    <cellStyle name="SAPBEXexcBad9 9 3 4" xfId="10147"/>
    <cellStyle name="SAPBEXexcBad9 9 3 5" xfId="10148"/>
    <cellStyle name="SAPBEXexcBad9 9 3 6" xfId="10149"/>
    <cellStyle name="SAPBEXexcBad9 9 3 7" xfId="10150"/>
    <cellStyle name="SAPBEXexcBad9 9 3 8" xfId="10151"/>
    <cellStyle name="SAPBEXexcBad9 9 4" xfId="10152"/>
    <cellStyle name="SAPBEXexcBad9 9 5" xfId="10153"/>
    <cellStyle name="SAPBEXexcBad9 9 6" xfId="10154"/>
    <cellStyle name="SAPBEXexcBad9 9 7" xfId="10155"/>
    <cellStyle name="SAPBEXexcBad9 9 8" xfId="10156"/>
    <cellStyle name="SAPBEXexcCritical" xfId="10157"/>
    <cellStyle name="SAPBEXexcCritical4" xfId="19"/>
    <cellStyle name="SAPBEXexcCritical4 10" xfId="10158"/>
    <cellStyle name="SAPBEXexcCritical4 10 2" xfId="10159"/>
    <cellStyle name="SAPBEXexcCritical4 10 2 2" xfId="10160"/>
    <cellStyle name="SAPBEXexcCritical4 10 2 2 2" xfId="10161"/>
    <cellStyle name="SAPBEXexcCritical4 10 2 2 3" xfId="10162"/>
    <cellStyle name="SAPBEXexcCritical4 10 2 2 4" xfId="10163"/>
    <cellStyle name="SAPBEXexcCritical4 10 2 2 5" xfId="10164"/>
    <cellStyle name="SAPBEXexcCritical4 10 2 2 6" xfId="10165"/>
    <cellStyle name="SAPBEXexcCritical4 10 2 3" xfId="10166"/>
    <cellStyle name="SAPBEXexcCritical4 10 2 3 2" xfId="10167"/>
    <cellStyle name="SAPBEXexcCritical4 10 2 3 3" xfId="10168"/>
    <cellStyle name="SAPBEXexcCritical4 10 2 3 4" xfId="10169"/>
    <cellStyle name="SAPBEXexcCritical4 10 2 3 5" xfId="10170"/>
    <cellStyle name="SAPBEXexcCritical4 10 2 3 6" xfId="10171"/>
    <cellStyle name="SAPBEXexcCritical4 10 2 4" xfId="10172"/>
    <cellStyle name="SAPBEXexcCritical4 10 2 5" xfId="10173"/>
    <cellStyle name="SAPBEXexcCritical4 10 2 6" xfId="10174"/>
    <cellStyle name="SAPBEXexcCritical4 10 2 7" xfId="10175"/>
    <cellStyle name="SAPBEXexcCritical4 10 2 8" xfId="10176"/>
    <cellStyle name="SAPBEXexcCritical4 10 3" xfId="10177"/>
    <cellStyle name="SAPBEXexcCritical4 10 3 2" xfId="10178"/>
    <cellStyle name="SAPBEXexcCritical4 10 3 2 2" xfId="10179"/>
    <cellStyle name="SAPBEXexcCritical4 10 3 2 3" xfId="10180"/>
    <cellStyle name="SAPBEXexcCritical4 10 3 2 4" xfId="10181"/>
    <cellStyle name="SAPBEXexcCritical4 10 3 2 5" xfId="10182"/>
    <cellStyle name="SAPBEXexcCritical4 10 3 2 6" xfId="10183"/>
    <cellStyle name="SAPBEXexcCritical4 10 3 3" xfId="10184"/>
    <cellStyle name="SAPBEXexcCritical4 10 3 3 2" xfId="10185"/>
    <cellStyle name="SAPBEXexcCritical4 10 3 3 3" xfId="10186"/>
    <cellStyle name="SAPBEXexcCritical4 10 3 3 4" xfId="10187"/>
    <cellStyle name="SAPBEXexcCritical4 10 3 3 5" xfId="10188"/>
    <cellStyle name="SAPBEXexcCritical4 10 3 3 6" xfId="10189"/>
    <cellStyle name="SAPBEXexcCritical4 10 3 4" xfId="10190"/>
    <cellStyle name="SAPBEXexcCritical4 10 3 5" xfId="10191"/>
    <cellStyle name="SAPBEXexcCritical4 10 3 6" xfId="10192"/>
    <cellStyle name="SAPBEXexcCritical4 10 3 7" xfId="10193"/>
    <cellStyle name="SAPBEXexcCritical4 10 3 8" xfId="10194"/>
    <cellStyle name="SAPBEXexcCritical4 10 4" xfId="10195"/>
    <cellStyle name="SAPBEXexcCritical4 10 5" xfId="10196"/>
    <cellStyle name="SAPBEXexcCritical4 10 6" xfId="10197"/>
    <cellStyle name="SAPBEXexcCritical4 10 7" xfId="10198"/>
    <cellStyle name="SAPBEXexcCritical4 10 8" xfId="10199"/>
    <cellStyle name="SAPBEXexcCritical4 11" xfId="10200"/>
    <cellStyle name="SAPBEXexcCritical4 11 2" xfId="10201"/>
    <cellStyle name="SAPBEXexcCritical4 11 2 2" xfId="10202"/>
    <cellStyle name="SAPBEXexcCritical4 11 2 2 2" xfId="10203"/>
    <cellStyle name="SAPBEXexcCritical4 11 2 2 3" xfId="10204"/>
    <cellStyle name="SAPBEXexcCritical4 11 2 2 4" xfId="10205"/>
    <cellStyle name="SAPBEXexcCritical4 11 2 2 5" xfId="10206"/>
    <cellStyle name="SAPBEXexcCritical4 11 2 2 6" xfId="10207"/>
    <cellStyle name="SAPBEXexcCritical4 11 2 3" xfId="10208"/>
    <cellStyle name="SAPBEXexcCritical4 11 2 3 2" xfId="10209"/>
    <cellStyle name="SAPBEXexcCritical4 11 2 3 3" xfId="10210"/>
    <cellStyle name="SAPBEXexcCritical4 11 2 3 4" xfId="10211"/>
    <cellStyle name="SAPBEXexcCritical4 11 2 3 5" xfId="10212"/>
    <cellStyle name="SAPBEXexcCritical4 11 2 3 6" xfId="10213"/>
    <cellStyle name="SAPBEXexcCritical4 11 2 4" xfId="10214"/>
    <cellStyle name="SAPBEXexcCritical4 11 2 5" xfId="10215"/>
    <cellStyle name="SAPBEXexcCritical4 11 2 6" xfId="10216"/>
    <cellStyle name="SAPBEXexcCritical4 11 2 7" xfId="10217"/>
    <cellStyle name="SAPBEXexcCritical4 11 2 8" xfId="10218"/>
    <cellStyle name="SAPBEXexcCritical4 11 3" xfId="10219"/>
    <cellStyle name="SAPBEXexcCritical4 11 3 2" xfId="10220"/>
    <cellStyle name="SAPBEXexcCritical4 11 3 2 2" xfId="10221"/>
    <cellStyle name="SAPBEXexcCritical4 11 3 2 3" xfId="10222"/>
    <cellStyle name="SAPBEXexcCritical4 11 3 2 4" xfId="10223"/>
    <cellStyle name="SAPBEXexcCritical4 11 3 2 5" xfId="10224"/>
    <cellStyle name="SAPBEXexcCritical4 11 3 2 6" xfId="10225"/>
    <cellStyle name="SAPBEXexcCritical4 11 3 3" xfId="10226"/>
    <cellStyle name="SAPBEXexcCritical4 11 3 3 2" xfId="10227"/>
    <cellStyle name="SAPBEXexcCritical4 11 3 3 3" xfId="10228"/>
    <cellStyle name="SAPBEXexcCritical4 11 3 3 4" xfId="10229"/>
    <cellStyle name="SAPBEXexcCritical4 11 3 3 5" xfId="10230"/>
    <cellStyle name="SAPBEXexcCritical4 11 3 3 6" xfId="10231"/>
    <cellStyle name="SAPBEXexcCritical4 11 3 4" xfId="10232"/>
    <cellStyle name="SAPBEXexcCritical4 11 3 5" xfId="10233"/>
    <cellStyle name="SAPBEXexcCritical4 11 3 6" xfId="10234"/>
    <cellStyle name="SAPBEXexcCritical4 11 3 7" xfId="10235"/>
    <cellStyle name="SAPBEXexcCritical4 11 3 8" xfId="10236"/>
    <cellStyle name="SAPBEXexcCritical4 11 4" xfId="10237"/>
    <cellStyle name="SAPBEXexcCritical4 11 5" xfId="10238"/>
    <cellStyle name="SAPBEXexcCritical4 11 6" xfId="10239"/>
    <cellStyle name="SAPBEXexcCritical4 11 7" xfId="10240"/>
    <cellStyle name="SAPBEXexcCritical4 11 8" xfId="10241"/>
    <cellStyle name="SAPBEXexcCritical4 12" xfId="10242"/>
    <cellStyle name="SAPBEXexcCritical4 12 2" xfId="10243"/>
    <cellStyle name="SAPBEXexcCritical4 12 2 2" xfId="10244"/>
    <cellStyle name="SAPBEXexcCritical4 12 2 2 2" xfId="10245"/>
    <cellStyle name="SAPBEXexcCritical4 12 2 2 3" xfId="10246"/>
    <cellStyle name="SAPBEXexcCritical4 12 2 2 4" xfId="10247"/>
    <cellStyle name="SAPBEXexcCritical4 12 2 2 5" xfId="10248"/>
    <cellStyle name="SAPBEXexcCritical4 12 2 2 6" xfId="10249"/>
    <cellStyle name="SAPBEXexcCritical4 12 2 3" xfId="10250"/>
    <cellStyle name="SAPBEXexcCritical4 12 2 3 2" xfId="10251"/>
    <cellStyle name="SAPBEXexcCritical4 12 2 3 3" xfId="10252"/>
    <cellStyle name="SAPBEXexcCritical4 12 2 3 4" xfId="10253"/>
    <cellStyle name="SAPBEXexcCritical4 12 2 3 5" xfId="10254"/>
    <cellStyle name="SAPBEXexcCritical4 12 2 3 6" xfId="10255"/>
    <cellStyle name="SAPBEXexcCritical4 12 2 4" xfId="10256"/>
    <cellStyle name="SAPBEXexcCritical4 12 2 5" xfId="10257"/>
    <cellStyle name="SAPBEXexcCritical4 12 2 6" xfId="10258"/>
    <cellStyle name="SAPBEXexcCritical4 12 2 7" xfId="10259"/>
    <cellStyle name="SAPBEXexcCritical4 12 2 8" xfId="10260"/>
    <cellStyle name="SAPBEXexcCritical4 12 3" xfId="10261"/>
    <cellStyle name="SAPBEXexcCritical4 12 3 2" xfId="10262"/>
    <cellStyle name="SAPBEXexcCritical4 12 3 2 2" xfId="10263"/>
    <cellStyle name="SAPBEXexcCritical4 12 3 2 3" xfId="10264"/>
    <cellStyle name="SAPBEXexcCritical4 12 3 2 4" xfId="10265"/>
    <cellStyle name="SAPBEXexcCritical4 12 3 2 5" xfId="10266"/>
    <cellStyle name="SAPBEXexcCritical4 12 3 2 6" xfId="10267"/>
    <cellStyle name="SAPBEXexcCritical4 12 3 3" xfId="10268"/>
    <cellStyle name="SAPBEXexcCritical4 12 3 3 2" xfId="10269"/>
    <cellStyle name="SAPBEXexcCritical4 12 3 3 3" xfId="10270"/>
    <cellStyle name="SAPBEXexcCritical4 12 3 3 4" xfId="10271"/>
    <cellStyle name="SAPBEXexcCritical4 12 3 3 5" xfId="10272"/>
    <cellStyle name="SAPBEXexcCritical4 12 3 3 6" xfId="10273"/>
    <cellStyle name="SAPBEXexcCritical4 12 3 4" xfId="10274"/>
    <cellStyle name="SAPBEXexcCritical4 12 3 5" xfId="10275"/>
    <cellStyle name="SAPBEXexcCritical4 12 3 6" xfId="10276"/>
    <cellStyle name="SAPBEXexcCritical4 12 3 7" xfId="10277"/>
    <cellStyle name="SAPBEXexcCritical4 12 3 8" xfId="10278"/>
    <cellStyle name="SAPBEXexcCritical4 12 4" xfId="10279"/>
    <cellStyle name="SAPBEXexcCritical4 12 5" xfId="10280"/>
    <cellStyle name="SAPBEXexcCritical4 12 6" xfId="10281"/>
    <cellStyle name="SAPBEXexcCritical4 12 7" xfId="10282"/>
    <cellStyle name="SAPBEXexcCritical4 12 8" xfId="10283"/>
    <cellStyle name="SAPBEXexcCritical4 13" xfId="10284"/>
    <cellStyle name="SAPBEXexcCritical4 13 2" xfId="10285"/>
    <cellStyle name="SAPBEXexcCritical4 13 2 2" xfId="10286"/>
    <cellStyle name="SAPBEXexcCritical4 13 2 2 2" xfId="10287"/>
    <cellStyle name="SAPBEXexcCritical4 13 2 2 3" xfId="10288"/>
    <cellStyle name="SAPBEXexcCritical4 13 2 2 4" xfId="10289"/>
    <cellStyle name="SAPBEXexcCritical4 13 2 2 5" xfId="10290"/>
    <cellStyle name="SAPBEXexcCritical4 13 2 2 6" xfId="10291"/>
    <cellStyle name="SAPBEXexcCritical4 13 2 3" xfId="10292"/>
    <cellStyle name="SAPBEXexcCritical4 13 2 3 2" xfId="10293"/>
    <cellStyle name="SAPBEXexcCritical4 13 2 3 3" xfId="10294"/>
    <cellStyle name="SAPBEXexcCritical4 13 2 3 4" xfId="10295"/>
    <cellStyle name="SAPBEXexcCritical4 13 2 3 5" xfId="10296"/>
    <cellStyle name="SAPBEXexcCritical4 13 2 3 6" xfId="10297"/>
    <cellStyle name="SAPBEXexcCritical4 13 2 4" xfId="10298"/>
    <cellStyle name="SAPBEXexcCritical4 13 2 5" xfId="10299"/>
    <cellStyle name="SAPBEXexcCritical4 13 2 6" xfId="10300"/>
    <cellStyle name="SAPBEXexcCritical4 13 2 7" xfId="10301"/>
    <cellStyle name="SAPBEXexcCritical4 13 2 8" xfId="10302"/>
    <cellStyle name="SAPBEXexcCritical4 13 3" xfId="10303"/>
    <cellStyle name="SAPBEXexcCritical4 13 3 2" xfId="10304"/>
    <cellStyle name="SAPBEXexcCritical4 13 3 2 2" xfId="10305"/>
    <cellStyle name="SAPBEXexcCritical4 13 3 2 3" xfId="10306"/>
    <cellStyle name="SAPBEXexcCritical4 13 3 2 4" xfId="10307"/>
    <cellStyle name="SAPBEXexcCritical4 13 3 2 5" xfId="10308"/>
    <cellStyle name="SAPBEXexcCritical4 13 3 2 6" xfId="10309"/>
    <cellStyle name="SAPBEXexcCritical4 13 3 3" xfId="10310"/>
    <cellStyle name="SAPBEXexcCritical4 13 3 3 2" xfId="10311"/>
    <cellStyle name="SAPBEXexcCritical4 13 3 3 3" xfId="10312"/>
    <cellStyle name="SAPBEXexcCritical4 13 3 3 4" xfId="10313"/>
    <cellStyle name="SAPBEXexcCritical4 13 3 3 5" xfId="10314"/>
    <cellStyle name="SAPBEXexcCritical4 13 3 3 6" xfId="10315"/>
    <cellStyle name="SAPBEXexcCritical4 13 3 4" xfId="10316"/>
    <cellStyle name="SAPBEXexcCritical4 13 3 5" xfId="10317"/>
    <cellStyle name="SAPBEXexcCritical4 13 3 6" xfId="10318"/>
    <cellStyle name="SAPBEXexcCritical4 13 3 7" xfId="10319"/>
    <cellStyle name="SAPBEXexcCritical4 13 3 8" xfId="10320"/>
    <cellStyle name="SAPBEXexcCritical4 13 4" xfId="10321"/>
    <cellStyle name="SAPBEXexcCritical4 13 5" xfId="10322"/>
    <cellStyle name="SAPBEXexcCritical4 13 6" xfId="10323"/>
    <cellStyle name="SAPBEXexcCritical4 13 7" xfId="10324"/>
    <cellStyle name="SAPBEXexcCritical4 13 8" xfId="10325"/>
    <cellStyle name="SAPBEXexcCritical4 14" xfId="10326"/>
    <cellStyle name="SAPBEXexcCritical4 14 2" xfId="10327"/>
    <cellStyle name="SAPBEXexcCritical4 14 2 2" xfId="10328"/>
    <cellStyle name="SAPBEXexcCritical4 14 2 2 2" xfId="10329"/>
    <cellStyle name="SAPBEXexcCritical4 14 2 2 3" xfId="10330"/>
    <cellStyle name="SAPBEXexcCritical4 14 2 2 4" xfId="10331"/>
    <cellStyle name="SAPBEXexcCritical4 14 2 2 5" xfId="10332"/>
    <cellStyle name="SAPBEXexcCritical4 14 2 2 6" xfId="10333"/>
    <cellStyle name="SAPBEXexcCritical4 14 2 3" xfId="10334"/>
    <cellStyle name="SAPBEXexcCritical4 14 2 3 2" xfId="10335"/>
    <cellStyle name="SAPBEXexcCritical4 14 2 3 3" xfId="10336"/>
    <cellStyle name="SAPBEXexcCritical4 14 2 3 4" xfId="10337"/>
    <cellStyle name="SAPBEXexcCritical4 14 2 3 5" xfId="10338"/>
    <cellStyle name="SAPBEXexcCritical4 14 2 3 6" xfId="10339"/>
    <cellStyle name="SAPBEXexcCritical4 14 2 4" xfId="10340"/>
    <cellStyle name="SAPBEXexcCritical4 14 2 5" xfId="10341"/>
    <cellStyle name="SAPBEXexcCritical4 14 2 6" xfId="10342"/>
    <cellStyle name="SAPBEXexcCritical4 14 2 7" xfId="10343"/>
    <cellStyle name="SAPBEXexcCritical4 14 2 8" xfId="10344"/>
    <cellStyle name="SAPBEXexcCritical4 14 3" xfId="10345"/>
    <cellStyle name="SAPBEXexcCritical4 14 3 2" xfId="10346"/>
    <cellStyle name="SAPBEXexcCritical4 14 3 2 2" xfId="10347"/>
    <cellStyle name="SAPBEXexcCritical4 14 3 2 3" xfId="10348"/>
    <cellStyle name="SAPBEXexcCritical4 14 3 2 4" xfId="10349"/>
    <cellStyle name="SAPBEXexcCritical4 14 3 2 5" xfId="10350"/>
    <cellStyle name="SAPBEXexcCritical4 14 3 2 6" xfId="10351"/>
    <cellStyle name="SAPBEXexcCritical4 14 3 3" xfId="10352"/>
    <cellStyle name="SAPBEXexcCritical4 14 3 3 2" xfId="10353"/>
    <cellStyle name="SAPBEXexcCritical4 14 3 3 3" xfId="10354"/>
    <cellStyle name="SAPBEXexcCritical4 14 3 3 4" xfId="10355"/>
    <cellStyle name="SAPBEXexcCritical4 14 3 3 5" xfId="10356"/>
    <cellStyle name="SAPBEXexcCritical4 14 3 3 6" xfId="10357"/>
    <cellStyle name="SAPBEXexcCritical4 14 3 4" xfId="10358"/>
    <cellStyle name="SAPBEXexcCritical4 14 3 5" xfId="10359"/>
    <cellStyle name="SAPBEXexcCritical4 14 3 6" xfId="10360"/>
    <cellStyle name="SAPBEXexcCritical4 14 3 7" xfId="10361"/>
    <cellStyle name="SAPBEXexcCritical4 14 3 8" xfId="10362"/>
    <cellStyle name="SAPBEXexcCritical4 14 4" xfId="10363"/>
    <cellStyle name="SAPBEXexcCritical4 14 5" xfId="10364"/>
    <cellStyle name="SAPBEXexcCritical4 14 6" xfId="10365"/>
    <cellStyle name="SAPBEXexcCritical4 14 7" xfId="10366"/>
    <cellStyle name="SAPBEXexcCritical4 14 8" xfId="10367"/>
    <cellStyle name="SAPBEXexcCritical4 15" xfId="10368"/>
    <cellStyle name="SAPBEXexcCritical4 15 2" xfId="10369"/>
    <cellStyle name="SAPBEXexcCritical4 15 2 2" xfId="10370"/>
    <cellStyle name="SAPBEXexcCritical4 15 2 2 2" xfId="10371"/>
    <cellStyle name="SAPBEXexcCritical4 15 2 2 3" xfId="10372"/>
    <cellStyle name="SAPBEXexcCritical4 15 2 2 4" xfId="10373"/>
    <cellStyle name="SAPBEXexcCritical4 15 2 2 5" xfId="10374"/>
    <cellStyle name="SAPBEXexcCritical4 15 2 2 6" xfId="10375"/>
    <cellStyle name="SAPBEXexcCritical4 15 2 3" xfId="10376"/>
    <cellStyle name="SAPBEXexcCritical4 15 2 3 2" xfId="10377"/>
    <cellStyle name="SAPBEXexcCritical4 15 2 3 3" xfId="10378"/>
    <cellStyle name="SAPBEXexcCritical4 15 2 3 4" xfId="10379"/>
    <cellStyle name="SAPBEXexcCritical4 15 2 3 5" xfId="10380"/>
    <cellStyle name="SAPBEXexcCritical4 15 2 3 6" xfId="10381"/>
    <cellStyle name="SAPBEXexcCritical4 15 2 4" xfId="10382"/>
    <cellStyle name="SAPBEXexcCritical4 15 2 5" xfId="10383"/>
    <cellStyle name="SAPBEXexcCritical4 15 2 6" xfId="10384"/>
    <cellStyle name="SAPBEXexcCritical4 15 2 7" xfId="10385"/>
    <cellStyle name="SAPBEXexcCritical4 15 2 8" xfId="10386"/>
    <cellStyle name="SAPBEXexcCritical4 15 3" xfId="10387"/>
    <cellStyle name="SAPBEXexcCritical4 15 3 2" xfId="10388"/>
    <cellStyle name="SAPBEXexcCritical4 15 3 2 2" xfId="10389"/>
    <cellStyle name="SAPBEXexcCritical4 15 3 2 3" xfId="10390"/>
    <cellStyle name="SAPBEXexcCritical4 15 3 2 4" xfId="10391"/>
    <cellStyle name="SAPBEXexcCritical4 15 3 2 5" xfId="10392"/>
    <cellStyle name="SAPBEXexcCritical4 15 3 2 6" xfId="10393"/>
    <cellStyle name="SAPBEXexcCritical4 15 3 3" xfId="10394"/>
    <cellStyle name="SAPBEXexcCritical4 15 3 3 2" xfId="10395"/>
    <cellStyle name="SAPBEXexcCritical4 15 3 3 3" xfId="10396"/>
    <cellStyle name="SAPBEXexcCritical4 15 3 3 4" xfId="10397"/>
    <cellStyle name="SAPBEXexcCritical4 15 3 3 5" xfId="10398"/>
    <cellStyle name="SAPBEXexcCritical4 15 3 3 6" xfId="10399"/>
    <cellStyle name="SAPBEXexcCritical4 15 3 4" xfId="10400"/>
    <cellStyle name="SAPBEXexcCritical4 15 3 5" xfId="10401"/>
    <cellStyle name="SAPBEXexcCritical4 15 3 6" xfId="10402"/>
    <cellStyle name="SAPBEXexcCritical4 15 3 7" xfId="10403"/>
    <cellStyle name="SAPBEXexcCritical4 15 3 8" xfId="10404"/>
    <cellStyle name="SAPBEXexcCritical4 15 4" xfId="10405"/>
    <cellStyle name="SAPBEXexcCritical4 15 5" xfId="10406"/>
    <cellStyle name="SAPBEXexcCritical4 15 6" xfId="10407"/>
    <cellStyle name="SAPBEXexcCritical4 15 7" xfId="10408"/>
    <cellStyle name="SAPBEXexcCritical4 15 8" xfId="10409"/>
    <cellStyle name="SAPBEXexcCritical4 16" xfId="10410"/>
    <cellStyle name="SAPBEXexcCritical4 16 2" xfId="10411"/>
    <cellStyle name="SAPBEXexcCritical4 16 2 2" xfId="10412"/>
    <cellStyle name="SAPBEXexcCritical4 16 2 2 2" xfId="10413"/>
    <cellStyle name="SAPBEXexcCritical4 16 2 2 3" xfId="10414"/>
    <cellStyle name="SAPBEXexcCritical4 16 2 2 4" xfId="10415"/>
    <cellStyle name="SAPBEXexcCritical4 16 2 2 5" xfId="10416"/>
    <cellStyle name="SAPBEXexcCritical4 16 2 2 6" xfId="10417"/>
    <cellStyle name="SAPBEXexcCritical4 16 2 3" xfId="10418"/>
    <cellStyle name="SAPBEXexcCritical4 16 2 3 2" xfId="10419"/>
    <cellStyle name="SAPBEXexcCritical4 16 2 3 3" xfId="10420"/>
    <cellStyle name="SAPBEXexcCritical4 16 2 3 4" xfId="10421"/>
    <cellStyle name="SAPBEXexcCritical4 16 2 3 5" xfId="10422"/>
    <cellStyle name="SAPBEXexcCritical4 16 2 3 6" xfId="10423"/>
    <cellStyle name="SAPBEXexcCritical4 16 2 4" xfId="10424"/>
    <cellStyle name="SAPBEXexcCritical4 16 2 5" xfId="10425"/>
    <cellStyle name="SAPBEXexcCritical4 16 2 6" xfId="10426"/>
    <cellStyle name="SAPBEXexcCritical4 16 2 7" xfId="10427"/>
    <cellStyle name="SAPBEXexcCritical4 16 2 8" xfId="10428"/>
    <cellStyle name="SAPBEXexcCritical4 16 3" xfId="10429"/>
    <cellStyle name="SAPBEXexcCritical4 16 3 2" xfId="10430"/>
    <cellStyle name="SAPBEXexcCritical4 16 3 2 2" xfId="10431"/>
    <cellStyle name="SAPBEXexcCritical4 16 3 2 3" xfId="10432"/>
    <cellStyle name="SAPBEXexcCritical4 16 3 2 4" xfId="10433"/>
    <cellStyle name="SAPBEXexcCritical4 16 3 2 5" xfId="10434"/>
    <cellStyle name="SAPBEXexcCritical4 16 3 2 6" xfId="10435"/>
    <cellStyle name="SAPBEXexcCritical4 16 3 3" xfId="10436"/>
    <cellStyle name="SAPBEXexcCritical4 16 3 3 2" xfId="10437"/>
    <cellStyle name="SAPBEXexcCritical4 16 3 3 3" xfId="10438"/>
    <cellStyle name="SAPBEXexcCritical4 16 3 3 4" xfId="10439"/>
    <cellStyle name="SAPBEXexcCritical4 16 3 3 5" xfId="10440"/>
    <cellStyle name="SAPBEXexcCritical4 16 3 3 6" xfId="10441"/>
    <cellStyle name="SAPBEXexcCritical4 16 3 4" xfId="10442"/>
    <cellStyle name="SAPBEXexcCritical4 16 3 5" xfId="10443"/>
    <cellStyle name="SAPBEXexcCritical4 16 3 6" xfId="10444"/>
    <cellStyle name="SAPBEXexcCritical4 16 3 7" xfId="10445"/>
    <cellStyle name="SAPBEXexcCritical4 16 3 8" xfId="10446"/>
    <cellStyle name="SAPBEXexcCritical4 16 4" xfId="10447"/>
    <cellStyle name="SAPBEXexcCritical4 16 5" xfId="10448"/>
    <cellStyle name="SAPBEXexcCritical4 16 6" xfId="10449"/>
    <cellStyle name="SAPBEXexcCritical4 16 7" xfId="10450"/>
    <cellStyle name="SAPBEXexcCritical4 16 8" xfId="10451"/>
    <cellStyle name="SAPBEXexcCritical4 17" xfId="10452"/>
    <cellStyle name="SAPBEXexcCritical4 17 2" xfId="10453"/>
    <cellStyle name="SAPBEXexcCritical4 17 2 2" xfId="10454"/>
    <cellStyle name="SAPBEXexcCritical4 17 2 2 2" xfId="10455"/>
    <cellStyle name="SAPBEXexcCritical4 17 2 2 3" xfId="10456"/>
    <cellStyle name="SAPBEXexcCritical4 17 2 2 4" xfId="10457"/>
    <cellStyle name="SAPBEXexcCritical4 17 2 2 5" xfId="10458"/>
    <cellStyle name="SAPBEXexcCritical4 17 2 2 6" xfId="10459"/>
    <cellStyle name="SAPBEXexcCritical4 17 2 3" xfId="10460"/>
    <cellStyle name="SAPBEXexcCritical4 17 2 3 2" xfId="10461"/>
    <cellStyle name="SAPBEXexcCritical4 17 2 3 3" xfId="10462"/>
    <cellStyle name="SAPBEXexcCritical4 17 2 3 4" xfId="10463"/>
    <cellStyle name="SAPBEXexcCritical4 17 2 3 5" xfId="10464"/>
    <cellStyle name="SAPBEXexcCritical4 17 2 3 6" xfId="10465"/>
    <cellStyle name="SAPBEXexcCritical4 17 2 4" xfId="10466"/>
    <cellStyle name="SAPBEXexcCritical4 17 2 5" xfId="10467"/>
    <cellStyle name="SAPBEXexcCritical4 17 2 6" xfId="10468"/>
    <cellStyle name="SAPBEXexcCritical4 17 2 7" xfId="10469"/>
    <cellStyle name="SAPBEXexcCritical4 17 2 8" xfId="10470"/>
    <cellStyle name="SAPBEXexcCritical4 17 3" xfId="10471"/>
    <cellStyle name="SAPBEXexcCritical4 17 3 2" xfId="10472"/>
    <cellStyle name="SAPBEXexcCritical4 17 3 2 2" xfId="10473"/>
    <cellStyle name="SAPBEXexcCritical4 17 3 2 3" xfId="10474"/>
    <cellStyle name="SAPBEXexcCritical4 17 3 2 4" xfId="10475"/>
    <cellStyle name="SAPBEXexcCritical4 17 3 2 5" xfId="10476"/>
    <cellStyle name="SAPBEXexcCritical4 17 3 2 6" xfId="10477"/>
    <cellStyle name="SAPBEXexcCritical4 17 3 3" xfId="10478"/>
    <cellStyle name="SAPBEXexcCritical4 17 3 3 2" xfId="10479"/>
    <cellStyle name="SAPBEXexcCritical4 17 3 3 3" xfId="10480"/>
    <cellStyle name="SAPBEXexcCritical4 17 3 3 4" xfId="10481"/>
    <cellStyle name="SAPBEXexcCritical4 17 3 3 5" xfId="10482"/>
    <cellStyle name="SAPBEXexcCritical4 17 3 3 6" xfId="10483"/>
    <cellStyle name="SAPBEXexcCritical4 17 3 4" xfId="10484"/>
    <cellStyle name="SAPBEXexcCritical4 17 3 5" xfId="10485"/>
    <cellStyle name="SAPBEXexcCritical4 17 3 6" xfId="10486"/>
    <cellStyle name="SAPBEXexcCritical4 17 3 7" xfId="10487"/>
    <cellStyle name="SAPBEXexcCritical4 17 3 8" xfId="10488"/>
    <cellStyle name="SAPBEXexcCritical4 17 4" xfId="10489"/>
    <cellStyle name="SAPBEXexcCritical4 17 5" xfId="10490"/>
    <cellStyle name="SAPBEXexcCritical4 17 6" xfId="10491"/>
    <cellStyle name="SAPBEXexcCritical4 17 7" xfId="10492"/>
    <cellStyle name="SAPBEXexcCritical4 17 8" xfId="10493"/>
    <cellStyle name="SAPBEXexcCritical4 18" xfId="10494"/>
    <cellStyle name="SAPBEXexcCritical4 18 2" xfId="10495"/>
    <cellStyle name="SAPBEXexcCritical4 18 2 2" xfId="10496"/>
    <cellStyle name="SAPBEXexcCritical4 18 2 2 2" xfId="10497"/>
    <cellStyle name="SAPBEXexcCritical4 18 2 2 3" xfId="10498"/>
    <cellStyle name="SAPBEXexcCritical4 18 2 2 4" xfId="10499"/>
    <cellStyle name="SAPBEXexcCritical4 18 2 2 5" xfId="10500"/>
    <cellStyle name="SAPBEXexcCritical4 18 2 2 6" xfId="10501"/>
    <cellStyle name="SAPBEXexcCritical4 18 2 3" xfId="10502"/>
    <cellStyle name="SAPBEXexcCritical4 18 2 3 2" xfId="10503"/>
    <cellStyle name="SAPBEXexcCritical4 18 2 3 3" xfId="10504"/>
    <cellStyle name="SAPBEXexcCritical4 18 2 3 4" xfId="10505"/>
    <cellStyle name="SAPBEXexcCritical4 18 2 3 5" xfId="10506"/>
    <cellStyle name="SAPBEXexcCritical4 18 2 3 6" xfId="10507"/>
    <cellStyle name="SAPBEXexcCritical4 18 2 4" xfId="10508"/>
    <cellStyle name="SAPBEXexcCritical4 18 2 5" xfId="10509"/>
    <cellStyle name="SAPBEXexcCritical4 18 2 6" xfId="10510"/>
    <cellStyle name="SAPBEXexcCritical4 18 2 7" xfId="10511"/>
    <cellStyle name="SAPBEXexcCritical4 18 2 8" xfId="10512"/>
    <cellStyle name="SAPBEXexcCritical4 18 3" xfId="10513"/>
    <cellStyle name="SAPBEXexcCritical4 18 3 2" xfId="10514"/>
    <cellStyle name="SAPBEXexcCritical4 18 3 2 2" xfId="10515"/>
    <cellStyle name="SAPBEXexcCritical4 18 3 2 3" xfId="10516"/>
    <cellStyle name="SAPBEXexcCritical4 18 3 2 4" xfId="10517"/>
    <cellStyle name="SAPBEXexcCritical4 18 3 2 5" xfId="10518"/>
    <cellStyle name="SAPBEXexcCritical4 18 3 2 6" xfId="10519"/>
    <cellStyle name="SAPBEXexcCritical4 18 3 3" xfId="10520"/>
    <cellStyle name="SAPBEXexcCritical4 18 3 3 2" xfId="10521"/>
    <cellStyle name="SAPBEXexcCritical4 18 3 3 3" xfId="10522"/>
    <cellStyle name="SAPBEXexcCritical4 18 3 3 4" xfId="10523"/>
    <cellStyle name="SAPBEXexcCritical4 18 3 3 5" xfId="10524"/>
    <cellStyle name="SAPBEXexcCritical4 18 3 3 6" xfId="10525"/>
    <cellStyle name="SAPBEXexcCritical4 18 3 4" xfId="10526"/>
    <cellStyle name="SAPBEXexcCritical4 18 3 5" xfId="10527"/>
    <cellStyle name="SAPBEXexcCritical4 18 3 6" xfId="10528"/>
    <cellStyle name="SAPBEXexcCritical4 18 3 7" xfId="10529"/>
    <cellStyle name="SAPBEXexcCritical4 18 3 8" xfId="10530"/>
    <cellStyle name="SAPBEXexcCritical4 18 4" xfId="10531"/>
    <cellStyle name="SAPBEXexcCritical4 18 5" xfId="10532"/>
    <cellStyle name="SAPBEXexcCritical4 18 6" xfId="10533"/>
    <cellStyle name="SAPBEXexcCritical4 18 7" xfId="10534"/>
    <cellStyle name="SAPBEXexcCritical4 18 8" xfId="10535"/>
    <cellStyle name="SAPBEXexcCritical4 19" xfId="10536"/>
    <cellStyle name="SAPBEXexcCritical4 19 2" xfId="10537"/>
    <cellStyle name="SAPBEXexcCritical4 19 2 2" xfId="10538"/>
    <cellStyle name="SAPBEXexcCritical4 19 2 2 2" xfId="10539"/>
    <cellStyle name="SAPBEXexcCritical4 19 2 2 3" xfId="10540"/>
    <cellStyle name="SAPBEXexcCritical4 19 2 2 4" xfId="10541"/>
    <cellStyle name="SAPBEXexcCritical4 19 2 2 5" xfId="10542"/>
    <cellStyle name="SAPBEXexcCritical4 19 2 2 6" xfId="10543"/>
    <cellStyle name="SAPBEXexcCritical4 19 2 3" xfId="10544"/>
    <cellStyle name="SAPBEXexcCritical4 19 2 3 2" xfId="10545"/>
    <cellStyle name="SAPBEXexcCritical4 19 2 3 3" xfId="10546"/>
    <cellStyle name="SAPBEXexcCritical4 19 2 3 4" xfId="10547"/>
    <cellStyle name="SAPBEXexcCritical4 19 2 3 5" xfId="10548"/>
    <cellStyle name="SAPBEXexcCritical4 19 2 3 6" xfId="10549"/>
    <cellStyle name="SAPBEXexcCritical4 19 2 4" xfId="10550"/>
    <cellStyle name="SAPBEXexcCritical4 19 2 5" xfId="10551"/>
    <cellStyle name="SAPBEXexcCritical4 19 2 6" xfId="10552"/>
    <cellStyle name="SAPBEXexcCritical4 19 2 7" xfId="10553"/>
    <cellStyle name="SAPBEXexcCritical4 19 2 8" xfId="10554"/>
    <cellStyle name="SAPBEXexcCritical4 19 3" xfId="10555"/>
    <cellStyle name="SAPBEXexcCritical4 19 3 2" xfId="10556"/>
    <cellStyle name="SAPBEXexcCritical4 19 3 2 2" xfId="10557"/>
    <cellStyle name="SAPBEXexcCritical4 19 3 2 3" xfId="10558"/>
    <cellStyle name="SAPBEXexcCritical4 19 3 2 4" xfId="10559"/>
    <cellStyle name="SAPBEXexcCritical4 19 3 2 5" xfId="10560"/>
    <cellStyle name="SAPBEXexcCritical4 19 3 2 6" xfId="10561"/>
    <cellStyle name="SAPBEXexcCritical4 19 3 3" xfId="10562"/>
    <cellStyle name="SAPBEXexcCritical4 19 3 3 2" xfId="10563"/>
    <cellStyle name="SAPBEXexcCritical4 19 3 3 3" xfId="10564"/>
    <cellStyle name="SAPBEXexcCritical4 19 3 3 4" xfId="10565"/>
    <cellStyle name="SAPBEXexcCritical4 19 3 3 5" xfId="10566"/>
    <cellStyle name="SAPBEXexcCritical4 19 3 3 6" xfId="10567"/>
    <cellStyle name="SAPBEXexcCritical4 19 3 4" xfId="10568"/>
    <cellStyle name="SAPBEXexcCritical4 19 3 5" xfId="10569"/>
    <cellStyle name="SAPBEXexcCritical4 19 3 6" xfId="10570"/>
    <cellStyle name="SAPBEXexcCritical4 19 3 7" xfId="10571"/>
    <cellStyle name="SAPBEXexcCritical4 19 3 8" xfId="10572"/>
    <cellStyle name="SAPBEXexcCritical4 19 4" xfId="10573"/>
    <cellStyle name="SAPBEXexcCritical4 19 5" xfId="10574"/>
    <cellStyle name="SAPBEXexcCritical4 19 6" xfId="10575"/>
    <cellStyle name="SAPBEXexcCritical4 19 7" xfId="10576"/>
    <cellStyle name="SAPBEXexcCritical4 19 8" xfId="10577"/>
    <cellStyle name="SAPBEXexcCritical4 2" xfId="10578"/>
    <cellStyle name="SAPBEXexcCritical4 2 2" xfId="10579"/>
    <cellStyle name="SAPBEXexcCritical4 2 2 2" xfId="10580"/>
    <cellStyle name="SAPBEXexcCritical4 2 2 2 2" xfId="10581"/>
    <cellStyle name="SAPBEXexcCritical4 2 2 2 3" xfId="10582"/>
    <cellStyle name="SAPBEXexcCritical4 2 2 2 4" xfId="10583"/>
    <cellStyle name="SAPBEXexcCritical4 2 2 2 5" xfId="10584"/>
    <cellStyle name="SAPBEXexcCritical4 2 2 2 6" xfId="10585"/>
    <cellStyle name="SAPBEXexcCritical4 2 2 3" xfId="10586"/>
    <cellStyle name="SAPBEXexcCritical4 2 2 3 2" xfId="10587"/>
    <cellStyle name="SAPBEXexcCritical4 2 2 3 3" xfId="10588"/>
    <cellStyle name="SAPBEXexcCritical4 2 2 3 4" xfId="10589"/>
    <cellStyle name="SAPBEXexcCritical4 2 2 3 5" xfId="10590"/>
    <cellStyle name="SAPBEXexcCritical4 2 2 3 6" xfId="10591"/>
    <cellStyle name="SAPBEXexcCritical4 2 2 4" xfId="10592"/>
    <cellStyle name="SAPBEXexcCritical4 2 2 5" xfId="10593"/>
    <cellStyle name="SAPBEXexcCritical4 2 2 6" xfId="10594"/>
    <cellStyle name="SAPBEXexcCritical4 2 2 7" xfId="10595"/>
    <cellStyle name="SAPBEXexcCritical4 2 2 8" xfId="10596"/>
    <cellStyle name="SAPBEXexcCritical4 2 3" xfId="10597"/>
    <cellStyle name="SAPBEXexcCritical4 2 3 2" xfId="10598"/>
    <cellStyle name="SAPBEXexcCritical4 2 3 2 2" xfId="10599"/>
    <cellStyle name="SAPBEXexcCritical4 2 3 2 3" xfId="10600"/>
    <cellStyle name="SAPBEXexcCritical4 2 3 2 4" xfId="10601"/>
    <cellStyle name="SAPBEXexcCritical4 2 3 2 5" xfId="10602"/>
    <cellStyle name="SAPBEXexcCritical4 2 3 2 6" xfId="10603"/>
    <cellStyle name="SAPBEXexcCritical4 2 3 3" xfId="10604"/>
    <cellStyle name="SAPBEXexcCritical4 2 3 3 2" xfId="10605"/>
    <cellStyle name="SAPBEXexcCritical4 2 3 3 3" xfId="10606"/>
    <cellStyle name="SAPBEXexcCritical4 2 3 3 4" xfId="10607"/>
    <cellStyle name="SAPBEXexcCritical4 2 3 3 5" xfId="10608"/>
    <cellStyle name="SAPBEXexcCritical4 2 3 3 6" xfId="10609"/>
    <cellStyle name="SAPBEXexcCritical4 2 3 4" xfId="10610"/>
    <cellStyle name="SAPBEXexcCritical4 2 3 5" xfId="10611"/>
    <cellStyle name="SAPBEXexcCritical4 2 3 6" xfId="10612"/>
    <cellStyle name="SAPBEXexcCritical4 2 3 7" xfId="10613"/>
    <cellStyle name="SAPBEXexcCritical4 2 3 8" xfId="10614"/>
    <cellStyle name="SAPBEXexcCritical4 2 4" xfId="10615"/>
    <cellStyle name="SAPBEXexcCritical4 2 5" xfId="10616"/>
    <cellStyle name="SAPBEXexcCritical4 2 6" xfId="10617"/>
    <cellStyle name="SAPBEXexcCritical4 2 7" xfId="10618"/>
    <cellStyle name="SAPBEXexcCritical4 2 8" xfId="10619"/>
    <cellStyle name="SAPBEXexcCritical4 20" xfId="10620"/>
    <cellStyle name="SAPBEXexcCritical4 20 2" xfId="10621"/>
    <cellStyle name="SAPBEXexcCritical4 20 2 2" xfId="10622"/>
    <cellStyle name="SAPBEXexcCritical4 20 2 3" xfId="10623"/>
    <cellStyle name="SAPBEXexcCritical4 20 2 4" xfId="10624"/>
    <cellStyle name="SAPBEXexcCritical4 20 2 5" xfId="10625"/>
    <cellStyle name="SAPBEXexcCritical4 20 2 6" xfId="10626"/>
    <cellStyle name="SAPBEXexcCritical4 20 3" xfId="10627"/>
    <cellStyle name="SAPBEXexcCritical4 20 3 2" xfId="10628"/>
    <cellStyle name="SAPBEXexcCritical4 20 3 3" xfId="10629"/>
    <cellStyle name="SAPBEXexcCritical4 20 3 4" xfId="10630"/>
    <cellStyle name="SAPBEXexcCritical4 20 3 5" xfId="10631"/>
    <cellStyle name="SAPBEXexcCritical4 20 3 6" xfId="10632"/>
    <cellStyle name="SAPBEXexcCritical4 20 4" xfId="10633"/>
    <cellStyle name="SAPBEXexcCritical4 20 5" xfId="10634"/>
    <cellStyle name="SAPBEXexcCritical4 20 6" xfId="10635"/>
    <cellStyle name="SAPBEXexcCritical4 20 7" xfId="10636"/>
    <cellStyle name="SAPBEXexcCritical4 20 8" xfId="10637"/>
    <cellStyle name="SAPBEXexcCritical4 21" xfId="10638"/>
    <cellStyle name="SAPBEXexcCritical4 21 2" xfId="10639"/>
    <cellStyle name="SAPBEXexcCritical4 21 2 2" xfId="10640"/>
    <cellStyle name="SAPBEXexcCritical4 21 2 3" xfId="10641"/>
    <cellStyle name="SAPBEXexcCritical4 21 2 4" xfId="10642"/>
    <cellStyle name="SAPBEXexcCritical4 21 2 5" xfId="10643"/>
    <cellStyle name="SAPBEXexcCritical4 21 2 6" xfId="10644"/>
    <cellStyle name="SAPBEXexcCritical4 21 3" xfId="10645"/>
    <cellStyle name="SAPBEXexcCritical4 21 3 2" xfId="10646"/>
    <cellStyle name="SAPBEXexcCritical4 21 3 3" xfId="10647"/>
    <cellStyle name="SAPBEXexcCritical4 21 3 4" xfId="10648"/>
    <cellStyle name="SAPBEXexcCritical4 21 3 5" xfId="10649"/>
    <cellStyle name="SAPBEXexcCritical4 21 3 6" xfId="10650"/>
    <cellStyle name="SAPBEXexcCritical4 21 4" xfId="10651"/>
    <cellStyle name="SAPBEXexcCritical4 21 5" xfId="10652"/>
    <cellStyle name="SAPBEXexcCritical4 21 6" xfId="10653"/>
    <cellStyle name="SAPBEXexcCritical4 21 7" xfId="10654"/>
    <cellStyle name="SAPBEXexcCritical4 21 8" xfId="10655"/>
    <cellStyle name="SAPBEXexcCritical4 22" xfId="10656"/>
    <cellStyle name="SAPBEXexcCritical4 23" xfId="10657"/>
    <cellStyle name="SAPBEXexcCritical4 24" xfId="10658"/>
    <cellStyle name="SAPBEXexcCritical4 25" xfId="10659"/>
    <cellStyle name="SAPBEXexcCritical4 26" xfId="10660"/>
    <cellStyle name="SAPBEXexcCritical4 27" xfId="32939"/>
    <cellStyle name="SAPBEXexcCritical4 3" xfId="10661"/>
    <cellStyle name="SAPBEXexcCritical4 3 2" xfId="10662"/>
    <cellStyle name="SAPBEXexcCritical4 3 2 2" xfId="10663"/>
    <cellStyle name="SAPBEXexcCritical4 3 2 2 2" xfId="10664"/>
    <cellStyle name="SAPBEXexcCritical4 3 2 2 3" xfId="10665"/>
    <cellStyle name="SAPBEXexcCritical4 3 2 2 4" xfId="10666"/>
    <cellStyle name="SAPBEXexcCritical4 3 2 2 5" xfId="10667"/>
    <cellStyle name="SAPBEXexcCritical4 3 2 2 6" xfId="10668"/>
    <cellStyle name="SAPBEXexcCritical4 3 2 3" xfId="10669"/>
    <cellStyle name="SAPBEXexcCritical4 3 2 3 2" xfId="10670"/>
    <cellStyle name="SAPBEXexcCritical4 3 2 3 3" xfId="10671"/>
    <cellStyle name="SAPBEXexcCritical4 3 2 3 4" xfId="10672"/>
    <cellStyle name="SAPBEXexcCritical4 3 2 3 5" xfId="10673"/>
    <cellStyle name="SAPBEXexcCritical4 3 2 3 6" xfId="10674"/>
    <cellStyle name="SAPBEXexcCritical4 3 2 4" xfId="10675"/>
    <cellStyle name="SAPBEXexcCritical4 3 2 5" xfId="10676"/>
    <cellStyle name="SAPBEXexcCritical4 3 2 6" xfId="10677"/>
    <cellStyle name="SAPBEXexcCritical4 3 2 7" xfId="10678"/>
    <cellStyle name="SAPBEXexcCritical4 3 2 8" xfId="10679"/>
    <cellStyle name="SAPBEXexcCritical4 3 3" xfId="10680"/>
    <cellStyle name="SAPBEXexcCritical4 3 3 2" xfId="10681"/>
    <cellStyle name="SAPBEXexcCritical4 3 3 2 2" xfId="10682"/>
    <cellStyle name="SAPBEXexcCritical4 3 3 2 3" xfId="10683"/>
    <cellStyle name="SAPBEXexcCritical4 3 3 2 4" xfId="10684"/>
    <cellStyle name="SAPBEXexcCritical4 3 3 2 5" xfId="10685"/>
    <cellStyle name="SAPBEXexcCritical4 3 3 2 6" xfId="10686"/>
    <cellStyle name="SAPBEXexcCritical4 3 3 3" xfId="10687"/>
    <cellStyle name="SAPBEXexcCritical4 3 3 3 2" xfId="10688"/>
    <cellStyle name="SAPBEXexcCritical4 3 3 3 3" xfId="10689"/>
    <cellStyle name="SAPBEXexcCritical4 3 3 3 4" xfId="10690"/>
    <cellStyle name="SAPBEXexcCritical4 3 3 3 5" xfId="10691"/>
    <cellStyle name="SAPBEXexcCritical4 3 3 3 6" xfId="10692"/>
    <cellStyle name="SAPBEXexcCritical4 3 3 4" xfId="10693"/>
    <cellStyle name="SAPBEXexcCritical4 3 3 5" xfId="10694"/>
    <cellStyle name="SAPBEXexcCritical4 3 3 6" xfId="10695"/>
    <cellStyle name="SAPBEXexcCritical4 3 3 7" xfId="10696"/>
    <cellStyle name="SAPBEXexcCritical4 3 3 8" xfId="10697"/>
    <cellStyle name="SAPBEXexcCritical4 3 4" xfId="10698"/>
    <cellStyle name="SAPBEXexcCritical4 3 5" xfId="10699"/>
    <cellStyle name="SAPBEXexcCritical4 3 6" xfId="10700"/>
    <cellStyle name="SAPBEXexcCritical4 3 7" xfId="10701"/>
    <cellStyle name="SAPBEXexcCritical4 3 8" xfId="10702"/>
    <cellStyle name="SAPBEXexcCritical4 4" xfId="10703"/>
    <cellStyle name="SAPBEXexcCritical4 4 2" xfId="10704"/>
    <cellStyle name="SAPBEXexcCritical4 4 2 2" xfId="10705"/>
    <cellStyle name="SAPBEXexcCritical4 4 2 2 2" xfId="10706"/>
    <cellStyle name="SAPBEXexcCritical4 4 2 2 3" xfId="10707"/>
    <cellStyle name="SAPBEXexcCritical4 4 2 2 4" xfId="10708"/>
    <cellStyle name="SAPBEXexcCritical4 4 2 2 5" xfId="10709"/>
    <cellStyle name="SAPBEXexcCritical4 4 2 2 6" xfId="10710"/>
    <cellStyle name="SAPBEXexcCritical4 4 2 3" xfId="10711"/>
    <cellStyle name="SAPBEXexcCritical4 4 2 3 2" xfId="10712"/>
    <cellStyle name="SAPBEXexcCritical4 4 2 3 3" xfId="10713"/>
    <cellStyle name="SAPBEXexcCritical4 4 2 3 4" xfId="10714"/>
    <cellStyle name="SAPBEXexcCritical4 4 2 3 5" xfId="10715"/>
    <cellStyle name="SAPBEXexcCritical4 4 2 3 6" xfId="10716"/>
    <cellStyle name="SAPBEXexcCritical4 4 2 4" xfId="10717"/>
    <cellStyle name="SAPBEXexcCritical4 4 2 5" xfId="10718"/>
    <cellStyle name="SAPBEXexcCritical4 4 2 6" xfId="10719"/>
    <cellStyle name="SAPBEXexcCritical4 4 2 7" xfId="10720"/>
    <cellStyle name="SAPBEXexcCritical4 4 2 8" xfId="10721"/>
    <cellStyle name="SAPBEXexcCritical4 4 3" xfId="10722"/>
    <cellStyle name="SAPBEXexcCritical4 4 3 2" xfId="10723"/>
    <cellStyle name="SAPBEXexcCritical4 4 3 2 2" xfId="10724"/>
    <cellStyle name="SAPBEXexcCritical4 4 3 2 3" xfId="10725"/>
    <cellStyle name="SAPBEXexcCritical4 4 3 2 4" xfId="10726"/>
    <cellStyle name="SAPBEXexcCritical4 4 3 2 5" xfId="10727"/>
    <cellStyle name="SAPBEXexcCritical4 4 3 2 6" xfId="10728"/>
    <cellStyle name="SAPBEXexcCritical4 4 3 3" xfId="10729"/>
    <cellStyle name="SAPBEXexcCritical4 4 3 3 2" xfId="10730"/>
    <cellStyle name="SAPBEXexcCritical4 4 3 3 3" xfId="10731"/>
    <cellStyle name="SAPBEXexcCritical4 4 3 3 4" xfId="10732"/>
    <cellStyle name="SAPBEXexcCritical4 4 3 3 5" xfId="10733"/>
    <cellStyle name="SAPBEXexcCritical4 4 3 3 6" xfId="10734"/>
    <cellStyle name="SAPBEXexcCritical4 4 3 4" xfId="10735"/>
    <cellStyle name="SAPBEXexcCritical4 4 3 5" xfId="10736"/>
    <cellStyle name="SAPBEXexcCritical4 4 3 6" xfId="10737"/>
    <cellStyle name="SAPBEXexcCritical4 4 3 7" xfId="10738"/>
    <cellStyle name="SAPBEXexcCritical4 4 3 8" xfId="10739"/>
    <cellStyle name="SAPBEXexcCritical4 4 4" xfId="10740"/>
    <cellStyle name="SAPBEXexcCritical4 4 5" xfId="10741"/>
    <cellStyle name="SAPBEXexcCritical4 4 6" xfId="10742"/>
    <cellStyle name="SAPBEXexcCritical4 4 7" xfId="10743"/>
    <cellStyle name="SAPBEXexcCritical4 4 8" xfId="10744"/>
    <cellStyle name="SAPBEXexcCritical4 5" xfId="10745"/>
    <cellStyle name="SAPBEXexcCritical4 5 2" xfId="10746"/>
    <cellStyle name="SAPBEXexcCritical4 5 2 2" xfId="10747"/>
    <cellStyle name="SAPBEXexcCritical4 5 2 2 2" xfId="10748"/>
    <cellStyle name="SAPBEXexcCritical4 5 2 2 3" xfId="10749"/>
    <cellStyle name="SAPBEXexcCritical4 5 2 2 4" xfId="10750"/>
    <cellStyle name="SAPBEXexcCritical4 5 2 2 5" xfId="10751"/>
    <cellStyle name="SAPBEXexcCritical4 5 2 2 6" xfId="10752"/>
    <cellStyle name="SAPBEXexcCritical4 5 2 3" xfId="10753"/>
    <cellStyle name="SAPBEXexcCritical4 5 2 3 2" xfId="10754"/>
    <cellStyle name="SAPBEXexcCritical4 5 2 3 3" xfId="10755"/>
    <cellStyle name="SAPBEXexcCritical4 5 2 3 4" xfId="10756"/>
    <cellStyle name="SAPBEXexcCritical4 5 2 3 5" xfId="10757"/>
    <cellStyle name="SAPBEXexcCritical4 5 2 3 6" xfId="10758"/>
    <cellStyle name="SAPBEXexcCritical4 5 2 4" xfId="10759"/>
    <cellStyle name="SAPBEXexcCritical4 5 2 5" xfId="10760"/>
    <cellStyle name="SAPBEXexcCritical4 5 2 6" xfId="10761"/>
    <cellStyle name="SAPBEXexcCritical4 5 2 7" xfId="10762"/>
    <cellStyle name="SAPBEXexcCritical4 5 2 8" xfId="10763"/>
    <cellStyle name="SAPBEXexcCritical4 5 3" xfId="10764"/>
    <cellStyle name="SAPBEXexcCritical4 5 3 2" xfId="10765"/>
    <cellStyle name="SAPBEXexcCritical4 5 3 2 2" xfId="10766"/>
    <cellStyle name="SAPBEXexcCritical4 5 3 2 3" xfId="10767"/>
    <cellStyle name="SAPBEXexcCritical4 5 3 2 4" xfId="10768"/>
    <cellStyle name="SAPBEXexcCritical4 5 3 2 5" xfId="10769"/>
    <cellStyle name="SAPBEXexcCritical4 5 3 2 6" xfId="10770"/>
    <cellStyle name="SAPBEXexcCritical4 5 3 3" xfId="10771"/>
    <cellStyle name="SAPBEXexcCritical4 5 3 3 2" xfId="10772"/>
    <cellStyle name="SAPBEXexcCritical4 5 3 3 3" xfId="10773"/>
    <cellStyle name="SAPBEXexcCritical4 5 3 3 4" xfId="10774"/>
    <cellStyle name="SAPBEXexcCritical4 5 3 3 5" xfId="10775"/>
    <cellStyle name="SAPBEXexcCritical4 5 3 3 6" xfId="10776"/>
    <cellStyle name="SAPBEXexcCritical4 5 3 4" xfId="10777"/>
    <cellStyle name="SAPBEXexcCritical4 5 3 5" xfId="10778"/>
    <cellStyle name="SAPBEXexcCritical4 5 3 6" xfId="10779"/>
    <cellStyle name="SAPBEXexcCritical4 5 3 7" xfId="10780"/>
    <cellStyle name="SAPBEXexcCritical4 5 3 8" xfId="10781"/>
    <cellStyle name="SAPBEXexcCritical4 5 4" xfId="10782"/>
    <cellStyle name="SAPBEXexcCritical4 5 5" xfId="10783"/>
    <cellStyle name="SAPBEXexcCritical4 5 6" xfId="10784"/>
    <cellStyle name="SAPBEXexcCritical4 5 7" xfId="10785"/>
    <cellStyle name="SAPBEXexcCritical4 5 8" xfId="10786"/>
    <cellStyle name="SAPBEXexcCritical4 6" xfId="10787"/>
    <cellStyle name="SAPBEXexcCritical4 6 2" xfId="10788"/>
    <cellStyle name="SAPBEXexcCritical4 6 2 2" xfId="10789"/>
    <cellStyle name="SAPBEXexcCritical4 6 2 2 2" xfId="10790"/>
    <cellStyle name="SAPBEXexcCritical4 6 2 2 3" xfId="10791"/>
    <cellStyle name="SAPBEXexcCritical4 6 2 2 4" xfId="10792"/>
    <cellStyle name="SAPBEXexcCritical4 6 2 2 5" xfId="10793"/>
    <cellStyle name="SAPBEXexcCritical4 6 2 2 6" xfId="10794"/>
    <cellStyle name="SAPBEXexcCritical4 6 2 3" xfId="10795"/>
    <cellStyle name="SAPBEXexcCritical4 6 2 3 2" xfId="10796"/>
    <cellStyle name="SAPBEXexcCritical4 6 2 3 3" xfId="10797"/>
    <cellStyle name="SAPBEXexcCritical4 6 2 3 4" xfId="10798"/>
    <cellStyle name="SAPBEXexcCritical4 6 2 3 5" xfId="10799"/>
    <cellStyle name="SAPBEXexcCritical4 6 2 3 6" xfId="10800"/>
    <cellStyle name="SAPBEXexcCritical4 6 2 4" xfId="10801"/>
    <cellStyle name="SAPBEXexcCritical4 6 2 5" xfId="10802"/>
    <cellStyle name="SAPBEXexcCritical4 6 2 6" xfId="10803"/>
    <cellStyle name="SAPBEXexcCritical4 6 2 7" xfId="10804"/>
    <cellStyle name="SAPBEXexcCritical4 6 2 8" xfId="10805"/>
    <cellStyle name="SAPBEXexcCritical4 6 3" xfId="10806"/>
    <cellStyle name="SAPBEXexcCritical4 6 3 2" xfId="10807"/>
    <cellStyle name="SAPBEXexcCritical4 6 3 2 2" xfId="10808"/>
    <cellStyle name="SAPBEXexcCritical4 6 3 2 3" xfId="10809"/>
    <cellStyle name="SAPBEXexcCritical4 6 3 2 4" xfId="10810"/>
    <cellStyle name="SAPBEXexcCritical4 6 3 2 5" xfId="10811"/>
    <cellStyle name="SAPBEXexcCritical4 6 3 2 6" xfId="10812"/>
    <cellStyle name="SAPBEXexcCritical4 6 3 3" xfId="10813"/>
    <cellStyle name="SAPBEXexcCritical4 6 3 3 2" xfId="10814"/>
    <cellStyle name="SAPBEXexcCritical4 6 3 3 3" xfId="10815"/>
    <cellStyle name="SAPBEXexcCritical4 6 3 3 4" xfId="10816"/>
    <cellStyle name="SAPBEXexcCritical4 6 3 3 5" xfId="10817"/>
    <cellStyle name="SAPBEXexcCritical4 6 3 3 6" xfId="10818"/>
    <cellStyle name="SAPBEXexcCritical4 6 3 4" xfId="10819"/>
    <cellStyle name="SAPBEXexcCritical4 6 3 5" xfId="10820"/>
    <cellStyle name="SAPBEXexcCritical4 6 3 6" xfId="10821"/>
    <cellStyle name="SAPBEXexcCritical4 6 3 7" xfId="10822"/>
    <cellStyle name="SAPBEXexcCritical4 6 3 8" xfId="10823"/>
    <cellStyle name="SAPBEXexcCritical4 6 4" xfId="10824"/>
    <cellStyle name="SAPBEXexcCritical4 6 5" xfId="10825"/>
    <cellStyle name="SAPBEXexcCritical4 6 6" xfId="10826"/>
    <cellStyle name="SAPBEXexcCritical4 6 7" xfId="10827"/>
    <cellStyle name="SAPBEXexcCritical4 6 8" xfId="10828"/>
    <cellStyle name="SAPBEXexcCritical4 7" xfId="10829"/>
    <cellStyle name="SAPBEXexcCritical4 7 2" xfId="10830"/>
    <cellStyle name="SAPBEXexcCritical4 7 2 2" xfId="10831"/>
    <cellStyle name="SAPBEXexcCritical4 7 2 2 2" xfId="10832"/>
    <cellStyle name="SAPBEXexcCritical4 7 2 2 3" xfId="10833"/>
    <cellStyle name="SAPBEXexcCritical4 7 2 2 4" xfId="10834"/>
    <cellStyle name="SAPBEXexcCritical4 7 2 2 5" xfId="10835"/>
    <cellStyle name="SAPBEXexcCritical4 7 2 2 6" xfId="10836"/>
    <cellStyle name="SAPBEXexcCritical4 7 2 3" xfId="10837"/>
    <cellStyle name="SAPBEXexcCritical4 7 2 3 2" xfId="10838"/>
    <cellStyle name="SAPBEXexcCritical4 7 2 3 3" xfId="10839"/>
    <cellStyle name="SAPBEXexcCritical4 7 2 3 4" xfId="10840"/>
    <cellStyle name="SAPBEXexcCritical4 7 2 3 5" xfId="10841"/>
    <cellStyle name="SAPBEXexcCritical4 7 2 3 6" xfId="10842"/>
    <cellStyle name="SAPBEXexcCritical4 7 2 4" xfId="10843"/>
    <cellStyle name="SAPBEXexcCritical4 7 2 5" xfId="10844"/>
    <cellStyle name="SAPBEXexcCritical4 7 2 6" xfId="10845"/>
    <cellStyle name="SAPBEXexcCritical4 7 2 7" xfId="10846"/>
    <cellStyle name="SAPBEXexcCritical4 7 2 8" xfId="10847"/>
    <cellStyle name="SAPBEXexcCritical4 7 3" xfId="10848"/>
    <cellStyle name="SAPBEXexcCritical4 7 3 2" xfId="10849"/>
    <cellStyle name="SAPBEXexcCritical4 7 3 2 2" xfId="10850"/>
    <cellStyle name="SAPBEXexcCritical4 7 3 2 3" xfId="10851"/>
    <cellStyle name="SAPBEXexcCritical4 7 3 2 4" xfId="10852"/>
    <cellStyle name="SAPBEXexcCritical4 7 3 2 5" xfId="10853"/>
    <cellStyle name="SAPBEXexcCritical4 7 3 2 6" xfId="10854"/>
    <cellStyle name="SAPBEXexcCritical4 7 3 3" xfId="10855"/>
    <cellStyle name="SAPBEXexcCritical4 7 3 3 2" xfId="10856"/>
    <cellStyle name="SAPBEXexcCritical4 7 3 3 3" xfId="10857"/>
    <cellStyle name="SAPBEXexcCritical4 7 3 3 4" xfId="10858"/>
    <cellStyle name="SAPBEXexcCritical4 7 3 3 5" xfId="10859"/>
    <cellStyle name="SAPBEXexcCritical4 7 3 3 6" xfId="10860"/>
    <cellStyle name="SAPBEXexcCritical4 7 3 4" xfId="10861"/>
    <cellStyle name="SAPBEXexcCritical4 7 3 5" xfId="10862"/>
    <cellStyle name="SAPBEXexcCritical4 7 3 6" xfId="10863"/>
    <cellStyle name="SAPBEXexcCritical4 7 3 7" xfId="10864"/>
    <cellStyle name="SAPBEXexcCritical4 7 3 8" xfId="10865"/>
    <cellStyle name="SAPBEXexcCritical4 7 4" xfId="10866"/>
    <cellStyle name="SAPBEXexcCritical4 7 5" xfId="10867"/>
    <cellStyle name="SAPBEXexcCritical4 7 6" xfId="10868"/>
    <cellStyle name="SAPBEXexcCritical4 7 7" xfId="10869"/>
    <cellStyle name="SAPBEXexcCritical4 7 8" xfId="10870"/>
    <cellStyle name="SAPBEXexcCritical4 8" xfId="10871"/>
    <cellStyle name="SAPBEXexcCritical4 8 2" xfId="10872"/>
    <cellStyle name="SAPBEXexcCritical4 8 2 2" xfId="10873"/>
    <cellStyle name="SAPBEXexcCritical4 8 2 2 2" xfId="10874"/>
    <cellStyle name="SAPBEXexcCritical4 8 2 2 3" xfId="10875"/>
    <cellStyle name="SAPBEXexcCritical4 8 2 2 4" xfId="10876"/>
    <cellStyle name="SAPBEXexcCritical4 8 2 2 5" xfId="10877"/>
    <cellStyle name="SAPBEXexcCritical4 8 2 2 6" xfId="10878"/>
    <cellStyle name="SAPBEXexcCritical4 8 2 3" xfId="10879"/>
    <cellStyle name="SAPBEXexcCritical4 8 2 3 2" xfId="10880"/>
    <cellStyle name="SAPBEXexcCritical4 8 2 3 3" xfId="10881"/>
    <cellStyle name="SAPBEXexcCritical4 8 2 3 4" xfId="10882"/>
    <cellStyle name="SAPBEXexcCritical4 8 2 3 5" xfId="10883"/>
    <cellStyle name="SAPBEXexcCritical4 8 2 3 6" xfId="10884"/>
    <cellStyle name="SAPBEXexcCritical4 8 2 4" xfId="10885"/>
    <cellStyle name="SAPBEXexcCritical4 8 2 5" xfId="10886"/>
    <cellStyle name="SAPBEXexcCritical4 8 2 6" xfId="10887"/>
    <cellStyle name="SAPBEXexcCritical4 8 2 7" xfId="10888"/>
    <cellStyle name="SAPBEXexcCritical4 8 2 8" xfId="10889"/>
    <cellStyle name="SAPBEXexcCritical4 8 3" xfId="10890"/>
    <cellStyle name="SAPBEXexcCritical4 8 3 2" xfId="10891"/>
    <cellStyle name="SAPBEXexcCritical4 8 3 2 2" xfId="10892"/>
    <cellStyle name="SAPBEXexcCritical4 8 3 2 3" xfId="10893"/>
    <cellStyle name="SAPBEXexcCritical4 8 3 2 4" xfId="10894"/>
    <cellStyle name="SAPBEXexcCritical4 8 3 2 5" xfId="10895"/>
    <cellStyle name="SAPBEXexcCritical4 8 3 2 6" xfId="10896"/>
    <cellStyle name="SAPBEXexcCritical4 8 3 3" xfId="10897"/>
    <cellStyle name="SAPBEXexcCritical4 8 3 3 2" xfId="10898"/>
    <cellStyle name="SAPBEXexcCritical4 8 3 3 3" xfId="10899"/>
    <cellStyle name="SAPBEXexcCritical4 8 3 3 4" xfId="10900"/>
    <cellStyle name="SAPBEXexcCritical4 8 3 3 5" xfId="10901"/>
    <cellStyle name="SAPBEXexcCritical4 8 3 3 6" xfId="10902"/>
    <cellStyle name="SAPBEXexcCritical4 8 3 4" xfId="10903"/>
    <cellStyle name="SAPBEXexcCritical4 8 3 5" xfId="10904"/>
    <cellStyle name="SAPBEXexcCritical4 8 3 6" xfId="10905"/>
    <cellStyle name="SAPBEXexcCritical4 8 3 7" xfId="10906"/>
    <cellStyle name="SAPBEXexcCritical4 8 3 8" xfId="10907"/>
    <cellStyle name="SAPBEXexcCritical4 8 4" xfId="10908"/>
    <cellStyle name="SAPBEXexcCritical4 8 5" xfId="10909"/>
    <cellStyle name="SAPBEXexcCritical4 8 6" xfId="10910"/>
    <cellStyle name="SAPBEXexcCritical4 8 7" xfId="10911"/>
    <cellStyle name="SAPBEXexcCritical4 8 8" xfId="10912"/>
    <cellStyle name="SAPBEXexcCritical4 9" xfId="10913"/>
    <cellStyle name="SAPBEXexcCritical4 9 2" xfId="10914"/>
    <cellStyle name="SAPBEXexcCritical4 9 2 2" xfId="10915"/>
    <cellStyle name="SAPBEXexcCritical4 9 2 2 2" xfId="10916"/>
    <cellStyle name="SAPBEXexcCritical4 9 2 2 3" xfId="10917"/>
    <cellStyle name="SAPBEXexcCritical4 9 2 2 4" xfId="10918"/>
    <cellStyle name="SAPBEXexcCritical4 9 2 2 5" xfId="10919"/>
    <cellStyle name="SAPBEXexcCritical4 9 2 2 6" xfId="10920"/>
    <cellStyle name="SAPBEXexcCritical4 9 2 3" xfId="10921"/>
    <cellStyle name="SAPBEXexcCritical4 9 2 3 2" xfId="10922"/>
    <cellStyle name="SAPBEXexcCritical4 9 2 3 3" xfId="10923"/>
    <cellStyle name="SAPBEXexcCritical4 9 2 3 4" xfId="10924"/>
    <cellStyle name="SAPBEXexcCritical4 9 2 3 5" xfId="10925"/>
    <cellStyle name="SAPBEXexcCritical4 9 2 3 6" xfId="10926"/>
    <cellStyle name="SAPBEXexcCritical4 9 2 4" xfId="10927"/>
    <cellStyle name="SAPBEXexcCritical4 9 2 5" xfId="10928"/>
    <cellStyle name="SAPBEXexcCritical4 9 2 6" xfId="10929"/>
    <cellStyle name="SAPBEXexcCritical4 9 2 7" xfId="10930"/>
    <cellStyle name="SAPBEXexcCritical4 9 2 8" xfId="10931"/>
    <cellStyle name="SAPBEXexcCritical4 9 3" xfId="10932"/>
    <cellStyle name="SAPBEXexcCritical4 9 3 2" xfId="10933"/>
    <cellStyle name="SAPBEXexcCritical4 9 3 2 2" xfId="10934"/>
    <cellStyle name="SAPBEXexcCritical4 9 3 2 3" xfId="10935"/>
    <cellStyle name="SAPBEXexcCritical4 9 3 2 4" xfId="10936"/>
    <cellStyle name="SAPBEXexcCritical4 9 3 2 5" xfId="10937"/>
    <cellStyle name="SAPBEXexcCritical4 9 3 2 6" xfId="10938"/>
    <cellStyle name="SAPBEXexcCritical4 9 3 3" xfId="10939"/>
    <cellStyle name="SAPBEXexcCritical4 9 3 3 2" xfId="10940"/>
    <cellStyle name="SAPBEXexcCritical4 9 3 3 3" xfId="10941"/>
    <cellStyle name="SAPBEXexcCritical4 9 3 3 4" xfId="10942"/>
    <cellStyle name="SAPBEXexcCritical4 9 3 3 5" xfId="10943"/>
    <cellStyle name="SAPBEXexcCritical4 9 3 3 6" xfId="10944"/>
    <cellStyle name="SAPBEXexcCritical4 9 3 4" xfId="10945"/>
    <cellStyle name="SAPBEXexcCritical4 9 3 5" xfId="10946"/>
    <cellStyle name="SAPBEXexcCritical4 9 3 6" xfId="10947"/>
    <cellStyle name="SAPBEXexcCritical4 9 3 7" xfId="10948"/>
    <cellStyle name="SAPBEXexcCritical4 9 3 8" xfId="10949"/>
    <cellStyle name="SAPBEXexcCritical4 9 4" xfId="10950"/>
    <cellStyle name="SAPBEXexcCritical4 9 5" xfId="10951"/>
    <cellStyle name="SAPBEXexcCritical4 9 6" xfId="10952"/>
    <cellStyle name="SAPBEXexcCritical4 9 7" xfId="10953"/>
    <cellStyle name="SAPBEXexcCritical4 9 8" xfId="10954"/>
    <cellStyle name="SAPBEXexcCritical5" xfId="20"/>
    <cellStyle name="SAPBEXexcCritical5 10" xfId="10955"/>
    <cellStyle name="SAPBEXexcCritical5 10 2" xfId="10956"/>
    <cellStyle name="SAPBEXexcCritical5 10 2 2" xfId="10957"/>
    <cellStyle name="SAPBEXexcCritical5 10 2 2 2" xfId="10958"/>
    <cellStyle name="SAPBEXexcCritical5 10 2 2 3" xfId="10959"/>
    <cellStyle name="SAPBEXexcCritical5 10 2 2 4" xfId="10960"/>
    <cellStyle name="SAPBEXexcCritical5 10 2 2 5" xfId="10961"/>
    <cellStyle name="SAPBEXexcCritical5 10 2 2 6" xfId="10962"/>
    <cellStyle name="SAPBEXexcCritical5 10 2 3" xfId="10963"/>
    <cellStyle name="SAPBEXexcCritical5 10 2 3 2" xfId="10964"/>
    <cellStyle name="SAPBEXexcCritical5 10 2 3 3" xfId="10965"/>
    <cellStyle name="SAPBEXexcCritical5 10 2 3 4" xfId="10966"/>
    <cellStyle name="SAPBEXexcCritical5 10 2 3 5" xfId="10967"/>
    <cellStyle name="SAPBEXexcCritical5 10 2 3 6" xfId="10968"/>
    <cellStyle name="SAPBEXexcCritical5 10 2 4" xfId="10969"/>
    <cellStyle name="SAPBEXexcCritical5 10 2 5" xfId="10970"/>
    <cellStyle name="SAPBEXexcCritical5 10 2 6" xfId="10971"/>
    <cellStyle name="SAPBEXexcCritical5 10 2 7" xfId="10972"/>
    <cellStyle name="SAPBEXexcCritical5 10 2 8" xfId="10973"/>
    <cellStyle name="SAPBEXexcCritical5 10 3" xfId="10974"/>
    <cellStyle name="SAPBEXexcCritical5 10 3 2" xfId="10975"/>
    <cellStyle name="SAPBEXexcCritical5 10 3 2 2" xfId="10976"/>
    <cellStyle name="SAPBEXexcCritical5 10 3 2 3" xfId="10977"/>
    <cellStyle name="SAPBEXexcCritical5 10 3 2 4" xfId="10978"/>
    <cellStyle name="SAPBEXexcCritical5 10 3 2 5" xfId="10979"/>
    <cellStyle name="SAPBEXexcCritical5 10 3 2 6" xfId="10980"/>
    <cellStyle name="SAPBEXexcCritical5 10 3 3" xfId="10981"/>
    <cellStyle name="SAPBEXexcCritical5 10 3 3 2" xfId="10982"/>
    <cellStyle name="SAPBEXexcCritical5 10 3 3 3" xfId="10983"/>
    <cellStyle name="SAPBEXexcCritical5 10 3 3 4" xfId="10984"/>
    <cellStyle name="SAPBEXexcCritical5 10 3 3 5" xfId="10985"/>
    <cellStyle name="SAPBEXexcCritical5 10 3 3 6" xfId="10986"/>
    <cellStyle name="SAPBEXexcCritical5 10 3 4" xfId="10987"/>
    <cellStyle name="SAPBEXexcCritical5 10 3 5" xfId="10988"/>
    <cellStyle name="SAPBEXexcCritical5 10 3 6" xfId="10989"/>
    <cellStyle name="SAPBEXexcCritical5 10 3 7" xfId="10990"/>
    <cellStyle name="SAPBEXexcCritical5 10 3 8" xfId="10991"/>
    <cellStyle name="SAPBEXexcCritical5 10 4" xfId="10992"/>
    <cellStyle name="SAPBEXexcCritical5 10 5" xfId="10993"/>
    <cellStyle name="SAPBEXexcCritical5 10 6" xfId="10994"/>
    <cellStyle name="SAPBEXexcCritical5 10 7" xfId="10995"/>
    <cellStyle name="SAPBEXexcCritical5 10 8" xfId="10996"/>
    <cellStyle name="SAPBEXexcCritical5 11" xfId="10997"/>
    <cellStyle name="SAPBEXexcCritical5 11 2" xfId="10998"/>
    <cellStyle name="SAPBEXexcCritical5 11 2 2" xfId="10999"/>
    <cellStyle name="SAPBEXexcCritical5 11 2 2 2" xfId="11000"/>
    <cellStyle name="SAPBEXexcCritical5 11 2 2 3" xfId="11001"/>
    <cellStyle name="SAPBEXexcCritical5 11 2 2 4" xfId="11002"/>
    <cellStyle name="SAPBEXexcCritical5 11 2 2 5" xfId="11003"/>
    <cellStyle name="SAPBEXexcCritical5 11 2 2 6" xfId="11004"/>
    <cellStyle name="SAPBEXexcCritical5 11 2 3" xfId="11005"/>
    <cellStyle name="SAPBEXexcCritical5 11 2 3 2" xfId="11006"/>
    <cellStyle name="SAPBEXexcCritical5 11 2 3 3" xfId="11007"/>
    <cellStyle name="SAPBEXexcCritical5 11 2 3 4" xfId="11008"/>
    <cellStyle name="SAPBEXexcCritical5 11 2 3 5" xfId="11009"/>
    <cellStyle name="SAPBEXexcCritical5 11 2 3 6" xfId="11010"/>
    <cellStyle name="SAPBEXexcCritical5 11 2 4" xfId="11011"/>
    <cellStyle name="SAPBEXexcCritical5 11 2 5" xfId="11012"/>
    <cellStyle name="SAPBEXexcCritical5 11 2 6" xfId="11013"/>
    <cellStyle name="SAPBEXexcCritical5 11 2 7" xfId="11014"/>
    <cellStyle name="SAPBEXexcCritical5 11 2 8" xfId="11015"/>
    <cellStyle name="SAPBEXexcCritical5 11 3" xfId="11016"/>
    <cellStyle name="SAPBEXexcCritical5 11 3 2" xfId="11017"/>
    <cellStyle name="SAPBEXexcCritical5 11 3 2 2" xfId="11018"/>
    <cellStyle name="SAPBEXexcCritical5 11 3 2 3" xfId="11019"/>
    <cellStyle name="SAPBEXexcCritical5 11 3 2 4" xfId="11020"/>
    <cellStyle name="SAPBEXexcCritical5 11 3 2 5" xfId="11021"/>
    <cellStyle name="SAPBEXexcCritical5 11 3 2 6" xfId="11022"/>
    <cellStyle name="SAPBEXexcCritical5 11 3 3" xfId="11023"/>
    <cellStyle name="SAPBEXexcCritical5 11 3 3 2" xfId="11024"/>
    <cellStyle name="SAPBEXexcCritical5 11 3 3 3" xfId="11025"/>
    <cellStyle name="SAPBEXexcCritical5 11 3 3 4" xfId="11026"/>
    <cellStyle name="SAPBEXexcCritical5 11 3 3 5" xfId="11027"/>
    <cellStyle name="SAPBEXexcCritical5 11 3 3 6" xfId="11028"/>
    <cellStyle name="SAPBEXexcCritical5 11 3 4" xfId="11029"/>
    <cellStyle name="SAPBEXexcCritical5 11 3 5" xfId="11030"/>
    <cellStyle name="SAPBEXexcCritical5 11 3 6" xfId="11031"/>
    <cellStyle name="SAPBEXexcCritical5 11 3 7" xfId="11032"/>
    <cellStyle name="SAPBEXexcCritical5 11 3 8" xfId="11033"/>
    <cellStyle name="SAPBEXexcCritical5 11 4" xfId="11034"/>
    <cellStyle name="SAPBEXexcCritical5 11 5" xfId="11035"/>
    <cellStyle name="SAPBEXexcCritical5 11 6" xfId="11036"/>
    <cellStyle name="SAPBEXexcCritical5 11 7" xfId="11037"/>
    <cellStyle name="SAPBEXexcCritical5 11 8" xfId="11038"/>
    <cellStyle name="SAPBEXexcCritical5 12" xfId="11039"/>
    <cellStyle name="SAPBEXexcCritical5 12 2" xfId="11040"/>
    <cellStyle name="SAPBEXexcCritical5 12 2 2" xfId="11041"/>
    <cellStyle name="SAPBEXexcCritical5 12 2 2 2" xfId="11042"/>
    <cellStyle name="SAPBEXexcCritical5 12 2 2 3" xfId="11043"/>
    <cellStyle name="SAPBEXexcCritical5 12 2 2 4" xfId="11044"/>
    <cellStyle name="SAPBEXexcCritical5 12 2 2 5" xfId="11045"/>
    <cellStyle name="SAPBEXexcCritical5 12 2 2 6" xfId="11046"/>
    <cellStyle name="SAPBEXexcCritical5 12 2 3" xfId="11047"/>
    <cellStyle name="SAPBEXexcCritical5 12 2 3 2" xfId="11048"/>
    <cellStyle name="SAPBEXexcCritical5 12 2 3 3" xfId="11049"/>
    <cellStyle name="SAPBEXexcCritical5 12 2 3 4" xfId="11050"/>
    <cellStyle name="SAPBEXexcCritical5 12 2 3 5" xfId="11051"/>
    <cellStyle name="SAPBEXexcCritical5 12 2 3 6" xfId="11052"/>
    <cellStyle name="SAPBEXexcCritical5 12 2 4" xfId="11053"/>
    <cellStyle name="SAPBEXexcCritical5 12 2 5" xfId="11054"/>
    <cellStyle name="SAPBEXexcCritical5 12 2 6" xfId="11055"/>
    <cellStyle name="SAPBEXexcCritical5 12 2 7" xfId="11056"/>
    <cellStyle name="SAPBEXexcCritical5 12 2 8" xfId="11057"/>
    <cellStyle name="SAPBEXexcCritical5 12 3" xfId="11058"/>
    <cellStyle name="SAPBEXexcCritical5 12 3 2" xfId="11059"/>
    <cellStyle name="SAPBEXexcCritical5 12 3 2 2" xfId="11060"/>
    <cellStyle name="SAPBEXexcCritical5 12 3 2 3" xfId="11061"/>
    <cellStyle name="SAPBEXexcCritical5 12 3 2 4" xfId="11062"/>
    <cellStyle name="SAPBEXexcCritical5 12 3 2 5" xfId="11063"/>
    <cellStyle name="SAPBEXexcCritical5 12 3 2 6" xfId="11064"/>
    <cellStyle name="SAPBEXexcCritical5 12 3 3" xfId="11065"/>
    <cellStyle name="SAPBEXexcCritical5 12 3 3 2" xfId="11066"/>
    <cellStyle name="SAPBEXexcCritical5 12 3 3 3" xfId="11067"/>
    <cellStyle name="SAPBEXexcCritical5 12 3 3 4" xfId="11068"/>
    <cellStyle name="SAPBEXexcCritical5 12 3 3 5" xfId="11069"/>
    <cellStyle name="SAPBEXexcCritical5 12 3 3 6" xfId="11070"/>
    <cellStyle name="SAPBEXexcCritical5 12 3 4" xfId="11071"/>
    <cellStyle name="SAPBEXexcCritical5 12 3 5" xfId="11072"/>
    <cellStyle name="SAPBEXexcCritical5 12 3 6" xfId="11073"/>
    <cellStyle name="SAPBEXexcCritical5 12 3 7" xfId="11074"/>
    <cellStyle name="SAPBEXexcCritical5 12 3 8" xfId="11075"/>
    <cellStyle name="SAPBEXexcCritical5 12 4" xfId="11076"/>
    <cellStyle name="SAPBEXexcCritical5 12 5" xfId="11077"/>
    <cellStyle name="SAPBEXexcCritical5 12 6" xfId="11078"/>
    <cellStyle name="SAPBEXexcCritical5 12 7" xfId="11079"/>
    <cellStyle name="SAPBEXexcCritical5 12 8" xfId="11080"/>
    <cellStyle name="SAPBEXexcCritical5 13" xfId="11081"/>
    <cellStyle name="SAPBEXexcCritical5 13 2" xfId="11082"/>
    <cellStyle name="SAPBEXexcCritical5 13 2 2" xfId="11083"/>
    <cellStyle name="SAPBEXexcCritical5 13 2 2 2" xfId="11084"/>
    <cellStyle name="SAPBEXexcCritical5 13 2 2 3" xfId="11085"/>
    <cellStyle name="SAPBEXexcCritical5 13 2 2 4" xfId="11086"/>
    <cellStyle name="SAPBEXexcCritical5 13 2 2 5" xfId="11087"/>
    <cellStyle name="SAPBEXexcCritical5 13 2 2 6" xfId="11088"/>
    <cellStyle name="SAPBEXexcCritical5 13 2 3" xfId="11089"/>
    <cellStyle name="SAPBEXexcCritical5 13 2 3 2" xfId="11090"/>
    <cellStyle name="SAPBEXexcCritical5 13 2 3 3" xfId="11091"/>
    <cellStyle name="SAPBEXexcCritical5 13 2 3 4" xfId="11092"/>
    <cellStyle name="SAPBEXexcCritical5 13 2 3 5" xfId="11093"/>
    <cellStyle name="SAPBEXexcCritical5 13 2 3 6" xfId="11094"/>
    <cellStyle name="SAPBEXexcCritical5 13 2 4" xfId="11095"/>
    <cellStyle name="SAPBEXexcCritical5 13 2 5" xfId="11096"/>
    <cellStyle name="SAPBEXexcCritical5 13 2 6" xfId="11097"/>
    <cellStyle name="SAPBEXexcCritical5 13 2 7" xfId="11098"/>
    <cellStyle name="SAPBEXexcCritical5 13 2 8" xfId="11099"/>
    <cellStyle name="SAPBEXexcCritical5 13 3" xfId="11100"/>
    <cellStyle name="SAPBEXexcCritical5 13 3 2" xfId="11101"/>
    <cellStyle name="SAPBEXexcCritical5 13 3 2 2" xfId="11102"/>
    <cellStyle name="SAPBEXexcCritical5 13 3 2 3" xfId="11103"/>
    <cellStyle name="SAPBEXexcCritical5 13 3 2 4" xfId="11104"/>
    <cellStyle name="SAPBEXexcCritical5 13 3 2 5" xfId="11105"/>
    <cellStyle name="SAPBEXexcCritical5 13 3 2 6" xfId="11106"/>
    <cellStyle name="SAPBEXexcCritical5 13 3 3" xfId="11107"/>
    <cellStyle name="SAPBEXexcCritical5 13 3 3 2" xfId="11108"/>
    <cellStyle name="SAPBEXexcCritical5 13 3 3 3" xfId="11109"/>
    <cellStyle name="SAPBEXexcCritical5 13 3 3 4" xfId="11110"/>
    <cellStyle name="SAPBEXexcCritical5 13 3 3 5" xfId="11111"/>
    <cellStyle name="SAPBEXexcCritical5 13 3 3 6" xfId="11112"/>
    <cellStyle name="SAPBEXexcCritical5 13 3 4" xfId="11113"/>
    <cellStyle name="SAPBEXexcCritical5 13 3 5" xfId="11114"/>
    <cellStyle name="SAPBEXexcCritical5 13 3 6" xfId="11115"/>
    <cellStyle name="SAPBEXexcCritical5 13 3 7" xfId="11116"/>
    <cellStyle name="SAPBEXexcCritical5 13 3 8" xfId="11117"/>
    <cellStyle name="SAPBEXexcCritical5 13 4" xfId="11118"/>
    <cellStyle name="SAPBEXexcCritical5 13 5" xfId="11119"/>
    <cellStyle name="SAPBEXexcCritical5 13 6" xfId="11120"/>
    <cellStyle name="SAPBEXexcCritical5 13 7" xfId="11121"/>
    <cellStyle name="SAPBEXexcCritical5 13 8" xfId="11122"/>
    <cellStyle name="SAPBEXexcCritical5 14" xfId="11123"/>
    <cellStyle name="SAPBEXexcCritical5 14 2" xfId="11124"/>
    <cellStyle name="SAPBEXexcCritical5 14 2 2" xfId="11125"/>
    <cellStyle name="SAPBEXexcCritical5 14 2 2 2" xfId="11126"/>
    <cellStyle name="SAPBEXexcCritical5 14 2 2 3" xfId="11127"/>
    <cellStyle name="SAPBEXexcCritical5 14 2 2 4" xfId="11128"/>
    <cellStyle name="SAPBEXexcCritical5 14 2 2 5" xfId="11129"/>
    <cellStyle name="SAPBEXexcCritical5 14 2 2 6" xfId="11130"/>
    <cellStyle name="SAPBEXexcCritical5 14 2 3" xfId="11131"/>
    <cellStyle name="SAPBEXexcCritical5 14 2 3 2" xfId="11132"/>
    <cellStyle name="SAPBEXexcCritical5 14 2 3 3" xfId="11133"/>
    <cellStyle name="SAPBEXexcCritical5 14 2 3 4" xfId="11134"/>
    <cellStyle name="SAPBEXexcCritical5 14 2 3 5" xfId="11135"/>
    <cellStyle name="SAPBEXexcCritical5 14 2 3 6" xfId="11136"/>
    <cellStyle name="SAPBEXexcCritical5 14 2 4" xfId="11137"/>
    <cellStyle name="SAPBEXexcCritical5 14 2 5" xfId="11138"/>
    <cellStyle name="SAPBEXexcCritical5 14 2 6" xfId="11139"/>
    <cellStyle name="SAPBEXexcCritical5 14 2 7" xfId="11140"/>
    <cellStyle name="SAPBEXexcCritical5 14 2 8" xfId="11141"/>
    <cellStyle name="SAPBEXexcCritical5 14 3" xfId="11142"/>
    <cellStyle name="SAPBEXexcCritical5 14 3 2" xfId="11143"/>
    <cellStyle name="SAPBEXexcCritical5 14 3 2 2" xfId="11144"/>
    <cellStyle name="SAPBEXexcCritical5 14 3 2 3" xfId="11145"/>
    <cellStyle name="SAPBEXexcCritical5 14 3 2 4" xfId="11146"/>
    <cellStyle name="SAPBEXexcCritical5 14 3 2 5" xfId="11147"/>
    <cellStyle name="SAPBEXexcCritical5 14 3 2 6" xfId="11148"/>
    <cellStyle name="SAPBEXexcCritical5 14 3 3" xfId="11149"/>
    <cellStyle name="SAPBEXexcCritical5 14 3 3 2" xfId="11150"/>
    <cellStyle name="SAPBEXexcCritical5 14 3 3 3" xfId="11151"/>
    <cellStyle name="SAPBEXexcCritical5 14 3 3 4" xfId="11152"/>
    <cellStyle name="SAPBEXexcCritical5 14 3 3 5" xfId="11153"/>
    <cellStyle name="SAPBEXexcCritical5 14 3 3 6" xfId="11154"/>
    <cellStyle name="SAPBEXexcCritical5 14 3 4" xfId="11155"/>
    <cellStyle name="SAPBEXexcCritical5 14 3 5" xfId="11156"/>
    <cellStyle name="SAPBEXexcCritical5 14 3 6" xfId="11157"/>
    <cellStyle name="SAPBEXexcCritical5 14 3 7" xfId="11158"/>
    <cellStyle name="SAPBEXexcCritical5 14 3 8" xfId="11159"/>
    <cellStyle name="SAPBEXexcCritical5 14 4" xfId="11160"/>
    <cellStyle name="SAPBEXexcCritical5 14 5" xfId="11161"/>
    <cellStyle name="SAPBEXexcCritical5 14 6" xfId="11162"/>
    <cellStyle name="SAPBEXexcCritical5 14 7" xfId="11163"/>
    <cellStyle name="SAPBEXexcCritical5 14 8" xfId="11164"/>
    <cellStyle name="SAPBEXexcCritical5 15" xfId="11165"/>
    <cellStyle name="SAPBEXexcCritical5 15 2" xfId="11166"/>
    <cellStyle name="SAPBEXexcCritical5 15 2 2" xfId="11167"/>
    <cellStyle name="SAPBEXexcCritical5 15 2 2 2" xfId="11168"/>
    <cellStyle name="SAPBEXexcCritical5 15 2 2 3" xfId="11169"/>
    <cellStyle name="SAPBEXexcCritical5 15 2 2 4" xfId="11170"/>
    <cellStyle name="SAPBEXexcCritical5 15 2 2 5" xfId="11171"/>
    <cellStyle name="SAPBEXexcCritical5 15 2 2 6" xfId="11172"/>
    <cellStyle name="SAPBEXexcCritical5 15 2 3" xfId="11173"/>
    <cellStyle name="SAPBEXexcCritical5 15 2 3 2" xfId="11174"/>
    <cellStyle name="SAPBEXexcCritical5 15 2 3 3" xfId="11175"/>
    <cellStyle name="SAPBEXexcCritical5 15 2 3 4" xfId="11176"/>
    <cellStyle name="SAPBEXexcCritical5 15 2 3 5" xfId="11177"/>
    <cellStyle name="SAPBEXexcCritical5 15 2 3 6" xfId="11178"/>
    <cellStyle name="SAPBEXexcCritical5 15 2 4" xfId="11179"/>
    <cellStyle name="SAPBEXexcCritical5 15 2 5" xfId="11180"/>
    <cellStyle name="SAPBEXexcCritical5 15 2 6" xfId="11181"/>
    <cellStyle name="SAPBEXexcCritical5 15 2 7" xfId="11182"/>
    <cellStyle name="SAPBEXexcCritical5 15 2 8" xfId="11183"/>
    <cellStyle name="SAPBEXexcCritical5 15 3" xfId="11184"/>
    <cellStyle name="SAPBEXexcCritical5 15 3 2" xfId="11185"/>
    <cellStyle name="SAPBEXexcCritical5 15 3 2 2" xfId="11186"/>
    <cellStyle name="SAPBEXexcCritical5 15 3 2 3" xfId="11187"/>
    <cellStyle name="SAPBEXexcCritical5 15 3 2 4" xfId="11188"/>
    <cellStyle name="SAPBEXexcCritical5 15 3 2 5" xfId="11189"/>
    <cellStyle name="SAPBEXexcCritical5 15 3 2 6" xfId="11190"/>
    <cellStyle name="SAPBEXexcCritical5 15 3 3" xfId="11191"/>
    <cellStyle name="SAPBEXexcCritical5 15 3 3 2" xfId="11192"/>
    <cellStyle name="SAPBEXexcCritical5 15 3 3 3" xfId="11193"/>
    <cellStyle name="SAPBEXexcCritical5 15 3 3 4" xfId="11194"/>
    <cellStyle name="SAPBEXexcCritical5 15 3 3 5" xfId="11195"/>
    <cellStyle name="SAPBEXexcCritical5 15 3 3 6" xfId="11196"/>
    <cellStyle name="SAPBEXexcCritical5 15 3 4" xfId="11197"/>
    <cellStyle name="SAPBEXexcCritical5 15 3 5" xfId="11198"/>
    <cellStyle name="SAPBEXexcCritical5 15 3 6" xfId="11199"/>
    <cellStyle name="SAPBEXexcCritical5 15 3 7" xfId="11200"/>
    <cellStyle name="SAPBEXexcCritical5 15 3 8" xfId="11201"/>
    <cellStyle name="SAPBEXexcCritical5 15 4" xfId="11202"/>
    <cellStyle name="SAPBEXexcCritical5 15 5" xfId="11203"/>
    <cellStyle name="SAPBEXexcCritical5 15 6" xfId="11204"/>
    <cellStyle name="SAPBEXexcCritical5 15 7" xfId="11205"/>
    <cellStyle name="SAPBEXexcCritical5 15 8" xfId="11206"/>
    <cellStyle name="SAPBEXexcCritical5 16" xfId="11207"/>
    <cellStyle name="SAPBEXexcCritical5 16 2" xfId="11208"/>
    <cellStyle name="SAPBEXexcCritical5 16 2 2" xfId="11209"/>
    <cellStyle name="SAPBEXexcCritical5 16 2 2 2" xfId="11210"/>
    <cellStyle name="SAPBEXexcCritical5 16 2 2 3" xfId="11211"/>
    <cellStyle name="SAPBEXexcCritical5 16 2 2 4" xfId="11212"/>
    <cellStyle name="SAPBEXexcCritical5 16 2 2 5" xfId="11213"/>
    <cellStyle name="SAPBEXexcCritical5 16 2 2 6" xfId="11214"/>
    <cellStyle name="SAPBEXexcCritical5 16 2 3" xfId="11215"/>
    <cellStyle name="SAPBEXexcCritical5 16 2 3 2" xfId="11216"/>
    <cellStyle name="SAPBEXexcCritical5 16 2 3 3" xfId="11217"/>
    <cellStyle name="SAPBEXexcCritical5 16 2 3 4" xfId="11218"/>
    <cellStyle name="SAPBEXexcCritical5 16 2 3 5" xfId="11219"/>
    <cellStyle name="SAPBEXexcCritical5 16 2 3 6" xfId="11220"/>
    <cellStyle name="SAPBEXexcCritical5 16 2 4" xfId="11221"/>
    <cellStyle name="SAPBEXexcCritical5 16 2 5" xfId="11222"/>
    <cellStyle name="SAPBEXexcCritical5 16 2 6" xfId="11223"/>
    <cellStyle name="SAPBEXexcCritical5 16 2 7" xfId="11224"/>
    <cellStyle name="SAPBEXexcCritical5 16 2 8" xfId="11225"/>
    <cellStyle name="SAPBEXexcCritical5 16 3" xfId="11226"/>
    <cellStyle name="SAPBEXexcCritical5 16 3 2" xfId="11227"/>
    <cellStyle name="SAPBEXexcCritical5 16 3 2 2" xfId="11228"/>
    <cellStyle name="SAPBEXexcCritical5 16 3 2 3" xfId="11229"/>
    <cellStyle name="SAPBEXexcCritical5 16 3 2 4" xfId="11230"/>
    <cellStyle name="SAPBEXexcCritical5 16 3 2 5" xfId="11231"/>
    <cellStyle name="SAPBEXexcCritical5 16 3 2 6" xfId="11232"/>
    <cellStyle name="SAPBEXexcCritical5 16 3 3" xfId="11233"/>
    <cellStyle name="SAPBEXexcCritical5 16 3 3 2" xfId="11234"/>
    <cellStyle name="SAPBEXexcCritical5 16 3 3 3" xfId="11235"/>
    <cellStyle name="SAPBEXexcCritical5 16 3 3 4" xfId="11236"/>
    <cellStyle name="SAPBEXexcCritical5 16 3 3 5" xfId="11237"/>
    <cellStyle name="SAPBEXexcCritical5 16 3 3 6" xfId="11238"/>
    <cellStyle name="SAPBEXexcCritical5 16 3 4" xfId="11239"/>
    <cellStyle name="SAPBEXexcCritical5 16 3 5" xfId="11240"/>
    <cellStyle name="SAPBEXexcCritical5 16 3 6" xfId="11241"/>
    <cellStyle name="SAPBEXexcCritical5 16 3 7" xfId="11242"/>
    <cellStyle name="SAPBEXexcCritical5 16 3 8" xfId="11243"/>
    <cellStyle name="SAPBEXexcCritical5 16 4" xfId="11244"/>
    <cellStyle name="SAPBEXexcCritical5 16 5" xfId="11245"/>
    <cellStyle name="SAPBEXexcCritical5 16 6" xfId="11246"/>
    <cellStyle name="SAPBEXexcCritical5 16 7" xfId="11247"/>
    <cellStyle name="SAPBEXexcCritical5 16 8" xfId="11248"/>
    <cellStyle name="SAPBEXexcCritical5 17" xfId="11249"/>
    <cellStyle name="SAPBEXexcCritical5 17 2" xfId="11250"/>
    <cellStyle name="SAPBEXexcCritical5 17 2 2" xfId="11251"/>
    <cellStyle name="SAPBEXexcCritical5 17 2 2 2" xfId="11252"/>
    <cellStyle name="SAPBEXexcCritical5 17 2 2 3" xfId="11253"/>
    <cellStyle name="SAPBEXexcCritical5 17 2 2 4" xfId="11254"/>
    <cellStyle name="SAPBEXexcCritical5 17 2 2 5" xfId="11255"/>
    <cellStyle name="SAPBEXexcCritical5 17 2 2 6" xfId="11256"/>
    <cellStyle name="SAPBEXexcCritical5 17 2 3" xfId="11257"/>
    <cellStyle name="SAPBEXexcCritical5 17 2 3 2" xfId="11258"/>
    <cellStyle name="SAPBEXexcCritical5 17 2 3 3" xfId="11259"/>
    <cellStyle name="SAPBEXexcCritical5 17 2 3 4" xfId="11260"/>
    <cellStyle name="SAPBEXexcCritical5 17 2 3 5" xfId="11261"/>
    <cellStyle name="SAPBEXexcCritical5 17 2 3 6" xfId="11262"/>
    <cellStyle name="SAPBEXexcCritical5 17 2 4" xfId="11263"/>
    <cellStyle name="SAPBEXexcCritical5 17 2 5" xfId="11264"/>
    <cellStyle name="SAPBEXexcCritical5 17 2 6" xfId="11265"/>
    <cellStyle name="SAPBEXexcCritical5 17 2 7" xfId="11266"/>
    <cellStyle name="SAPBEXexcCritical5 17 2 8" xfId="11267"/>
    <cellStyle name="SAPBEXexcCritical5 17 3" xfId="11268"/>
    <cellStyle name="SAPBEXexcCritical5 17 3 2" xfId="11269"/>
    <cellStyle name="SAPBEXexcCritical5 17 3 2 2" xfId="11270"/>
    <cellStyle name="SAPBEXexcCritical5 17 3 2 3" xfId="11271"/>
    <cellStyle name="SAPBEXexcCritical5 17 3 2 4" xfId="11272"/>
    <cellStyle name="SAPBEXexcCritical5 17 3 2 5" xfId="11273"/>
    <cellStyle name="SAPBEXexcCritical5 17 3 2 6" xfId="11274"/>
    <cellStyle name="SAPBEXexcCritical5 17 3 3" xfId="11275"/>
    <cellStyle name="SAPBEXexcCritical5 17 3 3 2" xfId="11276"/>
    <cellStyle name="SAPBEXexcCritical5 17 3 3 3" xfId="11277"/>
    <cellStyle name="SAPBEXexcCritical5 17 3 3 4" xfId="11278"/>
    <cellStyle name="SAPBEXexcCritical5 17 3 3 5" xfId="11279"/>
    <cellStyle name="SAPBEXexcCritical5 17 3 3 6" xfId="11280"/>
    <cellStyle name="SAPBEXexcCritical5 17 3 4" xfId="11281"/>
    <cellStyle name="SAPBEXexcCritical5 17 3 5" xfId="11282"/>
    <cellStyle name="SAPBEXexcCritical5 17 3 6" xfId="11283"/>
    <cellStyle name="SAPBEXexcCritical5 17 3 7" xfId="11284"/>
    <cellStyle name="SAPBEXexcCritical5 17 3 8" xfId="11285"/>
    <cellStyle name="SAPBEXexcCritical5 17 4" xfId="11286"/>
    <cellStyle name="SAPBEXexcCritical5 17 5" xfId="11287"/>
    <cellStyle name="SAPBEXexcCritical5 17 6" xfId="11288"/>
    <cellStyle name="SAPBEXexcCritical5 17 7" xfId="11289"/>
    <cellStyle name="SAPBEXexcCritical5 17 8" xfId="11290"/>
    <cellStyle name="SAPBEXexcCritical5 18" xfId="11291"/>
    <cellStyle name="SAPBEXexcCritical5 18 2" xfId="11292"/>
    <cellStyle name="SAPBEXexcCritical5 18 2 2" xfId="11293"/>
    <cellStyle name="SAPBEXexcCritical5 18 2 2 2" xfId="11294"/>
    <cellStyle name="SAPBEXexcCritical5 18 2 2 3" xfId="11295"/>
    <cellStyle name="SAPBEXexcCritical5 18 2 2 4" xfId="11296"/>
    <cellStyle name="SAPBEXexcCritical5 18 2 2 5" xfId="11297"/>
    <cellStyle name="SAPBEXexcCritical5 18 2 2 6" xfId="11298"/>
    <cellStyle name="SAPBEXexcCritical5 18 2 3" xfId="11299"/>
    <cellStyle name="SAPBEXexcCritical5 18 2 3 2" xfId="11300"/>
    <cellStyle name="SAPBEXexcCritical5 18 2 3 3" xfId="11301"/>
    <cellStyle name="SAPBEXexcCritical5 18 2 3 4" xfId="11302"/>
    <cellStyle name="SAPBEXexcCritical5 18 2 3 5" xfId="11303"/>
    <cellStyle name="SAPBEXexcCritical5 18 2 3 6" xfId="11304"/>
    <cellStyle name="SAPBEXexcCritical5 18 2 4" xfId="11305"/>
    <cellStyle name="SAPBEXexcCritical5 18 2 5" xfId="11306"/>
    <cellStyle name="SAPBEXexcCritical5 18 2 6" xfId="11307"/>
    <cellStyle name="SAPBEXexcCritical5 18 2 7" xfId="11308"/>
    <cellStyle name="SAPBEXexcCritical5 18 2 8" xfId="11309"/>
    <cellStyle name="SAPBEXexcCritical5 18 3" xfId="11310"/>
    <cellStyle name="SAPBEXexcCritical5 18 3 2" xfId="11311"/>
    <cellStyle name="SAPBEXexcCritical5 18 3 2 2" xfId="11312"/>
    <cellStyle name="SAPBEXexcCritical5 18 3 2 3" xfId="11313"/>
    <cellStyle name="SAPBEXexcCritical5 18 3 2 4" xfId="11314"/>
    <cellStyle name="SAPBEXexcCritical5 18 3 2 5" xfId="11315"/>
    <cellStyle name="SAPBEXexcCritical5 18 3 2 6" xfId="11316"/>
    <cellStyle name="SAPBEXexcCritical5 18 3 3" xfId="11317"/>
    <cellStyle name="SAPBEXexcCritical5 18 3 3 2" xfId="11318"/>
    <cellStyle name="SAPBEXexcCritical5 18 3 3 3" xfId="11319"/>
    <cellStyle name="SAPBEXexcCritical5 18 3 3 4" xfId="11320"/>
    <cellStyle name="SAPBEXexcCritical5 18 3 3 5" xfId="11321"/>
    <cellStyle name="SAPBEXexcCritical5 18 3 3 6" xfId="11322"/>
    <cellStyle name="SAPBEXexcCritical5 18 3 4" xfId="11323"/>
    <cellStyle name="SAPBEXexcCritical5 18 3 5" xfId="11324"/>
    <cellStyle name="SAPBEXexcCritical5 18 3 6" xfId="11325"/>
    <cellStyle name="SAPBEXexcCritical5 18 3 7" xfId="11326"/>
    <cellStyle name="SAPBEXexcCritical5 18 3 8" xfId="11327"/>
    <cellStyle name="SAPBEXexcCritical5 18 4" xfId="11328"/>
    <cellStyle name="SAPBEXexcCritical5 18 5" xfId="11329"/>
    <cellStyle name="SAPBEXexcCritical5 18 6" xfId="11330"/>
    <cellStyle name="SAPBEXexcCritical5 18 7" xfId="11331"/>
    <cellStyle name="SAPBEXexcCritical5 18 8" xfId="11332"/>
    <cellStyle name="SAPBEXexcCritical5 19" xfId="11333"/>
    <cellStyle name="SAPBEXexcCritical5 19 2" xfId="11334"/>
    <cellStyle name="SAPBEXexcCritical5 19 2 2" xfId="11335"/>
    <cellStyle name="SAPBEXexcCritical5 19 2 2 2" xfId="11336"/>
    <cellStyle name="SAPBEXexcCritical5 19 2 2 3" xfId="11337"/>
    <cellStyle name="SAPBEXexcCritical5 19 2 2 4" xfId="11338"/>
    <cellStyle name="SAPBEXexcCritical5 19 2 2 5" xfId="11339"/>
    <cellStyle name="SAPBEXexcCritical5 19 2 2 6" xfId="11340"/>
    <cellStyle name="SAPBEXexcCritical5 19 2 3" xfId="11341"/>
    <cellStyle name="SAPBEXexcCritical5 19 2 3 2" xfId="11342"/>
    <cellStyle name="SAPBEXexcCritical5 19 2 3 3" xfId="11343"/>
    <cellStyle name="SAPBEXexcCritical5 19 2 3 4" xfId="11344"/>
    <cellStyle name="SAPBEXexcCritical5 19 2 3 5" xfId="11345"/>
    <cellStyle name="SAPBEXexcCritical5 19 2 3 6" xfId="11346"/>
    <cellStyle name="SAPBEXexcCritical5 19 2 4" xfId="11347"/>
    <cellStyle name="SAPBEXexcCritical5 19 2 5" xfId="11348"/>
    <cellStyle name="SAPBEXexcCritical5 19 2 6" xfId="11349"/>
    <cellStyle name="SAPBEXexcCritical5 19 2 7" xfId="11350"/>
    <cellStyle name="SAPBEXexcCritical5 19 2 8" xfId="11351"/>
    <cellStyle name="SAPBEXexcCritical5 19 3" xfId="11352"/>
    <cellStyle name="SAPBEXexcCritical5 19 3 2" xfId="11353"/>
    <cellStyle name="SAPBEXexcCritical5 19 3 2 2" xfId="11354"/>
    <cellStyle name="SAPBEXexcCritical5 19 3 2 3" xfId="11355"/>
    <cellStyle name="SAPBEXexcCritical5 19 3 2 4" xfId="11356"/>
    <cellStyle name="SAPBEXexcCritical5 19 3 2 5" xfId="11357"/>
    <cellStyle name="SAPBEXexcCritical5 19 3 2 6" xfId="11358"/>
    <cellStyle name="SAPBEXexcCritical5 19 3 3" xfId="11359"/>
    <cellStyle name="SAPBEXexcCritical5 19 3 3 2" xfId="11360"/>
    <cellStyle name="SAPBEXexcCritical5 19 3 3 3" xfId="11361"/>
    <cellStyle name="SAPBEXexcCritical5 19 3 3 4" xfId="11362"/>
    <cellStyle name="SAPBEXexcCritical5 19 3 3 5" xfId="11363"/>
    <cellStyle name="SAPBEXexcCritical5 19 3 3 6" xfId="11364"/>
    <cellStyle name="SAPBEXexcCritical5 19 3 4" xfId="11365"/>
    <cellStyle name="SAPBEXexcCritical5 19 3 5" xfId="11366"/>
    <cellStyle name="SAPBEXexcCritical5 19 3 6" xfId="11367"/>
    <cellStyle name="SAPBEXexcCritical5 19 3 7" xfId="11368"/>
    <cellStyle name="SAPBEXexcCritical5 19 3 8" xfId="11369"/>
    <cellStyle name="SAPBEXexcCritical5 19 4" xfId="11370"/>
    <cellStyle name="SAPBEXexcCritical5 19 5" xfId="11371"/>
    <cellStyle name="SAPBEXexcCritical5 19 6" xfId="11372"/>
    <cellStyle name="SAPBEXexcCritical5 19 7" xfId="11373"/>
    <cellStyle name="SAPBEXexcCritical5 19 8" xfId="11374"/>
    <cellStyle name="SAPBEXexcCritical5 2" xfId="11375"/>
    <cellStyle name="SAPBEXexcCritical5 2 2" xfId="11376"/>
    <cellStyle name="SAPBEXexcCritical5 2 2 2" xfId="11377"/>
    <cellStyle name="SAPBEXexcCritical5 2 2 2 2" xfId="11378"/>
    <cellStyle name="SAPBEXexcCritical5 2 2 2 3" xfId="11379"/>
    <cellStyle name="SAPBEXexcCritical5 2 2 2 4" xfId="11380"/>
    <cellStyle name="SAPBEXexcCritical5 2 2 2 5" xfId="11381"/>
    <cellStyle name="SAPBEXexcCritical5 2 2 2 6" xfId="11382"/>
    <cellStyle name="SAPBEXexcCritical5 2 2 3" xfId="11383"/>
    <cellStyle name="SAPBEXexcCritical5 2 2 3 2" xfId="11384"/>
    <cellStyle name="SAPBEXexcCritical5 2 2 3 3" xfId="11385"/>
    <cellStyle name="SAPBEXexcCritical5 2 2 3 4" xfId="11386"/>
    <cellStyle name="SAPBEXexcCritical5 2 2 3 5" xfId="11387"/>
    <cellStyle name="SAPBEXexcCritical5 2 2 3 6" xfId="11388"/>
    <cellStyle name="SAPBEXexcCritical5 2 2 4" xfId="11389"/>
    <cellStyle name="SAPBEXexcCritical5 2 2 5" xfId="11390"/>
    <cellStyle name="SAPBEXexcCritical5 2 2 6" xfId="11391"/>
    <cellStyle name="SAPBEXexcCritical5 2 2 7" xfId="11392"/>
    <cellStyle name="SAPBEXexcCritical5 2 2 8" xfId="11393"/>
    <cellStyle name="SAPBEXexcCritical5 2 3" xfId="11394"/>
    <cellStyle name="SAPBEXexcCritical5 2 3 2" xfId="11395"/>
    <cellStyle name="SAPBEXexcCritical5 2 3 2 2" xfId="11396"/>
    <cellStyle name="SAPBEXexcCritical5 2 3 2 3" xfId="11397"/>
    <cellStyle name="SAPBEXexcCritical5 2 3 2 4" xfId="11398"/>
    <cellStyle name="SAPBEXexcCritical5 2 3 2 5" xfId="11399"/>
    <cellStyle name="SAPBEXexcCritical5 2 3 2 6" xfId="11400"/>
    <cellStyle name="SAPBEXexcCritical5 2 3 3" xfId="11401"/>
    <cellStyle name="SAPBEXexcCritical5 2 3 3 2" xfId="11402"/>
    <cellStyle name="SAPBEXexcCritical5 2 3 3 3" xfId="11403"/>
    <cellStyle name="SAPBEXexcCritical5 2 3 3 4" xfId="11404"/>
    <cellStyle name="SAPBEXexcCritical5 2 3 3 5" xfId="11405"/>
    <cellStyle name="SAPBEXexcCritical5 2 3 3 6" xfId="11406"/>
    <cellStyle name="SAPBEXexcCritical5 2 3 4" xfId="11407"/>
    <cellStyle name="SAPBEXexcCritical5 2 3 5" xfId="11408"/>
    <cellStyle name="SAPBEXexcCritical5 2 3 6" xfId="11409"/>
    <cellStyle name="SAPBEXexcCritical5 2 3 7" xfId="11410"/>
    <cellStyle name="SAPBEXexcCritical5 2 3 8" xfId="11411"/>
    <cellStyle name="SAPBEXexcCritical5 2 4" xfId="11412"/>
    <cellStyle name="SAPBEXexcCritical5 2 5" xfId="11413"/>
    <cellStyle name="SAPBEXexcCritical5 2 6" xfId="11414"/>
    <cellStyle name="SAPBEXexcCritical5 2 7" xfId="11415"/>
    <cellStyle name="SAPBEXexcCritical5 2 8" xfId="11416"/>
    <cellStyle name="SAPBEXexcCritical5 20" xfId="11417"/>
    <cellStyle name="SAPBEXexcCritical5 20 2" xfId="11418"/>
    <cellStyle name="SAPBEXexcCritical5 20 2 2" xfId="11419"/>
    <cellStyle name="SAPBEXexcCritical5 20 2 3" xfId="11420"/>
    <cellStyle name="SAPBEXexcCritical5 20 2 4" xfId="11421"/>
    <cellStyle name="SAPBEXexcCritical5 20 2 5" xfId="11422"/>
    <cellStyle name="SAPBEXexcCritical5 20 2 6" xfId="11423"/>
    <cellStyle name="SAPBEXexcCritical5 20 3" xfId="11424"/>
    <cellStyle name="SAPBEXexcCritical5 20 3 2" xfId="11425"/>
    <cellStyle name="SAPBEXexcCritical5 20 3 3" xfId="11426"/>
    <cellStyle name="SAPBEXexcCritical5 20 3 4" xfId="11427"/>
    <cellStyle name="SAPBEXexcCritical5 20 3 5" xfId="11428"/>
    <cellStyle name="SAPBEXexcCritical5 20 3 6" xfId="11429"/>
    <cellStyle name="SAPBEXexcCritical5 20 4" xfId="11430"/>
    <cellStyle name="SAPBEXexcCritical5 20 5" xfId="11431"/>
    <cellStyle name="SAPBEXexcCritical5 20 6" xfId="11432"/>
    <cellStyle name="SAPBEXexcCritical5 20 7" xfId="11433"/>
    <cellStyle name="SAPBEXexcCritical5 20 8" xfId="11434"/>
    <cellStyle name="SAPBEXexcCritical5 21" xfId="11435"/>
    <cellStyle name="SAPBEXexcCritical5 21 2" xfId="11436"/>
    <cellStyle name="SAPBEXexcCritical5 21 2 2" xfId="11437"/>
    <cellStyle name="SAPBEXexcCritical5 21 2 3" xfId="11438"/>
    <cellStyle name="SAPBEXexcCritical5 21 2 4" xfId="11439"/>
    <cellStyle name="SAPBEXexcCritical5 21 2 5" xfId="11440"/>
    <cellStyle name="SAPBEXexcCritical5 21 2 6" xfId="11441"/>
    <cellStyle name="SAPBEXexcCritical5 21 3" xfId="11442"/>
    <cellStyle name="SAPBEXexcCritical5 21 3 2" xfId="11443"/>
    <cellStyle name="SAPBEXexcCritical5 21 3 3" xfId="11444"/>
    <cellStyle name="SAPBEXexcCritical5 21 3 4" xfId="11445"/>
    <cellStyle name="SAPBEXexcCritical5 21 3 5" xfId="11446"/>
    <cellStyle name="SAPBEXexcCritical5 21 3 6" xfId="11447"/>
    <cellStyle name="SAPBEXexcCritical5 21 4" xfId="11448"/>
    <cellStyle name="SAPBEXexcCritical5 21 5" xfId="11449"/>
    <cellStyle name="SAPBEXexcCritical5 21 6" xfId="11450"/>
    <cellStyle name="SAPBEXexcCritical5 21 7" xfId="11451"/>
    <cellStyle name="SAPBEXexcCritical5 21 8" xfId="11452"/>
    <cellStyle name="SAPBEXexcCritical5 22" xfId="11453"/>
    <cellStyle name="SAPBEXexcCritical5 23" xfId="11454"/>
    <cellStyle name="SAPBEXexcCritical5 24" xfId="11455"/>
    <cellStyle name="SAPBEXexcCritical5 25" xfId="11456"/>
    <cellStyle name="SAPBEXexcCritical5 26" xfId="11457"/>
    <cellStyle name="SAPBEXexcCritical5 27" xfId="32940"/>
    <cellStyle name="SAPBEXexcCritical5 3" xfId="11458"/>
    <cellStyle name="SAPBEXexcCritical5 3 2" xfId="11459"/>
    <cellStyle name="SAPBEXexcCritical5 3 2 2" xfId="11460"/>
    <cellStyle name="SAPBEXexcCritical5 3 2 2 2" xfId="11461"/>
    <cellStyle name="SAPBEXexcCritical5 3 2 2 3" xfId="11462"/>
    <cellStyle name="SAPBEXexcCritical5 3 2 2 4" xfId="11463"/>
    <cellStyle name="SAPBEXexcCritical5 3 2 2 5" xfId="11464"/>
    <cellStyle name="SAPBEXexcCritical5 3 2 2 6" xfId="11465"/>
    <cellStyle name="SAPBEXexcCritical5 3 2 3" xfId="11466"/>
    <cellStyle name="SAPBEXexcCritical5 3 2 3 2" xfId="11467"/>
    <cellStyle name="SAPBEXexcCritical5 3 2 3 3" xfId="11468"/>
    <cellStyle name="SAPBEXexcCritical5 3 2 3 4" xfId="11469"/>
    <cellStyle name="SAPBEXexcCritical5 3 2 3 5" xfId="11470"/>
    <cellStyle name="SAPBEXexcCritical5 3 2 3 6" xfId="11471"/>
    <cellStyle name="SAPBEXexcCritical5 3 2 4" xfId="11472"/>
    <cellStyle name="SAPBEXexcCritical5 3 2 5" xfId="11473"/>
    <cellStyle name="SAPBEXexcCritical5 3 2 6" xfId="11474"/>
    <cellStyle name="SAPBEXexcCritical5 3 2 7" xfId="11475"/>
    <cellStyle name="SAPBEXexcCritical5 3 2 8" xfId="11476"/>
    <cellStyle name="SAPBEXexcCritical5 3 3" xfId="11477"/>
    <cellStyle name="SAPBEXexcCritical5 3 3 2" xfId="11478"/>
    <cellStyle name="SAPBEXexcCritical5 3 3 2 2" xfId="11479"/>
    <cellStyle name="SAPBEXexcCritical5 3 3 2 3" xfId="11480"/>
    <cellStyle name="SAPBEXexcCritical5 3 3 2 4" xfId="11481"/>
    <cellStyle name="SAPBEXexcCritical5 3 3 2 5" xfId="11482"/>
    <cellStyle name="SAPBEXexcCritical5 3 3 2 6" xfId="11483"/>
    <cellStyle name="SAPBEXexcCritical5 3 3 3" xfId="11484"/>
    <cellStyle name="SAPBEXexcCritical5 3 3 3 2" xfId="11485"/>
    <cellStyle name="SAPBEXexcCritical5 3 3 3 3" xfId="11486"/>
    <cellStyle name="SAPBEXexcCritical5 3 3 3 4" xfId="11487"/>
    <cellStyle name="SAPBEXexcCritical5 3 3 3 5" xfId="11488"/>
    <cellStyle name="SAPBEXexcCritical5 3 3 3 6" xfId="11489"/>
    <cellStyle name="SAPBEXexcCritical5 3 3 4" xfId="11490"/>
    <cellStyle name="SAPBEXexcCritical5 3 3 5" xfId="11491"/>
    <cellStyle name="SAPBEXexcCritical5 3 3 6" xfId="11492"/>
    <cellStyle name="SAPBEXexcCritical5 3 3 7" xfId="11493"/>
    <cellStyle name="SAPBEXexcCritical5 3 3 8" xfId="11494"/>
    <cellStyle name="SAPBEXexcCritical5 3 4" xfId="11495"/>
    <cellStyle name="SAPBEXexcCritical5 3 5" xfId="11496"/>
    <cellStyle name="SAPBEXexcCritical5 3 6" xfId="11497"/>
    <cellStyle name="SAPBEXexcCritical5 3 7" xfId="11498"/>
    <cellStyle name="SAPBEXexcCritical5 3 8" xfId="11499"/>
    <cellStyle name="SAPBEXexcCritical5 4" xfId="11500"/>
    <cellStyle name="SAPBEXexcCritical5 4 2" xfId="11501"/>
    <cellStyle name="SAPBEXexcCritical5 4 2 2" xfId="11502"/>
    <cellStyle name="SAPBEXexcCritical5 4 2 2 2" xfId="11503"/>
    <cellStyle name="SAPBEXexcCritical5 4 2 2 3" xfId="11504"/>
    <cellStyle name="SAPBEXexcCritical5 4 2 2 4" xfId="11505"/>
    <cellStyle name="SAPBEXexcCritical5 4 2 2 5" xfId="11506"/>
    <cellStyle name="SAPBEXexcCritical5 4 2 2 6" xfId="11507"/>
    <cellStyle name="SAPBEXexcCritical5 4 2 3" xfId="11508"/>
    <cellStyle name="SAPBEXexcCritical5 4 2 3 2" xfId="11509"/>
    <cellStyle name="SAPBEXexcCritical5 4 2 3 3" xfId="11510"/>
    <cellStyle name="SAPBEXexcCritical5 4 2 3 4" xfId="11511"/>
    <cellStyle name="SAPBEXexcCritical5 4 2 3 5" xfId="11512"/>
    <cellStyle name="SAPBEXexcCritical5 4 2 3 6" xfId="11513"/>
    <cellStyle name="SAPBEXexcCritical5 4 2 4" xfId="11514"/>
    <cellStyle name="SAPBEXexcCritical5 4 2 5" xfId="11515"/>
    <cellStyle name="SAPBEXexcCritical5 4 2 6" xfId="11516"/>
    <cellStyle name="SAPBEXexcCritical5 4 2 7" xfId="11517"/>
    <cellStyle name="SAPBEXexcCritical5 4 2 8" xfId="11518"/>
    <cellStyle name="SAPBEXexcCritical5 4 3" xfId="11519"/>
    <cellStyle name="SAPBEXexcCritical5 4 3 2" xfId="11520"/>
    <cellStyle name="SAPBEXexcCritical5 4 3 2 2" xfId="11521"/>
    <cellStyle name="SAPBEXexcCritical5 4 3 2 3" xfId="11522"/>
    <cellStyle name="SAPBEXexcCritical5 4 3 2 4" xfId="11523"/>
    <cellStyle name="SAPBEXexcCritical5 4 3 2 5" xfId="11524"/>
    <cellStyle name="SAPBEXexcCritical5 4 3 2 6" xfId="11525"/>
    <cellStyle name="SAPBEXexcCritical5 4 3 3" xfId="11526"/>
    <cellStyle name="SAPBEXexcCritical5 4 3 3 2" xfId="11527"/>
    <cellStyle name="SAPBEXexcCritical5 4 3 3 3" xfId="11528"/>
    <cellStyle name="SAPBEXexcCritical5 4 3 3 4" xfId="11529"/>
    <cellStyle name="SAPBEXexcCritical5 4 3 3 5" xfId="11530"/>
    <cellStyle name="SAPBEXexcCritical5 4 3 3 6" xfId="11531"/>
    <cellStyle name="SAPBEXexcCritical5 4 3 4" xfId="11532"/>
    <cellStyle name="SAPBEXexcCritical5 4 3 5" xfId="11533"/>
    <cellStyle name="SAPBEXexcCritical5 4 3 6" xfId="11534"/>
    <cellStyle name="SAPBEXexcCritical5 4 3 7" xfId="11535"/>
    <cellStyle name="SAPBEXexcCritical5 4 3 8" xfId="11536"/>
    <cellStyle name="SAPBEXexcCritical5 4 4" xfId="11537"/>
    <cellStyle name="SAPBEXexcCritical5 4 5" xfId="11538"/>
    <cellStyle name="SAPBEXexcCritical5 4 6" xfId="11539"/>
    <cellStyle name="SAPBEXexcCritical5 4 7" xfId="11540"/>
    <cellStyle name="SAPBEXexcCritical5 4 8" xfId="11541"/>
    <cellStyle name="SAPBEXexcCritical5 5" xfId="11542"/>
    <cellStyle name="SAPBEXexcCritical5 5 2" xfId="11543"/>
    <cellStyle name="SAPBEXexcCritical5 5 2 2" xfId="11544"/>
    <cellStyle name="SAPBEXexcCritical5 5 2 2 2" xfId="11545"/>
    <cellStyle name="SAPBEXexcCritical5 5 2 2 3" xfId="11546"/>
    <cellStyle name="SAPBEXexcCritical5 5 2 2 4" xfId="11547"/>
    <cellStyle name="SAPBEXexcCritical5 5 2 2 5" xfId="11548"/>
    <cellStyle name="SAPBEXexcCritical5 5 2 2 6" xfId="11549"/>
    <cellStyle name="SAPBEXexcCritical5 5 2 3" xfId="11550"/>
    <cellStyle name="SAPBEXexcCritical5 5 2 3 2" xfId="11551"/>
    <cellStyle name="SAPBEXexcCritical5 5 2 3 3" xfId="11552"/>
    <cellStyle name="SAPBEXexcCritical5 5 2 3 4" xfId="11553"/>
    <cellStyle name="SAPBEXexcCritical5 5 2 3 5" xfId="11554"/>
    <cellStyle name="SAPBEXexcCritical5 5 2 3 6" xfId="11555"/>
    <cellStyle name="SAPBEXexcCritical5 5 2 4" xfId="11556"/>
    <cellStyle name="SAPBEXexcCritical5 5 2 5" xfId="11557"/>
    <cellStyle name="SAPBEXexcCritical5 5 2 6" xfId="11558"/>
    <cellStyle name="SAPBEXexcCritical5 5 2 7" xfId="11559"/>
    <cellStyle name="SAPBEXexcCritical5 5 2 8" xfId="11560"/>
    <cellStyle name="SAPBEXexcCritical5 5 3" xfId="11561"/>
    <cellStyle name="SAPBEXexcCritical5 5 3 2" xfId="11562"/>
    <cellStyle name="SAPBEXexcCritical5 5 3 2 2" xfId="11563"/>
    <cellStyle name="SAPBEXexcCritical5 5 3 2 3" xfId="11564"/>
    <cellStyle name="SAPBEXexcCritical5 5 3 2 4" xfId="11565"/>
    <cellStyle name="SAPBEXexcCritical5 5 3 2 5" xfId="11566"/>
    <cellStyle name="SAPBEXexcCritical5 5 3 2 6" xfId="11567"/>
    <cellStyle name="SAPBEXexcCritical5 5 3 3" xfId="11568"/>
    <cellStyle name="SAPBEXexcCritical5 5 3 3 2" xfId="11569"/>
    <cellStyle name="SAPBEXexcCritical5 5 3 3 3" xfId="11570"/>
    <cellStyle name="SAPBEXexcCritical5 5 3 3 4" xfId="11571"/>
    <cellStyle name="SAPBEXexcCritical5 5 3 3 5" xfId="11572"/>
    <cellStyle name="SAPBEXexcCritical5 5 3 3 6" xfId="11573"/>
    <cellStyle name="SAPBEXexcCritical5 5 3 4" xfId="11574"/>
    <cellStyle name="SAPBEXexcCritical5 5 3 5" xfId="11575"/>
    <cellStyle name="SAPBEXexcCritical5 5 3 6" xfId="11576"/>
    <cellStyle name="SAPBEXexcCritical5 5 3 7" xfId="11577"/>
    <cellStyle name="SAPBEXexcCritical5 5 3 8" xfId="11578"/>
    <cellStyle name="SAPBEXexcCritical5 5 4" xfId="11579"/>
    <cellStyle name="SAPBEXexcCritical5 5 5" xfId="11580"/>
    <cellStyle name="SAPBEXexcCritical5 5 6" xfId="11581"/>
    <cellStyle name="SAPBEXexcCritical5 5 7" xfId="11582"/>
    <cellStyle name="SAPBEXexcCritical5 5 8" xfId="11583"/>
    <cellStyle name="SAPBEXexcCritical5 6" xfId="11584"/>
    <cellStyle name="SAPBEXexcCritical5 6 2" xfId="11585"/>
    <cellStyle name="SAPBEXexcCritical5 6 2 2" xfId="11586"/>
    <cellStyle name="SAPBEXexcCritical5 6 2 2 2" xfId="11587"/>
    <cellStyle name="SAPBEXexcCritical5 6 2 2 3" xfId="11588"/>
    <cellStyle name="SAPBEXexcCritical5 6 2 2 4" xfId="11589"/>
    <cellStyle name="SAPBEXexcCritical5 6 2 2 5" xfId="11590"/>
    <cellStyle name="SAPBEXexcCritical5 6 2 2 6" xfId="11591"/>
    <cellStyle name="SAPBEXexcCritical5 6 2 3" xfId="11592"/>
    <cellStyle name="SAPBEXexcCritical5 6 2 3 2" xfId="11593"/>
    <cellStyle name="SAPBEXexcCritical5 6 2 3 3" xfId="11594"/>
    <cellStyle name="SAPBEXexcCritical5 6 2 3 4" xfId="11595"/>
    <cellStyle name="SAPBEXexcCritical5 6 2 3 5" xfId="11596"/>
    <cellStyle name="SAPBEXexcCritical5 6 2 3 6" xfId="11597"/>
    <cellStyle name="SAPBEXexcCritical5 6 2 4" xfId="11598"/>
    <cellStyle name="SAPBEXexcCritical5 6 2 5" xfId="11599"/>
    <cellStyle name="SAPBEXexcCritical5 6 2 6" xfId="11600"/>
    <cellStyle name="SAPBEXexcCritical5 6 2 7" xfId="11601"/>
    <cellStyle name="SAPBEXexcCritical5 6 2 8" xfId="11602"/>
    <cellStyle name="SAPBEXexcCritical5 6 3" xfId="11603"/>
    <cellStyle name="SAPBEXexcCritical5 6 3 2" xfId="11604"/>
    <cellStyle name="SAPBEXexcCritical5 6 3 2 2" xfId="11605"/>
    <cellStyle name="SAPBEXexcCritical5 6 3 2 3" xfId="11606"/>
    <cellStyle name="SAPBEXexcCritical5 6 3 2 4" xfId="11607"/>
    <cellStyle name="SAPBEXexcCritical5 6 3 2 5" xfId="11608"/>
    <cellStyle name="SAPBEXexcCritical5 6 3 2 6" xfId="11609"/>
    <cellStyle name="SAPBEXexcCritical5 6 3 3" xfId="11610"/>
    <cellStyle name="SAPBEXexcCritical5 6 3 3 2" xfId="11611"/>
    <cellStyle name="SAPBEXexcCritical5 6 3 3 3" xfId="11612"/>
    <cellStyle name="SAPBEXexcCritical5 6 3 3 4" xfId="11613"/>
    <cellStyle name="SAPBEXexcCritical5 6 3 3 5" xfId="11614"/>
    <cellStyle name="SAPBEXexcCritical5 6 3 3 6" xfId="11615"/>
    <cellStyle name="SAPBEXexcCritical5 6 3 4" xfId="11616"/>
    <cellStyle name="SAPBEXexcCritical5 6 3 5" xfId="11617"/>
    <cellStyle name="SAPBEXexcCritical5 6 3 6" xfId="11618"/>
    <cellStyle name="SAPBEXexcCritical5 6 3 7" xfId="11619"/>
    <cellStyle name="SAPBEXexcCritical5 6 3 8" xfId="11620"/>
    <cellStyle name="SAPBEXexcCritical5 6 4" xfId="11621"/>
    <cellStyle name="SAPBEXexcCritical5 6 5" xfId="11622"/>
    <cellStyle name="SAPBEXexcCritical5 6 6" xfId="11623"/>
    <cellStyle name="SAPBEXexcCritical5 6 7" xfId="11624"/>
    <cellStyle name="SAPBEXexcCritical5 6 8" xfId="11625"/>
    <cellStyle name="SAPBEXexcCritical5 7" xfId="11626"/>
    <cellStyle name="SAPBEXexcCritical5 7 2" xfId="11627"/>
    <cellStyle name="SAPBEXexcCritical5 7 2 2" xfId="11628"/>
    <cellStyle name="SAPBEXexcCritical5 7 2 2 2" xfId="11629"/>
    <cellStyle name="SAPBEXexcCritical5 7 2 2 3" xfId="11630"/>
    <cellStyle name="SAPBEXexcCritical5 7 2 2 4" xfId="11631"/>
    <cellStyle name="SAPBEXexcCritical5 7 2 2 5" xfId="11632"/>
    <cellStyle name="SAPBEXexcCritical5 7 2 2 6" xfId="11633"/>
    <cellStyle name="SAPBEXexcCritical5 7 2 3" xfId="11634"/>
    <cellStyle name="SAPBEXexcCritical5 7 2 3 2" xfId="11635"/>
    <cellStyle name="SAPBEXexcCritical5 7 2 3 3" xfId="11636"/>
    <cellStyle name="SAPBEXexcCritical5 7 2 3 4" xfId="11637"/>
    <cellStyle name="SAPBEXexcCritical5 7 2 3 5" xfId="11638"/>
    <cellStyle name="SAPBEXexcCritical5 7 2 3 6" xfId="11639"/>
    <cellStyle name="SAPBEXexcCritical5 7 2 4" xfId="11640"/>
    <cellStyle name="SAPBEXexcCritical5 7 2 5" xfId="11641"/>
    <cellStyle name="SAPBEXexcCritical5 7 2 6" xfId="11642"/>
    <cellStyle name="SAPBEXexcCritical5 7 2 7" xfId="11643"/>
    <cellStyle name="SAPBEXexcCritical5 7 2 8" xfId="11644"/>
    <cellStyle name="SAPBEXexcCritical5 7 3" xfId="11645"/>
    <cellStyle name="SAPBEXexcCritical5 7 3 2" xfId="11646"/>
    <cellStyle name="SAPBEXexcCritical5 7 3 2 2" xfId="11647"/>
    <cellStyle name="SAPBEXexcCritical5 7 3 2 3" xfId="11648"/>
    <cellStyle name="SAPBEXexcCritical5 7 3 2 4" xfId="11649"/>
    <cellStyle name="SAPBEXexcCritical5 7 3 2 5" xfId="11650"/>
    <cellStyle name="SAPBEXexcCritical5 7 3 2 6" xfId="11651"/>
    <cellStyle name="SAPBEXexcCritical5 7 3 3" xfId="11652"/>
    <cellStyle name="SAPBEXexcCritical5 7 3 3 2" xfId="11653"/>
    <cellStyle name="SAPBEXexcCritical5 7 3 3 3" xfId="11654"/>
    <cellStyle name="SAPBEXexcCritical5 7 3 3 4" xfId="11655"/>
    <cellStyle name="SAPBEXexcCritical5 7 3 3 5" xfId="11656"/>
    <cellStyle name="SAPBEXexcCritical5 7 3 3 6" xfId="11657"/>
    <cellStyle name="SAPBEXexcCritical5 7 3 4" xfId="11658"/>
    <cellStyle name="SAPBEXexcCritical5 7 3 5" xfId="11659"/>
    <cellStyle name="SAPBEXexcCritical5 7 3 6" xfId="11660"/>
    <cellStyle name="SAPBEXexcCritical5 7 3 7" xfId="11661"/>
    <cellStyle name="SAPBEXexcCritical5 7 3 8" xfId="11662"/>
    <cellStyle name="SAPBEXexcCritical5 7 4" xfId="11663"/>
    <cellStyle name="SAPBEXexcCritical5 7 5" xfId="11664"/>
    <cellStyle name="SAPBEXexcCritical5 7 6" xfId="11665"/>
    <cellStyle name="SAPBEXexcCritical5 7 7" xfId="11666"/>
    <cellStyle name="SAPBEXexcCritical5 7 8" xfId="11667"/>
    <cellStyle name="SAPBEXexcCritical5 8" xfId="11668"/>
    <cellStyle name="SAPBEXexcCritical5 8 2" xfId="11669"/>
    <cellStyle name="SAPBEXexcCritical5 8 2 2" xfId="11670"/>
    <cellStyle name="SAPBEXexcCritical5 8 2 2 2" xfId="11671"/>
    <cellStyle name="SAPBEXexcCritical5 8 2 2 3" xfId="11672"/>
    <cellStyle name="SAPBEXexcCritical5 8 2 2 4" xfId="11673"/>
    <cellStyle name="SAPBEXexcCritical5 8 2 2 5" xfId="11674"/>
    <cellStyle name="SAPBEXexcCritical5 8 2 2 6" xfId="11675"/>
    <cellStyle name="SAPBEXexcCritical5 8 2 3" xfId="11676"/>
    <cellStyle name="SAPBEXexcCritical5 8 2 3 2" xfId="11677"/>
    <cellStyle name="SAPBEXexcCritical5 8 2 3 3" xfId="11678"/>
    <cellStyle name="SAPBEXexcCritical5 8 2 3 4" xfId="11679"/>
    <cellStyle name="SAPBEXexcCritical5 8 2 3 5" xfId="11680"/>
    <cellStyle name="SAPBEXexcCritical5 8 2 3 6" xfId="11681"/>
    <cellStyle name="SAPBEXexcCritical5 8 2 4" xfId="11682"/>
    <cellStyle name="SAPBEXexcCritical5 8 2 5" xfId="11683"/>
    <cellStyle name="SAPBEXexcCritical5 8 2 6" xfId="11684"/>
    <cellStyle name="SAPBEXexcCritical5 8 2 7" xfId="11685"/>
    <cellStyle name="SAPBEXexcCritical5 8 2 8" xfId="11686"/>
    <cellStyle name="SAPBEXexcCritical5 8 3" xfId="11687"/>
    <cellStyle name="SAPBEXexcCritical5 8 3 2" xfId="11688"/>
    <cellStyle name="SAPBEXexcCritical5 8 3 2 2" xfId="11689"/>
    <cellStyle name="SAPBEXexcCritical5 8 3 2 3" xfId="11690"/>
    <cellStyle name="SAPBEXexcCritical5 8 3 2 4" xfId="11691"/>
    <cellStyle name="SAPBEXexcCritical5 8 3 2 5" xfId="11692"/>
    <cellStyle name="SAPBEXexcCritical5 8 3 2 6" xfId="11693"/>
    <cellStyle name="SAPBEXexcCritical5 8 3 3" xfId="11694"/>
    <cellStyle name="SAPBEXexcCritical5 8 3 3 2" xfId="11695"/>
    <cellStyle name="SAPBEXexcCritical5 8 3 3 3" xfId="11696"/>
    <cellStyle name="SAPBEXexcCritical5 8 3 3 4" xfId="11697"/>
    <cellStyle name="SAPBEXexcCritical5 8 3 3 5" xfId="11698"/>
    <cellStyle name="SAPBEXexcCritical5 8 3 3 6" xfId="11699"/>
    <cellStyle name="SAPBEXexcCritical5 8 3 4" xfId="11700"/>
    <cellStyle name="SAPBEXexcCritical5 8 3 5" xfId="11701"/>
    <cellStyle name="SAPBEXexcCritical5 8 3 6" xfId="11702"/>
    <cellStyle name="SAPBEXexcCritical5 8 3 7" xfId="11703"/>
    <cellStyle name="SAPBEXexcCritical5 8 3 8" xfId="11704"/>
    <cellStyle name="SAPBEXexcCritical5 8 4" xfId="11705"/>
    <cellStyle name="SAPBEXexcCritical5 8 5" xfId="11706"/>
    <cellStyle name="SAPBEXexcCritical5 8 6" xfId="11707"/>
    <cellStyle name="SAPBEXexcCritical5 8 7" xfId="11708"/>
    <cellStyle name="SAPBEXexcCritical5 8 8" xfId="11709"/>
    <cellStyle name="SAPBEXexcCritical5 9" xfId="11710"/>
    <cellStyle name="SAPBEXexcCritical5 9 2" xfId="11711"/>
    <cellStyle name="SAPBEXexcCritical5 9 2 2" xfId="11712"/>
    <cellStyle name="SAPBEXexcCritical5 9 2 2 2" xfId="11713"/>
    <cellStyle name="SAPBEXexcCritical5 9 2 2 3" xfId="11714"/>
    <cellStyle name="SAPBEXexcCritical5 9 2 2 4" xfId="11715"/>
    <cellStyle name="SAPBEXexcCritical5 9 2 2 5" xfId="11716"/>
    <cellStyle name="SAPBEXexcCritical5 9 2 2 6" xfId="11717"/>
    <cellStyle name="SAPBEXexcCritical5 9 2 3" xfId="11718"/>
    <cellStyle name="SAPBEXexcCritical5 9 2 3 2" xfId="11719"/>
    <cellStyle name="SAPBEXexcCritical5 9 2 3 3" xfId="11720"/>
    <cellStyle name="SAPBEXexcCritical5 9 2 3 4" xfId="11721"/>
    <cellStyle name="SAPBEXexcCritical5 9 2 3 5" xfId="11722"/>
    <cellStyle name="SAPBEXexcCritical5 9 2 3 6" xfId="11723"/>
    <cellStyle name="SAPBEXexcCritical5 9 2 4" xfId="11724"/>
    <cellStyle name="SAPBEXexcCritical5 9 2 5" xfId="11725"/>
    <cellStyle name="SAPBEXexcCritical5 9 2 6" xfId="11726"/>
    <cellStyle name="SAPBEXexcCritical5 9 2 7" xfId="11727"/>
    <cellStyle name="SAPBEXexcCritical5 9 2 8" xfId="11728"/>
    <cellStyle name="SAPBEXexcCritical5 9 3" xfId="11729"/>
    <cellStyle name="SAPBEXexcCritical5 9 3 2" xfId="11730"/>
    <cellStyle name="SAPBEXexcCritical5 9 3 2 2" xfId="11731"/>
    <cellStyle name="SAPBEXexcCritical5 9 3 2 3" xfId="11732"/>
    <cellStyle name="SAPBEXexcCritical5 9 3 2 4" xfId="11733"/>
    <cellStyle name="SAPBEXexcCritical5 9 3 2 5" xfId="11734"/>
    <cellStyle name="SAPBEXexcCritical5 9 3 2 6" xfId="11735"/>
    <cellStyle name="SAPBEXexcCritical5 9 3 3" xfId="11736"/>
    <cellStyle name="SAPBEXexcCritical5 9 3 3 2" xfId="11737"/>
    <cellStyle name="SAPBEXexcCritical5 9 3 3 3" xfId="11738"/>
    <cellStyle name="SAPBEXexcCritical5 9 3 3 4" xfId="11739"/>
    <cellStyle name="SAPBEXexcCritical5 9 3 3 5" xfId="11740"/>
    <cellStyle name="SAPBEXexcCritical5 9 3 3 6" xfId="11741"/>
    <cellStyle name="SAPBEXexcCritical5 9 3 4" xfId="11742"/>
    <cellStyle name="SAPBEXexcCritical5 9 3 5" xfId="11743"/>
    <cellStyle name="SAPBEXexcCritical5 9 3 6" xfId="11744"/>
    <cellStyle name="SAPBEXexcCritical5 9 3 7" xfId="11745"/>
    <cellStyle name="SAPBEXexcCritical5 9 3 8" xfId="11746"/>
    <cellStyle name="SAPBEXexcCritical5 9 4" xfId="11747"/>
    <cellStyle name="SAPBEXexcCritical5 9 5" xfId="11748"/>
    <cellStyle name="SAPBEXexcCritical5 9 6" xfId="11749"/>
    <cellStyle name="SAPBEXexcCritical5 9 7" xfId="11750"/>
    <cellStyle name="SAPBEXexcCritical5 9 8" xfId="11751"/>
    <cellStyle name="SAPBEXexcCritical6" xfId="21"/>
    <cellStyle name="SAPBEXexcCritical6 10" xfId="11752"/>
    <cellStyle name="SAPBEXexcCritical6 10 2" xfId="11753"/>
    <cellStyle name="SAPBEXexcCritical6 10 2 2" xfId="11754"/>
    <cellStyle name="SAPBEXexcCritical6 10 2 2 2" xfId="11755"/>
    <cellStyle name="SAPBEXexcCritical6 10 2 2 3" xfId="11756"/>
    <cellStyle name="SAPBEXexcCritical6 10 2 2 4" xfId="11757"/>
    <cellStyle name="SAPBEXexcCritical6 10 2 2 5" xfId="11758"/>
    <cellStyle name="SAPBEXexcCritical6 10 2 2 6" xfId="11759"/>
    <cellStyle name="SAPBEXexcCritical6 10 2 3" xfId="11760"/>
    <cellStyle name="SAPBEXexcCritical6 10 2 3 2" xfId="11761"/>
    <cellStyle name="SAPBEXexcCritical6 10 2 3 3" xfId="11762"/>
    <cellStyle name="SAPBEXexcCritical6 10 2 3 4" xfId="11763"/>
    <cellStyle name="SAPBEXexcCritical6 10 2 3 5" xfId="11764"/>
    <cellStyle name="SAPBEXexcCritical6 10 2 3 6" xfId="11765"/>
    <cellStyle name="SAPBEXexcCritical6 10 2 4" xfId="11766"/>
    <cellStyle name="SAPBEXexcCritical6 10 2 5" xfId="11767"/>
    <cellStyle name="SAPBEXexcCritical6 10 2 6" xfId="11768"/>
    <cellStyle name="SAPBEXexcCritical6 10 2 7" xfId="11769"/>
    <cellStyle name="SAPBEXexcCritical6 10 2 8" xfId="11770"/>
    <cellStyle name="SAPBEXexcCritical6 10 3" xfId="11771"/>
    <cellStyle name="SAPBEXexcCritical6 10 3 2" xfId="11772"/>
    <cellStyle name="SAPBEXexcCritical6 10 3 2 2" xfId="11773"/>
    <cellStyle name="SAPBEXexcCritical6 10 3 2 3" xfId="11774"/>
    <cellStyle name="SAPBEXexcCritical6 10 3 2 4" xfId="11775"/>
    <cellStyle name="SAPBEXexcCritical6 10 3 2 5" xfId="11776"/>
    <cellStyle name="SAPBEXexcCritical6 10 3 2 6" xfId="11777"/>
    <cellStyle name="SAPBEXexcCritical6 10 3 3" xfId="11778"/>
    <cellStyle name="SAPBEXexcCritical6 10 3 3 2" xfId="11779"/>
    <cellStyle name="SAPBEXexcCritical6 10 3 3 3" xfId="11780"/>
    <cellStyle name="SAPBEXexcCritical6 10 3 3 4" xfId="11781"/>
    <cellStyle name="SAPBEXexcCritical6 10 3 3 5" xfId="11782"/>
    <cellStyle name="SAPBEXexcCritical6 10 3 3 6" xfId="11783"/>
    <cellStyle name="SAPBEXexcCritical6 10 3 4" xfId="11784"/>
    <cellStyle name="SAPBEXexcCritical6 10 3 5" xfId="11785"/>
    <cellStyle name="SAPBEXexcCritical6 10 3 6" xfId="11786"/>
    <cellStyle name="SAPBEXexcCritical6 10 3 7" xfId="11787"/>
    <cellStyle name="SAPBEXexcCritical6 10 3 8" xfId="11788"/>
    <cellStyle name="SAPBEXexcCritical6 10 4" xfId="11789"/>
    <cellStyle name="SAPBEXexcCritical6 10 5" xfId="11790"/>
    <cellStyle name="SAPBEXexcCritical6 10 6" xfId="11791"/>
    <cellStyle name="SAPBEXexcCritical6 10 7" xfId="11792"/>
    <cellStyle name="SAPBEXexcCritical6 10 8" xfId="11793"/>
    <cellStyle name="SAPBEXexcCritical6 11" xfId="11794"/>
    <cellStyle name="SAPBEXexcCritical6 11 2" xfId="11795"/>
    <cellStyle name="SAPBEXexcCritical6 11 2 2" xfId="11796"/>
    <cellStyle name="SAPBEXexcCritical6 11 2 2 2" xfId="11797"/>
    <cellStyle name="SAPBEXexcCritical6 11 2 2 3" xfId="11798"/>
    <cellStyle name="SAPBEXexcCritical6 11 2 2 4" xfId="11799"/>
    <cellStyle name="SAPBEXexcCritical6 11 2 2 5" xfId="11800"/>
    <cellStyle name="SAPBEXexcCritical6 11 2 2 6" xfId="11801"/>
    <cellStyle name="SAPBEXexcCritical6 11 2 3" xfId="11802"/>
    <cellStyle name="SAPBEXexcCritical6 11 2 3 2" xfId="11803"/>
    <cellStyle name="SAPBEXexcCritical6 11 2 3 3" xfId="11804"/>
    <cellStyle name="SAPBEXexcCritical6 11 2 3 4" xfId="11805"/>
    <cellStyle name="SAPBEXexcCritical6 11 2 3 5" xfId="11806"/>
    <cellStyle name="SAPBEXexcCritical6 11 2 3 6" xfId="11807"/>
    <cellStyle name="SAPBEXexcCritical6 11 2 4" xfId="11808"/>
    <cellStyle name="SAPBEXexcCritical6 11 2 5" xfId="11809"/>
    <cellStyle name="SAPBEXexcCritical6 11 2 6" xfId="11810"/>
    <cellStyle name="SAPBEXexcCritical6 11 2 7" xfId="11811"/>
    <cellStyle name="SAPBEXexcCritical6 11 2 8" xfId="11812"/>
    <cellStyle name="SAPBEXexcCritical6 11 3" xfId="11813"/>
    <cellStyle name="SAPBEXexcCritical6 11 3 2" xfId="11814"/>
    <cellStyle name="SAPBEXexcCritical6 11 3 2 2" xfId="11815"/>
    <cellStyle name="SAPBEXexcCritical6 11 3 2 3" xfId="11816"/>
    <cellStyle name="SAPBEXexcCritical6 11 3 2 4" xfId="11817"/>
    <cellStyle name="SAPBEXexcCritical6 11 3 2 5" xfId="11818"/>
    <cellStyle name="SAPBEXexcCritical6 11 3 2 6" xfId="11819"/>
    <cellStyle name="SAPBEXexcCritical6 11 3 3" xfId="11820"/>
    <cellStyle name="SAPBEXexcCritical6 11 3 3 2" xfId="11821"/>
    <cellStyle name="SAPBEXexcCritical6 11 3 3 3" xfId="11822"/>
    <cellStyle name="SAPBEXexcCritical6 11 3 3 4" xfId="11823"/>
    <cellStyle name="SAPBEXexcCritical6 11 3 3 5" xfId="11824"/>
    <cellStyle name="SAPBEXexcCritical6 11 3 3 6" xfId="11825"/>
    <cellStyle name="SAPBEXexcCritical6 11 3 4" xfId="11826"/>
    <cellStyle name="SAPBEXexcCritical6 11 3 5" xfId="11827"/>
    <cellStyle name="SAPBEXexcCritical6 11 3 6" xfId="11828"/>
    <cellStyle name="SAPBEXexcCritical6 11 3 7" xfId="11829"/>
    <cellStyle name="SAPBEXexcCritical6 11 3 8" xfId="11830"/>
    <cellStyle name="SAPBEXexcCritical6 11 4" xfId="11831"/>
    <cellStyle name="SAPBEXexcCritical6 11 5" xfId="11832"/>
    <cellStyle name="SAPBEXexcCritical6 11 6" xfId="11833"/>
    <cellStyle name="SAPBEXexcCritical6 11 7" xfId="11834"/>
    <cellStyle name="SAPBEXexcCritical6 11 8" xfId="11835"/>
    <cellStyle name="SAPBEXexcCritical6 12" xfId="11836"/>
    <cellStyle name="SAPBEXexcCritical6 12 2" xfId="11837"/>
    <cellStyle name="SAPBEXexcCritical6 12 2 2" xfId="11838"/>
    <cellStyle name="SAPBEXexcCritical6 12 2 2 2" xfId="11839"/>
    <cellStyle name="SAPBEXexcCritical6 12 2 2 3" xfId="11840"/>
    <cellStyle name="SAPBEXexcCritical6 12 2 2 4" xfId="11841"/>
    <cellStyle name="SAPBEXexcCritical6 12 2 2 5" xfId="11842"/>
    <cellStyle name="SAPBEXexcCritical6 12 2 2 6" xfId="11843"/>
    <cellStyle name="SAPBEXexcCritical6 12 2 3" xfId="11844"/>
    <cellStyle name="SAPBEXexcCritical6 12 2 3 2" xfId="11845"/>
    <cellStyle name="SAPBEXexcCritical6 12 2 3 3" xfId="11846"/>
    <cellStyle name="SAPBEXexcCritical6 12 2 3 4" xfId="11847"/>
    <cellStyle name="SAPBEXexcCritical6 12 2 3 5" xfId="11848"/>
    <cellStyle name="SAPBEXexcCritical6 12 2 3 6" xfId="11849"/>
    <cellStyle name="SAPBEXexcCritical6 12 2 4" xfId="11850"/>
    <cellStyle name="SAPBEXexcCritical6 12 2 5" xfId="11851"/>
    <cellStyle name="SAPBEXexcCritical6 12 2 6" xfId="11852"/>
    <cellStyle name="SAPBEXexcCritical6 12 2 7" xfId="11853"/>
    <cellStyle name="SAPBEXexcCritical6 12 2 8" xfId="11854"/>
    <cellStyle name="SAPBEXexcCritical6 12 3" xfId="11855"/>
    <cellStyle name="SAPBEXexcCritical6 12 3 2" xfId="11856"/>
    <cellStyle name="SAPBEXexcCritical6 12 3 2 2" xfId="11857"/>
    <cellStyle name="SAPBEXexcCritical6 12 3 2 3" xfId="11858"/>
    <cellStyle name="SAPBEXexcCritical6 12 3 2 4" xfId="11859"/>
    <cellStyle name="SAPBEXexcCritical6 12 3 2 5" xfId="11860"/>
    <cellStyle name="SAPBEXexcCritical6 12 3 2 6" xfId="11861"/>
    <cellStyle name="SAPBEXexcCritical6 12 3 3" xfId="11862"/>
    <cellStyle name="SAPBEXexcCritical6 12 3 3 2" xfId="11863"/>
    <cellStyle name="SAPBEXexcCritical6 12 3 3 3" xfId="11864"/>
    <cellStyle name="SAPBEXexcCritical6 12 3 3 4" xfId="11865"/>
    <cellStyle name="SAPBEXexcCritical6 12 3 3 5" xfId="11866"/>
    <cellStyle name="SAPBEXexcCritical6 12 3 3 6" xfId="11867"/>
    <cellStyle name="SAPBEXexcCritical6 12 3 4" xfId="11868"/>
    <cellStyle name="SAPBEXexcCritical6 12 3 5" xfId="11869"/>
    <cellStyle name="SAPBEXexcCritical6 12 3 6" xfId="11870"/>
    <cellStyle name="SAPBEXexcCritical6 12 3 7" xfId="11871"/>
    <cellStyle name="SAPBEXexcCritical6 12 3 8" xfId="11872"/>
    <cellStyle name="SAPBEXexcCritical6 12 4" xfId="11873"/>
    <cellStyle name="SAPBEXexcCritical6 12 5" xfId="11874"/>
    <cellStyle name="SAPBEXexcCritical6 12 6" xfId="11875"/>
    <cellStyle name="SAPBEXexcCritical6 12 7" xfId="11876"/>
    <cellStyle name="SAPBEXexcCritical6 12 8" xfId="11877"/>
    <cellStyle name="SAPBEXexcCritical6 13" xfId="11878"/>
    <cellStyle name="SAPBEXexcCritical6 13 2" xfId="11879"/>
    <cellStyle name="SAPBEXexcCritical6 13 2 2" xfId="11880"/>
    <cellStyle name="SAPBEXexcCritical6 13 2 2 2" xfId="11881"/>
    <cellStyle name="SAPBEXexcCritical6 13 2 2 3" xfId="11882"/>
    <cellStyle name="SAPBEXexcCritical6 13 2 2 4" xfId="11883"/>
    <cellStyle name="SAPBEXexcCritical6 13 2 2 5" xfId="11884"/>
    <cellStyle name="SAPBEXexcCritical6 13 2 2 6" xfId="11885"/>
    <cellStyle name="SAPBEXexcCritical6 13 2 3" xfId="11886"/>
    <cellStyle name="SAPBEXexcCritical6 13 2 3 2" xfId="11887"/>
    <cellStyle name="SAPBEXexcCritical6 13 2 3 3" xfId="11888"/>
    <cellStyle name="SAPBEXexcCritical6 13 2 3 4" xfId="11889"/>
    <cellStyle name="SAPBEXexcCritical6 13 2 3 5" xfId="11890"/>
    <cellStyle name="SAPBEXexcCritical6 13 2 3 6" xfId="11891"/>
    <cellStyle name="SAPBEXexcCritical6 13 2 4" xfId="11892"/>
    <cellStyle name="SAPBEXexcCritical6 13 2 5" xfId="11893"/>
    <cellStyle name="SAPBEXexcCritical6 13 2 6" xfId="11894"/>
    <cellStyle name="SAPBEXexcCritical6 13 2 7" xfId="11895"/>
    <cellStyle name="SAPBEXexcCritical6 13 2 8" xfId="11896"/>
    <cellStyle name="SAPBEXexcCritical6 13 3" xfId="11897"/>
    <cellStyle name="SAPBEXexcCritical6 13 3 2" xfId="11898"/>
    <cellStyle name="SAPBEXexcCritical6 13 3 2 2" xfId="11899"/>
    <cellStyle name="SAPBEXexcCritical6 13 3 2 3" xfId="11900"/>
    <cellStyle name="SAPBEXexcCritical6 13 3 2 4" xfId="11901"/>
    <cellStyle name="SAPBEXexcCritical6 13 3 2 5" xfId="11902"/>
    <cellStyle name="SAPBEXexcCritical6 13 3 2 6" xfId="11903"/>
    <cellStyle name="SAPBEXexcCritical6 13 3 3" xfId="11904"/>
    <cellStyle name="SAPBEXexcCritical6 13 3 3 2" xfId="11905"/>
    <cellStyle name="SAPBEXexcCritical6 13 3 3 3" xfId="11906"/>
    <cellStyle name="SAPBEXexcCritical6 13 3 3 4" xfId="11907"/>
    <cellStyle name="SAPBEXexcCritical6 13 3 3 5" xfId="11908"/>
    <cellStyle name="SAPBEXexcCritical6 13 3 3 6" xfId="11909"/>
    <cellStyle name="SAPBEXexcCritical6 13 3 4" xfId="11910"/>
    <cellStyle name="SAPBEXexcCritical6 13 3 5" xfId="11911"/>
    <cellStyle name="SAPBEXexcCritical6 13 3 6" xfId="11912"/>
    <cellStyle name="SAPBEXexcCritical6 13 3 7" xfId="11913"/>
    <cellStyle name="SAPBEXexcCritical6 13 3 8" xfId="11914"/>
    <cellStyle name="SAPBEXexcCritical6 13 4" xfId="11915"/>
    <cellStyle name="SAPBEXexcCritical6 13 5" xfId="11916"/>
    <cellStyle name="SAPBEXexcCritical6 13 6" xfId="11917"/>
    <cellStyle name="SAPBEXexcCritical6 13 7" xfId="11918"/>
    <cellStyle name="SAPBEXexcCritical6 13 8" xfId="11919"/>
    <cellStyle name="SAPBEXexcCritical6 14" xfId="11920"/>
    <cellStyle name="SAPBEXexcCritical6 14 2" xfId="11921"/>
    <cellStyle name="SAPBEXexcCritical6 14 2 2" xfId="11922"/>
    <cellStyle name="SAPBEXexcCritical6 14 2 2 2" xfId="11923"/>
    <cellStyle name="SAPBEXexcCritical6 14 2 2 3" xfId="11924"/>
    <cellStyle name="SAPBEXexcCritical6 14 2 2 4" xfId="11925"/>
    <cellStyle name="SAPBEXexcCritical6 14 2 2 5" xfId="11926"/>
    <cellStyle name="SAPBEXexcCritical6 14 2 2 6" xfId="11927"/>
    <cellStyle name="SAPBEXexcCritical6 14 2 3" xfId="11928"/>
    <cellStyle name="SAPBEXexcCritical6 14 2 3 2" xfId="11929"/>
    <cellStyle name="SAPBEXexcCritical6 14 2 3 3" xfId="11930"/>
    <cellStyle name="SAPBEXexcCritical6 14 2 3 4" xfId="11931"/>
    <cellStyle name="SAPBEXexcCritical6 14 2 3 5" xfId="11932"/>
    <cellStyle name="SAPBEXexcCritical6 14 2 3 6" xfId="11933"/>
    <cellStyle name="SAPBEXexcCritical6 14 2 4" xfId="11934"/>
    <cellStyle name="SAPBEXexcCritical6 14 2 5" xfId="11935"/>
    <cellStyle name="SAPBEXexcCritical6 14 2 6" xfId="11936"/>
    <cellStyle name="SAPBEXexcCritical6 14 2 7" xfId="11937"/>
    <cellStyle name="SAPBEXexcCritical6 14 2 8" xfId="11938"/>
    <cellStyle name="SAPBEXexcCritical6 14 3" xfId="11939"/>
    <cellStyle name="SAPBEXexcCritical6 14 3 2" xfId="11940"/>
    <cellStyle name="SAPBEXexcCritical6 14 3 2 2" xfId="11941"/>
    <cellStyle name="SAPBEXexcCritical6 14 3 2 3" xfId="11942"/>
    <cellStyle name="SAPBEXexcCritical6 14 3 2 4" xfId="11943"/>
    <cellStyle name="SAPBEXexcCritical6 14 3 2 5" xfId="11944"/>
    <cellStyle name="SAPBEXexcCritical6 14 3 2 6" xfId="11945"/>
    <cellStyle name="SAPBEXexcCritical6 14 3 3" xfId="11946"/>
    <cellStyle name="SAPBEXexcCritical6 14 3 3 2" xfId="11947"/>
    <cellStyle name="SAPBEXexcCritical6 14 3 3 3" xfId="11948"/>
    <cellStyle name="SAPBEXexcCritical6 14 3 3 4" xfId="11949"/>
    <cellStyle name="SAPBEXexcCritical6 14 3 3 5" xfId="11950"/>
    <cellStyle name="SAPBEXexcCritical6 14 3 3 6" xfId="11951"/>
    <cellStyle name="SAPBEXexcCritical6 14 3 4" xfId="11952"/>
    <cellStyle name="SAPBEXexcCritical6 14 3 5" xfId="11953"/>
    <cellStyle name="SAPBEXexcCritical6 14 3 6" xfId="11954"/>
    <cellStyle name="SAPBEXexcCritical6 14 3 7" xfId="11955"/>
    <cellStyle name="SAPBEXexcCritical6 14 3 8" xfId="11956"/>
    <cellStyle name="SAPBEXexcCritical6 14 4" xfId="11957"/>
    <cellStyle name="SAPBEXexcCritical6 14 5" xfId="11958"/>
    <cellStyle name="SAPBEXexcCritical6 14 6" xfId="11959"/>
    <cellStyle name="SAPBEXexcCritical6 14 7" xfId="11960"/>
    <cellStyle name="SAPBEXexcCritical6 14 8" xfId="11961"/>
    <cellStyle name="SAPBEXexcCritical6 15" xfId="11962"/>
    <cellStyle name="SAPBEXexcCritical6 15 2" xfId="11963"/>
    <cellStyle name="SAPBEXexcCritical6 15 2 2" xfId="11964"/>
    <cellStyle name="SAPBEXexcCritical6 15 2 2 2" xfId="11965"/>
    <cellStyle name="SAPBEXexcCritical6 15 2 2 3" xfId="11966"/>
    <cellStyle name="SAPBEXexcCritical6 15 2 2 4" xfId="11967"/>
    <cellStyle name="SAPBEXexcCritical6 15 2 2 5" xfId="11968"/>
    <cellStyle name="SAPBEXexcCritical6 15 2 2 6" xfId="11969"/>
    <cellStyle name="SAPBEXexcCritical6 15 2 3" xfId="11970"/>
    <cellStyle name="SAPBEXexcCritical6 15 2 3 2" xfId="11971"/>
    <cellStyle name="SAPBEXexcCritical6 15 2 3 3" xfId="11972"/>
    <cellStyle name="SAPBEXexcCritical6 15 2 3 4" xfId="11973"/>
    <cellStyle name="SAPBEXexcCritical6 15 2 3 5" xfId="11974"/>
    <cellStyle name="SAPBEXexcCritical6 15 2 3 6" xfId="11975"/>
    <cellStyle name="SAPBEXexcCritical6 15 2 4" xfId="11976"/>
    <cellStyle name="SAPBEXexcCritical6 15 2 5" xfId="11977"/>
    <cellStyle name="SAPBEXexcCritical6 15 2 6" xfId="11978"/>
    <cellStyle name="SAPBEXexcCritical6 15 2 7" xfId="11979"/>
    <cellStyle name="SAPBEXexcCritical6 15 2 8" xfId="11980"/>
    <cellStyle name="SAPBEXexcCritical6 15 3" xfId="11981"/>
    <cellStyle name="SAPBEXexcCritical6 15 3 2" xfId="11982"/>
    <cellStyle name="SAPBEXexcCritical6 15 3 2 2" xfId="11983"/>
    <cellStyle name="SAPBEXexcCritical6 15 3 2 3" xfId="11984"/>
    <cellStyle name="SAPBEXexcCritical6 15 3 2 4" xfId="11985"/>
    <cellStyle name="SAPBEXexcCritical6 15 3 2 5" xfId="11986"/>
    <cellStyle name="SAPBEXexcCritical6 15 3 2 6" xfId="11987"/>
    <cellStyle name="SAPBEXexcCritical6 15 3 3" xfId="11988"/>
    <cellStyle name="SAPBEXexcCritical6 15 3 3 2" xfId="11989"/>
    <cellStyle name="SAPBEXexcCritical6 15 3 3 3" xfId="11990"/>
    <cellStyle name="SAPBEXexcCritical6 15 3 3 4" xfId="11991"/>
    <cellStyle name="SAPBEXexcCritical6 15 3 3 5" xfId="11992"/>
    <cellStyle name="SAPBEXexcCritical6 15 3 3 6" xfId="11993"/>
    <cellStyle name="SAPBEXexcCritical6 15 3 4" xfId="11994"/>
    <cellStyle name="SAPBEXexcCritical6 15 3 5" xfId="11995"/>
    <cellStyle name="SAPBEXexcCritical6 15 3 6" xfId="11996"/>
    <cellStyle name="SAPBEXexcCritical6 15 3 7" xfId="11997"/>
    <cellStyle name="SAPBEXexcCritical6 15 3 8" xfId="11998"/>
    <cellStyle name="SAPBEXexcCritical6 15 4" xfId="11999"/>
    <cellStyle name="SAPBEXexcCritical6 15 5" xfId="12000"/>
    <cellStyle name="SAPBEXexcCritical6 15 6" xfId="12001"/>
    <cellStyle name="SAPBEXexcCritical6 15 7" xfId="12002"/>
    <cellStyle name="SAPBEXexcCritical6 15 8" xfId="12003"/>
    <cellStyle name="SAPBEXexcCritical6 16" xfId="12004"/>
    <cellStyle name="SAPBEXexcCritical6 16 2" xfId="12005"/>
    <cellStyle name="SAPBEXexcCritical6 16 2 2" xfId="12006"/>
    <cellStyle name="SAPBEXexcCritical6 16 2 2 2" xfId="12007"/>
    <cellStyle name="SAPBEXexcCritical6 16 2 2 3" xfId="12008"/>
    <cellStyle name="SAPBEXexcCritical6 16 2 2 4" xfId="12009"/>
    <cellStyle name="SAPBEXexcCritical6 16 2 2 5" xfId="12010"/>
    <cellStyle name="SAPBEXexcCritical6 16 2 2 6" xfId="12011"/>
    <cellStyle name="SAPBEXexcCritical6 16 2 3" xfId="12012"/>
    <cellStyle name="SAPBEXexcCritical6 16 2 3 2" xfId="12013"/>
    <cellStyle name="SAPBEXexcCritical6 16 2 3 3" xfId="12014"/>
    <cellStyle name="SAPBEXexcCritical6 16 2 3 4" xfId="12015"/>
    <cellStyle name="SAPBEXexcCritical6 16 2 3 5" xfId="12016"/>
    <cellStyle name="SAPBEXexcCritical6 16 2 3 6" xfId="12017"/>
    <cellStyle name="SAPBEXexcCritical6 16 2 4" xfId="12018"/>
    <cellStyle name="SAPBEXexcCritical6 16 2 5" xfId="12019"/>
    <cellStyle name="SAPBEXexcCritical6 16 2 6" xfId="12020"/>
    <cellStyle name="SAPBEXexcCritical6 16 2 7" xfId="12021"/>
    <cellStyle name="SAPBEXexcCritical6 16 2 8" xfId="12022"/>
    <cellStyle name="SAPBEXexcCritical6 16 3" xfId="12023"/>
    <cellStyle name="SAPBEXexcCritical6 16 3 2" xfId="12024"/>
    <cellStyle name="SAPBEXexcCritical6 16 3 2 2" xfId="12025"/>
    <cellStyle name="SAPBEXexcCritical6 16 3 2 3" xfId="12026"/>
    <cellStyle name="SAPBEXexcCritical6 16 3 2 4" xfId="12027"/>
    <cellStyle name="SAPBEXexcCritical6 16 3 2 5" xfId="12028"/>
    <cellStyle name="SAPBEXexcCritical6 16 3 2 6" xfId="12029"/>
    <cellStyle name="SAPBEXexcCritical6 16 3 3" xfId="12030"/>
    <cellStyle name="SAPBEXexcCritical6 16 3 3 2" xfId="12031"/>
    <cellStyle name="SAPBEXexcCritical6 16 3 3 3" xfId="12032"/>
    <cellStyle name="SAPBEXexcCritical6 16 3 3 4" xfId="12033"/>
    <cellStyle name="SAPBEXexcCritical6 16 3 3 5" xfId="12034"/>
    <cellStyle name="SAPBEXexcCritical6 16 3 3 6" xfId="12035"/>
    <cellStyle name="SAPBEXexcCritical6 16 3 4" xfId="12036"/>
    <cellStyle name="SAPBEXexcCritical6 16 3 5" xfId="12037"/>
    <cellStyle name="SAPBEXexcCritical6 16 3 6" xfId="12038"/>
    <cellStyle name="SAPBEXexcCritical6 16 3 7" xfId="12039"/>
    <cellStyle name="SAPBEXexcCritical6 16 3 8" xfId="12040"/>
    <cellStyle name="SAPBEXexcCritical6 16 4" xfId="12041"/>
    <cellStyle name="SAPBEXexcCritical6 16 5" xfId="12042"/>
    <cellStyle name="SAPBEXexcCritical6 16 6" xfId="12043"/>
    <cellStyle name="SAPBEXexcCritical6 16 7" xfId="12044"/>
    <cellStyle name="SAPBEXexcCritical6 16 8" xfId="12045"/>
    <cellStyle name="SAPBEXexcCritical6 17" xfId="12046"/>
    <cellStyle name="SAPBEXexcCritical6 17 2" xfId="12047"/>
    <cellStyle name="SAPBEXexcCritical6 17 2 2" xfId="12048"/>
    <cellStyle name="SAPBEXexcCritical6 17 2 2 2" xfId="12049"/>
    <cellStyle name="SAPBEXexcCritical6 17 2 2 3" xfId="12050"/>
    <cellStyle name="SAPBEXexcCritical6 17 2 2 4" xfId="12051"/>
    <cellStyle name="SAPBEXexcCritical6 17 2 2 5" xfId="12052"/>
    <cellStyle name="SAPBEXexcCritical6 17 2 2 6" xfId="12053"/>
    <cellStyle name="SAPBEXexcCritical6 17 2 3" xfId="12054"/>
    <cellStyle name="SAPBEXexcCritical6 17 2 3 2" xfId="12055"/>
    <cellStyle name="SAPBEXexcCritical6 17 2 3 3" xfId="12056"/>
    <cellStyle name="SAPBEXexcCritical6 17 2 3 4" xfId="12057"/>
    <cellStyle name="SAPBEXexcCritical6 17 2 3 5" xfId="12058"/>
    <cellStyle name="SAPBEXexcCritical6 17 2 3 6" xfId="12059"/>
    <cellStyle name="SAPBEXexcCritical6 17 2 4" xfId="12060"/>
    <cellStyle name="SAPBEXexcCritical6 17 2 5" xfId="12061"/>
    <cellStyle name="SAPBEXexcCritical6 17 2 6" xfId="12062"/>
    <cellStyle name="SAPBEXexcCritical6 17 2 7" xfId="12063"/>
    <cellStyle name="SAPBEXexcCritical6 17 2 8" xfId="12064"/>
    <cellStyle name="SAPBEXexcCritical6 17 3" xfId="12065"/>
    <cellStyle name="SAPBEXexcCritical6 17 3 2" xfId="12066"/>
    <cellStyle name="SAPBEXexcCritical6 17 3 2 2" xfId="12067"/>
    <cellStyle name="SAPBEXexcCritical6 17 3 2 3" xfId="12068"/>
    <cellStyle name="SAPBEXexcCritical6 17 3 2 4" xfId="12069"/>
    <cellStyle name="SAPBEXexcCritical6 17 3 2 5" xfId="12070"/>
    <cellStyle name="SAPBEXexcCritical6 17 3 2 6" xfId="12071"/>
    <cellStyle name="SAPBEXexcCritical6 17 3 3" xfId="12072"/>
    <cellStyle name="SAPBEXexcCritical6 17 3 3 2" xfId="12073"/>
    <cellStyle name="SAPBEXexcCritical6 17 3 3 3" xfId="12074"/>
    <cellStyle name="SAPBEXexcCritical6 17 3 3 4" xfId="12075"/>
    <cellStyle name="SAPBEXexcCritical6 17 3 3 5" xfId="12076"/>
    <cellStyle name="SAPBEXexcCritical6 17 3 3 6" xfId="12077"/>
    <cellStyle name="SAPBEXexcCritical6 17 3 4" xfId="12078"/>
    <cellStyle name="SAPBEXexcCritical6 17 3 5" xfId="12079"/>
    <cellStyle name="SAPBEXexcCritical6 17 3 6" xfId="12080"/>
    <cellStyle name="SAPBEXexcCritical6 17 3 7" xfId="12081"/>
    <cellStyle name="SAPBEXexcCritical6 17 3 8" xfId="12082"/>
    <cellStyle name="SAPBEXexcCritical6 17 4" xfId="12083"/>
    <cellStyle name="SAPBEXexcCritical6 17 5" xfId="12084"/>
    <cellStyle name="SAPBEXexcCritical6 17 6" xfId="12085"/>
    <cellStyle name="SAPBEXexcCritical6 17 7" xfId="12086"/>
    <cellStyle name="SAPBEXexcCritical6 17 8" xfId="12087"/>
    <cellStyle name="SAPBEXexcCritical6 18" xfId="12088"/>
    <cellStyle name="SAPBEXexcCritical6 18 2" xfId="12089"/>
    <cellStyle name="SAPBEXexcCritical6 18 2 2" xfId="12090"/>
    <cellStyle name="SAPBEXexcCritical6 18 2 2 2" xfId="12091"/>
    <cellStyle name="SAPBEXexcCritical6 18 2 2 3" xfId="12092"/>
    <cellStyle name="SAPBEXexcCritical6 18 2 2 4" xfId="12093"/>
    <cellStyle name="SAPBEXexcCritical6 18 2 2 5" xfId="12094"/>
    <cellStyle name="SAPBEXexcCritical6 18 2 2 6" xfId="12095"/>
    <cellStyle name="SAPBEXexcCritical6 18 2 3" xfId="12096"/>
    <cellStyle name="SAPBEXexcCritical6 18 2 3 2" xfId="12097"/>
    <cellStyle name="SAPBEXexcCritical6 18 2 3 3" xfId="12098"/>
    <cellStyle name="SAPBEXexcCritical6 18 2 3 4" xfId="12099"/>
    <cellStyle name="SAPBEXexcCritical6 18 2 3 5" xfId="12100"/>
    <cellStyle name="SAPBEXexcCritical6 18 2 3 6" xfId="12101"/>
    <cellStyle name="SAPBEXexcCritical6 18 2 4" xfId="12102"/>
    <cellStyle name="SAPBEXexcCritical6 18 2 5" xfId="12103"/>
    <cellStyle name="SAPBEXexcCritical6 18 2 6" xfId="12104"/>
    <cellStyle name="SAPBEXexcCritical6 18 2 7" xfId="12105"/>
    <cellStyle name="SAPBEXexcCritical6 18 2 8" xfId="12106"/>
    <cellStyle name="SAPBEXexcCritical6 18 3" xfId="12107"/>
    <cellStyle name="SAPBEXexcCritical6 18 3 2" xfId="12108"/>
    <cellStyle name="SAPBEXexcCritical6 18 3 2 2" xfId="12109"/>
    <cellStyle name="SAPBEXexcCritical6 18 3 2 3" xfId="12110"/>
    <cellStyle name="SAPBEXexcCritical6 18 3 2 4" xfId="12111"/>
    <cellStyle name="SAPBEXexcCritical6 18 3 2 5" xfId="12112"/>
    <cellStyle name="SAPBEXexcCritical6 18 3 2 6" xfId="12113"/>
    <cellStyle name="SAPBEXexcCritical6 18 3 3" xfId="12114"/>
    <cellStyle name="SAPBEXexcCritical6 18 3 3 2" xfId="12115"/>
    <cellStyle name="SAPBEXexcCritical6 18 3 3 3" xfId="12116"/>
    <cellStyle name="SAPBEXexcCritical6 18 3 3 4" xfId="12117"/>
    <cellStyle name="SAPBEXexcCritical6 18 3 3 5" xfId="12118"/>
    <cellStyle name="SAPBEXexcCritical6 18 3 3 6" xfId="12119"/>
    <cellStyle name="SAPBEXexcCritical6 18 3 4" xfId="12120"/>
    <cellStyle name="SAPBEXexcCritical6 18 3 5" xfId="12121"/>
    <cellStyle name="SAPBEXexcCritical6 18 3 6" xfId="12122"/>
    <cellStyle name="SAPBEXexcCritical6 18 3 7" xfId="12123"/>
    <cellStyle name="SAPBEXexcCritical6 18 3 8" xfId="12124"/>
    <cellStyle name="SAPBEXexcCritical6 18 4" xfId="12125"/>
    <cellStyle name="SAPBEXexcCritical6 18 5" xfId="12126"/>
    <cellStyle name="SAPBEXexcCritical6 18 6" xfId="12127"/>
    <cellStyle name="SAPBEXexcCritical6 18 7" xfId="12128"/>
    <cellStyle name="SAPBEXexcCritical6 18 8" xfId="12129"/>
    <cellStyle name="SAPBEXexcCritical6 19" xfId="12130"/>
    <cellStyle name="SAPBEXexcCritical6 19 2" xfId="12131"/>
    <cellStyle name="SAPBEXexcCritical6 19 2 2" xfId="12132"/>
    <cellStyle name="SAPBEXexcCritical6 19 2 2 2" xfId="12133"/>
    <cellStyle name="SAPBEXexcCritical6 19 2 2 3" xfId="12134"/>
    <cellStyle name="SAPBEXexcCritical6 19 2 2 4" xfId="12135"/>
    <cellStyle name="SAPBEXexcCritical6 19 2 2 5" xfId="12136"/>
    <cellStyle name="SAPBEXexcCritical6 19 2 2 6" xfId="12137"/>
    <cellStyle name="SAPBEXexcCritical6 19 2 3" xfId="12138"/>
    <cellStyle name="SAPBEXexcCritical6 19 2 3 2" xfId="12139"/>
    <cellStyle name="SAPBEXexcCritical6 19 2 3 3" xfId="12140"/>
    <cellStyle name="SAPBEXexcCritical6 19 2 3 4" xfId="12141"/>
    <cellStyle name="SAPBEXexcCritical6 19 2 3 5" xfId="12142"/>
    <cellStyle name="SAPBEXexcCritical6 19 2 3 6" xfId="12143"/>
    <cellStyle name="SAPBEXexcCritical6 19 2 4" xfId="12144"/>
    <cellStyle name="SAPBEXexcCritical6 19 2 5" xfId="12145"/>
    <cellStyle name="SAPBEXexcCritical6 19 2 6" xfId="12146"/>
    <cellStyle name="SAPBEXexcCritical6 19 2 7" xfId="12147"/>
    <cellStyle name="SAPBEXexcCritical6 19 2 8" xfId="12148"/>
    <cellStyle name="SAPBEXexcCritical6 19 3" xfId="12149"/>
    <cellStyle name="SAPBEXexcCritical6 19 3 2" xfId="12150"/>
    <cellStyle name="SAPBEXexcCritical6 19 3 2 2" xfId="12151"/>
    <cellStyle name="SAPBEXexcCritical6 19 3 2 3" xfId="12152"/>
    <cellStyle name="SAPBEXexcCritical6 19 3 2 4" xfId="12153"/>
    <cellStyle name="SAPBEXexcCritical6 19 3 2 5" xfId="12154"/>
    <cellStyle name="SAPBEXexcCritical6 19 3 2 6" xfId="12155"/>
    <cellStyle name="SAPBEXexcCritical6 19 3 3" xfId="12156"/>
    <cellStyle name="SAPBEXexcCritical6 19 3 3 2" xfId="12157"/>
    <cellStyle name="SAPBEXexcCritical6 19 3 3 3" xfId="12158"/>
    <cellStyle name="SAPBEXexcCritical6 19 3 3 4" xfId="12159"/>
    <cellStyle name="SAPBEXexcCritical6 19 3 3 5" xfId="12160"/>
    <cellStyle name="SAPBEXexcCritical6 19 3 3 6" xfId="12161"/>
    <cellStyle name="SAPBEXexcCritical6 19 3 4" xfId="12162"/>
    <cellStyle name="SAPBEXexcCritical6 19 3 5" xfId="12163"/>
    <cellStyle name="SAPBEXexcCritical6 19 3 6" xfId="12164"/>
    <cellStyle name="SAPBEXexcCritical6 19 3 7" xfId="12165"/>
    <cellStyle name="SAPBEXexcCritical6 19 3 8" xfId="12166"/>
    <cellStyle name="SAPBEXexcCritical6 19 4" xfId="12167"/>
    <cellStyle name="SAPBEXexcCritical6 19 5" xfId="12168"/>
    <cellStyle name="SAPBEXexcCritical6 19 6" xfId="12169"/>
    <cellStyle name="SAPBEXexcCritical6 19 7" xfId="12170"/>
    <cellStyle name="SAPBEXexcCritical6 19 8" xfId="12171"/>
    <cellStyle name="SAPBEXexcCritical6 2" xfId="12172"/>
    <cellStyle name="SAPBEXexcCritical6 2 2" xfId="12173"/>
    <cellStyle name="SAPBEXexcCritical6 2 2 2" xfId="12174"/>
    <cellStyle name="SAPBEXexcCritical6 2 2 2 2" xfId="12175"/>
    <cellStyle name="SAPBEXexcCritical6 2 2 2 3" xfId="12176"/>
    <cellStyle name="SAPBEXexcCritical6 2 2 2 4" xfId="12177"/>
    <cellStyle name="SAPBEXexcCritical6 2 2 2 5" xfId="12178"/>
    <cellStyle name="SAPBEXexcCritical6 2 2 2 6" xfId="12179"/>
    <cellStyle name="SAPBEXexcCritical6 2 2 3" xfId="12180"/>
    <cellStyle name="SAPBEXexcCritical6 2 2 3 2" xfId="12181"/>
    <cellStyle name="SAPBEXexcCritical6 2 2 3 3" xfId="12182"/>
    <cellStyle name="SAPBEXexcCritical6 2 2 3 4" xfId="12183"/>
    <cellStyle name="SAPBEXexcCritical6 2 2 3 5" xfId="12184"/>
    <cellStyle name="SAPBEXexcCritical6 2 2 3 6" xfId="12185"/>
    <cellStyle name="SAPBEXexcCritical6 2 2 4" xfId="12186"/>
    <cellStyle name="SAPBEXexcCritical6 2 2 5" xfId="12187"/>
    <cellStyle name="SAPBEXexcCritical6 2 2 6" xfId="12188"/>
    <cellStyle name="SAPBEXexcCritical6 2 2 7" xfId="12189"/>
    <cellStyle name="SAPBEXexcCritical6 2 2 8" xfId="12190"/>
    <cellStyle name="SAPBEXexcCritical6 2 3" xfId="12191"/>
    <cellStyle name="SAPBEXexcCritical6 2 3 2" xfId="12192"/>
    <cellStyle name="SAPBEXexcCritical6 2 3 2 2" xfId="12193"/>
    <cellStyle name="SAPBEXexcCritical6 2 3 2 3" xfId="12194"/>
    <cellStyle name="SAPBEXexcCritical6 2 3 2 4" xfId="12195"/>
    <cellStyle name="SAPBEXexcCritical6 2 3 2 5" xfId="12196"/>
    <cellStyle name="SAPBEXexcCritical6 2 3 2 6" xfId="12197"/>
    <cellStyle name="SAPBEXexcCritical6 2 3 3" xfId="12198"/>
    <cellStyle name="SAPBEXexcCritical6 2 3 3 2" xfId="12199"/>
    <cellStyle name="SAPBEXexcCritical6 2 3 3 3" xfId="12200"/>
    <cellStyle name="SAPBEXexcCritical6 2 3 3 4" xfId="12201"/>
    <cellStyle name="SAPBEXexcCritical6 2 3 3 5" xfId="12202"/>
    <cellStyle name="SAPBEXexcCritical6 2 3 3 6" xfId="12203"/>
    <cellStyle name="SAPBEXexcCritical6 2 3 4" xfId="12204"/>
    <cellStyle name="SAPBEXexcCritical6 2 3 5" xfId="12205"/>
    <cellStyle name="SAPBEXexcCritical6 2 3 6" xfId="12206"/>
    <cellStyle name="SAPBEXexcCritical6 2 3 7" xfId="12207"/>
    <cellStyle name="SAPBEXexcCritical6 2 3 8" xfId="12208"/>
    <cellStyle name="SAPBEXexcCritical6 2 4" xfId="12209"/>
    <cellStyle name="SAPBEXexcCritical6 2 5" xfId="12210"/>
    <cellStyle name="SAPBEXexcCritical6 2 6" xfId="12211"/>
    <cellStyle name="SAPBEXexcCritical6 2 7" xfId="12212"/>
    <cellStyle name="SAPBEXexcCritical6 2 8" xfId="12213"/>
    <cellStyle name="SAPBEXexcCritical6 20" xfId="12214"/>
    <cellStyle name="SAPBEXexcCritical6 20 2" xfId="12215"/>
    <cellStyle name="SAPBEXexcCritical6 20 2 2" xfId="12216"/>
    <cellStyle name="SAPBEXexcCritical6 20 2 3" xfId="12217"/>
    <cellStyle name="SAPBEXexcCritical6 20 2 4" xfId="12218"/>
    <cellStyle name="SAPBEXexcCritical6 20 2 5" xfId="12219"/>
    <cellStyle name="SAPBEXexcCritical6 20 2 6" xfId="12220"/>
    <cellStyle name="SAPBEXexcCritical6 20 3" xfId="12221"/>
    <cellStyle name="SAPBEXexcCritical6 20 3 2" xfId="12222"/>
    <cellStyle name="SAPBEXexcCritical6 20 3 3" xfId="12223"/>
    <cellStyle name="SAPBEXexcCritical6 20 3 4" xfId="12224"/>
    <cellStyle name="SAPBEXexcCritical6 20 3 5" xfId="12225"/>
    <cellStyle name="SAPBEXexcCritical6 20 3 6" xfId="12226"/>
    <cellStyle name="SAPBEXexcCritical6 20 4" xfId="12227"/>
    <cellStyle name="SAPBEXexcCritical6 20 5" xfId="12228"/>
    <cellStyle name="SAPBEXexcCritical6 20 6" xfId="12229"/>
    <cellStyle name="SAPBEXexcCritical6 20 7" xfId="12230"/>
    <cellStyle name="SAPBEXexcCritical6 20 8" xfId="12231"/>
    <cellStyle name="SAPBEXexcCritical6 21" xfId="12232"/>
    <cellStyle name="SAPBEXexcCritical6 21 2" xfId="12233"/>
    <cellStyle name="SAPBEXexcCritical6 21 2 2" xfId="12234"/>
    <cellStyle name="SAPBEXexcCritical6 21 2 3" xfId="12235"/>
    <cellStyle name="SAPBEXexcCritical6 21 2 4" xfId="12236"/>
    <cellStyle name="SAPBEXexcCritical6 21 2 5" xfId="12237"/>
    <cellStyle name="SAPBEXexcCritical6 21 2 6" xfId="12238"/>
    <cellStyle name="SAPBEXexcCritical6 21 3" xfId="12239"/>
    <cellStyle name="SAPBEXexcCritical6 21 3 2" xfId="12240"/>
    <cellStyle name="SAPBEXexcCritical6 21 3 3" xfId="12241"/>
    <cellStyle name="SAPBEXexcCritical6 21 3 4" xfId="12242"/>
    <cellStyle name="SAPBEXexcCritical6 21 3 5" xfId="12243"/>
    <cellStyle name="SAPBEXexcCritical6 21 3 6" xfId="12244"/>
    <cellStyle name="SAPBEXexcCritical6 21 4" xfId="12245"/>
    <cellStyle name="SAPBEXexcCritical6 21 5" xfId="12246"/>
    <cellStyle name="SAPBEXexcCritical6 21 6" xfId="12247"/>
    <cellStyle name="SAPBEXexcCritical6 21 7" xfId="12248"/>
    <cellStyle name="SAPBEXexcCritical6 21 8" xfId="12249"/>
    <cellStyle name="SAPBEXexcCritical6 22" xfId="12250"/>
    <cellStyle name="SAPBEXexcCritical6 23" xfId="12251"/>
    <cellStyle name="SAPBEXexcCritical6 24" xfId="12252"/>
    <cellStyle name="SAPBEXexcCritical6 25" xfId="12253"/>
    <cellStyle name="SAPBEXexcCritical6 26" xfId="12254"/>
    <cellStyle name="SAPBEXexcCritical6 27" xfId="32941"/>
    <cellStyle name="SAPBEXexcCritical6 3" xfId="12255"/>
    <cellStyle name="SAPBEXexcCritical6 3 2" xfId="12256"/>
    <cellStyle name="SAPBEXexcCritical6 3 2 2" xfId="12257"/>
    <cellStyle name="SAPBEXexcCritical6 3 2 2 2" xfId="12258"/>
    <cellStyle name="SAPBEXexcCritical6 3 2 2 3" xfId="12259"/>
    <cellStyle name="SAPBEXexcCritical6 3 2 2 4" xfId="12260"/>
    <cellStyle name="SAPBEXexcCritical6 3 2 2 5" xfId="12261"/>
    <cellStyle name="SAPBEXexcCritical6 3 2 2 6" xfId="12262"/>
    <cellStyle name="SAPBEXexcCritical6 3 2 3" xfId="12263"/>
    <cellStyle name="SAPBEXexcCritical6 3 2 3 2" xfId="12264"/>
    <cellStyle name="SAPBEXexcCritical6 3 2 3 3" xfId="12265"/>
    <cellStyle name="SAPBEXexcCritical6 3 2 3 4" xfId="12266"/>
    <cellStyle name="SAPBEXexcCritical6 3 2 3 5" xfId="12267"/>
    <cellStyle name="SAPBEXexcCritical6 3 2 3 6" xfId="12268"/>
    <cellStyle name="SAPBEXexcCritical6 3 2 4" xfId="12269"/>
    <cellStyle name="SAPBEXexcCritical6 3 2 5" xfId="12270"/>
    <cellStyle name="SAPBEXexcCritical6 3 2 6" xfId="12271"/>
    <cellStyle name="SAPBEXexcCritical6 3 2 7" xfId="12272"/>
    <cellStyle name="SAPBEXexcCritical6 3 2 8" xfId="12273"/>
    <cellStyle name="SAPBEXexcCritical6 3 3" xfId="12274"/>
    <cellStyle name="SAPBEXexcCritical6 3 3 2" xfId="12275"/>
    <cellStyle name="SAPBEXexcCritical6 3 3 2 2" xfId="12276"/>
    <cellStyle name="SAPBEXexcCritical6 3 3 2 3" xfId="12277"/>
    <cellStyle name="SAPBEXexcCritical6 3 3 2 4" xfId="12278"/>
    <cellStyle name="SAPBEXexcCritical6 3 3 2 5" xfId="12279"/>
    <cellStyle name="SAPBEXexcCritical6 3 3 2 6" xfId="12280"/>
    <cellStyle name="SAPBEXexcCritical6 3 3 3" xfId="12281"/>
    <cellStyle name="SAPBEXexcCritical6 3 3 3 2" xfId="12282"/>
    <cellStyle name="SAPBEXexcCritical6 3 3 3 3" xfId="12283"/>
    <cellStyle name="SAPBEXexcCritical6 3 3 3 4" xfId="12284"/>
    <cellStyle name="SAPBEXexcCritical6 3 3 3 5" xfId="12285"/>
    <cellStyle name="SAPBEXexcCritical6 3 3 3 6" xfId="12286"/>
    <cellStyle name="SAPBEXexcCritical6 3 3 4" xfId="12287"/>
    <cellStyle name="SAPBEXexcCritical6 3 3 5" xfId="12288"/>
    <cellStyle name="SAPBEXexcCritical6 3 3 6" xfId="12289"/>
    <cellStyle name="SAPBEXexcCritical6 3 3 7" xfId="12290"/>
    <cellStyle name="SAPBEXexcCritical6 3 3 8" xfId="12291"/>
    <cellStyle name="SAPBEXexcCritical6 3 4" xfId="12292"/>
    <cellStyle name="SAPBEXexcCritical6 3 5" xfId="12293"/>
    <cellStyle name="SAPBEXexcCritical6 3 6" xfId="12294"/>
    <cellStyle name="SAPBEXexcCritical6 3 7" xfId="12295"/>
    <cellStyle name="SAPBEXexcCritical6 3 8" xfId="12296"/>
    <cellStyle name="SAPBEXexcCritical6 4" xfId="12297"/>
    <cellStyle name="SAPBEXexcCritical6 4 2" xfId="12298"/>
    <cellStyle name="SAPBEXexcCritical6 4 2 2" xfId="12299"/>
    <cellStyle name="SAPBEXexcCritical6 4 2 2 2" xfId="12300"/>
    <cellStyle name="SAPBEXexcCritical6 4 2 2 3" xfId="12301"/>
    <cellStyle name="SAPBEXexcCritical6 4 2 2 4" xfId="12302"/>
    <cellStyle name="SAPBEXexcCritical6 4 2 2 5" xfId="12303"/>
    <cellStyle name="SAPBEXexcCritical6 4 2 2 6" xfId="12304"/>
    <cellStyle name="SAPBEXexcCritical6 4 2 3" xfId="12305"/>
    <cellStyle name="SAPBEXexcCritical6 4 2 3 2" xfId="12306"/>
    <cellStyle name="SAPBEXexcCritical6 4 2 3 3" xfId="12307"/>
    <cellStyle name="SAPBEXexcCritical6 4 2 3 4" xfId="12308"/>
    <cellStyle name="SAPBEXexcCritical6 4 2 3 5" xfId="12309"/>
    <cellStyle name="SAPBEXexcCritical6 4 2 3 6" xfId="12310"/>
    <cellStyle name="SAPBEXexcCritical6 4 2 4" xfId="12311"/>
    <cellStyle name="SAPBEXexcCritical6 4 2 5" xfId="12312"/>
    <cellStyle name="SAPBEXexcCritical6 4 2 6" xfId="12313"/>
    <cellStyle name="SAPBEXexcCritical6 4 2 7" xfId="12314"/>
    <cellStyle name="SAPBEXexcCritical6 4 2 8" xfId="12315"/>
    <cellStyle name="SAPBEXexcCritical6 4 3" xfId="12316"/>
    <cellStyle name="SAPBEXexcCritical6 4 3 2" xfId="12317"/>
    <cellStyle name="SAPBEXexcCritical6 4 3 2 2" xfId="12318"/>
    <cellStyle name="SAPBEXexcCritical6 4 3 2 3" xfId="12319"/>
    <cellStyle name="SAPBEXexcCritical6 4 3 2 4" xfId="12320"/>
    <cellStyle name="SAPBEXexcCritical6 4 3 2 5" xfId="12321"/>
    <cellStyle name="SAPBEXexcCritical6 4 3 2 6" xfId="12322"/>
    <cellStyle name="SAPBEXexcCritical6 4 3 3" xfId="12323"/>
    <cellStyle name="SAPBEXexcCritical6 4 3 3 2" xfId="12324"/>
    <cellStyle name="SAPBEXexcCritical6 4 3 3 3" xfId="12325"/>
    <cellStyle name="SAPBEXexcCritical6 4 3 3 4" xfId="12326"/>
    <cellStyle name="SAPBEXexcCritical6 4 3 3 5" xfId="12327"/>
    <cellStyle name="SAPBEXexcCritical6 4 3 3 6" xfId="12328"/>
    <cellStyle name="SAPBEXexcCritical6 4 3 4" xfId="12329"/>
    <cellStyle name="SAPBEXexcCritical6 4 3 5" xfId="12330"/>
    <cellStyle name="SAPBEXexcCritical6 4 3 6" xfId="12331"/>
    <cellStyle name="SAPBEXexcCritical6 4 3 7" xfId="12332"/>
    <cellStyle name="SAPBEXexcCritical6 4 3 8" xfId="12333"/>
    <cellStyle name="SAPBEXexcCritical6 4 4" xfId="12334"/>
    <cellStyle name="SAPBEXexcCritical6 4 5" xfId="12335"/>
    <cellStyle name="SAPBEXexcCritical6 4 6" xfId="12336"/>
    <cellStyle name="SAPBEXexcCritical6 4 7" xfId="12337"/>
    <cellStyle name="SAPBEXexcCritical6 4 8" xfId="12338"/>
    <cellStyle name="SAPBEXexcCritical6 5" xfId="12339"/>
    <cellStyle name="SAPBEXexcCritical6 5 2" xfId="12340"/>
    <cellStyle name="SAPBEXexcCritical6 5 2 2" xfId="12341"/>
    <cellStyle name="SAPBEXexcCritical6 5 2 2 2" xfId="12342"/>
    <cellStyle name="SAPBEXexcCritical6 5 2 2 3" xfId="12343"/>
    <cellStyle name="SAPBEXexcCritical6 5 2 2 4" xfId="12344"/>
    <cellStyle name="SAPBEXexcCritical6 5 2 2 5" xfId="12345"/>
    <cellStyle name="SAPBEXexcCritical6 5 2 2 6" xfId="12346"/>
    <cellStyle name="SAPBEXexcCritical6 5 2 3" xfId="12347"/>
    <cellStyle name="SAPBEXexcCritical6 5 2 3 2" xfId="12348"/>
    <cellStyle name="SAPBEXexcCritical6 5 2 3 3" xfId="12349"/>
    <cellStyle name="SAPBEXexcCritical6 5 2 3 4" xfId="12350"/>
    <cellStyle name="SAPBEXexcCritical6 5 2 3 5" xfId="12351"/>
    <cellStyle name="SAPBEXexcCritical6 5 2 3 6" xfId="12352"/>
    <cellStyle name="SAPBEXexcCritical6 5 2 4" xfId="12353"/>
    <cellStyle name="SAPBEXexcCritical6 5 2 5" xfId="12354"/>
    <cellStyle name="SAPBEXexcCritical6 5 2 6" xfId="12355"/>
    <cellStyle name="SAPBEXexcCritical6 5 2 7" xfId="12356"/>
    <cellStyle name="SAPBEXexcCritical6 5 2 8" xfId="12357"/>
    <cellStyle name="SAPBEXexcCritical6 5 3" xfId="12358"/>
    <cellStyle name="SAPBEXexcCritical6 5 3 2" xfId="12359"/>
    <cellStyle name="SAPBEXexcCritical6 5 3 2 2" xfId="12360"/>
    <cellStyle name="SAPBEXexcCritical6 5 3 2 3" xfId="12361"/>
    <cellStyle name="SAPBEXexcCritical6 5 3 2 4" xfId="12362"/>
    <cellStyle name="SAPBEXexcCritical6 5 3 2 5" xfId="12363"/>
    <cellStyle name="SAPBEXexcCritical6 5 3 2 6" xfId="12364"/>
    <cellStyle name="SAPBEXexcCritical6 5 3 3" xfId="12365"/>
    <cellStyle name="SAPBEXexcCritical6 5 3 3 2" xfId="12366"/>
    <cellStyle name="SAPBEXexcCritical6 5 3 3 3" xfId="12367"/>
    <cellStyle name="SAPBEXexcCritical6 5 3 3 4" xfId="12368"/>
    <cellStyle name="SAPBEXexcCritical6 5 3 3 5" xfId="12369"/>
    <cellStyle name="SAPBEXexcCritical6 5 3 3 6" xfId="12370"/>
    <cellStyle name="SAPBEXexcCritical6 5 3 4" xfId="12371"/>
    <cellStyle name="SAPBEXexcCritical6 5 3 5" xfId="12372"/>
    <cellStyle name="SAPBEXexcCritical6 5 3 6" xfId="12373"/>
    <cellStyle name="SAPBEXexcCritical6 5 3 7" xfId="12374"/>
    <cellStyle name="SAPBEXexcCritical6 5 3 8" xfId="12375"/>
    <cellStyle name="SAPBEXexcCritical6 5 4" xfId="12376"/>
    <cellStyle name="SAPBEXexcCritical6 5 5" xfId="12377"/>
    <cellStyle name="SAPBEXexcCritical6 5 6" xfId="12378"/>
    <cellStyle name="SAPBEXexcCritical6 5 7" xfId="12379"/>
    <cellStyle name="SAPBEXexcCritical6 5 8" xfId="12380"/>
    <cellStyle name="SAPBEXexcCritical6 6" xfId="12381"/>
    <cellStyle name="SAPBEXexcCritical6 6 2" xfId="12382"/>
    <cellStyle name="SAPBEXexcCritical6 6 2 2" xfId="12383"/>
    <cellStyle name="SAPBEXexcCritical6 6 2 2 2" xfId="12384"/>
    <cellStyle name="SAPBEXexcCritical6 6 2 2 3" xfId="12385"/>
    <cellStyle name="SAPBEXexcCritical6 6 2 2 4" xfId="12386"/>
    <cellStyle name="SAPBEXexcCritical6 6 2 2 5" xfId="12387"/>
    <cellStyle name="SAPBEXexcCritical6 6 2 2 6" xfId="12388"/>
    <cellStyle name="SAPBEXexcCritical6 6 2 3" xfId="12389"/>
    <cellStyle name="SAPBEXexcCritical6 6 2 3 2" xfId="12390"/>
    <cellStyle name="SAPBEXexcCritical6 6 2 3 3" xfId="12391"/>
    <cellStyle name="SAPBEXexcCritical6 6 2 3 4" xfId="12392"/>
    <cellStyle name="SAPBEXexcCritical6 6 2 3 5" xfId="12393"/>
    <cellStyle name="SAPBEXexcCritical6 6 2 3 6" xfId="12394"/>
    <cellStyle name="SAPBEXexcCritical6 6 2 4" xfId="12395"/>
    <cellStyle name="SAPBEXexcCritical6 6 2 5" xfId="12396"/>
    <cellStyle name="SAPBEXexcCritical6 6 2 6" xfId="12397"/>
    <cellStyle name="SAPBEXexcCritical6 6 2 7" xfId="12398"/>
    <cellStyle name="SAPBEXexcCritical6 6 2 8" xfId="12399"/>
    <cellStyle name="SAPBEXexcCritical6 6 3" xfId="12400"/>
    <cellStyle name="SAPBEXexcCritical6 6 3 2" xfId="12401"/>
    <cellStyle name="SAPBEXexcCritical6 6 3 2 2" xfId="12402"/>
    <cellStyle name="SAPBEXexcCritical6 6 3 2 3" xfId="12403"/>
    <cellStyle name="SAPBEXexcCritical6 6 3 2 4" xfId="12404"/>
    <cellStyle name="SAPBEXexcCritical6 6 3 2 5" xfId="12405"/>
    <cellStyle name="SAPBEXexcCritical6 6 3 2 6" xfId="12406"/>
    <cellStyle name="SAPBEXexcCritical6 6 3 3" xfId="12407"/>
    <cellStyle name="SAPBEXexcCritical6 6 3 3 2" xfId="12408"/>
    <cellStyle name="SAPBEXexcCritical6 6 3 3 3" xfId="12409"/>
    <cellStyle name="SAPBEXexcCritical6 6 3 3 4" xfId="12410"/>
    <cellStyle name="SAPBEXexcCritical6 6 3 3 5" xfId="12411"/>
    <cellStyle name="SAPBEXexcCritical6 6 3 3 6" xfId="12412"/>
    <cellStyle name="SAPBEXexcCritical6 6 3 4" xfId="12413"/>
    <cellStyle name="SAPBEXexcCritical6 6 3 5" xfId="12414"/>
    <cellStyle name="SAPBEXexcCritical6 6 3 6" xfId="12415"/>
    <cellStyle name="SAPBEXexcCritical6 6 3 7" xfId="12416"/>
    <cellStyle name="SAPBEXexcCritical6 6 3 8" xfId="12417"/>
    <cellStyle name="SAPBEXexcCritical6 6 4" xfId="12418"/>
    <cellStyle name="SAPBEXexcCritical6 6 5" xfId="12419"/>
    <cellStyle name="SAPBEXexcCritical6 6 6" xfId="12420"/>
    <cellStyle name="SAPBEXexcCritical6 6 7" xfId="12421"/>
    <cellStyle name="SAPBEXexcCritical6 6 8" xfId="12422"/>
    <cellStyle name="SAPBEXexcCritical6 7" xfId="12423"/>
    <cellStyle name="SAPBEXexcCritical6 7 2" xfId="12424"/>
    <cellStyle name="SAPBEXexcCritical6 7 2 2" xfId="12425"/>
    <cellStyle name="SAPBEXexcCritical6 7 2 2 2" xfId="12426"/>
    <cellStyle name="SAPBEXexcCritical6 7 2 2 3" xfId="12427"/>
    <cellStyle name="SAPBEXexcCritical6 7 2 2 4" xfId="12428"/>
    <cellStyle name="SAPBEXexcCritical6 7 2 2 5" xfId="12429"/>
    <cellStyle name="SAPBEXexcCritical6 7 2 2 6" xfId="12430"/>
    <cellStyle name="SAPBEXexcCritical6 7 2 3" xfId="12431"/>
    <cellStyle name="SAPBEXexcCritical6 7 2 3 2" xfId="12432"/>
    <cellStyle name="SAPBEXexcCritical6 7 2 3 3" xfId="12433"/>
    <cellStyle name="SAPBEXexcCritical6 7 2 3 4" xfId="12434"/>
    <cellStyle name="SAPBEXexcCritical6 7 2 3 5" xfId="12435"/>
    <cellStyle name="SAPBEXexcCritical6 7 2 3 6" xfId="12436"/>
    <cellStyle name="SAPBEXexcCritical6 7 2 4" xfId="12437"/>
    <cellStyle name="SAPBEXexcCritical6 7 2 5" xfId="12438"/>
    <cellStyle name="SAPBEXexcCritical6 7 2 6" xfId="12439"/>
    <cellStyle name="SAPBEXexcCritical6 7 2 7" xfId="12440"/>
    <cellStyle name="SAPBEXexcCritical6 7 2 8" xfId="12441"/>
    <cellStyle name="SAPBEXexcCritical6 7 3" xfId="12442"/>
    <cellStyle name="SAPBEXexcCritical6 7 3 2" xfId="12443"/>
    <cellStyle name="SAPBEXexcCritical6 7 3 2 2" xfId="12444"/>
    <cellStyle name="SAPBEXexcCritical6 7 3 2 3" xfId="12445"/>
    <cellStyle name="SAPBEXexcCritical6 7 3 2 4" xfId="12446"/>
    <cellStyle name="SAPBEXexcCritical6 7 3 2 5" xfId="12447"/>
    <cellStyle name="SAPBEXexcCritical6 7 3 2 6" xfId="12448"/>
    <cellStyle name="SAPBEXexcCritical6 7 3 3" xfId="12449"/>
    <cellStyle name="SAPBEXexcCritical6 7 3 3 2" xfId="12450"/>
    <cellStyle name="SAPBEXexcCritical6 7 3 3 3" xfId="12451"/>
    <cellStyle name="SAPBEXexcCritical6 7 3 3 4" xfId="12452"/>
    <cellStyle name="SAPBEXexcCritical6 7 3 3 5" xfId="12453"/>
    <cellStyle name="SAPBEXexcCritical6 7 3 3 6" xfId="12454"/>
    <cellStyle name="SAPBEXexcCritical6 7 3 4" xfId="12455"/>
    <cellStyle name="SAPBEXexcCritical6 7 3 5" xfId="12456"/>
    <cellStyle name="SAPBEXexcCritical6 7 3 6" xfId="12457"/>
    <cellStyle name="SAPBEXexcCritical6 7 3 7" xfId="12458"/>
    <cellStyle name="SAPBEXexcCritical6 7 3 8" xfId="12459"/>
    <cellStyle name="SAPBEXexcCritical6 7 4" xfId="12460"/>
    <cellStyle name="SAPBEXexcCritical6 7 5" xfId="12461"/>
    <cellStyle name="SAPBEXexcCritical6 7 6" xfId="12462"/>
    <cellStyle name="SAPBEXexcCritical6 7 7" xfId="12463"/>
    <cellStyle name="SAPBEXexcCritical6 7 8" xfId="12464"/>
    <cellStyle name="SAPBEXexcCritical6 8" xfId="12465"/>
    <cellStyle name="SAPBEXexcCritical6 8 2" xfId="12466"/>
    <cellStyle name="SAPBEXexcCritical6 8 2 2" xfId="12467"/>
    <cellStyle name="SAPBEXexcCritical6 8 2 2 2" xfId="12468"/>
    <cellStyle name="SAPBEXexcCritical6 8 2 2 3" xfId="12469"/>
    <cellStyle name="SAPBEXexcCritical6 8 2 2 4" xfId="12470"/>
    <cellStyle name="SAPBEXexcCritical6 8 2 2 5" xfId="12471"/>
    <cellStyle name="SAPBEXexcCritical6 8 2 2 6" xfId="12472"/>
    <cellStyle name="SAPBEXexcCritical6 8 2 3" xfId="12473"/>
    <cellStyle name="SAPBEXexcCritical6 8 2 3 2" xfId="12474"/>
    <cellStyle name="SAPBEXexcCritical6 8 2 3 3" xfId="12475"/>
    <cellStyle name="SAPBEXexcCritical6 8 2 3 4" xfId="12476"/>
    <cellStyle name="SAPBEXexcCritical6 8 2 3 5" xfId="12477"/>
    <cellStyle name="SAPBEXexcCritical6 8 2 3 6" xfId="12478"/>
    <cellStyle name="SAPBEXexcCritical6 8 2 4" xfId="12479"/>
    <cellStyle name="SAPBEXexcCritical6 8 2 5" xfId="12480"/>
    <cellStyle name="SAPBEXexcCritical6 8 2 6" xfId="12481"/>
    <cellStyle name="SAPBEXexcCritical6 8 2 7" xfId="12482"/>
    <cellStyle name="SAPBEXexcCritical6 8 2 8" xfId="12483"/>
    <cellStyle name="SAPBEXexcCritical6 8 3" xfId="12484"/>
    <cellStyle name="SAPBEXexcCritical6 8 3 2" xfId="12485"/>
    <cellStyle name="SAPBEXexcCritical6 8 3 2 2" xfId="12486"/>
    <cellStyle name="SAPBEXexcCritical6 8 3 2 3" xfId="12487"/>
    <cellStyle name="SAPBEXexcCritical6 8 3 2 4" xfId="12488"/>
    <cellStyle name="SAPBEXexcCritical6 8 3 2 5" xfId="12489"/>
    <cellStyle name="SAPBEXexcCritical6 8 3 2 6" xfId="12490"/>
    <cellStyle name="SAPBEXexcCritical6 8 3 3" xfId="12491"/>
    <cellStyle name="SAPBEXexcCritical6 8 3 3 2" xfId="12492"/>
    <cellStyle name="SAPBEXexcCritical6 8 3 3 3" xfId="12493"/>
    <cellStyle name="SAPBEXexcCritical6 8 3 3 4" xfId="12494"/>
    <cellStyle name="SAPBEXexcCritical6 8 3 3 5" xfId="12495"/>
    <cellStyle name="SAPBEXexcCritical6 8 3 3 6" xfId="12496"/>
    <cellStyle name="SAPBEXexcCritical6 8 3 4" xfId="12497"/>
    <cellStyle name="SAPBEXexcCritical6 8 3 5" xfId="12498"/>
    <cellStyle name="SAPBEXexcCritical6 8 3 6" xfId="12499"/>
    <cellStyle name="SAPBEXexcCritical6 8 3 7" xfId="12500"/>
    <cellStyle name="SAPBEXexcCritical6 8 3 8" xfId="12501"/>
    <cellStyle name="SAPBEXexcCritical6 8 4" xfId="12502"/>
    <cellStyle name="SAPBEXexcCritical6 8 5" xfId="12503"/>
    <cellStyle name="SAPBEXexcCritical6 8 6" xfId="12504"/>
    <cellStyle name="SAPBEXexcCritical6 8 7" xfId="12505"/>
    <cellStyle name="SAPBEXexcCritical6 8 8" xfId="12506"/>
    <cellStyle name="SAPBEXexcCritical6 9" xfId="12507"/>
    <cellStyle name="SAPBEXexcCritical6 9 2" xfId="12508"/>
    <cellStyle name="SAPBEXexcCritical6 9 2 2" xfId="12509"/>
    <cellStyle name="SAPBEXexcCritical6 9 2 2 2" xfId="12510"/>
    <cellStyle name="SAPBEXexcCritical6 9 2 2 3" xfId="12511"/>
    <cellStyle name="SAPBEXexcCritical6 9 2 2 4" xfId="12512"/>
    <cellStyle name="SAPBEXexcCritical6 9 2 2 5" xfId="12513"/>
    <cellStyle name="SAPBEXexcCritical6 9 2 2 6" xfId="12514"/>
    <cellStyle name="SAPBEXexcCritical6 9 2 3" xfId="12515"/>
    <cellStyle name="SAPBEXexcCritical6 9 2 3 2" xfId="12516"/>
    <cellStyle name="SAPBEXexcCritical6 9 2 3 3" xfId="12517"/>
    <cellStyle name="SAPBEXexcCritical6 9 2 3 4" xfId="12518"/>
    <cellStyle name="SAPBEXexcCritical6 9 2 3 5" xfId="12519"/>
    <cellStyle name="SAPBEXexcCritical6 9 2 3 6" xfId="12520"/>
    <cellStyle name="SAPBEXexcCritical6 9 2 4" xfId="12521"/>
    <cellStyle name="SAPBEXexcCritical6 9 2 5" xfId="12522"/>
    <cellStyle name="SAPBEXexcCritical6 9 2 6" xfId="12523"/>
    <cellStyle name="SAPBEXexcCritical6 9 2 7" xfId="12524"/>
    <cellStyle name="SAPBEXexcCritical6 9 2 8" xfId="12525"/>
    <cellStyle name="SAPBEXexcCritical6 9 3" xfId="12526"/>
    <cellStyle name="SAPBEXexcCritical6 9 3 2" xfId="12527"/>
    <cellStyle name="SAPBEXexcCritical6 9 3 2 2" xfId="12528"/>
    <cellStyle name="SAPBEXexcCritical6 9 3 2 3" xfId="12529"/>
    <cellStyle name="SAPBEXexcCritical6 9 3 2 4" xfId="12530"/>
    <cellStyle name="SAPBEXexcCritical6 9 3 2 5" xfId="12531"/>
    <cellStyle name="SAPBEXexcCritical6 9 3 2 6" xfId="12532"/>
    <cellStyle name="SAPBEXexcCritical6 9 3 3" xfId="12533"/>
    <cellStyle name="SAPBEXexcCritical6 9 3 3 2" xfId="12534"/>
    <cellStyle name="SAPBEXexcCritical6 9 3 3 3" xfId="12535"/>
    <cellStyle name="SAPBEXexcCritical6 9 3 3 4" xfId="12536"/>
    <cellStyle name="SAPBEXexcCritical6 9 3 3 5" xfId="12537"/>
    <cellStyle name="SAPBEXexcCritical6 9 3 3 6" xfId="12538"/>
    <cellStyle name="SAPBEXexcCritical6 9 3 4" xfId="12539"/>
    <cellStyle name="SAPBEXexcCritical6 9 3 5" xfId="12540"/>
    <cellStyle name="SAPBEXexcCritical6 9 3 6" xfId="12541"/>
    <cellStyle name="SAPBEXexcCritical6 9 3 7" xfId="12542"/>
    <cellStyle name="SAPBEXexcCritical6 9 3 8" xfId="12543"/>
    <cellStyle name="SAPBEXexcCritical6 9 4" xfId="12544"/>
    <cellStyle name="SAPBEXexcCritical6 9 5" xfId="12545"/>
    <cellStyle name="SAPBEXexcCritical6 9 6" xfId="12546"/>
    <cellStyle name="SAPBEXexcCritical6 9 7" xfId="12547"/>
    <cellStyle name="SAPBEXexcCritical6 9 8" xfId="12548"/>
    <cellStyle name="SAPBEXexcGood" xfId="12549"/>
    <cellStyle name="SAPBEXexcGood1" xfId="22"/>
    <cellStyle name="SAPBEXexcGood1 10" xfId="12550"/>
    <cellStyle name="SAPBEXexcGood1 10 2" xfId="12551"/>
    <cellStyle name="SAPBEXexcGood1 10 2 2" xfId="12552"/>
    <cellStyle name="SAPBEXexcGood1 10 2 2 2" xfId="12553"/>
    <cellStyle name="SAPBEXexcGood1 10 2 2 3" xfId="12554"/>
    <cellStyle name="SAPBEXexcGood1 10 2 2 4" xfId="12555"/>
    <cellStyle name="SAPBEXexcGood1 10 2 2 5" xfId="12556"/>
    <cellStyle name="SAPBEXexcGood1 10 2 2 6" xfId="12557"/>
    <cellStyle name="SAPBEXexcGood1 10 2 3" xfId="12558"/>
    <cellStyle name="SAPBEXexcGood1 10 2 3 2" xfId="12559"/>
    <cellStyle name="SAPBEXexcGood1 10 2 3 3" xfId="12560"/>
    <cellStyle name="SAPBEXexcGood1 10 2 3 4" xfId="12561"/>
    <cellStyle name="SAPBEXexcGood1 10 2 3 5" xfId="12562"/>
    <cellStyle name="SAPBEXexcGood1 10 2 3 6" xfId="12563"/>
    <cellStyle name="SAPBEXexcGood1 10 2 4" xfId="12564"/>
    <cellStyle name="SAPBEXexcGood1 10 2 5" xfId="12565"/>
    <cellStyle name="SAPBEXexcGood1 10 2 6" xfId="12566"/>
    <cellStyle name="SAPBEXexcGood1 10 2 7" xfId="12567"/>
    <cellStyle name="SAPBEXexcGood1 10 2 8" xfId="12568"/>
    <cellStyle name="SAPBEXexcGood1 10 3" xfId="12569"/>
    <cellStyle name="SAPBEXexcGood1 10 3 2" xfId="12570"/>
    <cellStyle name="SAPBEXexcGood1 10 3 2 2" xfId="12571"/>
    <cellStyle name="SAPBEXexcGood1 10 3 2 3" xfId="12572"/>
    <cellStyle name="SAPBEXexcGood1 10 3 2 4" xfId="12573"/>
    <cellStyle name="SAPBEXexcGood1 10 3 2 5" xfId="12574"/>
    <cellStyle name="SAPBEXexcGood1 10 3 2 6" xfId="12575"/>
    <cellStyle name="SAPBEXexcGood1 10 3 3" xfId="12576"/>
    <cellStyle name="SAPBEXexcGood1 10 3 3 2" xfId="12577"/>
    <cellStyle name="SAPBEXexcGood1 10 3 3 3" xfId="12578"/>
    <cellStyle name="SAPBEXexcGood1 10 3 3 4" xfId="12579"/>
    <cellStyle name="SAPBEXexcGood1 10 3 3 5" xfId="12580"/>
    <cellStyle name="SAPBEXexcGood1 10 3 3 6" xfId="12581"/>
    <cellStyle name="SAPBEXexcGood1 10 3 4" xfId="12582"/>
    <cellStyle name="SAPBEXexcGood1 10 3 5" xfId="12583"/>
    <cellStyle name="SAPBEXexcGood1 10 3 6" xfId="12584"/>
    <cellStyle name="SAPBEXexcGood1 10 3 7" xfId="12585"/>
    <cellStyle name="SAPBEXexcGood1 10 3 8" xfId="12586"/>
    <cellStyle name="SAPBEXexcGood1 10 4" xfId="12587"/>
    <cellStyle name="SAPBEXexcGood1 10 5" xfId="12588"/>
    <cellStyle name="SAPBEXexcGood1 10 6" xfId="12589"/>
    <cellStyle name="SAPBEXexcGood1 10 7" xfId="12590"/>
    <cellStyle name="SAPBEXexcGood1 10 8" xfId="12591"/>
    <cellStyle name="SAPBEXexcGood1 11" xfId="12592"/>
    <cellStyle name="SAPBEXexcGood1 11 2" xfId="12593"/>
    <cellStyle name="SAPBEXexcGood1 11 2 2" xfId="12594"/>
    <cellStyle name="SAPBEXexcGood1 11 2 2 2" xfId="12595"/>
    <cellStyle name="SAPBEXexcGood1 11 2 2 3" xfId="12596"/>
    <cellStyle name="SAPBEXexcGood1 11 2 2 4" xfId="12597"/>
    <cellStyle name="SAPBEXexcGood1 11 2 2 5" xfId="12598"/>
    <cellStyle name="SAPBEXexcGood1 11 2 2 6" xfId="12599"/>
    <cellStyle name="SAPBEXexcGood1 11 2 3" xfId="12600"/>
    <cellStyle name="SAPBEXexcGood1 11 2 3 2" xfId="12601"/>
    <cellStyle name="SAPBEXexcGood1 11 2 3 3" xfId="12602"/>
    <cellStyle name="SAPBEXexcGood1 11 2 3 4" xfId="12603"/>
    <cellStyle name="SAPBEXexcGood1 11 2 3 5" xfId="12604"/>
    <cellStyle name="SAPBEXexcGood1 11 2 3 6" xfId="12605"/>
    <cellStyle name="SAPBEXexcGood1 11 2 4" xfId="12606"/>
    <cellStyle name="SAPBEXexcGood1 11 2 5" xfId="12607"/>
    <cellStyle name="SAPBEXexcGood1 11 2 6" xfId="12608"/>
    <cellStyle name="SAPBEXexcGood1 11 2 7" xfId="12609"/>
    <cellStyle name="SAPBEXexcGood1 11 2 8" xfId="12610"/>
    <cellStyle name="SAPBEXexcGood1 11 3" xfId="12611"/>
    <cellStyle name="SAPBEXexcGood1 11 3 2" xfId="12612"/>
    <cellStyle name="SAPBEXexcGood1 11 3 2 2" xfId="12613"/>
    <cellStyle name="SAPBEXexcGood1 11 3 2 3" xfId="12614"/>
    <cellStyle name="SAPBEXexcGood1 11 3 2 4" xfId="12615"/>
    <cellStyle name="SAPBEXexcGood1 11 3 2 5" xfId="12616"/>
    <cellStyle name="SAPBEXexcGood1 11 3 2 6" xfId="12617"/>
    <cellStyle name="SAPBEXexcGood1 11 3 3" xfId="12618"/>
    <cellStyle name="SAPBEXexcGood1 11 3 3 2" xfId="12619"/>
    <cellStyle name="SAPBEXexcGood1 11 3 3 3" xfId="12620"/>
    <cellStyle name="SAPBEXexcGood1 11 3 3 4" xfId="12621"/>
    <cellStyle name="SAPBEXexcGood1 11 3 3 5" xfId="12622"/>
    <cellStyle name="SAPBEXexcGood1 11 3 3 6" xfId="12623"/>
    <cellStyle name="SAPBEXexcGood1 11 3 4" xfId="12624"/>
    <cellStyle name="SAPBEXexcGood1 11 3 5" xfId="12625"/>
    <cellStyle name="SAPBEXexcGood1 11 3 6" xfId="12626"/>
    <cellStyle name="SAPBEXexcGood1 11 3 7" xfId="12627"/>
    <cellStyle name="SAPBEXexcGood1 11 3 8" xfId="12628"/>
    <cellStyle name="SAPBEXexcGood1 11 4" xfId="12629"/>
    <cellStyle name="SAPBEXexcGood1 11 5" xfId="12630"/>
    <cellStyle name="SAPBEXexcGood1 11 6" xfId="12631"/>
    <cellStyle name="SAPBEXexcGood1 11 7" xfId="12632"/>
    <cellStyle name="SAPBEXexcGood1 11 8" xfId="12633"/>
    <cellStyle name="SAPBEXexcGood1 12" xfId="12634"/>
    <cellStyle name="SAPBEXexcGood1 12 2" xfId="12635"/>
    <cellStyle name="SAPBEXexcGood1 12 2 2" xfId="12636"/>
    <cellStyle name="SAPBEXexcGood1 12 2 2 2" xfId="12637"/>
    <cellStyle name="SAPBEXexcGood1 12 2 2 3" xfId="12638"/>
    <cellStyle name="SAPBEXexcGood1 12 2 2 4" xfId="12639"/>
    <cellStyle name="SAPBEXexcGood1 12 2 2 5" xfId="12640"/>
    <cellStyle name="SAPBEXexcGood1 12 2 2 6" xfId="12641"/>
    <cellStyle name="SAPBEXexcGood1 12 2 3" xfId="12642"/>
    <cellStyle name="SAPBEXexcGood1 12 2 3 2" xfId="12643"/>
    <cellStyle name="SAPBEXexcGood1 12 2 3 3" xfId="12644"/>
    <cellStyle name="SAPBEXexcGood1 12 2 3 4" xfId="12645"/>
    <cellStyle name="SAPBEXexcGood1 12 2 3 5" xfId="12646"/>
    <cellStyle name="SAPBEXexcGood1 12 2 3 6" xfId="12647"/>
    <cellStyle name="SAPBEXexcGood1 12 2 4" xfId="12648"/>
    <cellStyle name="SAPBEXexcGood1 12 2 5" xfId="12649"/>
    <cellStyle name="SAPBEXexcGood1 12 2 6" xfId="12650"/>
    <cellStyle name="SAPBEXexcGood1 12 2 7" xfId="12651"/>
    <cellStyle name="SAPBEXexcGood1 12 2 8" xfId="12652"/>
    <cellStyle name="SAPBEXexcGood1 12 3" xfId="12653"/>
    <cellStyle name="SAPBEXexcGood1 12 3 2" xfId="12654"/>
    <cellStyle name="SAPBEXexcGood1 12 3 2 2" xfId="12655"/>
    <cellStyle name="SAPBEXexcGood1 12 3 2 3" xfId="12656"/>
    <cellStyle name="SAPBEXexcGood1 12 3 2 4" xfId="12657"/>
    <cellStyle name="SAPBEXexcGood1 12 3 2 5" xfId="12658"/>
    <cellStyle name="SAPBEXexcGood1 12 3 2 6" xfId="12659"/>
    <cellStyle name="SAPBEXexcGood1 12 3 3" xfId="12660"/>
    <cellStyle name="SAPBEXexcGood1 12 3 3 2" xfId="12661"/>
    <cellStyle name="SAPBEXexcGood1 12 3 3 3" xfId="12662"/>
    <cellStyle name="SAPBEXexcGood1 12 3 3 4" xfId="12663"/>
    <cellStyle name="SAPBEXexcGood1 12 3 3 5" xfId="12664"/>
    <cellStyle name="SAPBEXexcGood1 12 3 3 6" xfId="12665"/>
    <cellStyle name="SAPBEXexcGood1 12 3 4" xfId="12666"/>
    <cellStyle name="SAPBEXexcGood1 12 3 5" xfId="12667"/>
    <cellStyle name="SAPBEXexcGood1 12 3 6" xfId="12668"/>
    <cellStyle name="SAPBEXexcGood1 12 3 7" xfId="12669"/>
    <cellStyle name="SAPBEXexcGood1 12 3 8" xfId="12670"/>
    <cellStyle name="SAPBEXexcGood1 12 4" xfId="12671"/>
    <cellStyle name="SAPBEXexcGood1 12 5" xfId="12672"/>
    <cellStyle name="SAPBEXexcGood1 12 6" xfId="12673"/>
    <cellStyle name="SAPBEXexcGood1 12 7" xfId="12674"/>
    <cellStyle name="SAPBEXexcGood1 12 8" xfId="12675"/>
    <cellStyle name="SAPBEXexcGood1 13" xfId="12676"/>
    <cellStyle name="SAPBEXexcGood1 13 2" xfId="12677"/>
    <cellStyle name="SAPBEXexcGood1 13 2 2" xfId="12678"/>
    <cellStyle name="SAPBEXexcGood1 13 2 2 2" xfId="12679"/>
    <cellStyle name="SAPBEXexcGood1 13 2 2 3" xfId="12680"/>
    <cellStyle name="SAPBEXexcGood1 13 2 2 4" xfId="12681"/>
    <cellStyle name="SAPBEXexcGood1 13 2 2 5" xfId="12682"/>
    <cellStyle name="SAPBEXexcGood1 13 2 2 6" xfId="12683"/>
    <cellStyle name="SAPBEXexcGood1 13 2 3" xfId="12684"/>
    <cellStyle name="SAPBEXexcGood1 13 2 3 2" xfId="12685"/>
    <cellStyle name="SAPBEXexcGood1 13 2 3 3" xfId="12686"/>
    <cellStyle name="SAPBEXexcGood1 13 2 3 4" xfId="12687"/>
    <cellStyle name="SAPBEXexcGood1 13 2 3 5" xfId="12688"/>
    <cellStyle name="SAPBEXexcGood1 13 2 3 6" xfId="12689"/>
    <cellStyle name="SAPBEXexcGood1 13 2 4" xfId="12690"/>
    <cellStyle name="SAPBEXexcGood1 13 2 5" xfId="12691"/>
    <cellStyle name="SAPBEXexcGood1 13 2 6" xfId="12692"/>
    <cellStyle name="SAPBEXexcGood1 13 2 7" xfId="12693"/>
    <cellStyle name="SAPBEXexcGood1 13 2 8" xfId="12694"/>
    <cellStyle name="SAPBEXexcGood1 13 3" xfId="12695"/>
    <cellStyle name="SAPBEXexcGood1 13 3 2" xfId="12696"/>
    <cellStyle name="SAPBEXexcGood1 13 3 2 2" xfId="12697"/>
    <cellStyle name="SAPBEXexcGood1 13 3 2 3" xfId="12698"/>
    <cellStyle name="SAPBEXexcGood1 13 3 2 4" xfId="12699"/>
    <cellStyle name="SAPBEXexcGood1 13 3 2 5" xfId="12700"/>
    <cellStyle name="SAPBEXexcGood1 13 3 2 6" xfId="12701"/>
    <cellStyle name="SAPBEXexcGood1 13 3 3" xfId="12702"/>
    <cellStyle name="SAPBEXexcGood1 13 3 3 2" xfId="12703"/>
    <cellStyle name="SAPBEXexcGood1 13 3 3 3" xfId="12704"/>
    <cellStyle name="SAPBEXexcGood1 13 3 3 4" xfId="12705"/>
    <cellStyle name="SAPBEXexcGood1 13 3 3 5" xfId="12706"/>
    <cellStyle name="SAPBEXexcGood1 13 3 3 6" xfId="12707"/>
    <cellStyle name="SAPBEXexcGood1 13 3 4" xfId="12708"/>
    <cellStyle name="SAPBEXexcGood1 13 3 5" xfId="12709"/>
    <cellStyle name="SAPBEXexcGood1 13 3 6" xfId="12710"/>
    <cellStyle name="SAPBEXexcGood1 13 3 7" xfId="12711"/>
    <cellStyle name="SAPBEXexcGood1 13 3 8" xfId="12712"/>
    <cellStyle name="SAPBEXexcGood1 13 4" xfId="12713"/>
    <cellStyle name="SAPBEXexcGood1 13 5" xfId="12714"/>
    <cellStyle name="SAPBEXexcGood1 13 6" xfId="12715"/>
    <cellStyle name="SAPBEXexcGood1 13 7" xfId="12716"/>
    <cellStyle name="SAPBEXexcGood1 13 8" xfId="12717"/>
    <cellStyle name="SAPBEXexcGood1 14" xfId="12718"/>
    <cellStyle name="SAPBEXexcGood1 14 2" xfId="12719"/>
    <cellStyle name="SAPBEXexcGood1 14 2 2" xfId="12720"/>
    <cellStyle name="SAPBEXexcGood1 14 2 2 2" xfId="12721"/>
    <cellStyle name="SAPBEXexcGood1 14 2 2 3" xfId="12722"/>
    <cellStyle name="SAPBEXexcGood1 14 2 2 4" xfId="12723"/>
    <cellStyle name="SAPBEXexcGood1 14 2 2 5" xfId="12724"/>
    <cellStyle name="SAPBEXexcGood1 14 2 2 6" xfId="12725"/>
    <cellStyle name="SAPBEXexcGood1 14 2 3" xfId="12726"/>
    <cellStyle name="SAPBEXexcGood1 14 2 3 2" xfId="12727"/>
    <cellStyle name="SAPBEXexcGood1 14 2 3 3" xfId="12728"/>
    <cellStyle name="SAPBEXexcGood1 14 2 3 4" xfId="12729"/>
    <cellStyle name="SAPBEXexcGood1 14 2 3 5" xfId="12730"/>
    <cellStyle name="SAPBEXexcGood1 14 2 3 6" xfId="12731"/>
    <cellStyle name="SAPBEXexcGood1 14 2 4" xfId="12732"/>
    <cellStyle name="SAPBEXexcGood1 14 2 5" xfId="12733"/>
    <cellStyle name="SAPBEXexcGood1 14 2 6" xfId="12734"/>
    <cellStyle name="SAPBEXexcGood1 14 2 7" xfId="12735"/>
    <cellStyle name="SAPBEXexcGood1 14 2 8" xfId="12736"/>
    <cellStyle name="SAPBEXexcGood1 14 3" xfId="12737"/>
    <cellStyle name="SAPBEXexcGood1 14 3 2" xfId="12738"/>
    <cellStyle name="SAPBEXexcGood1 14 3 2 2" xfId="12739"/>
    <cellStyle name="SAPBEXexcGood1 14 3 2 3" xfId="12740"/>
    <cellStyle name="SAPBEXexcGood1 14 3 2 4" xfId="12741"/>
    <cellStyle name="SAPBEXexcGood1 14 3 2 5" xfId="12742"/>
    <cellStyle name="SAPBEXexcGood1 14 3 2 6" xfId="12743"/>
    <cellStyle name="SAPBEXexcGood1 14 3 3" xfId="12744"/>
    <cellStyle name="SAPBEXexcGood1 14 3 3 2" xfId="12745"/>
    <cellStyle name="SAPBEXexcGood1 14 3 3 3" xfId="12746"/>
    <cellStyle name="SAPBEXexcGood1 14 3 3 4" xfId="12747"/>
    <cellStyle name="SAPBEXexcGood1 14 3 3 5" xfId="12748"/>
    <cellStyle name="SAPBEXexcGood1 14 3 3 6" xfId="12749"/>
    <cellStyle name="SAPBEXexcGood1 14 3 4" xfId="12750"/>
    <cellStyle name="SAPBEXexcGood1 14 3 5" xfId="12751"/>
    <cellStyle name="SAPBEXexcGood1 14 3 6" xfId="12752"/>
    <cellStyle name="SAPBEXexcGood1 14 3 7" xfId="12753"/>
    <cellStyle name="SAPBEXexcGood1 14 3 8" xfId="12754"/>
    <cellStyle name="SAPBEXexcGood1 14 4" xfId="12755"/>
    <cellStyle name="SAPBEXexcGood1 14 5" xfId="12756"/>
    <cellStyle name="SAPBEXexcGood1 14 6" xfId="12757"/>
    <cellStyle name="SAPBEXexcGood1 14 7" xfId="12758"/>
    <cellStyle name="SAPBEXexcGood1 14 8" xfId="12759"/>
    <cellStyle name="SAPBEXexcGood1 15" xfId="12760"/>
    <cellStyle name="SAPBEXexcGood1 15 2" xfId="12761"/>
    <cellStyle name="SAPBEXexcGood1 15 2 2" xfId="12762"/>
    <cellStyle name="SAPBEXexcGood1 15 2 2 2" xfId="12763"/>
    <cellStyle name="SAPBEXexcGood1 15 2 2 3" xfId="12764"/>
    <cellStyle name="SAPBEXexcGood1 15 2 2 4" xfId="12765"/>
    <cellStyle name="SAPBEXexcGood1 15 2 2 5" xfId="12766"/>
    <cellStyle name="SAPBEXexcGood1 15 2 2 6" xfId="12767"/>
    <cellStyle name="SAPBEXexcGood1 15 2 3" xfId="12768"/>
    <cellStyle name="SAPBEXexcGood1 15 2 3 2" xfId="12769"/>
    <cellStyle name="SAPBEXexcGood1 15 2 3 3" xfId="12770"/>
    <cellStyle name="SAPBEXexcGood1 15 2 3 4" xfId="12771"/>
    <cellStyle name="SAPBEXexcGood1 15 2 3 5" xfId="12772"/>
    <cellStyle name="SAPBEXexcGood1 15 2 3 6" xfId="12773"/>
    <cellStyle name="SAPBEXexcGood1 15 2 4" xfId="12774"/>
    <cellStyle name="SAPBEXexcGood1 15 2 5" xfId="12775"/>
    <cellStyle name="SAPBEXexcGood1 15 2 6" xfId="12776"/>
    <cellStyle name="SAPBEXexcGood1 15 2 7" xfId="12777"/>
    <cellStyle name="SAPBEXexcGood1 15 2 8" xfId="12778"/>
    <cellStyle name="SAPBEXexcGood1 15 3" xfId="12779"/>
    <cellStyle name="SAPBEXexcGood1 15 3 2" xfId="12780"/>
    <cellStyle name="SAPBEXexcGood1 15 3 2 2" xfId="12781"/>
    <cellStyle name="SAPBEXexcGood1 15 3 2 3" xfId="12782"/>
    <cellStyle name="SAPBEXexcGood1 15 3 2 4" xfId="12783"/>
    <cellStyle name="SAPBEXexcGood1 15 3 2 5" xfId="12784"/>
    <cellStyle name="SAPBEXexcGood1 15 3 2 6" xfId="12785"/>
    <cellStyle name="SAPBEXexcGood1 15 3 3" xfId="12786"/>
    <cellStyle name="SAPBEXexcGood1 15 3 3 2" xfId="12787"/>
    <cellStyle name="SAPBEXexcGood1 15 3 3 3" xfId="12788"/>
    <cellStyle name="SAPBEXexcGood1 15 3 3 4" xfId="12789"/>
    <cellStyle name="SAPBEXexcGood1 15 3 3 5" xfId="12790"/>
    <cellStyle name="SAPBEXexcGood1 15 3 3 6" xfId="12791"/>
    <cellStyle name="SAPBEXexcGood1 15 3 4" xfId="12792"/>
    <cellStyle name="SAPBEXexcGood1 15 3 5" xfId="12793"/>
    <cellStyle name="SAPBEXexcGood1 15 3 6" xfId="12794"/>
    <cellStyle name="SAPBEXexcGood1 15 3 7" xfId="12795"/>
    <cellStyle name="SAPBEXexcGood1 15 3 8" xfId="12796"/>
    <cellStyle name="SAPBEXexcGood1 15 4" xfId="12797"/>
    <cellStyle name="SAPBEXexcGood1 15 5" xfId="12798"/>
    <cellStyle name="SAPBEXexcGood1 15 6" xfId="12799"/>
    <cellStyle name="SAPBEXexcGood1 15 7" xfId="12800"/>
    <cellStyle name="SAPBEXexcGood1 15 8" xfId="12801"/>
    <cellStyle name="SAPBEXexcGood1 16" xfId="12802"/>
    <cellStyle name="SAPBEXexcGood1 16 2" xfId="12803"/>
    <cellStyle name="SAPBEXexcGood1 16 2 2" xfId="12804"/>
    <cellStyle name="SAPBEXexcGood1 16 2 2 2" xfId="12805"/>
    <cellStyle name="SAPBEXexcGood1 16 2 2 3" xfId="12806"/>
    <cellStyle name="SAPBEXexcGood1 16 2 2 4" xfId="12807"/>
    <cellStyle name="SAPBEXexcGood1 16 2 2 5" xfId="12808"/>
    <cellStyle name="SAPBEXexcGood1 16 2 2 6" xfId="12809"/>
    <cellStyle name="SAPBEXexcGood1 16 2 3" xfId="12810"/>
    <cellStyle name="SAPBEXexcGood1 16 2 3 2" xfId="12811"/>
    <cellStyle name="SAPBEXexcGood1 16 2 3 3" xfId="12812"/>
    <cellStyle name="SAPBEXexcGood1 16 2 3 4" xfId="12813"/>
    <cellStyle name="SAPBEXexcGood1 16 2 3 5" xfId="12814"/>
    <cellStyle name="SAPBEXexcGood1 16 2 3 6" xfId="12815"/>
    <cellStyle name="SAPBEXexcGood1 16 2 4" xfId="12816"/>
    <cellStyle name="SAPBEXexcGood1 16 2 5" xfId="12817"/>
    <cellStyle name="SAPBEXexcGood1 16 2 6" xfId="12818"/>
    <cellStyle name="SAPBEXexcGood1 16 2 7" xfId="12819"/>
    <cellStyle name="SAPBEXexcGood1 16 2 8" xfId="12820"/>
    <cellStyle name="SAPBEXexcGood1 16 3" xfId="12821"/>
    <cellStyle name="SAPBEXexcGood1 16 3 2" xfId="12822"/>
    <cellStyle name="SAPBEXexcGood1 16 3 2 2" xfId="12823"/>
    <cellStyle name="SAPBEXexcGood1 16 3 2 3" xfId="12824"/>
    <cellStyle name="SAPBEXexcGood1 16 3 2 4" xfId="12825"/>
    <cellStyle name="SAPBEXexcGood1 16 3 2 5" xfId="12826"/>
    <cellStyle name="SAPBEXexcGood1 16 3 2 6" xfId="12827"/>
    <cellStyle name="SAPBEXexcGood1 16 3 3" xfId="12828"/>
    <cellStyle name="SAPBEXexcGood1 16 3 3 2" xfId="12829"/>
    <cellStyle name="SAPBEXexcGood1 16 3 3 3" xfId="12830"/>
    <cellStyle name="SAPBEXexcGood1 16 3 3 4" xfId="12831"/>
    <cellStyle name="SAPBEXexcGood1 16 3 3 5" xfId="12832"/>
    <cellStyle name="SAPBEXexcGood1 16 3 3 6" xfId="12833"/>
    <cellStyle name="SAPBEXexcGood1 16 3 4" xfId="12834"/>
    <cellStyle name="SAPBEXexcGood1 16 3 5" xfId="12835"/>
    <cellStyle name="SAPBEXexcGood1 16 3 6" xfId="12836"/>
    <cellStyle name="SAPBEXexcGood1 16 3 7" xfId="12837"/>
    <cellStyle name="SAPBEXexcGood1 16 3 8" xfId="12838"/>
    <cellStyle name="SAPBEXexcGood1 16 4" xfId="12839"/>
    <cellStyle name="SAPBEXexcGood1 16 5" xfId="12840"/>
    <cellStyle name="SAPBEXexcGood1 16 6" xfId="12841"/>
    <cellStyle name="SAPBEXexcGood1 16 7" xfId="12842"/>
    <cellStyle name="SAPBEXexcGood1 16 8" xfId="12843"/>
    <cellStyle name="SAPBEXexcGood1 17" xfId="12844"/>
    <cellStyle name="SAPBEXexcGood1 17 2" xfId="12845"/>
    <cellStyle name="SAPBEXexcGood1 17 2 2" xfId="12846"/>
    <cellStyle name="SAPBEXexcGood1 17 2 2 2" xfId="12847"/>
    <cellStyle name="SAPBEXexcGood1 17 2 2 3" xfId="12848"/>
    <cellStyle name="SAPBEXexcGood1 17 2 2 4" xfId="12849"/>
    <cellStyle name="SAPBEXexcGood1 17 2 2 5" xfId="12850"/>
    <cellStyle name="SAPBEXexcGood1 17 2 2 6" xfId="12851"/>
    <cellStyle name="SAPBEXexcGood1 17 2 3" xfId="12852"/>
    <cellStyle name="SAPBEXexcGood1 17 2 3 2" xfId="12853"/>
    <cellStyle name="SAPBEXexcGood1 17 2 3 3" xfId="12854"/>
    <cellStyle name="SAPBEXexcGood1 17 2 3 4" xfId="12855"/>
    <cellStyle name="SAPBEXexcGood1 17 2 3 5" xfId="12856"/>
    <cellStyle name="SAPBEXexcGood1 17 2 3 6" xfId="12857"/>
    <cellStyle name="SAPBEXexcGood1 17 2 4" xfId="12858"/>
    <cellStyle name="SAPBEXexcGood1 17 2 5" xfId="12859"/>
    <cellStyle name="SAPBEXexcGood1 17 2 6" xfId="12860"/>
    <cellStyle name="SAPBEXexcGood1 17 2 7" xfId="12861"/>
    <cellStyle name="SAPBEXexcGood1 17 2 8" xfId="12862"/>
    <cellStyle name="SAPBEXexcGood1 17 3" xfId="12863"/>
    <cellStyle name="SAPBEXexcGood1 17 3 2" xfId="12864"/>
    <cellStyle name="SAPBEXexcGood1 17 3 2 2" xfId="12865"/>
    <cellStyle name="SAPBEXexcGood1 17 3 2 3" xfId="12866"/>
    <cellStyle name="SAPBEXexcGood1 17 3 2 4" xfId="12867"/>
    <cellStyle name="SAPBEXexcGood1 17 3 2 5" xfId="12868"/>
    <cellStyle name="SAPBEXexcGood1 17 3 2 6" xfId="12869"/>
    <cellStyle name="SAPBEXexcGood1 17 3 3" xfId="12870"/>
    <cellStyle name="SAPBEXexcGood1 17 3 3 2" xfId="12871"/>
    <cellStyle name="SAPBEXexcGood1 17 3 3 3" xfId="12872"/>
    <cellStyle name="SAPBEXexcGood1 17 3 3 4" xfId="12873"/>
    <cellStyle name="SAPBEXexcGood1 17 3 3 5" xfId="12874"/>
    <cellStyle name="SAPBEXexcGood1 17 3 3 6" xfId="12875"/>
    <cellStyle name="SAPBEXexcGood1 17 3 4" xfId="12876"/>
    <cellStyle name="SAPBEXexcGood1 17 3 5" xfId="12877"/>
    <cellStyle name="SAPBEXexcGood1 17 3 6" xfId="12878"/>
    <cellStyle name="SAPBEXexcGood1 17 3 7" xfId="12879"/>
    <cellStyle name="SAPBEXexcGood1 17 3 8" xfId="12880"/>
    <cellStyle name="SAPBEXexcGood1 17 4" xfId="12881"/>
    <cellStyle name="SAPBEXexcGood1 17 5" xfId="12882"/>
    <cellStyle name="SAPBEXexcGood1 17 6" xfId="12883"/>
    <cellStyle name="SAPBEXexcGood1 17 7" xfId="12884"/>
    <cellStyle name="SAPBEXexcGood1 17 8" xfId="12885"/>
    <cellStyle name="SAPBEXexcGood1 18" xfId="12886"/>
    <cellStyle name="SAPBEXexcGood1 18 2" xfId="12887"/>
    <cellStyle name="SAPBEXexcGood1 18 2 2" xfId="12888"/>
    <cellStyle name="SAPBEXexcGood1 18 2 2 2" xfId="12889"/>
    <cellStyle name="SAPBEXexcGood1 18 2 2 3" xfId="12890"/>
    <cellStyle name="SAPBEXexcGood1 18 2 2 4" xfId="12891"/>
    <cellStyle name="SAPBEXexcGood1 18 2 2 5" xfId="12892"/>
    <cellStyle name="SAPBEXexcGood1 18 2 2 6" xfId="12893"/>
    <cellStyle name="SAPBEXexcGood1 18 2 3" xfId="12894"/>
    <cellStyle name="SAPBEXexcGood1 18 2 3 2" xfId="12895"/>
    <cellStyle name="SAPBEXexcGood1 18 2 3 3" xfId="12896"/>
    <cellStyle name="SAPBEXexcGood1 18 2 3 4" xfId="12897"/>
    <cellStyle name="SAPBEXexcGood1 18 2 3 5" xfId="12898"/>
    <cellStyle name="SAPBEXexcGood1 18 2 3 6" xfId="12899"/>
    <cellStyle name="SAPBEXexcGood1 18 2 4" xfId="12900"/>
    <cellStyle name="SAPBEXexcGood1 18 2 5" xfId="12901"/>
    <cellStyle name="SAPBEXexcGood1 18 2 6" xfId="12902"/>
    <cellStyle name="SAPBEXexcGood1 18 2 7" xfId="12903"/>
    <cellStyle name="SAPBEXexcGood1 18 2 8" xfId="12904"/>
    <cellStyle name="SAPBEXexcGood1 18 3" xfId="12905"/>
    <cellStyle name="SAPBEXexcGood1 18 3 2" xfId="12906"/>
    <cellStyle name="SAPBEXexcGood1 18 3 2 2" xfId="12907"/>
    <cellStyle name="SAPBEXexcGood1 18 3 2 3" xfId="12908"/>
    <cellStyle name="SAPBEXexcGood1 18 3 2 4" xfId="12909"/>
    <cellStyle name="SAPBEXexcGood1 18 3 2 5" xfId="12910"/>
    <cellStyle name="SAPBEXexcGood1 18 3 2 6" xfId="12911"/>
    <cellStyle name="SAPBEXexcGood1 18 3 3" xfId="12912"/>
    <cellStyle name="SAPBEXexcGood1 18 3 3 2" xfId="12913"/>
    <cellStyle name="SAPBEXexcGood1 18 3 3 3" xfId="12914"/>
    <cellStyle name="SAPBEXexcGood1 18 3 3 4" xfId="12915"/>
    <cellStyle name="SAPBEXexcGood1 18 3 3 5" xfId="12916"/>
    <cellStyle name="SAPBEXexcGood1 18 3 3 6" xfId="12917"/>
    <cellStyle name="SAPBEXexcGood1 18 3 4" xfId="12918"/>
    <cellStyle name="SAPBEXexcGood1 18 3 5" xfId="12919"/>
    <cellStyle name="SAPBEXexcGood1 18 3 6" xfId="12920"/>
    <cellStyle name="SAPBEXexcGood1 18 3 7" xfId="12921"/>
    <cellStyle name="SAPBEXexcGood1 18 3 8" xfId="12922"/>
    <cellStyle name="SAPBEXexcGood1 18 4" xfId="12923"/>
    <cellStyle name="SAPBEXexcGood1 18 5" xfId="12924"/>
    <cellStyle name="SAPBEXexcGood1 18 6" xfId="12925"/>
    <cellStyle name="SAPBEXexcGood1 18 7" xfId="12926"/>
    <cellStyle name="SAPBEXexcGood1 18 8" xfId="12927"/>
    <cellStyle name="SAPBEXexcGood1 19" xfId="12928"/>
    <cellStyle name="SAPBEXexcGood1 19 2" xfId="12929"/>
    <cellStyle name="SAPBEXexcGood1 19 2 2" xfId="12930"/>
    <cellStyle name="SAPBEXexcGood1 19 2 2 2" xfId="12931"/>
    <cellStyle name="SAPBEXexcGood1 19 2 2 3" xfId="12932"/>
    <cellStyle name="SAPBEXexcGood1 19 2 2 4" xfId="12933"/>
    <cellStyle name="SAPBEXexcGood1 19 2 2 5" xfId="12934"/>
    <cellStyle name="SAPBEXexcGood1 19 2 2 6" xfId="12935"/>
    <cellStyle name="SAPBEXexcGood1 19 2 3" xfId="12936"/>
    <cellStyle name="SAPBEXexcGood1 19 2 3 2" xfId="12937"/>
    <cellStyle name="SAPBEXexcGood1 19 2 3 3" xfId="12938"/>
    <cellStyle name="SAPBEXexcGood1 19 2 3 4" xfId="12939"/>
    <cellStyle name="SAPBEXexcGood1 19 2 3 5" xfId="12940"/>
    <cellStyle name="SAPBEXexcGood1 19 2 3 6" xfId="12941"/>
    <cellStyle name="SAPBEXexcGood1 19 2 4" xfId="12942"/>
    <cellStyle name="SAPBEXexcGood1 19 2 5" xfId="12943"/>
    <cellStyle name="SAPBEXexcGood1 19 2 6" xfId="12944"/>
    <cellStyle name="SAPBEXexcGood1 19 2 7" xfId="12945"/>
    <cellStyle name="SAPBEXexcGood1 19 2 8" xfId="12946"/>
    <cellStyle name="SAPBEXexcGood1 19 3" xfId="12947"/>
    <cellStyle name="SAPBEXexcGood1 19 3 2" xfId="12948"/>
    <cellStyle name="SAPBEXexcGood1 19 3 2 2" xfId="12949"/>
    <cellStyle name="SAPBEXexcGood1 19 3 2 3" xfId="12950"/>
    <cellStyle name="SAPBEXexcGood1 19 3 2 4" xfId="12951"/>
    <cellStyle name="SAPBEXexcGood1 19 3 2 5" xfId="12952"/>
    <cellStyle name="SAPBEXexcGood1 19 3 2 6" xfId="12953"/>
    <cellStyle name="SAPBEXexcGood1 19 3 3" xfId="12954"/>
    <cellStyle name="SAPBEXexcGood1 19 3 3 2" xfId="12955"/>
    <cellStyle name="SAPBEXexcGood1 19 3 3 3" xfId="12956"/>
    <cellStyle name="SAPBEXexcGood1 19 3 3 4" xfId="12957"/>
    <cellStyle name="SAPBEXexcGood1 19 3 3 5" xfId="12958"/>
    <cellStyle name="SAPBEXexcGood1 19 3 3 6" xfId="12959"/>
    <cellStyle name="SAPBEXexcGood1 19 3 4" xfId="12960"/>
    <cellStyle name="SAPBEXexcGood1 19 3 5" xfId="12961"/>
    <cellStyle name="SAPBEXexcGood1 19 3 6" xfId="12962"/>
    <cellStyle name="SAPBEXexcGood1 19 3 7" xfId="12963"/>
    <cellStyle name="SAPBEXexcGood1 19 3 8" xfId="12964"/>
    <cellStyle name="SAPBEXexcGood1 19 4" xfId="12965"/>
    <cellStyle name="SAPBEXexcGood1 19 5" xfId="12966"/>
    <cellStyle name="SAPBEXexcGood1 19 6" xfId="12967"/>
    <cellStyle name="SAPBEXexcGood1 19 7" xfId="12968"/>
    <cellStyle name="SAPBEXexcGood1 19 8" xfId="12969"/>
    <cellStyle name="SAPBEXexcGood1 2" xfId="12970"/>
    <cellStyle name="SAPBEXexcGood1 2 2" xfId="12971"/>
    <cellStyle name="SAPBEXexcGood1 2 2 2" xfId="12972"/>
    <cellStyle name="SAPBEXexcGood1 2 2 2 2" xfId="12973"/>
    <cellStyle name="SAPBEXexcGood1 2 2 2 3" xfId="12974"/>
    <cellStyle name="SAPBEXexcGood1 2 2 2 4" xfId="12975"/>
    <cellStyle name="SAPBEXexcGood1 2 2 2 5" xfId="12976"/>
    <cellStyle name="SAPBEXexcGood1 2 2 2 6" xfId="12977"/>
    <cellStyle name="SAPBEXexcGood1 2 2 3" xfId="12978"/>
    <cellStyle name="SAPBEXexcGood1 2 2 3 2" xfId="12979"/>
    <cellStyle name="SAPBEXexcGood1 2 2 3 3" xfId="12980"/>
    <cellStyle name="SAPBEXexcGood1 2 2 3 4" xfId="12981"/>
    <cellStyle name="SAPBEXexcGood1 2 2 3 5" xfId="12982"/>
    <cellStyle name="SAPBEXexcGood1 2 2 3 6" xfId="12983"/>
    <cellStyle name="SAPBEXexcGood1 2 2 4" xfId="12984"/>
    <cellStyle name="SAPBEXexcGood1 2 2 5" xfId="12985"/>
    <cellStyle name="SAPBEXexcGood1 2 2 6" xfId="12986"/>
    <cellStyle name="SAPBEXexcGood1 2 2 7" xfId="12987"/>
    <cellStyle name="SAPBEXexcGood1 2 2 8" xfId="12988"/>
    <cellStyle name="SAPBEXexcGood1 2 3" xfId="12989"/>
    <cellStyle name="SAPBEXexcGood1 2 3 2" xfId="12990"/>
    <cellStyle name="SAPBEXexcGood1 2 3 2 2" xfId="12991"/>
    <cellStyle name="SAPBEXexcGood1 2 3 2 3" xfId="12992"/>
    <cellStyle name="SAPBEXexcGood1 2 3 2 4" xfId="12993"/>
    <cellStyle name="SAPBEXexcGood1 2 3 2 5" xfId="12994"/>
    <cellStyle name="SAPBEXexcGood1 2 3 2 6" xfId="12995"/>
    <cellStyle name="SAPBEXexcGood1 2 3 3" xfId="12996"/>
    <cellStyle name="SAPBEXexcGood1 2 3 3 2" xfId="12997"/>
    <cellStyle name="SAPBEXexcGood1 2 3 3 3" xfId="12998"/>
    <cellStyle name="SAPBEXexcGood1 2 3 3 4" xfId="12999"/>
    <cellStyle name="SAPBEXexcGood1 2 3 3 5" xfId="13000"/>
    <cellStyle name="SAPBEXexcGood1 2 3 3 6" xfId="13001"/>
    <cellStyle name="SAPBEXexcGood1 2 3 4" xfId="13002"/>
    <cellStyle name="SAPBEXexcGood1 2 3 5" xfId="13003"/>
    <cellStyle name="SAPBEXexcGood1 2 3 6" xfId="13004"/>
    <cellStyle name="SAPBEXexcGood1 2 3 7" xfId="13005"/>
    <cellStyle name="SAPBEXexcGood1 2 3 8" xfId="13006"/>
    <cellStyle name="SAPBEXexcGood1 2 4" xfId="13007"/>
    <cellStyle name="SAPBEXexcGood1 2 5" xfId="13008"/>
    <cellStyle name="SAPBEXexcGood1 2 6" xfId="13009"/>
    <cellStyle name="SAPBEXexcGood1 2 7" xfId="13010"/>
    <cellStyle name="SAPBEXexcGood1 2 8" xfId="13011"/>
    <cellStyle name="SAPBEXexcGood1 20" xfId="13012"/>
    <cellStyle name="SAPBEXexcGood1 20 2" xfId="13013"/>
    <cellStyle name="SAPBEXexcGood1 20 2 2" xfId="13014"/>
    <cellStyle name="SAPBEXexcGood1 20 2 3" xfId="13015"/>
    <cellStyle name="SAPBEXexcGood1 20 2 4" xfId="13016"/>
    <cellStyle name="SAPBEXexcGood1 20 2 5" xfId="13017"/>
    <cellStyle name="SAPBEXexcGood1 20 2 6" xfId="13018"/>
    <cellStyle name="SAPBEXexcGood1 20 3" xfId="13019"/>
    <cellStyle name="SAPBEXexcGood1 20 3 2" xfId="13020"/>
    <cellStyle name="SAPBEXexcGood1 20 3 3" xfId="13021"/>
    <cellStyle name="SAPBEXexcGood1 20 3 4" xfId="13022"/>
    <cellStyle name="SAPBEXexcGood1 20 3 5" xfId="13023"/>
    <cellStyle name="SAPBEXexcGood1 20 3 6" xfId="13024"/>
    <cellStyle name="SAPBEXexcGood1 20 4" xfId="13025"/>
    <cellStyle name="SAPBEXexcGood1 20 5" xfId="13026"/>
    <cellStyle name="SAPBEXexcGood1 20 6" xfId="13027"/>
    <cellStyle name="SAPBEXexcGood1 20 7" xfId="13028"/>
    <cellStyle name="SAPBEXexcGood1 20 8" xfId="13029"/>
    <cellStyle name="SAPBEXexcGood1 21" xfId="13030"/>
    <cellStyle name="SAPBEXexcGood1 21 2" xfId="13031"/>
    <cellStyle name="SAPBEXexcGood1 21 2 2" xfId="13032"/>
    <cellStyle name="SAPBEXexcGood1 21 2 3" xfId="13033"/>
    <cellStyle name="SAPBEXexcGood1 21 2 4" xfId="13034"/>
    <cellStyle name="SAPBEXexcGood1 21 2 5" xfId="13035"/>
    <cellStyle name="SAPBEXexcGood1 21 2 6" xfId="13036"/>
    <cellStyle name="SAPBEXexcGood1 21 3" xfId="13037"/>
    <cellStyle name="SAPBEXexcGood1 21 3 2" xfId="13038"/>
    <cellStyle name="SAPBEXexcGood1 21 3 3" xfId="13039"/>
    <cellStyle name="SAPBEXexcGood1 21 3 4" xfId="13040"/>
    <cellStyle name="SAPBEXexcGood1 21 3 5" xfId="13041"/>
    <cellStyle name="SAPBEXexcGood1 21 3 6" xfId="13042"/>
    <cellStyle name="SAPBEXexcGood1 21 4" xfId="13043"/>
    <cellStyle name="SAPBEXexcGood1 21 5" xfId="13044"/>
    <cellStyle name="SAPBEXexcGood1 21 6" xfId="13045"/>
    <cellStyle name="SAPBEXexcGood1 21 7" xfId="13046"/>
    <cellStyle name="SAPBEXexcGood1 21 8" xfId="13047"/>
    <cellStyle name="SAPBEXexcGood1 22" xfId="13048"/>
    <cellStyle name="SAPBEXexcGood1 23" xfId="13049"/>
    <cellStyle name="SAPBEXexcGood1 24" xfId="13050"/>
    <cellStyle name="SAPBEXexcGood1 25" xfId="13051"/>
    <cellStyle name="SAPBEXexcGood1 26" xfId="13052"/>
    <cellStyle name="SAPBEXexcGood1 27" xfId="32942"/>
    <cellStyle name="SAPBEXexcGood1 3" xfId="13053"/>
    <cellStyle name="SAPBEXexcGood1 3 2" xfId="13054"/>
    <cellStyle name="SAPBEXexcGood1 3 2 2" xfId="13055"/>
    <cellStyle name="SAPBEXexcGood1 3 2 2 2" xfId="13056"/>
    <cellStyle name="SAPBEXexcGood1 3 2 2 3" xfId="13057"/>
    <cellStyle name="SAPBEXexcGood1 3 2 2 4" xfId="13058"/>
    <cellStyle name="SAPBEXexcGood1 3 2 2 5" xfId="13059"/>
    <cellStyle name="SAPBEXexcGood1 3 2 2 6" xfId="13060"/>
    <cellStyle name="SAPBEXexcGood1 3 2 3" xfId="13061"/>
    <cellStyle name="SAPBEXexcGood1 3 2 3 2" xfId="13062"/>
    <cellStyle name="SAPBEXexcGood1 3 2 3 3" xfId="13063"/>
    <cellStyle name="SAPBEXexcGood1 3 2 3 4" xfId="13064"/>
    <cellStyle name="SAPBEXexcGood1 3 2 3 5" xfId="13065"/>
    <cellStyle name="SAPBEXexcGood1 3 2 3 6" xfId="13066"/>
    <cellStyle name="SAPBEXexcGood1 3 2 4" xfId="13067"/>
    <cellStyle name="SAPBEXexcGood1 3 2 5" xfId="13068"/>
    <cellStyle name="SAPBEXexcGood1 3 2 6" xfId="13069"/>
    <cellStyle name="SAPBEXexcGood1 3 2 7" xfId="13070"/>
    <cellStyle name="SAPBEXexcGood1 3 2 8" xfId="13071"/>
    <cellStyle name="SAPBEXexcGood1 3 3" xfId="13072"/>
    <cellStyle name="SAPBEXexcGood1 3 3 2" xfId="13073"/>
    <cellStyle name="SAPBEXexcGood1 3 3 2 2" xfId="13074"/>
    <cellStyle name="SAPBEXexcGood1 3 3 2 3" xfId="13075"/>
    <cellStyle name="SAPBEXexcGood1 3 3 2 4" xfId="13076"/>
    <cellStyle name="SAPBEXexcGood1 3 3 2 5" xfId="13077"/>
    <cellStyle name="SAPBEXexcGood1 3 3 2 6" xfId="13078"/>
    <cellStyle name="SAPBEXexcGood1 3 3 3" xfId="13079"/>
    <cellStyle name="SAPBEXexcGood1 3 3 3 2" xfId="13080"/>
    <cellStyle name="SAPBEXexcGood1 3 3 3 3" xfId="13081"/>
    <cellStyle name="SAPBEXexcGood1 3 3 3 4" xfId="13082"/>
    <cellStyle name="SAPBEXexcGood1 3 3 3 5" xfId="13083"/>
    <cellStyle name="SAPBEXexcGood1 3 3 3 6" xfId="13084"/>
    <cellStyle name="SAPBEXexcGood1 3 3 4" xfId="13085"/>
    <cellStyle name="SAPBEXexcGood1 3 3 5" xfId="13086"/>
    <cellStyle name="SAPBEXexcGood1 3 3 6" xfId="13087"/>
    <cellStyle name="SAPBEXexcGood1 3 3 7" xfId="13088"/>
    <cellStyle name="SAPBEXexcGood1 3 3 8" xfId="13089"/>
    <cellStyle name="SAPBEXexcGood1 3 4" xfId="13090"/>
    <cellStyle name="SAPBEXexcGood1 3 5" xfId="13091"/>
    <cellStyle name="SAPBEXexcGood1 3 6" xfId="13092"/>
    <cellStyle name="SAPBEXexcGood1 3 7" xfId="13093"/>
    <cellStyle name="SAPBEXexcGood1 3 8" xfId="13094"/>
    <cellStyle name="SAPBEXexcGood1 4" xfId="13095"/>
    <cellStyle name="SAPBEXexcGood1 4 2" xfId="13096"/>
    <cellStyle name="SAPBEXexcGood1 4 2 2" xfId="13097"/>
    <cellStyle name="SAPBEXexcGood1 4 2 2 2" xfId="13098"/>
    <cellStyle name="SAPBEXexcGood1 4 2 2 3" xfId="13099"/>
    <cellStyle name="SAPBEXexcGood1 4 2 2 4" xfId="13100"/>
    <cellStyle name="SAPBEXexcGood1 4 2 2 5" xfId="13101"/>
    <cellStyle name="SAPBEXexcGood1 4 2 2 6" xfId="13102"/>
    <cellStyle name="SAPBEXexcGood1 4 2 3" xfId="13103"/>
    <cellStyle name="SAPBEXexcGood1 4 2 3 2" xfId="13104"/>
    <cellStyle name="SAPBEXexcGood1 4 2 3 3" xfId="13105"/>
    <cellStyle name="SAPBEXexcGood1 4 2 3 4" xfId="13106"/>
    <cellStyle name="SAPBEXexcGood1 4 2 3 5" xfId="13107"/>
    <cellStyle name="SAPBEXexcGood1 4 2 3 6" xfId="13108"/>
    <cellStyle name="SAPBEXexcGood1 4 2 4" xfId="13109"/>
    <cellStyle name="SAPBEXexcGood1 4 2 5" xfId="13110"/>
    <cellStyle name="SAPBEXexcGood1 4 2 6" xfId="13111"/>
    <cellStyle name="SAPBEXexcGood1 4 2 7" xfId="13112"/>
    <cellStyle name="SAPBEXexcGood1 4 2 8" xfId="13113"/>
    <cellStyle name="SAPBEXexcGood1 4 3" xfId="13114"/>
    <cellStyle name="SAPBEXexcGood1 4 3 2" xfId="13115"/>
    <cellStyle name="SAPBEXexcGood1 4 3 2 2" xfId="13116"/>
    <cellStyle name="SAPBEXexcGood1 4 3 2 3" xfId="13117"/>
    <cellStyle name="SAPBEXexcGood1 4 3 2 4" xfId="13118"/>
    <cellStyle name="SAPBEXexcGood1 4 3 2 5" xfId="13119"/>
    <cellStyle name="SAPBEXexcGood1 4 3 2 6" xfId="13120"/>
    <cellStyle name="SAPBEXexcGood1 4 3 3" xfId="13121"/>
    <cellStyle name="SAPBEXexcGood1 4 3 3 2" xfId="13122"/>
    <cellStyle name="SAPBEXexcGood1 4 3 3 3" xfId="13123"/>
    <cellStyle name="SAPBEXexcGood1 4 3 3 4" xfId="13124"/>
    <cellStyle name="SAPBEXexcGood1 4 3 3 5" xfId="13125"/>
    <cellStyle name="SAPBEXexcGood1 4 3 3 6" xfId="13126"/>
    <cellStyle name="SAPBEXexcGood1 4 3 4" xfId="13127"/>
    <cellStyle name="SAPBEXexcGood1 4 3 5" xfId="13128"/>
    <cellStyle name="SAPBEXexcGood1 4 3 6" xfId="13129"/>
    <cellStyle name="SAPBEXexcGood1 4 3 7" xfId="13130"/>
    <cellStyle name="SAPBEXexcGood1 4 3 8" xfId="13131"/>
    <cellStyle name="SAPBEXexcGood1 4 4" xfId="13132"/>
    <cellStyle name="SAPBEXexcGood1 4 5" xfId="13133"/>
    <cellStyle name="SAPBEXexcGood1 4 6" xfId="13134"/>
    <cellStyle name="SAPBEXexcGood1 4 7" xfId="13135"/>
    <cellStyle name="SAPBEXexcGood1 4 8" xfId="13136"/>
    <cellStyle name="SAPBEXexcGood1 5" xfId="13137"/>
    <cellStyle name="SAPBEXexcGood1 5 2" xfId="13138"/>
    <cellStyle name="SAPBEXexcGood1 5 2 2" xfId="13139"/>
    <cellStyle name="SAPBEXexcGood1 5 2 2 2" xfId="13140"/>
    <cellStyle name="SAPBEXexcGood1 5 2 2 3" xfId="13141"/>
    <cellStyle name="SAPBEXexcGood1 5 2 2 4" xfId="13142"/>
    <cellStyle name="SAPBEXexcGood1 5 2 2 5" xfId="13143"/>
    <cellStyle name="SAPBEXexcGood1 5 2 2 6" xfId="13144"/>
    <cellStyle name="SAPBEXexcGood1 5 2 3" xfId="13145"/>
    <cellStyle name="SAPBEXexcGood1 5 2 3 2" xfId="13146"/>
    <cellStyle name="SAPBEXexcGood1 5 2 3 3" xfId="13147"/>
    <cellStyle name="SAPBEXexcGood1 5 2 3 4" xfId="13148"/>
    <cellStyle name="SAPBEXexcGood1 5 2 3 5" xfId="13149"/>
    <cellStyle name="SAPBEXexcGood1 5 2 3 6" xfId="13150"/>
    <cellStyle name="SAPBEXexcGood1 5 2 4" xfId="13151"/>
    <cellStyle name="SAPBEXexcGood1 5 2 5" xfId="13152"/>
    <cellStyle name="SAPBEXexcGood1 5 2 6" xfId="13153"/>
    <cellStyle name="SAPBEXexcGood1 5 2 7" xfId="13154"/>
    <cellStyle name="SAPBEXexcGood1 5 2 8" xfId="13155"/>
    <cellStyle name="SAPBEXexcGood1 5 3" xfId="13156"/>
    <cellStyle name="SAPBEXexcGood1 5 3 2" xfId="13157"/>
    <cellStyle name="SAPBEXexcGood1 5 3 2 2" xfId="13158"/>
    <cellStyle name="SAPBEXexcGood1 5 3 2 3" xfId="13159"/>
    <cellStyle name="SAPBEXexcGood1 5 3 2 4" xfId="13160"/>
    <cellStyle name="SAPBEXexcGood1 5 3 2 5" xfId="13161"/>
    <cellStyle name="SAPBEXexcGood1 5 3 2 6" xfId="13162"/>
    <cellStyle name="SAPBEXexcGood1 5 3 3" xfId="13163"/>
    <cellStyle name="SAPBEXexcGood1 5 3 3 2" xfId="13164"/>
    <cellStyle name="SAPBEXexcGood1 5 3 3 3" xfId="13165"/>
    <cellStyle name="SAPBEXexcGood1 5 3 3 4" xfId="13166"/>
    <cellStyle name="SAPBEXexcGood1 5 3 3 5" xfId="13167"/>
    <cellStyle name="SAPBEXexcGood1 5 3 3 6" xfId="13168"/>
    <cellStyle name="SAPBEXexcGood1 5 3 4" xfId="13169"/>
    <cellStyle name="SAPBEXexcGood1 5 3 5" xfId="13170"/>
    <cellStyle name="SAPBEXexcGood1 5 3 6" xfId="13171"/>
    <cellStyle name="SAPBEXexcGood1 5 3 7" xfId="13172"/>
    <cellStyle name="SAPBEXexcGood1 5 3 8" xfId="13173"/>
    <cellStyle name="SAPBEXexcGood1 5 4" xfId="13174"/>
    <cellStyle name="SAPBEXexcGood1 5 5" xfId="13175"/>
    <cellStyle name="SAPBEXexcGood1 5 6" xfId="13176"/>
    <cellStyle name="SAPBEXexcGood1 5 7" xfId="13177"/>
    <cellStyle name="SAPBEXexcGood1 5 8" xfId="13178"/>
    <cellStyle name="SAPBEXexcGood1 6" xfId="13179"/>
    <cellStyle name="SAPBEXexcGood1 6 2" xfId="13180"/>
    <cellStyle name="SAPBEXexcGood1 6 2 2" xfId="13181"/>
    <cellStyle name="SAPBEXexcGood1 6 2 2 2" xfId="13182"/>
    <cellStyle name="SAPBEXexcGood1 6 2 2 3" xfId="13183"/>
    <cellStyle name="SAPBEXexcGood1 6 2 2 4" xfId="13184"/>
    <cellStyle name="SAPBEXexcGood1 6 2 2 5" xfId="13185"/>
    <cellStyle name="SAPBEXexcGood1 6 2 2 6" xfId="13186"/>
    <cellStyle name="SAPBEXexcGood1 6 2 3" xfId="13187"/>
    <cellStyle name="SAPBEXexcGood1 6 2 3 2" xfId="13188"/>
    <cellStyle name="SAPBEXexcGood1 6 2 3 3" xfId="13189"/>
    <cellStyle name="SAPBEXexcGood1 6 2 3 4" xfId="13190"/>
    <cellStyle name="SAPBEXexcGood1 6 2 3 5" xfId="13191"/>
    <cellStyle name="SAPBEXexcGood1 6 2 3 6" xfId="13192"/>
    <cellStyle name="SAPBEXexcGood1 6 2 4" xfId="13193"/>
    <cellStyle name="SAPBEXexcGood1 6 2 5" xfId="13194"/>
    <cellStyle name="SAPBEXexcGood1 6 2 6" xfId="13195"/>
    <cellStyle name="SAPBEXexcGood1 6 2 7" xfId="13196"/>
    <cellStyle name="SAPBEXexcGood1 6 2 8" xfId="13197"/>
    <cellStyle name="SAPBEXexcGood1 6 3" xfId="13198"/>
    <cellStyle name="SAPBEXexcGood1 6 3 2" xfId="13199"/>
    <cellStyle name="SAPBEXexcGood1 6 3 2 2" xfId="13200"/>
    <cellStyle name="SAPBEXexcGood1 6 3 2 3" xfId="13201"/>
    <cellStyle name="SAPBEXexcGood1 6 3 2 4" xfId="13202"/>
    <cellStyle name="SAPBEXexcGood1 6 3 2 5" xfId="13203"/>
    <cellStyle name="SAPBEXexcGood1 6 3 2 6" xfId="13204"/>
    <cellStyle name="SAPBEXexcGood1 6 3 3" xfId="13205"/>
    <cellStyle name="SAPBEXexcGood1 6 3 3 2" xfId="13206"/>
    <cellStyle name="SAPBEXexcGood1 6 3 3 3" xfId="13207"/>
    <cellStyle name="SAPBEXexcGood1 6 3 3 4" xfId="13208"/>
    <cellStyle name="SAPBEXexcGood1 6 3 3 5" xfId="13209"/>
    <cellStyle name="SAPBEXexcGood1 6 3 3 6" xfId="13210"/>
    <cellStyle name="SAPBEXexcGood1 6 3 4" xfId="13211"/>
    <cellStyle name="SAPBEXexcGood1 6 3 5" xfId="13212"/>
    <cellStyle name="SAPBEXexcGood1 6 3 6" xfId="13213"/>
    <cellStyle name="SAPBEXexcGood1 6 3 7" xfId="13214"/>
    <cellStyle name="SAPBEXexcGood1 6 3 8" xfId="13215"/>
    <cellStyle name="SAPBEXexcGood1 6 4" xfId="13216"/>
    <cellStyle name="SAPBEXexcGood1 6 5" xfId="13217"/>
    <cellStyle name="SAPBEXexcGood1 6 6" xfId="13218"/>
    <cellStyle name="SAPBEXexcGood1 6 7" xfId="13219"/>
    <cellStyle name="SAPBEXexcGood1 6 8" xfId="13220"/>
    <cellStyle name="SAPBEXexcGood1 7" xfId="13221"/>
    <cellStyle name="SAPBEXexcGood1 7 2" xfId="13222"/>
    <cellStyle name="SAPBEXexcGood1 7 2 2" xfId="13223"/>
    <cellStyle name="SAPBEXexcGood1 7 2 2 2" xfId="13224"/>
    <cellStyle name="SAPBEXexcGood1 7 2 2 3" xfId="13225"/>
    <cellStyle name="SAPBEXexcGood1 7 2 2 4" xfId="13226"/>
    <cellStyle name="SAPBEXexcGood1 7 2 2 5" xfId="13227"/>
    <cellStyle name="SAPBEXexcGood1 7 2 2 6" xfId="13228"/>
    <cellStyle name="SAPBEXexcGood1 7 2 3" xfId="13229"/>
    <cellStyle name="SAPBEXexcGood1 7 2 3 2" xfId="13230"/>
    <cellStyle name="SAPBEXexcGood1 7 2 3 3" xfId="13231"/>
    <cellStyle name="SAPBEXexcGood1 7 2 3 4" xfId="13232"/>
    <cellStyle name="SAPBEXexcGood1 7 2 3 5" xfId="13233"/>
    <cellStyle name="SAPBEXexcGood1 7 2 3 6" xfId="13234"/>
    <cellStyle name="SAPBEXexcGood1 7 2 4" xfId="13235"/>
    <cellStyle name="SAPBEXexcGood1 7 2 5" xfId="13236"/>
    <cellStyle name="SAPBEXexcGood1 7 2 6" xfId="13237"/>
    <cellStyle name="SAPBEXexcGood1 7 2 7" xfId="13238"/>
    <cellStyle name="SAPBEXexcGood1 7 2 8" xfId="13239"/>
    <cellStyle name="SAPBEXexcGood1 7 3" xfId="13240"/>
    <cellStyle name="SAPBEXexcGood1 7 3 2" xfId="13241"/>
    <cellStyle name="SAPBEXexcGood1 7 3 2 2" xfId="13242"/>
    <cellStyle name="SAPBEXexcGood1 7 3 2 3" xfId="13243"/>
    <cellStyle name="SAPBEXexcGood1 7 3 2 4" xfId="13244"/>
    <cellStyle name="SAPBEXexcGood1 7 3 2 5" xfId="13245"/>
    <cellStyle name="SAPBEXexcGood1 7 3 2 6" xfId="13246"/>
    <cellStyle name="SAPBEXexcGood1 7 3 3" xfId="13247"/>
    <cellStyle name="SAPBEXexcGood1 7 3 3 2" xfId="13248"/>
    <cellStyle name="SAPBEXexcGood1 7 3 3 3" xfId="13249"/>
    <cellStyle name="SAPBEXexcGood1 7 3 3 4" xfId="13250"/>
    <cellStyle name="SAPBEXexcGood1 7 3 3 5" xfId="13251"/>
    <cellStyle name="SAPBEXexcGood1 7 3 3 6" xfId="13252"/>
    <cellStyle name="SAPBEXexcGood1 7 3 4" xfId="13253"/>
    <cellStyle name="SAPBEXexcGood1 7 3 5" xfId="13254"/>
    <cellStyle name="SAPBEXexcGood1 7 3 6" xfId="13255"/>
    <cellStyle name="SAPBEXexcGood1 7 3 7" xfId="13256"/>
    <cellStyle name="SAPBEXexcGood1 7 3 8" xfId="13257"/>
    <cellStyle name="SAPBEXexcGood1 7 4" xfId="13258"/>
    <cellStyle name="SAPBEXexcGood1 7 5" xfId="13259"/>
    <cellStyle name="SAPBEXexcGood1 7 6" xfId="13260"/>
    <cellStyle name="SAPBEXexcGood1 7 7" xfId="13261"/>
    <cellStyle name="SAPBEXexcGood1 7 8" xfId="13262"/>
    <cellStyle name="SAPBEXexcGood1 8" xfId="13263"/>
    <cellStyle name="SAPBEXexcGood1 8 2" xfId="13264"/>
    <cellStyle name="SAPBEXexcGood1 8 2 2" xfId="13265"/>
    <cellStyle name="SAPBEXexcGood1 8 2 2 2" xfId="13266"/>
    <cellStyle name="SAPBEXexcGood1 8 2 2 3" xfId="13267"/>
    <cellStyle name="SAPBEXexcGood1 8 2 2 4" xfId="13268"/>
    <cellStyle name="SAPBEXexcGood1 8 2 2 5" xfId="13269"/>
    <cellStyle name="SAPBEXexcGood1 8 2 2 6" xfId="13270"/>
    <cellStyle name="SAPBEXexcGood1 8 2 3" xfId="13271"/>
    <cellStyle name="SAPBEXexcGood1 8 2 3 2" xfId="13272"/>
    <cellStyle name="SAPBEXexcGood1 8 2 3 3" xfId="13273"/>
    <cellStyle name="SAPBEXexcGood1 8 2 3 4" xfId="13274"/>
    <cellStyle name="SAPBEXexcGood1 8 2 3 5" xfId="13275"/>
    <cellStyle name="SAPBEXexcGood1 8 2 3 6" xfId="13276"/>
    <cellStyle name="SAPBEXexcGood1 8 2 4" xfId="13277"/>
    <cellStyle name="SAPBEXexcGood1 8 2 5" xfId="13278"/>
    <cellStyle name="SAPBEXexcGood1 8 2 6" xfId="13279"/>
    <cellStyle name="SAPBEXexcGood1 8 2 7" xfId="13280"/>
    <cellStyle name="SAPBEXexcGood1 8 2 8" xfId="13281"/>
    <cellStyle name="SAPBEXexcGood1 8 3" xfId="13282"/>
    <cellStyle name="SAPBEXexcGood1 8 3 2" xfId="13283"/>
    <cellStyle name="SAPBEXexcGood1 8 3 2 2" xfId="13284"/>
    <cellStyle name="SAPBEXexcGood1 8 3 2 3" xfId="13285"/>
    <cellStyle name="SAPBEXexcGood1 8 3 2 4" xfId="13286"/>
    <cellStyle name="SAPBEXexcGood1 8 3 2 5" xfId="13287"/>
    <cellStyle name="SAPBEXexcGood1 8 3 2 6" xfId="13288"/>
    <cellStyle name="SAPBEXexcGood1 8 3 3" xfId="13289"/>
    <cellStyle name="SAPBEXexcGood1 8 3 3 2" xfId="13290"/>
    <cellStyle name="SAPBEXexcGood1 8 3 3 3" xfId="13291"/>
    <cellStyle name="SAPBEXexcGood1 8 3 3 4" xfId="13292"/>
    <cellStyle name="SAPBEXexcGood1 8 3 3 5" xfId="13293"/>
    <cellStyle name="SAPBEXexcGood1 8 3 3 6" xfId="13294"/>
    <cellStyle name="SAPBEXexcGood1 8 3 4" xfId="13295"/>
    <cellStyle name="SAPBEXexcGood1 8 3 5" xfId="13296"/>
    <cellStyle name="SAPBEXexcGood1 8 3 6" xfId="13297"/>
    <cellStyle name="SAPBEXexcGood1 8 3 7" xfId="13298"/>
    <cellStyle name="SAPBEXexcGood1 8 3 8" xfId="13299"/>
    <cellStyle name="SAPBEXexcGood1 8 4" xfId="13300"/>
    <cellStyle name="SAPBEXexcGood1 8 5" xfId="13301"/>
    <cellStyle name="SAPBEXexcGood1 8 6" xfId="13302"/>
    <cellStyle name="SAPBEXexcGood1 8 7" xfId="13303"/>
    <cellStyle name="SAPBEXexcGood1 8 8" xfId="13304"/>
    <cellStyle name="SAPBEXexcGood1 9" xfId="13305"/>
    <cellStyle name="SAPBEXexcGood1 9 2" xfId="13306"/>
    <cellStyle name="SAPBEXexcGood1 9 2 2" xfId="13307"/>
    <cellStyle name="SAPBEXexcGood1 9 2 2 2" xfId="13308"/>
    <cellStyle name="SAPBEXexcGood1 9 2 2 3" xfId="13309"/>
    <cellStyle name="SAPBEXexcGood1 9 2 2 4" xfId="13310"/>
    <cellStyle name="SAPBEXexcGood1 9 2 2 5" xfId="13311"/>
    <cellStyle name="SAPBEXexcGood1 9 2 2 6" xfId="13312"/>
    <cellStyle name="SAPBEXexcGood1 9 2 3" xfId="13313"/>
    <cellStyle name="SAPBEXexcGood1 9 2 3 2" xfId="13314"/>
    <cellStyle name="SAPBEXexcGood1 9 2 3 3" xfId="13315"/>
    <cellStyle name="SAPBEXexcGood1 9 2 3 4" xfId="13316"/>
    <cellStyle name="SAPBEXexcGood1 9 2 3 5" xfId="13317"/>
    <cellStyle name="SAPBEXexcGood1 9 2 3 6" xfId="13318"/>
    <cellStyle name="SAPBEXexcGood1 9 2 4" xfId="13319"/>
    <cellStyle name="SAPBEXexcGood1 9 2 5" xfId="13320"/>
    <cellStyle name="SAPBEXexcGood1 9 2 6" xfId="13321"/>
    <cellStyle name="SAPBEXexcGood1 9 2 7" xfId="13322"/>
    <cellStyle name="SAPBEXexcGood1 9 2 8" xfId="13323"/>
    <cellStyle name="SAPBEXexcGood1 9 3" xfId="13324"/>
    <cellStyle name="SAPBEXexcGood1 9 3 2" xfId="13325"/>
    <cellStyle name="SAPBEXexcGood1 9 3 2 2" xfId="13326"/>
    <cellStyle name="SAPBEXexcGood1 9 3 2 3" xfId="13327"/>
    <cellStyle name="SAPBEXexcGood1 9 3 2 4" xfId="13328"/>
    <cellStyle name="SAPBEXexcGood1 9 3 2 5" xfId="13329"/>
    <cellStyle name="SAPBEXexcGood1 9 3 2 6" xfId="13330"/>
    <cellStyle name="SAPBEXexcGood1 9 3 3" xfId="13331"/>
    <cellStyle name="SAPBEXexcGood1 9 3 3 2" xfId="13332"/>
    <cellStyle name="SAPBEXexcGood1 9 3 3 3" xfId="13333"/>
    <cellStyle name="SAPBEXexcGood1 9 3 3 4" xfId="13334"/>
    <cellStyle name="SAPBEXexcGood1 9 3 3 5" xfId="13335"/>
    <cellStyle name="SAPBEXexcGood1 9 3 3 6" xfId="13336"/>
    <cellStyle name="SAPBEXexcGood1 9 3 4" xfId="13337"/>
    <cellStyle name="SAPBEXexcGood1 9 3 5" xfId="13338"/>
    <cellStyle name="SAPBEXexcGood1 9 3 6" xfId="13339"/>
    <cellStyle name="SAPBEXexcGood1 9 3 7" xfId="13340"/>
    <cellStyle name="SAPBEXexcGood1 9 3 8" xfId="13341"/>
    <cellStyle name="SAPBEXexcGood1 9 4" xfId="13342"/>
    <cellStyle name="SAPBEXexcGood1 9 5" xfId="13343"/>
    <cellStyle name="SAPBEXexcGood1 9 6" xfId="13344"/>
    <cellStyle name="SAPBEXexcGood1 9 7" xfId="13345"/>
    <cellStyle name="SAPBEXexcGood1 9 8" xfId="13346"/>
    <cellStyle name="SAPBEXexcGood2" xfId="23"/>
    <cellStyle name="SAPBEXexcGood2 10" xfId="13347"/>
    <cellStyle name="SAPBEXexcGood2 10 2" xfId="13348"/>
    <cellStyle name="SAPBEXexcGood2 10 2 2" xfId="13349"/>
    <cellStyle name="SAPBEXexcGood2 10 2 2 2" xfId="13350"/>
    <cellStyle name="SAPBEXexcGood2 10 2 2 3" xfId="13351"/>
    <cellStyle name="SAPBEXexcGood2 10 2 2 4" xfId="13352"/>
    <cellStyle name="SAPBEXexcGood2 10 2 2 5" xfId="13353"/>
    <cellStyle name="SAPBEXexcGood2 10 2 2 6" xfId="13354"/>
    <cellStyle name="SAPBEXexcGood2 10 2 3" xfId="13355"/>
    <cellStyle name="SAPBEXexcGood2 10 2 3 2" xfId="13356"/>
    <cellStyle name="SAPBEXexcGood2 10 2 3 3" xfId="13357"/>
    <cellStyle name="SAPBEXexcGood2 10 2 3 4" xfId="13358"/>
    <cellStyle name="SAPBEXexcGood2 10 2 3 5" xfId="13359"/>
    <cellStyle name="SAPBEXexcGood2 10 2 3 6" xfId="13360"/>
    <cellStyle name="SAPBEXexcGood2 10 2 4" xfId="13361"/>
    <cellStyle name="SAPBEXexcGood2 10 2 5" xfId="13362"/>
    <cellStyle name="SAPBEXexcGood2 10 2 6" xfId="13363"/>
    <cellStyle name="SAPBEXexcGood2 10 2 7" xfId="13364"/>
    <cellStyle name="SAPBEXexcGood2 10 2 8" xfId="13365"/>
    <cellStyle name="SAPBEXexcGood2 10 3" xfId="13366"/>
    <cellStyle name="SAPBEXexcGood2 10 3 2" xfId="13367"/>
    <cellStyle name="SAPBEXexcGood2 10 3 2 2" xfId="13368"/>
    <cellStyle name="SAPBEXexcGood2 10 3 2 3" xfId="13369"/>
    <cellStyle name="SAPBEXexcGood2 10 3 2 4" xfId="13370"/>
    <cellStyle name="SAPBEXexcGood2 10 3 2 5" xfId="13371"/>
    <cellStyle name="SAPBEXexcGood2 10 3 2 6" xfId="13372"/>
    <cellStyle name="SAPBEXexcGood2 10 3 3" xfId="13373"/>
    <cellStyle name="SAPBEXexcGood2 10 3 3 2" xfId="13374"/>
    <cellStyle name="SAPBEXexcGood2 10 3 3 3" xfId="13375"/>
    <cellStyle name="SAPBEXexcGood2 10 3 3 4" xfId="13376"/>
    <cellStyle name="SAPBEXexcGood2 10 3 3 5" xfId="13377"/>
    <cellStyle name="SAPBEXexcGood2 10 3 3 6" xfId="13378"/>
    <cellStyle name="SAPBEXexcGood2 10 3 4" xfId="13379"/>
    <cellStyle name="SAPBEXexcGood2 10 3 5" xfId="13380"/>
    <cellStyle name="SAPBEXexcGood2 10 3 6" xfId="13381"/>
    <cellStyle name="SAPBEXexcGood2 10 3 7" xfId="13382"/>
    <cellStyle name="SAPBEXexcGood2 10 3 8" xfId="13383"/>
    <cellStyle name="SAPBEXexcGood2 10 4" xfId="13384"/>
    <cellStyle name="SAPBEXexcGood2 10 5" xfId="13385"/>
    <cellStyle name="SAPBEXexcGood2 10 6" xfId="13386"/>
    <cellStyle name="SAPBEXexcGood2 10 7" xfId="13387"/>
    <cellStyle name="SAPBEXexcGood2 10 8" xfId="13388"/>
    <cellStyle name="SAPBEXexcGood2 11" xfId="13389"/>
    <cellStyle name="SAPBEXexcGood2 11 2" xfId="13390"/>
    <cellStyle name="SAPBEXexcGood2 11 2 2" xfId="13391"/>
    <cellStyle name="SAPBEXexcGood2 11 2 2 2" xfId="13392"/>
    <cellStyle name="SAPBEXexcGood2 11 2 2 3" xfId="13393"/>
    <cellStyle name="SAPBEXexcGood2 11 2 2 4" xfId="13394"/>
    <cellStyle name="SAPBEXexcGood2 11 2 2 5" xfId="13395"/>
    <cellStyle name="SAPBEXexcGood2 11 2 2 6" xfId="13396"/>
    <cellStyle name="SAPBEXexcGood2 11 2 3" xfId="13397"/>
    <cellStyle name="SAPBEXexcGood2 11 2 3 2" xfId="13398"/>
    <cellStyle name="SAPBEXexcGood2 11 2 3 3" xfId="13399"/>
    <cellStyle name="SAPBEXexcGood2 11 2 3 4" xfId="13400"/>
    <cellStyle name="SAPBEXexcGood2 11 2 3 5" xfId="13401"/>
    <cellStyle name="SAPBEXexcGood2 11 2 3 6" xfId="13402"/>
    <cellStyle name="SAPBEXexcGood2 11 2 4" xfId="13403"/>
    <cellStyle name="SAPBEXexcGood2 11 2 5" xfId="13404"/>
    <cellStyle name="SAPBEXexcGood2 11 2 6" xfId="13405"/>
    <cellStyle name="SAPBEXexcGood2 11 2 7" xfId="13406"/>
    <cellStyle name="SAPBEXexcGood2 11 2 8" xfId="13407"/>
    <cellStyle name="SAPBEXexcGood2 11 3" xfId="13408"/>
    <cellStyle name="SAPBEXexcGood2 11 3 2" xfId="13409"/>
    <cellStyle name="SAPBEXexcGood2 11 3 2 2" xfId="13410"/>
    <cellStyle name="SAPBEXexcGood2 11 3 2 3" xfId="13411"/>
    <cellStyle name="SAPBEXexcGood2 11 3 2 4" xfId="13412"/>
    <cellStyle name="SAPBEXexcGood2 11 3 2 5" xfId="13413"/>
    <cellStyle name="SAPBEXexcGood2 11 3 2 6" xfId="13414"/>
    <cellStyle name="SAPBEXexcGood2 11 3 3" xfId="13415"/>
    <cellStyle name="SAPBEXexcGood2 11 3 3 2" xfId="13416"/>
    <cellStyle name="SAPBEXexcGood2 11 3 3 3" xfId="13417"/>
    <cellStyle name="SAPBEXexcGood2 11 3 3 4" xfId="13418"/>
    <cellStyle name="SAPBEXexcGood2 11 3 3 5" xfId="13419"/>
    <cellStyle name="SAPBEXexcGood2 11 3 3 6" xfId="13420"/>
    <cellStyle name="SAPBEXexcGood2 11 3 4" xfId="13421"/>
    <cellStyle name="SAPBEXexcGood2 11 3 5" xfId="13422"/>
    <cellStyle name="SAPBEXexcGood2 11 3 6" xfId="13423"/>
    <cellStyle name="SAPBEXexcGood2 11 3 7" xfId="13424"/>
    <cellStyle name="SAPBEXexcGood2 11 3 8" xfId="13425"/>
    <cellStyle name="SAPBEXexcGood2 11 4" xfId="13426"/>
    <cellStyle name="SAPBEXexcGood2 11 5" xfId="13427"/>
    <cellStyle name="SAPBEXexcGood2 11 6" xfId="13428"/>
    <cellStyle name="SAPBEXexcGood2 11 7" xfId="13429"/>
    <cellStyle name="SAPBEXexcGood2 11 8" xfId="13430"/>
    <cellStyle name="SAPBEXexcGood2 12" xfId="13431"/>
    <cellStyle name="SAPBEXexcGood2 12 2" xfId="13432"/>
    <cellStyle name="SAPBEXexcGood2 12 2 2" xfId="13433"/>
    <cellStyle name="SAPBEXexcGood2 12 2 2 2" xfId="13434"/>
    <cellStyle name="SAPBEXexcGood2 12 2 2 3" xfId="13435"/>
    <cellStyle name="SAPBEXexcGood2 12 2 2 4" xfId="13436"/>
    <cellStyle name="SAPBEXexcGood2 12 2 2 5" xfId="13437"/>
    <cellStyle name="SAPBEXexcGood2 12 2 2 6" xfId="13438"/>
    <cellStyle name="SAPBEXexcGood2 12 2 3" xfId="13439"/>
    <cellStyle name="SAPBEXexcGood2 12 2 3 2" xfId="13440"/>
    <cellStyle name="SAPBEXexcGood2 12 2 3 3" xfId="13441"/>
    <cellStyle name="SAPBEXexcGood2 12 2 3 4" xfId="13442"/>
    <cellStyle name="SAPBEXexcGood2 12 2 3 5" xfId="13443"/>
    <cellStyle name="SAPBEXexcGood2 12 2 3 6" xfId="13444"/>
    <cellStyle name="SAPBEXexcGood2 12 2 4" xfId="13445"/>
    <cellStyle name="SAPBEXexcGood2 12 2 5" xfId="13446"/>
    <cellStyle name="SAPBEXexcGood2 12 2 6" xfId="13447"/>
    <cellStyle name="SAPBEXexcGood2 12 2 7" xfId="13448"/>
    <cellStyle name="SAPBEXexcGood2 12 2 8" xfId="13449"/>
    <cellStyle name="SAPBEXexcGood2 12 3" xfId="13450"/>
    <cellStyle name="SAPBEXexcGood2 12 3 2" xfId="13451"/>
    <cellStyle name="SAPBEXexcGood2 12 3 2 2" xfId="13452"/>
    <cellStyle name="SAPBEXexcGood2 12 3 2 3" xfId="13453"/>
    <cellStyle name="SAPBEXexcGood2 12 3 2 4" xfId="13454"/>
    <cellStyle name="SAPBEXexcGood2 12 3 2 5" xfId="13455"/>
    <cellStyle name="SAPBEXexcGood2 12 3 2 6" xfId="13456"/>
    <cellStyle name="SAPBEXexcGood2 12 3 3" xfId="13457"/>
    <cellStyle name="SAPBEXexcGood2 12 3 3 2" xfId="13458"/>
    <cellStyle name="SAPBEXexcGood2 12 3 3 3" xfId="13459"/>
    <cellStyle name="SAPBEXexcGood2 12 3 3 4" xfId="13460"/>
    <cellStyle name="SAPBEXexcGood2 12 3 3 5" xfId="13461"/>
    <cellStyle name="SAPBEXexcGood2 12 3 3 6" xfId="13462"/>
    <cellStyle name="SAPBEXexcGood2 12 3 4" xfId="13463"/>
    <cellStyle name="SAPBEXexcGood2 12 3 5" xfId="13464"/>
    <cellStyle name="SAPBEXexcGood2 12 3 6" xfId="13465"/>
    <cellStyle name="SAPBEXexcGood2 12 3 7" xfId="13466"/>
    <cellStyle name="SAPBEXexcGood2 12 3 8" xfId="13467"/>
    <cellStyle name="SAPBEXexcGood2 12 4" xfId="13468"/>
    <cellStyle name="SAPBEXexcGood2 12 5" xfId="13469"/>
    <cellStyle name="SAPBEXexcGood2 12 6" xfId="13470"/>
    <cellStyle name="SAPBEXexcGood2 12 7" xfId="13471"/>
    <cellStyle name="SAPBEXexcGood2 12 8" xfId="13472"/>
    <cellStyle name="SAPBEXexcGood2 13" xfId="13473"/>
    <cellStyle name="SAPBEXexcGood2 13 2" xfId="13474"/>
    <cellStyle name="SAPBEXexcGood2 13 2 2" xfId="13475"/>
    <cellStyle name="SAPBEXexcGood2 13 2 2 2" xfId="13476"/>
    <cellStyle name="SAPBEXexcGood2 13 2 2 3" xfId="13477"/>
    <cellStyle name="SAPBEXexcGood2 13 2 2 4" xfId="13478"/>
    <cellStyle name="SAPBEXexcGood2 13 2 2 5" xfId="13479"/>
    <cellStyle name="SAPBEXexcGood2 13 2 2 6" xfId="13480"/>
    <cellStyle name="SAPBEXexcGood2 13 2 3" xfId="13481"/>
    <cellStyle name="SAPBEXexcGood2 13 2 3 2" xfId="13482"/>
    <cellStyle name="SAPBEXexcGood2 13 2 3 3" xfId="13483"/>
    <cellStyle name="SAPBEXexcGood2 13 2 3 4" xfId="13484"/>
    <cellStyle name="SAPBEXexcGood2 13 2 3 5" xfId="13485"/>
    <cellStyle name="SAPBEXexcGood2 13 2 3 6" xfId="13486"/>
    <cellStyle name="SAPBEXexcGood2 13 2 4" xfId="13487"/>
    <cellStyle name="SAPBEXexcGood2 13 2 5" xfId="13488"/>
    <cellStyle name="SAPBEXexcGood2 13 2 6" xfId="13489"/>
    <cellStyle name="SAPBEXexcGood2 13 2 7" xfId="13490"/>
    <cellStyle name="SAPBEXexcGood2 13 2 8" xfId="13491"/>
    <cellStyle name="SAPBEXexcGood2 13 3" xfId="13492"/>
    <cellStyle name="SAPBEXexcGood2 13 3 2" xfId="13493"/>
    <cellStyle name="SAPBEXexcGood2 13 3 2 2" xfId="13494"/>
    <cellStyle name="SAPBEXexcGood2 13 3 2 3" xfId="13495"/>
    <cellStyle name="SAPBEXexcGood2 13 3 2 4" xfId="13496"/>
    <cellStyle name="SAPBEXexcGood2 13 3 2 5" xfId="13497"/>
    <cellStyle name="SAPBEXexcGood2 13 3 2 6" xfId="13498"/>
    <cellStyle name="SAPBEXexcGood2 13 3 3" xfId="13499"/>
    <cellStyle name="SAPBEXexcGood2 13 3 3 2" xfId="13500"/>
    <cellStyle name="SAPBEXexcGood2 13 3 3 3" xfId="13501"/>
    <cellStyle name="SAPBEXexcGood2 13 3 3 4" xfId="13502"/>
    <cellStyle name="SAPBEXexcGood2 13 3 3 5" xfId="13503"/>
    <cellStyle name="SAPBEXexcGood2 13 3 3 6" xfId="13504"/>
    <cellStyle name="SAPBEXexcGood2 13 3 4" xfId="13505"/>
    <cellStyle name="SAPBEXexcGood2 13 3 5" xfId="13506"/>
    <cellStyle name="SAPBEXexcGood2 13 3 6" xfId="13507"/>
    <cellStyle name="SAPBEXexcGood2 13 3 7" xfId="13508"/>
    <cellStyle name="SAPBEXexcGood2 13 3 8" xfId="13509"/>
    <cellStyle name="SAPBEXexcGood2 13 4" xfId="13510"/>
    <cellStyle name="SAPBEXexcGood2 13 5" xfId="13511"/>
    <cellStyle name="SAPBEXexcGood2 13 6" xfId="13512"/>
    <cellStyle name="SAPBEXexcGood2 13 7" xfId="13513"/>
    <cellStyle name="SAPBEXexcGood2 13 8" xfId="13514"/>
    <cellStyle name="SAPBEXexcGood2 14" xfId="13515"/>
    <cellStyle name="SAPBEXexcGood2 14 2" xfId="13516"/>
    <cellStyle name="SAPBEXexcGood2 14 2 2" xfId="13517"/>
    <cellStyle name="SAPBEXexcGood2 14 2 2 2" xfId="13518"/>
    <cellStyle name="SAPBEXexcGood2 14 2 2 3" xfId="13519"/>
    <cellStyle name="SAPBEXexcGood2 14 2 2 4" xfId="13520"/>
    <cellStyle name="SAPBEXexcGood2 14 2 2 5" xfId="13521"/>
    <cellStyle name="SAPBEXexcGood2 14 2 2 6" xfId="13522"/>
    <cellStyle name="SAPBEXexcGood2 14 2 3" xfId="13523"/>
    <cellStyle name="SAPBEXexcGood2 14 2 3 2" xfId="13524"/>
    <cellStyle name="SAPBEXexcGood2 14 2 3 3" xfId="13525"/>
    <cellStyle name="SAPBEXexcGood2 14 2 3 4" xfId="13526"/>
    <cellStyle name="SAPBEXexcGood2 14 2 3 5" xfId="13527"/>
    <cellStyle name="SAPBEXexcGood2 14 2 3 6" xfId="13528"/>
    <cellStyle name="SAPBEXexcGood2 14 2 4" xfId="13529"/>
    <cellStyle name="SAPBEXexcGood2 14 2 5" xfId="13530"/>
    <cellStyle name="SAPBEXexcGood2 14 2 6" xfId="13531"/>
    <cellStyle name="SAPBEXexcGood2 14 2 7" xfId="13532"/>
    <cellStyle name="SAPBEXexcGood2 14 2 8" xfId="13533"/>
    <cellStyle name="SAPBEXexcGood2 14 3" xfId="13534"/>
    <cellStyle name="SAPBEXexcGood2 14 3 2" xfId="13535"/>
    <cellStyle name="SAPBEXexcGood2 14 3 2 2" xfId="13536"/>
    <cellStyle name="SAPBEXexcGood2 14 3 2 3" xfId="13537"/>
    <cellStyle name="SAPBEXexcGood2 14 3 2 4" xfId="13538"/>
    <cellStyle name="SAPBEXexcGood2 14 3 2 5" xfId="13539"/>
    <cellStyle name="SAPBEXexcGood2 14 3 2 6" xfId="13540"/>
    <cellStyle name="SAPBEXexcGood2 14 3 3" xfId="13541"/>
    <cellStyle name="SAPBEXexcGood2 14 3 3 2" xfId="13542"/>
    <cellStyle name="SAPBEXexcGood2 14 3 3 3" xfId="13543"/>
    <cellStyle name="SAPBEXexcGood2 14 3 3 4" xfId="13544"/>
    <cellStyle name="SAPBEXexcGood2 14 3 3 5" xfId="13545"/>
    <cellStyle name="SAPBEXexcGood2 14 3 3 6" xfId="13546"/>
    <cellStyle name="SAPBEXexcGood2 14 3 4" xfId="13547"/>
    <cellStyle name="SAPBEXexcGood2 14 3 5" xfId="13548"/>
    <cellStyle name="SAPBEXexcGood2 14 3 6" xfId="13549"/>
    <cellStyle name="SAPBEXexcGood2 14 3 7" xfId="13550"/>
    <cellStyle name="SAPBEXexcGood2 14 3 8" xfId="13551"/>
    <cellStyle name="SAPBEXexcGood2 14 4" xfId="13552"/>
    <cellStyle name="SAPBEXexcGood2 14 5" xfId="13553"/>
    <cellStyle name="SAPBEXexcGood2 14 6" xfId="13554"/>
    <cellStyle name="SAPBEXexcGood2 14 7" xfId="13555"/>
    <cellStyle name="SAPBEXexcGood2 14 8" xfId="13556"/>
    <cellStyle name="SAPBEXexcGood2 15" xfId="13557"/>
    <cellStyle name="SAPBEXexcGood2 15 2" xfId="13558"/>
    <cellStyle name="SAPBEXexcGood2 15 2 2" xfId="13559"/>
    <cellStyle name="SAPBEXexcGood2 15 2 2 2" xfId="13560"/>
    <cellStyle name="SAPBEXexcGood2 15 2 2 3" xfId="13561"/>
    <cellStyle name="SAPBEXexcGood2 15 2 2 4" xfId="13562"/>
    <cellStyle name="SAPBEXexcGood2 15 2 2 5" xfId="13563"/>
    <cellStyle name="SAPBEXexcGood2 15 2 2 6" xfId="13564"/>
    <cellStyle name="SAPBEXexcGood2 15 2 3" xfId="13565"/>
    <cellStyle name="SAPBEXexcGood2 15 2 3 2" xfId="13566"/>
    <cellStyle name="SAPBEXexcGood2 15 2 3 3" xfId="13567"/>
    <cellStyle name="SAPBEXexcGood2 15 2 3 4" xfId="13568"/>
    <cellStyle name="SAPBEXexcGood2 15 2 3 5" xfId="13569"/>
    <cellStyle name="SAPBEXexcGood2 15 2 3 6" xfId="13570"/>
    <cellStyle name="SAPBEXexcGood2 15 2 4" xfId="13571"/>
    <cellStyle name="SAPBEXexcGood2 15 2 5" xfId="13572"/>
    <cellStyle name="SAPBEXexcGood2 15 2 6" xfId="13573"/>
    <cellStyle name="SAPBEXexcGood2 15 2 7" xfId="13574"/>
    <cellStyle name="SAPBEXexcGood2 15 2 8" xfId="13575"/>
    <cellStyle name="SAPBEXexcGood2 15 3" xfId="13576"/>
    <cellStyle name="SAPBEXexcGood2 15 3 2" xfId="13577"/>
    <cellStyle name="SAPBEXexcGood2 15 3 2 2" xfId="13578"/>
    <cellStyle name="SAPBEXexcGood2 15 3 2 3" xfId="13579"/>
    <cellStyle name="SAPBEXexcGood2 15 3 2 4" xfId="13580"/>
    <cellStyle name="SAPBEXexcGood2 15 3 2 5" xfId="13581"/>
    <cellStyle name="SAPBEXexcGood2 15 3 2 6" xfId="13582"/>
    <cellStyle name="SAPBEXexcGood2 15 3 3" xfId="13583"/>
    <cellStyle name="SAPBEXexcGood2 15 3 3 2" xfId="13584"/>
    <cellStyle name="SAPBEXexcGood2 15 3 3 3" xfId="13585"/>
    <cellStyle name="SAPBEXexcGood2 15 3 3 4" xfId="13586"/>
    <cellStyle name="SAPBEXexcGood2 15 3 3 5" xfId="13587"/>
    <cellStyle name="SAPBEXexcGood2 15 3 3 6" xfId="13588"/>
    <cellStyle name="SAPBEXexcGood2 15 3 4" xfId="13589"/>
    <cellStyle name="SAPBEXexcGood2 15 3 5" xfId="13590"/>
    <cellStyle name="SAPBEXexcGood2 15 3 6" xfId="13591"/>
    <cellStyle name="SAPBEXexcGood2 15 3 7" xfId="13592"/>
    <cellStyle name="SAPBEXexcGood2 15 3 8" xfId="13593"/>
    <cellStyle name="SAPBEXexcGood2 15 4" xfId="13594"/>
    <cellStyle name="SAPBEXexcGood2 15 5" xfId="13595"/>
    <cellStyle name="SAPBEXexcGood2 15 6" xfId="13596"/>
    <cellStyle name="SAPBEXexcGood2 15 7" xfId="13597"/>
    <cellStyle name="SAPBEXexcGood2 15 8" xfId="13598"/>
    <cellStyle name="SAPBEXexcGood2 16" xfId="13599"/>
    <cellStyle name="SAPBEXexcGood2 16 2" xfId="13600"/>
    <cellStyle name="SAPBEXexcGood2 16 2 2" xfId="13601"/>
    <cellStyle name="SAPBEXexcGood2 16 2 2 2" xfId="13602"/>
    <cellStyle name="SAPBEXexcGood2 16 2 2 3" xfId="13603"/>
    <cellStyle name="SAPBEXexcGood2 16 2 2 4" xfId="13604"/>
    <cellStyle name="SAPBEXexcGood2 16 2 2 5" xfId="13605"/>
    <cellStyle name="SAPBEXexcGood2 16 2 2 6" xfId="13606"/>
    <cellStyle name="SAPBEXexcGood2 16 2 3" xfId="13607"/>
    <cellStyle name="SAPBEXexcGood2 16 2 3 2" xfId="13608"/>
    <cellStyle name="SAPBEXexcGood2 16 2 3 3" xfId="13609"/>
    <cellStyle name="SAPBEXexcGood2 16 2 3 4" xfId="13610"/>
    <cellStyle name="SAPBEXexcGood2 16 2 3 5" xfId="13611"/>
    <cellStyle name="SAPBEXexcGood2 16 2 3 6" xfId="13612"/>
    <cellStyle name="SAPBEXexcGood2 16 2 4" xfId="13613"/>
    <cellStyle name="SAPBEXexcGood2 16 2 5" xfId="13614"/>
    <cellStyle name="SAPBEXexcGood2 16 2 6" xfId="13615"/>
    <cellStyle name="SAPBEXexcGood2 16 2 7" xfId="13616"/>
    <cellStyle name="SAPBEXexcGood2 16 2 8" xfId="13617"/>
    <cellStyle name="SAPBEXexcGood2 16 3" xfId="13618"/>
    <cellStyle name="SAPBEXexcGood2 16 3 2" xfId="13619"/>
    <cellStyle name="SAPBEXexcGood2 16 3 2 2" xfId="13620"/>
    <cellStyle name="SAPBEXexcGood2 16 3 2 3" xfId="13621"/>
    <cellStyle name="SAPBEXexcGood2 16 3 2 4" xfId="13622"/>
    <cellStyle name="SAPBEXexcGood2 16 3 2 5" xfId="13623"/>
    <cellStyle name="SAPBEXexcGood2 16 3 2 6" xfId="13624"/>
    <cellStyle name="SAPBEXexcGood2 16 3 3" xfId="13625"/>
    <cellStyle name="SAPBEXexcGood2 16 3 3 2" xfId="13626"/>
    <cellStyle name="SAPBEXexcGood2 16 3 3 3" xfId="13627"/>
    <cellStyle name="SAPBEXexcGood2 16 3 3 4" xfId="13628"/>
    <cellStyle name="SAPBEXexcGood2 16 3 3 5" xfId="13629"/>
    <cellStyle name="SAPBEXexcGood2 16 3 3 6" xfId="13630"/>
    <cellStyle name="SAPBEXexcGood2 16 3 4" xfId="13631"/>
    <cellStyle name="SAPBEXexcGood2 16 3 5" xfId="13632"/>
    <cellStyle name="SAPBEXexcGood2 16 3 6" xfId="13633"/>
    <cellStyle name="SAPBEXexcGood2 16 3 7" xfId="13634"/>
    <cellStyle name="SAPBEXexcGood2 16 3 8" xfId="13635"/>
    <cellStyle name="SAPBEXexcGood2 16 4" xfId="13636"/>
    <cellStyle name="SAPBEXexcGood2 16 5" xfId="13637"/>
    <cellStyle name="SAPBEXexcGood2 16 6" xfId="13638"/>
    <cellStyle name="SAPBEXexcGood2 16 7" xfId="13639"/>
    <cellStyle name="SAPBEXexcGood2 16 8" xfId="13640"/>
    <cellStyle name="SAPBEXexcGood2 17" xfId="13641"/>
    <cellStyle name="SAPBEXexcGood2 17 2" xfId="13642"/>
    <cellStyle name="SAPBEXexcGood2 17 2 2" xfId="13643"/>
    <cellStyle name="SAPBEXexcGood2 17 2 2 2" xfId="13644"/>
    <cellStyle name="SAPBEXexcGood2 17 2 2 3" xfId="13645"/>
    <cellStyle name="SAPBEXexcGood2 17 2 2 4" xfId="13646"/>
    <cellStyle name="SAPBEXexcGood2 17 2 2 5" xfId="13647"/>
    <cellStyle name="SAPBEXexcGood2 17 2 2 6" xfId="13648"/>
    <cellStyle name="SAPBEXexcGood2 17 2 3" xfId="13649"/>
    <cellStyle name="SAPBEXexcGood2 17 2 3 2" xfId="13650"/>
    <cellStyle name="SAPBEXexcGood2 17 2 3 3" xfId="13651"/>
    <cellStyle name="SAPBEXexcGood2 17 2 3 4" xfId="13652"/>
    <cellStyle name="SAPBEXexcGood2 17 2 3 5" xfId="13653"/>
    <cellStyle name="SAPBEXexcGood2 17 2 3 6" xfId="13654"/>
    <cellStyle name="SAPBEXexcGood2 17 2 4" xfId="13655"/>
    <cellStyle name="SAPBEXexcGood2 17 2 5" xfId="13656"/>
    <cellStyle name="SAPBEXexcGood2 17 2 6" xfId="13657"/>
    <cellStyle name="SAPBEXexcGood2 17 2 7" xfId="13658"/>
    <cellStyle name="SAPBEXexcGood2 17 2 8" xfId="13659"/>
    <cellStyle name="SAPBEXexcGood2 17 3" xfId="13660"/>
    <cellStyle name="SAPBEXexcGood2 17 3 2" xfId="13661"/>
    <cellStyle name="SAPBEXexcGood2 17 3 2 2" xfId="13662"/>
    <cellStyle name="SAPBEXexcGood2 17 3 2 3" xfId="13663"/>
    <cellStyle name="SAPBEXexcGood2 17 3 2 4" xfId="13664"/>
    <cellStyle name="SAPBEXexcGood2 17 3 2 5" xfId="13665"/>
    <cellStyle name="SAPBEXexcGood2 17 3 2 6" xfId="13666"/>
    <cellStyle name="SAPBEXexcGood2 17 3 3" xfId="13667"/>
    <cellStyle name="SAPBEXexcGood2 17 3 3 2" xfId="13668"/>
    <cellStyle name="SAPBEXexcGood2 17 3 3 3" xfId="13669"/>
    <cellStyle name="SAPBEXexcGood2 17 3 3 4" xfId="13670"/>
    <cellStyle name="SAPBEXexcGood2 17 3 3 5" xfId="13671"/>
    <cellStyle name="SAPBEXexcGood2 17 3 3 6" xfId="13672"/>
    <cellStyle name="SAPBEXexcGood2 17 3 4" xfId="13673"/>
    <cellStyle name="SAPBEXexcGood2 17 3 5" xfId="13674"/>
    <cellStyle name="SAPBEXexcGood2 17 3 6" xfId="13675"/>
    <cellStyle name="SAPBEXexcGood2 17 3 7" xfId="13676"/>
    <cellStyle name="SAPBEXexcGood2 17 3 8" xfId="13677"/>
    <cellStyle name="SAPBEXexcGood2 17 4" xfId="13678"/>
    <cellStyle name="SAPBEXexcGood2 17 5" xfId="13679"/>
    <cellStyle name="SAPBEXexcGood2 17 6" xfId="13680"/>
    <cellStyle name="SAPBEXexcGood2 17 7" xfId="13681"/>
    <cellStyle name="SAPBEXexcGood2 17 8" xfId="13682"/>
    <cellStyle name="SAPBEXexcGood2 18" xfId="13683"/>
    <cellStyle name="SAPBEXexcGood2 18 2" xfId="13684"/>
    <cellStyle name="SAPBEXexcGood2 18 2 2" xfId="13685"/>
    <cellStyle name="SAPBEXexcGood2 18 2 2 2" xfId="13686"/>
    <cellStyle name="SAPBEXexcGood2 18 2 2 3" xfId="13687"/>
    <cellStyle name="SAPBEXexcGood2 18 2 2 4" xfId="13688"/>
    <cellStyle name="SAPBEXexcGood2 18 2 2 5" xfId="13689"/>
    <cellStyle name="SAPBEXexcGood2 18 2 2 6" xfId="13690"/>
    <cellStyle name="SAPBEXexcGood2 18 2 3" xfId="13691"/>
    <cellStyle name="SAPBEXexcGood2 18 2 3 2" xfId="13692"/>
    <cellStyle name="SAPBEXexcGood2 18 2 3 3" xfId="13693"/>
    <cellStyle name="SAPBEXexcGood2 18 2 3 4" xfId="13694"/>
    <cellStyle name="SAPBEXexcGood2 18 2 3 5" xfId="13695"/>
    <cellStyle name="SAPBEXexcGood2 18 2 3 6" xfId="13696"/>
    <cellStyle name="SAPBEXexcGood2 18 2 4" xfId="13697"/>
    <cellStyle name="SAPBEXexcGood2 18 2 5" xfId="13698"/>
    <cellStyle name="SAPBEXexcGood2 18 2 6" xfId="13699"/>
    <cellStyle name="SAPBEXexcGood2 18 2 7" xfId="13700"/>
    <cellStyle name="SAPBEXexcGood2 18 2 8" xfId="13701"/>
    <cellStyle name="SAPBEXexcGood2 18 3" xfId="13702"/>
    <cellStyle name="SAPBEXexcGood2 18 3 2" xfId="13703"/>
    <cellStyle name="SAPBEXexcGood2 18 3 2 2" xfId="13704"/>
    <cellStyle name="SAPBEXexcGood2 18 3 2 3" xfId="13705"/>
    <cellStyle name="SAPBEXexcGood2 18 3 2 4" xfId="13706"/>
    <cellStyle name="SAPBEXexcGood2 18 3 2 5" xfId="13707"/>
    <cellStyle name="SAPBEXexcGood2 18 3 2 6" xfId="13708"/>
    <cellStyle name="SAPBEXexcGood2 18 3 3" xfId="13709"/>
    <cellStyle name="SAPBEXexcGood2 18 3 3 2" xfId="13710"/>
    <cellStyle name="SAPBEXexcGood2 18 3 3 3" xfId="13711"/>
    <cellStyle name="SAPBEXexcGood2 18 3 3 4" xfId="13712"/>
    <cellStyle name="SAPBEXexcGood2 18 3 3 5" xfId="13713"/>
    <cellStyle name="SAPBEXexcGood2 18 3 3 6" xfId="13714"/>
    <cellStyle name="SAPBEXexcGood2 18 3 4" xfId="13715"/>
    <cellStyle name="SAPBEXexcGood2 18 3 5" xfId="13716"/>
    <cellStyle name="SAPBEXexcGood2 18 3 6" xfId="13717"/>
    <cellStyle name="SAPBEXexcGood2 18 3 7" xfId="13718"/>
    <cellStyle name="SAPBEXexcGood2 18 3 8" xfId="13719"/>
    <cellStyle name="SAPBEXexcGood2 18 4" xfId="13720"/>
    <cellStyle name="SAPBEXexcGood2 18 5" xfId="13721"/>
    <cellStyle name="SAPBEXexcGood2 18 6" xfId="13722"/>
    <cellStyle name="SAPBEXexcGood2 18 7" xfId="13723"/>
    <cellStyle name="SAPBEXexcGood2 18 8" xfId="13724"/>
    <cellStyle name="SAPBEXexcGood2 19" xfId="13725"/>
    <cellStyle name="SAPBEXexcGood2 19 2" xfId="13726"/>
    <cellStyle name="SAPBEXexcGood2 19 2 2" xfId="13727"/>
    <cellStyle name="SAPBEXexcGood2 19 2 2 2" xfId="13728"/>
    <cellStyle name="SAPBEXexcGood2 19 2 2 3" xfId="13729"/>
    <cellStyle name="SAPBEXexcGood2 19 2 2 4" xfId="13730"/>
    <cellStyle name="SAPBEXexcGood2 19 2 2 5" xfId="13731"/>
    <cellStyle name="SAPBEXexcGood2 19 2 2 6" xfId="13732"/>
    <cellStyle name="SAPBEXexcGood2 19 2 3" xfId="13733"/>
    <cellStyle name="SAPBEXexcGood2 19 2 3 2" xfId="13734"/>
    <cellStyle name="SAPBEXexcGood2 19 2 3 3" xfId="13735"/>
    <cellStyle name="SAPBEXexcGood2 19 2 3 4" xfId="13736"/>
    <cellStyle name="SAPBEXexcGood2 19 2 3 5" xfId="13737"/>
    <cellStyle name="SAPBEXexcGood2 19 2 3 6" xfId="13738"/>
    <cellStyle name="SAPBEXexcGood2 19 2 4" xfId="13739"/>
    <cellStyle name="SAPBEXexcGood2 19 2 5" xfId="13740"/>
    <cellStyle name="SAPBEXexcGood2 19 2 6" xfId="13741"/>
    <cellStyle name="SAPBEXexcGood2 19 2 7" xfId="13742"/>
    <cellStyle name="SAPBEXexcGood2 19 2 8" xfId="13743"/>
    <cellStyle name="SAPBEXexcGood2 19 3" xfId="13744"/>
    <cellStyle name="SAPBEXexcGood2 19 3 2" xfId="13745"/>
    <cellStyle name="SAPBEXexcGood2 19 3 2 2" xfId="13746"/>
    <cellStyle name="SAPBEXexcGood2 19 3 2 3" xfId="13747"/>
    <cellStyle name="SAPBEXexcGood2 19 3 2 4" xfId="13748"/>
    <cellStyle name="SAPBEXexcGood2 19 3 2 5" xfId="13749"/>
    <cellStyle name="SAPBEXexcGood2 19 3 2 6" xfId="13750"/>
    <cellStyle name="SAPBEXexcGood2 19 3 3" xfId="13751"/>
    <cellStyle name="SAPBEXexcGood2 19 3 3 2" xfId="13752"/>
    <cellStyle name="SAPBEXexcGood2 19 3 3 3" xfId="13753"/>
    <cellStyle name="SAPBEXexcGood2 19 3 3 4" xfId="13754"/>
    <cellStyle name="SAPBEXexcGood2 19 3 3 5" xfId="13755"/>
    <cellStyle name="SAPBEXexcGood2 19 3 3 6" xfId="13756"/>
    <cellStyle name="SAPBEXexcGood2 19 3 4" xfId="13757"/>
    <cellStyle name="SAPBEXexcGood2 19 3 5" xfId="13758"/>
    <cellStyle name="SAPBEXexcGood2 19 3 6" xfId="13759"/>
    <cellStyle name="SAPBEXexcGood2 19 3 7" xfId="13760"/>
    <cellStyle name="SAPBEXexcGood2 19 3 8" xfId="13761"/>
    <cellStyle name="SAPBEXexcGood2 19 4" xfId="13762"/>
    <cellStyle name="SAPBEXexcGood2 19 5" xfId="13763"/>
    <cellStyle name="SAPBEXexcGood2 19 6" xfId="13764"/>
    <cellStyle name="SAPBEXexcGood2 19 7" xfId="13765"/>
    <cellStyle name="SAPBEXexcGood2 19 8" xfId="13766"/>
    <cellStyle name="SAPBEXexcGood2 2" xfId="13767"/>
    <cellStyle name="SAPBEXexcGood2 2 2" xfId="13768"/>
    <cellStyle name="SAPBEXexcGood2 2 2 2" xfId="13769"/>
    <cellStyle name="SAPBEXexcGood2 2 2 2 2" xfId="13770"/>
    <cellStyle name="SAPBEXexcGood2 2 2 2 3" xfId="13771"/>
    <cellStyle name="SAPBEXexcGood2 2 2 2 4" xfId="13772"/>
    <cellStyle name="SAPBEXexcGood2 2 2 2 5" xfId="13773"/>
    <cellStyle name="SAPBEXexcGood2 2 2 2 6" xfId="13774"/>
    <cellStyle name="SAPBEXexcGood2 2 2 3" xfId="13775"/>
    <cellStyle name="SAPBEXexcGood2 2 2 3 2" xfId="13776"/>
    <cellStyle name="SAPBEXexcGood2 2 2 3 3" xfId="13777"/>
    <cellStyle name="SAPBEXexcGood2 2 2 3 4" xfId="13778"/>
    <cellStyle name="SAPBEXexcGood2 2 2 3 5" xfId="13779"/>
    <cellStyle name="SAPBEXexcGood2 2 2 3 6" xfId="13780"/>
    <cellStyle name="SAPBEXexcGood2 2 2 4" xfId="13781"/>
    <cellStyle name="SAPBEXexcGood2 2 2 5" xfId="13782"/>
    <cellStyle name="SAPBEXexcGood2 2 2 6" xfId="13783"/>
    <cellStyle name="SAPBEXexcGood2 2 2 7" xfId="13784"/>
    <cellStyle name="SAPBEXexcGood2 2 2 8" xfId="13785"/>
    <cellStyle name="SAPBEXexcGood2 2 3" xfId="13786"/>
    <cellStyle name="SAPBEXexcGood2 2 3 2" xfId="13787"/>
    <cellStyle name="SAPBEXexcGood2 2 3 2 2" xfId="13788"/>
    <cellStyle name="SAPBEXexcGood2 2 3 2 3" xfId="13789"/>
    <cellStyle name="SAPBEXexcGood2 2 3 2 4" xfId="13790"/>
    <cellStyle name="SAPBEXexcGood2 2 3 2 5" xfId="13791"/>
    <cellStyle name="SAPBEXexcGood2 2 3 2 6" xfId="13792"/>
    <cellStyle name="SAPBEXexcGood2 2 3 3" xfId="13793"/>
    <cellStyle name="SAPBEXexcGood2 2 3 3 2" xfId="13794"/>
    <cellStyle name="SAPBEXexcGood2 2 3 3 3" xfId="13795"/>
    <cellStyle name="SAPBEXexcGood2 2 3 3 4" xfId="13796"/>
    <cellStyle name="SAPBEXexcGood2 2 3 3 5" xfId="13797"/>
    <cellStyle name="SAPBEXexcGood2 2 3 3 6" xfId="13798"/>
    <cellStyle name="SAPBEXexcGood2 2 3 4" xfId="13799"/>
    <cellStyle name="SAPBEXexcGood2 2 3 5" xfId="13800"/>
    <cellStyle name="SAPBEXexcGood2 2 3 6" xfId="13801"/>
    <cellStyle name="SAPBEXexcGood2 2 3 7" xfId="13802"/>
    <cellStyle name="SAPBEXexcGood2 2 3 8" xfId="13803"/>
    <cellStyle name="SAPBEXexcGood2 2 4" xfId="13804"/>
    <cellStyle name="SAPBEXexcGood2 2 5" xfId="13805"/>
    <cellStyle name="SAPBEXexcGood2 2 6" xfId="13806"/>
    <cellStyle name="SAPBEXexcGood2 2 7" xfId="13807"/>
    <cellStyle name="SAPBEXexcGood2 2 8" xfId="13808"/>
    <cellStyle name="SAPBEXexcGood2 20" xfId="13809"/>
    <cellStyle name="SAPBEXexcGood2 20 2" xfId="13810"/>
    <cellStyle name="SAPBEXexcGood2 20 2 2" xfId="13811"/>
    <cellStyle name="SAPBEXexcGood2 20 2 3" xfId="13812"/>
    <cellStyle name="SAPBEXexcGood2 20 2 4" xfId="13813"/>
    <cellStyle name="SAPBEXexcGood2 20 2 5" xfId="13814"/>
    <cellStyle name="SAPBEXexcGood2 20 2 6" xfId="13815"/>
    <cellStyle name="SAPBEXexcGood2 20 3" xfId="13816"/>
    <cellStyle name="SAPBEXexcGood2 20 3 2" xfId="13817"/>
    <cellStyle name="SAPBEXexcGood2 20 3 3" xfId="13818"/>
    <cellStyle name="SAPBEXexcGood2 20 3 4" xfId="13819"/>
    <cellStyle name="SAPBEXexcGood2 20 3 5" xfId="13820"/>
    <cellStyle name="SAPBEXexcGood2 20 3 6" xfId="13821"/>
    <cellStyle name="SAPBEXexcGood2 20 4" xfId="13822"/>
    <cellStyle name="SAPBEXexcGood2 20 5" xfId="13823"/>
    <cellStyle name="SAPBEXexcGood2 20 6" xfId="13824"/>
    <cellStyle name="SAPBEXexcGood2 20 7" xfId="13825"/>
    <cellStyle name="SAPBEXexcGood2 20 8" xfId="13826"/>
    <cellStyle name="SAPBEXexcGood2 21" xfId="13827"/>
    <cellStyle name="SAPBEXexcGood2 21 2" xfId="13828"/>
    <cellStyle name="SAPBEXexcGood2 21 2 2" xfId="13829"/>
    <cellStyle name="SAPBEXexcGood2 21 2 3" xfId="13830"/>
    <cellStyle name="SAPBEXexcGood2 21 2 4" xfId="13831"/>
    <cellStyle name="SAPBEXexcGood2 21 2 5" xfId="13832"/>
    <cellStyle name="SAPBEXexcGood2 21 2 6" xfId="13833"/>
    <cellStyle name="SAPBEXexcGood2 21 3" xfId="13834"/>
    <cellStyle name="SAPBEXexcGood2 21 3 2" xfId="13835"/>
    <cellStyle name="SAPBEXexcGood2 21 3 3" xfId="13836"/>
    <cellStyle name="SAPBEXexcGood2 21 3 4" xfId="13837"/>
    <cellStyle name="SAPBEXexcGood2 21 3 5" xfId="13838"/>
    <cellStyle name="SAPBEXexcGood2 21 3 6" xfId="13839"/>
    <cellStyle name="SAPBEXexcGood2 21 4" xfId="13840"/>
    <cellStyle name="SAPBEXexcGood2 21 5" xfId="13841"/>
    <cellStyle name="SAPBEXexcGood2 21 6" xfId="13842"/>
    <cellStyle name="SAPBEXexcGood2 21 7" xfId="13843"/>
    <cellStyle name="SAPBEXexcGood2 21 8" xfId="13844"/>
    <cellStyle name="SAPBEXexcGood2 22" xfId="13845"/>
    <cellStyle name="SAPBEXexcGood2 23" xfId="13846"/>
    <cellStyle name="SAPBEXexcGood2 24" xfId="13847"/>
    <cellStyle name="SAPBEXexcGood2 25" xfId="13848"/>
    <cellStyle name="SAPBEXexcGood2 26" xfId="13849"/>
    <cellStyle name="SAPBEXexcGood2 27" xfId="32943"/>
    <cellStyle name="SAPBEXexcGood2 3" xfId="13850"/>
    <cellStyle name="SAPBEXexcGood2 3 2" xfId="13851"/>
    <cellStyle name="SAPBEXexcGood2 3 2 2" xfId="13852"/>
    <cellStyle name="SAPBEXexcGood2 3 2 2 2" xfId="13853"/>
    <cellStyle name="SAPBEXexcGood2 3 2 2 3" xfId="13854"/>
    <cellStyle name="SAPBEXexcGood2 3 2 2 4" xfId="13855"/>
    <cellStyle name="SAPBEXexcGood2 3 2 2 5" xfId="13856"/>
    <cellStyle name="SAPBEXexcGood2 3 2 2 6" xfId="13857"/>
    <cellStyle name="SAPBEXexcGood2 3 2 3" xfId="13858"/>
    <cellStyle name="SAPBEXexcGood2 3 2 3 2" xfId="13859"/>
    <cellStyle name="SAPBEXexcGood2 3 2 3 3" xfId="13860"/>
    <cellStyle name="SAPBEXexcGood2 3 2 3 4" xfId="13861"/>
    <cellStyle name="SAPBEXexcGood2 3 2 3 5" xfId="13862"/>
    <cellStyle name="SAPBEXexcGood2 3 2 3 6" xfId="13863"/>
    <cellStyle name="SAPBEXexcGood2 3 2 4" xfId="13864"/>
    <cellStyle name="SAPBEXexcGood2 3 2 5" xfId="13865"/>
    <cellStyle name="SAPBEXexcGood2 3 2 6" xfId="13866"/>
    <cellStyle name="SAPBEXexcGood2 3 2 7" xfId="13867"/>
    <cellStyle name="SAPBEXexcGood2 3 2 8" xfId="13868"/>
    <cellStyle name="SAPBEXexcGood2 3 3" xfId="13869"/>
    <cellStyle name="SAPBEXexcGood2 3 3 2" xfId="13870"/>
    <cellStyle name="SAPBEXexcGood2 3 3 2 2" xfId="13871"/>
    <cellStyle name="SAPBEXexcGood2 3 3 2 3" xfId="13872"/>
    <cellStyle name="SAPBEXexcGood2 3 3 2 4" xfId="13873"/>
    <cellStyle name="SAPBEXexcGood2 3 3 2 5" xfId="13874"/>
    <cellStyle name="SAPBEXexcGood2 3 3 2 6" xfId="13875"/>
    <cellStyle name="SAPBEXexcGood2 3 3 3" xfId="13876"/>
    <cellStyle name="SAPBEXexcGood2 3 3 3 2" xfId="13877"/>
    <cellStyle name="SAPBEXexcGood2 3 3 3 3" xfId="13878"/>
    <cellStyle name="SAPBEXexcGood2 3 3 3 4" xfId="13879"/>
    <cellStyle name="SAPBEXexcGood2 3 3 3 5" xfId="13880"/>
    <cellStyle name="SAPBEXexcGood2 3 3 3 6" xfId="13881"/>
    <cellStyle name="SAPBEXexcGood2 3 3 4" xfId="13882"/>
    <cellStyle name="SAPBEXexcGood2 3 3 5" xfId="13883"/>
    <cellStyle name="SAPBEXexcGood2 3 3 6" xfId="13884"/>
    <cellStyle name="SAPBEXexcGood2 3 3 7" xfId="13885"/>
    <cellStyle name="SAPBEXexcGood2 3 3 8" xfId="13886"/>
    <cellStyle name="SAPBEXexcGood2 3 4" xfId="13887"/>
    <cellStyle name="SAPBEXexcGood2 3 5" xfId="13888"/>
    <cellStyle name="SAPBEXexcGood2 3 6" xfId="13889"/>
    <cellStyle name="SAPBEXexcGood2 3 7" xfId="13890"/>
    <cellStyle name="SAPBEXexcGood2 3 8" xfId="13891"/>
    <cellStyle name="SAPBEXexcGood2 4" xfId="13892"/>
    <cellStyle name="SAPBEXexcGood2 4 2" xfId="13893"/>
    <cellStyle name="SAPBEXexcGood2 4 2 2" xfId="13894"/>
    <cellStyle name="SAPBEXexcGood2 4 2 2 2" xfId="13895"/>
    <cellStyle name="SAPBEXexcGood2 4 2 2 3" xfId="13896"/>
    <cellStyle name="SAPBEXexcGood2 4 2 2 4" xfId="13897"/>
    <cellStyle name="SAPBEXexcGood2 4 2 2 5" xfId="13898"/>
    <cellStyle name="SAPBEXexcGood2 4 2 2 6" xfId="13899"/>
    <cellStyle name="SAPBEXexcGood2 4 2 3" xfId="13900"/>
    <cellStyle name="SAPBEXexcGood2 4 2 3 2" xfId="13901"/>
    <cellStyle name="SAPBEXexcGood2 4 2 3 3" xfId="13902"/>
    <cellStyle name="SAPBEXexcGood2 4 2 3 4" xfId="13903"/>
    <cellStyle name="SAPBEXexcGood2 4 2 3 5" xfId="13904"/>
    <cellStyle name="SAPBEXexcGood2 4 2 3 6" xfId="13905"/>
    <cellStyle name="SAPBEXexcGood2 4 2 4" xfId="13906"/>
    <cellStyle name="SAPBEXexcGood2 4 2 5" xfId="13907"/>
    <cellStyle name="SAPBEXexcGood2 4 2 6" xfId="13908"/>
    <cellStyle name="SAPBEXexcGood2 4 2 7" xfId="13909"/>
    <cellStyle name="SAPBEXexcGood2 4 2 8" xfId="13910"/>
    <cellStyle name="SAPBEXexcGood2 4 3" xfId="13911"/>
    <cellStyle name="SAPBEXexcGood2 4 3 2" xfId="13912"/>
    <cellStyle name="SAPBEXexcGood2 4 3 2 2" xfId="13913"/>
    <cellStyle name="SAPBEXexcGood2 4 3 2 3" xfId="13914"/>
    <cellStyle name="SAPBEXexcGood2 4 3 2 4" xfId="13915"/>
    <cellStyle name="SAPBEXexcGood2 4 3 2 5" xfId="13916"/>
    <cellStyle name="SAPBEXexcGood2 4 3 2 6" xfId="13917"/>
    <cellStyle name="SAPBEXexcGood2 4 3 3" xfId="13918"/>
    <cellStyle name="SAPBEXexcGood2 4 3 3 2" xfId="13919"/>
    <cellStyle name="SAPBEXexcGood2 4 3 3 3" xfId="13920"/>
    <cellStyle name="SAPBEXexcGood2 4 3 3 4" xfId="13921"/>
    <cellStyle name="SAPBEXexcGood2 4 3 3 5" xfId="13922"/>
    <cellStyle name="SAPBEXexcGood2 4 3 3 6" xfId="13923"/>
    <cellStyle name="SAPBEXexcGood2 4 3 4" xfId="13924"/>
    <cellStyle name="SAPBEXexcGood2 4 3 5" xfId="13925"/>
    <cellStyle name="SAPBEXexcGood2 4 3 6" xfId="13926"/>
    <cellStyle name="SAPBEXexcGood2 4 3 7" xfId="13927"/>
    <cellStyle name="SAPBEXexcGood2 4 3 8" xfId="13928"/>
    <cellStyle name="SAPBEXexcGood2 4 4" xfId="13929"/>
    <cellStyle name="SAPBEXexcGood2 4 5" xfId="13930"/>
    <cellStyle name="SAPBEXexcGood2 4 6" xfId="13931"/>
    <cellStyle name="SAPBEXexcGood2 4 7" xfId="13932"/>
    <cellStyle name="SAPBEXexcGood2 4 8" xfId="13933"/>
    <cellStyle name="SAPBEXexcGood2 5" xfId="13934"/>
    <cellStyle name="SAPBEXexcGood2 5 2" xfId="13935"/>
    <cellStyle name="SAPBEXexcGood2 5 2 2" xfId="13936"/>
    <cellStyle name="SAPBEXexcGood2 5 2 2 2" xfId="13937"/>
    <cellStyle name="SAPBEXexcGood2 5 2 2 3" xfId="13938"/>
    <cellStyle name="SAPBEXexcGood2 5 2 2 4" xfId="13939"/>
    <cellStyle name="SAPBEXexcGood2 5 2 2 5" xfId="13940"/>
    <cellStyle name="SAPBEXexcGood2 5 2 2 6" xfId="13941"/>
    <cellStyle name="SAPBEXexcGood2 5 2 3" xfId="13942"/>
    <cellStyle name="SAPBEXexcGood2 5 2 3 2" xfId="13943"/>
    <cellStyle name="SAPBEXexcGood2 5 2 3 3" xfId="13944"/>
    <cellStyle name="SAPBEXexcGood2 5 2 3 4" xfId="13945"/>
    <cellStyle name="SAPBEXexcGood2 5 2 3 5" xfId="13946"/>
    <cellStyle name="SAPBEXexcGood2 5 2 3 6" xfId="13947"/>
    <cellStyle name="SAPBEXexcGood2 5 2 4" xfId="13948"/>
    <cellStyle name="SAPBEXexcGood2 5 2 5" xfId="13949"/>
    <cellStyle name="SAPBEXexcGood2 5 2 6" xfId="13950"/>
    <cellStyle name="SAPBEXexcGood2 5 2 7" xfId="13951"/>
    <cellStyle name="SAPBEXexcGood2 5 2 8" xfId="13952"/>
    <cellStyle name="SAPBEXexcGood2 5 3" xfId="13953"/>
    <cellStyle name="SAPBEXexcGood2 5 3 2" xfId="13954"/>
    <cellStyle name="SAPBEXexcGood2 5 3 2 2" xfId="13955"/>
    <cellStyle name="SAPBEXexcGood2 5 3 2 3" xfId="13956"/>
    <cellStyle name="SAPBEXexcGood2 5 3 2 4" xfId="13957"/>
    <cellStyle name="SAPBEXexcGood2 5 3 2 5" xfId="13958"/>
    <cellStyle name="SAPBEXexcGood2 5 3 2 6" xfId="13959"/>
    <cellStyle name="SAPBEXexcGood2 5 3 3" xfId="13960"/>
    <cellStyle name="SAPBEXexcGood2 5 3 3 2" xfId="13961"/>
    <cellStyle name="SAPBEXexcGood2 5 3 3 3" xfId="13962"/>
    <cellStyle name="SAPBEXexcGood2 5 3 3 4" xfId="13963"/>
    <cellStyle name="SAPBEXexcGood2 5 3 3 5" xfId="13964"/>
    <cellStyle name="SAPBEXexcGood2 5 3 3 6" xfId="13965"/>
    <cellStyle name="SAPBEXexcGood2 5 3 4" xfId="13966"/>
    <cellStyle name="SAPBEXexcGood2 5 3 5" xfId="13967"/>
    <cellStyle name="SAPBEXexcGood2 5 3 6" xfId="13968"/>
    <cellStyle name="SAPBEXexcGood2 5 3 7" xfId="13969"/>
    <cellStyle name="SAPBEXexcGood2 5 3 8" xfId="13970"/>
    <cellStyle name="SAPBEXexcGood2 5 4" xfId="13971"/>
    <cellStyle name="SAPBEXexcGood2 5 5" xfId="13972"/>
    <cellStyle name="SAPBEXexcGood2 5 6" xfId="13973"/>
    <cellStyle name="SAPBEXexcGood2 5 7" xfId="13974"/>
    <cellStyle name="SAPBEXexcGood2 5 8" xfId="13975"/>
    <cellStyle name="SAPBEXexcGood2 6" xfId="13976"/>
    <cellStyle name="SAPBEXexcGood2 6 2" xfId="13977"/>
    <cellStyle name="SAPBEXexcGood2 6 2 2" xfId="13978"/>
    <cellStyle name="SAPBEXexcGood2 6 2 2 2" xfId="13979"/>
    <cellStyle name="SAPBEXexcGood2 6 2 2 3" xfId="13980"/>
    <cellStyle name="SAPBEXexcGood2 6 2 2 4" xfId="13981"/>
    <cellStyle name="SAPBEXexcGood2 6 2 2 5" xfId="13982"/>
    <cellStyle name="SAPBEXexcGood2 6 2 2 6" xfId="13983"/>
    <cellStyle name="SAPBEXexcGood2 6 2 3" xfId="13984"/>
    <cellStyle name="SAPBEXexcGood2 6 2 3 2" xfId="13985"/>
    <cellStyle name="SAPBEXexcGood2 6 2 3 3" xfId="13986"/>
    <cellStyle name="SAPBEXexcGood2 6 2 3 4" xfId="13987"/>
    <cellStyle name="SAPBEXexcGood2 6 2 3 5" xfId="13988"/>
    <cellStyle name="SAPBEXexcGood2 6 2 3 6" xfId="13989"/>
    <cellStyle name="SAPBEXexcGood2 6 2 4" xfId="13990"/>
    <cellStyle name="SAPBEXexcGood2 6 2 5" xfId="13991"/>
    <cellStyle name="SAPBEXexcGood2 6 2 6" xfId="13992"/>
    <cellStyle name="SAPBEXexcGood2 6 2 7" xfId="13993"/>
    <cellStyle name="SAPBEXexcGood2 6 2 8" xfId="13994"/>
    <cellStyle name="SAPBEXexcGood2 6 3" xfId="13995"/>
    <cellStyle name="SAPBEXexcGood2 6 3 2" xfId="13996"/>
    <cellStyle name="SAPBEXexcGood2 6 3 2 2" xfId="13997"/>
    <cellStyle name="SAPBEXexcGood2 6 3 2 3" xfId="13998"/>
    <cellStyle name="SAPBEXexcGood2 6 3 2 4" xfId="13999"/>
    <cellStyle name="SAPBEXexcGood2 6 3 2 5" xfId="14000"/>
    <cellStyle name="SAPBEXexcGood2 6 3 2 6" xfId="14001"/>
    <cellStyle name="SAPBEXexcGood2 6 3 3" xfId="14002"/>
    <cellStyle name="SAPBEXexcGood2 6 3 3 2" xfId="14003"/>
    <cellStyle name="SAPBEXexcGood2 6 3 3 3" xfId="14004"/>
    <cellStyle name="SAPBEXexcGood2 6 3 3 4" xfId="14005"/>
    <cellStyle name="SAPBEXexcGood2 6 3 3 5" xfId="14006"/>
    <cellStyle name="SAPBEXexcGood2 6 3 3 6" xfId="14007"/>
    <cellStyle name="SAPBEXexcGood2 6 3 4" xfId="14008"/>
    <cellStyle name="SAPBEXexcGood2 6 3 5" xfId="14009"/>
    <cellStyle name="SAPBEXexcGood2 6 3 6" xfId="14010"/>
    <cellStyle name="SAPBEXexcGood2 6 3 7" xfId="14011"/>
    <cellStyle name="SAPBEXexcGood2 6 3 8" xfId="14012"/>
    <cellStyle name="SAPBEXexcGood2 6 4" xfId="14013"/>
    <cellStyle name="SAPBEXexcGood2 6 5" xfId="14014"/>
    <cellStyle name="SAPBEXexcGood2 6 6" xfId="14015"/>
    <cellStyle name="SAPBEXexcGood2 6 7" xfId="14016"/>
    <cellStyle name="SAPBEXexcGood2 6 8" xfId="14017"/>
    <cellStyle name="SAPBEXexcGood2 7" xfId="14018"/>
    <cellStyle name="SAPBEXexcGood2 7 2" xfId="14019"/>
    <cellStyle name="SAPBEXexcGood2 7 2 2" xfId="14020"/>
    <cellStyle name="SAPBEXexcGood2 7 2 2 2" xfId="14021"/>
    <cellStyle name="SAPBEXexcGood2 7 2 2 3" xfId="14022"/>
    <cellStyle name="SAPBEXexcGood2 7 2 2 4" xfId="14023"/>
    <cellStyle name="SAPBEXexcGood2 7 2 2 5" xfId="14024"/>
    <cellStyle name="SAPBEXexcGood2 7 2 2 6" xfId="14025"/>
    <cellStyle name="SAPBEXexcGood2 7 2 3" xfId="14026"/>
    <cellStyle name="SAPBEXexcGood2 7 2 3 2" xfId="14027"/>
    <cellStyle name="SAPBEXexcGood2 7 2 3 3" xfId="14028"/>
    <cellStyle name="SAPBEXexcGood2 7 2 3 4" xfId="14029"/>
    <cellStyle name="SAPBEXexcGood2 7 2 3 5" xfId="14030"/>
    <cellStyle name="SAPBEXexcGood2 7 2 3 6" xfId="14031"/>
    <cellStyle name="SAPBEXexcGood2 7 2 4" xfId="14032"/>
    <cellStyle name="SAPBEXexcGood2 7 2 5" xfId="14033"/>
    <cellStyle name="SAPBEXexcGood2 7 2 6" xfId="14034"/>
    <cellStyle name="SAPBEXexcGood2 7 2 7" xfId="14035"/>
    <cellStyle name="SAPBEXexcGood2 7 2 8" xfId="14036"/>
    <cellStyle name="SAPBEXexcGood2 7 3" xfId="14037"/>
    <cellStyle name="SAPBEXexcGood2 7 3 2" xfId="14038"/>
    <cellStyle name="SAPBEXexcGood2 7 3 2 2" xfId="14039"/>
    <cellStyle name="SAPBEXexcGood2 7 3 2 3" xfId="14040"/>
    <cellStyle name="SAPBEXexcGood2 7 3 2 4" xfId="14041"/>
    <cellStyle name="SAPBEXexcGood2 7 3 2 5" xfId="14042"/>
    <cellStyle name="SAPBEXexcGood2 7 3 2 6" xfId="14043"/>
    <cellStyle name="SAPBEXexcGood2 7 3 3" xfId="14044"/>
    <cellStyle name="SAPBEXexcGood2 7 3 3 2" xfId="14045"/>
    <cellStyle name="SAPBEXexcGood2 7 3 3 3" xfId="14046"/>
    <cellStyle name="SAPBEXexcGood2 7 3 3 4" xfId="14047"/>
    <cellStyle name="SAPBEXexcGood2 7 3 3 5" xfId="14048"/>
    <cellStyle name="SAPBEXexcGood2 7 3 3 6" xfId="14049"/>
    <cellStyle name="SAPBEXexcGood2 7 3 4" xfId="14050"/>
    <cellStyle name="SAPBEXexcGood2 7 3 5" xfId="14051"/>
    <cellStyle name="SAPBEXexcGood2 7 3 6" xfId="14052"/>
    <cellStyle name="SAPBEXexcGood2 7 3 7" xfId="14053"/>
    <cellStyle name="SAPBEXexcGood2 7 3 8" xfId="14054"/>
    <cellStyle name="SAPBEXexcGood2 7 4" xfId="14055"/>
    <cellStyle name="SAPBEXexcGood2 7 5" xfId="14056"/>
    <cellStyle name="SAPBEXexcGood2 7 6" xfId="14057"/>
    <cellStyle name="SAPBEXexcGood2 7 7" xfId="14058"/>
    <cellStyle name="SAPBEXexcGood2 7 8" xfId="14059"/>
    <cellStyle name="SAPBEXexcGood2 8" xfId="14060"/>
    <cellStyle name="SAPBEXexcGood2 8 2" xfId="14061"/>
    <cellStyle name="SAPBEXexcGood2 8 2 2" xfId="14062"/>
    <cellStyle name="SAPBEXexcGood2 8 2 2 2" xfId="14063"/>
    <cellStyle name="SAPBEXexcGood2 8 2 2 3" xfId="14064"/>
    <cellStyle name="SAPBEXexcGood2 8 2 2 4" xfId="14065"/>
    <cellStyle name="SAPBEXexcGood2 8 2 2 5" xfId="14066"/>
    <cellStyle name="SAPBEXexcGood2 8 2 2 6" xfId="14067"/>
    <cellStyle name="SAPBEXexcGood2 8 2 3" xfId="14068"/>
    <cellStyle name="SAPBEXexcGood2 8 2 3 2" xfId="14069"/>
    <cellStyle name="SAPBEXexcGood2 8 2 3 3" xfId="14070"/>
    <cellStyle name="SAPBEXexcGood2 8 2 3 4" xfId="14071"/>
    <cellStyle name="SAPBEXexcGood2 8 2 3 5" xfId="14072"/>
    <cellStyle name="SAPBEXexcGood2 8 2 3 6" xfId="14073"/>
    <cellStyle name="SAPBEXexcGood2 8 2 4" xfId="14074"/>
    <cellStyle name="SAPBEXexcGood2 8 2 5" xfId="14075"/>
    <cellStyle name="SAPBEXexcGood2 8 2 6" xfId="14076"/>
    <cellStyle name="SAPBEXexcGood2 8 2 7" xfId="14077"/>
    <cellStyle name="SAPBEXexcGood2 8 2 8" xfId="14078"/>
    <cellStyle name="SAPBEXexcGood2 8 3" xfId="14079"/>
    <cellStyle name="SAPBEXexcGood2 8 3 2" xfId="14080"/>
    <cellStyle name="SAPBEXexcGood2 8 3 2 2" xfId="14081"/>
    <cellStyle name="SAPBEXexcGood2 8 3 2 3" xfId="14082"/>
    <cellStyle name="SAPBEXexcGood2 8 3 2 4" xfId="14083"/>
    <cellStyle name="SAPBEXexcGood2 8 3 2 5" xfId="14084"/>
    <cellStyle name="SAPBEXexcGood2 8 3 2 6" xfId="14085"/>
    <cellStyle name="SAPBEXexcGood2 8 3 3" xfId="14086"/>
    <cellStyle name="SAPBEXexcGood2 8 3 3 2" xfId="14087"/>
    <cellStyle name="SAPBEXexcGood2 8 3 3 3" xfId="14088"/>
    <cellStyle name="SAPBEXexcGood2 8 3 3 4" xfId="14089"/>
    <cellStyle name="SAPBEXexcGood2 8 3 3 5" xfId="14090"/>
    <cellStyle name="SAPBEXexcGood2 8 3 3 6" xfId="14091"/>
    <cellStyle name="SAPBEXexcGood2 8 3 4" xfId="14092"/>
    <cellStyle name="SAPBEXexcGood2 8 3 5" xfId="14093"/>
    <cellStyle name="SAPBEXexcGood2 8 3 6" xfId="14094"/>
    <cellStyle name="SAPBEXexcGood2 8 3 7" xfId="14095"/>
    <cellStyle name="SAPBEXexcGood2 8 3 8" xfId="14096"/>
    <cellStyle name="SAPBEXexcGood2 8 4" xfId="14097"/>
    <cellStyle name="SAPBEXexcGood2 8 5" xfId="14098"/>
    <cellStyle name="SAPBEXexcGood2 8 6" xfId="14099"/>
    <cellStyle name="SAPBEXexcGood2 8 7" xfId="14100"/>
    <cellStyle name="SAPBEXexcGood2 8 8" xfId="14101"/>
    <cellStyle name="SAPBEXexcGood2 9" xfId="14102"/>
    <cellStyle name="SAPBEXexcGood2 9 2" xfId="14103"/>
    <cellStyle name="SAPBEXexcGood2 9 2 2" xfId="14104"/>
    <cellStyle name="SAPBEXexcGood2 9 2 2 2" xfId="14105"/>
    <cellStyle name="SAPBEXexcGood2 9 2 2 3" xfId="14106"/>
    <cellStyle name="SAPBEXexcGood2 9 2 2 4" xfId="14107"/>
    <cellStyle name="SAPBEXexcGood2 9 2 2 5" xfId="14108"/>
    <cellStyle name="SAPBEXexcGood2 9 2 2 6" xfId="14109"/>
    <cellStyle name="SAPBEXexcGood2 9 2 3" xfId="14110"/>
    <cellStyle name="SAPBEXexcGood2 9 2 3 2" xfId="14111"/>
    <cellStyle name="SAPBEXexcGood2 9 2 3 3" xfId="14112"/>
    <cellStyle name="SAPBEXexcGood2 9 2 3 4" xfId="14113"/>
    <cellStyle name="SAPBEXexcGood2 9 2 3 5" xfId="14114"/>
    <cellStyle name="SAPBEXexcGood2 9 2 3 6" xfId="14115"/>
    <cellStyle name="SAPBEXexcGood2 9 2 4" xfId="14116"/>
    <cellStyle name="SAPBEXexcGood2 9 2 5" xfId="14117"/>
    <cellStyle name="SAPBEXexcGood2 9 2 6" xfId="14118"/>
    <cellStyle name="SAPBEXexcGood2 9 2 7" xfId="14119"/>
    <cellStyle name="SAPBEXexcGood2 9 2 8" xfId="14120"/>
    <cellStyle name="SAPBEXexcGood2 9 3" xfId="14121"/>
    <cellStyle name="SAPBEXexcGood2 9 3 2" xfId="14122"/>
    <cellStyle name="SAPBEXexcGood2 9 3 2 2" xfId="14123"/>
    <cellStyle name="SAPBEXexcGood2 9 3 2 3" xfId="14124"/>
    <cellStyle name="SAPBEXexcGood2 9 3 2 4" xfId="14125"/>
    <cellStyle name="SAPBEXexcGood2 9 3 2 5" xfId="14126"/>
    <cellStyle name="SAPBEXexcGood2 9 3 2 6" xfId="14127"/>
    <cellStyle name="SAPBEXexcGood2 9 3 3" xfId="14128"/>
    <cellStyle name="SAPBEXexcGood2 9 3 3 2" xfId="14129"/>
    <cellStyle name="SAPBEXexcGood2 9 3 3 3" xfId="14130"/>
    <cellStyle name="SAPBEXexcGood2 9 3 3 4" xfId="14131"/>
    <cellStyle name="SAPBEXexcGood2 9 3 3 5" xfId="14132"/>
    <cellStyle name="SAPBEXexcGood2 9 3 3 6" xfId="14133"/>
    <cellStyle name="SAPBEXexcGood2 9 3 4" xfId="14134"/>
    <cellStyle name="SAPBEXexcGood2 9 3 5" xfId="14135"/>
    <cellStyle name="SAPBEXexcGood2 9 3 6" xfId="14136"/>
    <cellStyle name="SAPBEXexcGood2 9 3 7" xfId="14137"/>
    <cellStyle name="SAPBEXexcGood2 9 3 8" xfId="14138"/>
    <cellStyle name="SAPBEXexcGood2 9 4" xfId="14139"/>
    <cellStyle name="SAPBEXexcGood2 9 5" xfId="14140"/>
    <cellStyle name="SAPBEXexcGood2 9 6" xfId="14141"/>
    <cellStyle name="SAPBEXexcGood2 9 7" xfId="14142"/>
    <cellStyle name="SAPBEXexcGood2 9 8" xfId="14143"/>
    <cellStyle name="SAPBEXexcGood3" xfId="24"/>
    <cellStyle name="SAPBEXexcGood3 10" xfId="14144"/>
    <cellStyle name="SAPBEXexcGood3 10 2" xfId="14145"/>
    <cellStyle name="SAPBEXexcGood3 10 2 2" xfId="14146"/>
    <cellStyle name="SAPBEXexcGood3 10 2 2 2" xfId="14147"/>
    <cellStyle name="SAPBEXexcGood3 10 2 2 3" xfId="14148"/>
    <cellStyle name="SAPBEXexcGood3 10 2 2 4" xfId="14149"/>
    <cellStyle name="SAPBEXexcGood3 10 2 2 5" xfId="14150"/>
    <cellStyle name="SAPBEXexcGood3 10 2 2 6" xfId="14151"/>
    <cellStyle name="SAPBEXexcGood3 10 2 3" xfId="14152"/>
    <cellStyle name="SAPBEXexcGood3 10 2 3 2" xfId="14153"/>
    <cellStyle name="SAPBEXexcGood3 10 2 3 3" xfId="14154"/>
    <cellStyle name="SAPBEXexcGood3 10 2 3 4" xfId="14155"/>
    <cellStyle name="SAPBEXexcGood3 10 2 3 5" xfId="14156"/>
    <cellStyle name="SAPBEXexcGood3 10 2 3 6" xfId="14157"/>
    <cellStyle name="SAPBEXexcGood3 10 2 4" xfId="14158"/>
    <cellStyle name="SAPBEXexcGood3 10 2 5" xfId="14159"/>
    <cellStyle name="SAPBEXexcGood3 10 2 6" xfId="14160"/>
    <cellStyle name="SAPBEXexcGood3 10 2 7" xfId="14161"/>
    <cellStyle name="SAPBEXexcGood3 10 2 8" xfId="14162"/>
    <cellStyle name="SAPBEXexcGood3 10 3" xfId="14163"/>
    <cellStyle name="SAPBEXexcGood3 10 3 2" xfId="14164"/>
    <cellStyle name="SAPBEXexcGood3 10 3 2 2" xfId="14165"/>
    <cellStyle name="SAPBEXexcGood3 10 3 2 3" xfId="14166"/>
    <cellStyle name="SAPBEXexcGood3 10 3 2 4" xfId="14167"/>
    <cellStyle name="SAPBEXexcGood3 10 3 2 5" xfId="14168"/>
    <cellStyle name="SAPBEXexcGood3 10 3 2 6" xfId="14169"/>
    <cellStyle name="SAPBEXexcGood3 10 3 3" xfId="14170"/>
    <cellStyle name="SAPBEXexcGood3 10 3 3 2" xfId="14171"/>
    <cellStyle name="SAPBEXexcGood3 10 3 3 3" xfId="14172"/>
    <cellStyle name="SAPBEXexcGood3 10 3 3 4" xfId="14173"/>
    <cellStyle name="SAPBEXexcGood3 10 3 3 5" xfId="14174"/>
    <cellStyle name="SAPBEXexcGood3 10 3 3 6" xfId="14175"/>
    <cellStyle name="SAPBEXexcGood3 10 3 4" xfId="14176"/>
    <cellStyle name="SAPBEXexcGood3 10 3 5" xfId="14177"/>
    <cellStyle name="SAPBEXexcGood3 10 3 6" xfId="14178"/>
    <cellStyle name="SAPBEXexcGood3 10 3 7" xfId="14179"/>
    <cellStyle name="SAPBEXexcGood3 10 3 8" xfId="14180"/>
    <cellStyle name="SAPBEXexcGood3 10 4" xfId="14181"/>
    <cellStyle name="SAPBEXexcGood3 10 5" xfId="14182"/>
    <cellStyle name="SAPBEXexcGood3 10 6" xfId="14183"/>
    <cellStyle name="SAPBEXexcGood3 10 7" xfId="14184"/>
    <cellStyle name="SAPBEXexcGood3 10 8" xfId="14185"/>
    <cellStyle name="SAPBEXexcGood3 11" xfId="14186"/>
    <cellStyle name="SAPBEXexcGood3 11 2" xfId="14187"/>
    <cellStyle name="SAPBEXexcGood3 11 2 2" xfId="14188"/>
    <cellStyle name="SAPBEXexcGood3 11 2 2 2" xfId="14189"/>
    <cellStyle name="SAPBEXexcGood3 11 2 2 3" xfId="14190"/>
    <cellStyle name="SAPBEXexcGood3 11 2 2 4" xfId="14191"/>
    <cellStyle name="SAPBEXexcGood3 11 2 2 5" xfId="14192"/>
    <cellStyle name="SAPBEXexcGood3 11 2 2 6" xfId="14193"/>
    <cellStyle name="SAPBEXexcGood3 11 2 3" xfId="14194"/>
    <cellStyle name="SAPBEXexcGood3 11 2 3 2" xfId="14195"/>
    <cellStyle name="SAPBEXexcGood3 11 2 3 3" xfId="14196"/>
    <cellStyle name="SAPBEXexcGood3 11 2 3 4" xfId="14197"/>
    <cellStyle name="SAPBEXexcGood3 11 2 3 5" xfId="14198"/>
    <cellStyle name="SAPBEXexcGood3 11 2 3 6" xfId="14199"/>
    <cellStyle name="SAPBEXexcGood3 11 2 4" xfId="14200"/>
    <cellStyle name="SAPBEXexcGood3 11 2 5" xfId="14201"/>
    <cellStyle name="SAPBEXexcGood3 11 2 6" xfId="14202"/>
    <cellStyle name="SAPBEXexcGood3 11 2 7" xfId="14203"/>
    <cellStyle name="SAPBEXexcGood3 11 2 8" xfId="14204"/>
    <cellStyle name="SAPBEXexcGood3 11 3" xfId="14205"/>
    <cellStyle name="SAPBEXexcGood3 11 3 2" xfId="14206"/>
    <cellStyle name="SAPBEXexcGood3 11 3 2 2" xfId="14207"/>
    <cellStyle name="SAPBEXexcGood3 11 3 2 3" xfId="14208"/>
    <cellStyle name="SAPBEXexcGood3 11 3 2 4" xfId="14209"/>
    <cellStyle name="SAPBEXexcGood3 11 3 2 5" xfId="14210"/>
    <cellStyle name="SAPBEXexcGood3 11 3 2 6" xfId="14211"/>
    <cellStyle name="SAPBEXexcGood3 11 3 3" xfId="14212"/>
    <cellStyle name="SAPBEXexcGood3 11 3 3 2" xfId="14213"/>
    <cellStyle name="SAPBEXexcGood3 11 3 3 3" xfId="14214"/>
    <cellStyle name="SAPBEXexcGood3 11 3 3 4" xfId="14215"/>
    <cellStyle name="SAPBEXexcGood3 11 3 3 5" xfId="14216"/>
    <cellStyle name="SAPBEXexcGood3 11 3 3 6" xfId="14217"/>
    <cellStyle name="SAPBEXexcGood3 11 3 4" xfId="14218"/>
    <cellStyle name="SAPBEXexcGood3 11 3 5" xfId="14219"/>
    <cellStyle name="SAPBEXexcGood3 11 3 6" xfId="14220"/>
    <cellStyle name="SAPBEXexcGood3 11 3 7" xfId="14221"/>
    <cellStyle name="SAPBEXexcGood3 11 3 8" xfId="14222"/>
    <cellStyle name="SAPBEXexcGood3 11 4" xfId="14223"/>
    <cellStyle name="SAPBEXexcGood3 11 5" xfId="14224"/>
    <cellStyle name="SAPBEXexcGood3 11 6" xfId="14225"/>
    <cellStyle name="SAPBEXexcGood3 11 7" xfId="14226"/>
    <cellStyle name="SAPBEXexcGood3 11 8" xfId="14227"/>
    <cellStyle name="SAPBEXexcGood3 12" xfId="14228"/>
    <cellStyle name="SAPBEXexcGood3 12 2" xfId="14229"/>
    <cellStyle name="SAPBEXexcGood3 12 2 2" xfId="14230"/>
    <cellStyle name="SAPBEXexcGood3 12 2 2 2" xfId="14231"/>
    <cellStyle name="SAPBEXexcGood3 12 2 2 3" xfId="14232"/>
    <cellStyle name="SAPBEXexcGood3 12 2 2 4" xfId="14233"/>
    <cellStyle name="SAPBEXexcGood3 12 2 2 5" xfId="14234"/>
    <cellStyle name="SAPBEXexcGood3 12 2 2 6" xfId="14235"/>
    <cellStyle name="SAPBEXexcGood3 12 2 3" xfId="14236"/>
    <cellStyle name="SAPBEXexcGood3 12 2 3 2" xfId="14237"/>
    <cellStyle name="SAPBEXexcGood3 12 2 3 3" xfId="14238"/>
    <cellStyle name="SAPBEXexcGood3 12 2 3 4" xfId="14239"/>
    <cellStyle name="SAPBEXexcGood3 12 2 3 5" xfId="14240"/>
    <cellStyle name="SAPBEXexcGood3 12 2 3 6" xfId="14241"/>
    <cellStyle name="SAPBEXexcGood3 12 2 4" xfId="14242"/>
    <cellStyle name="SAPBEXexcGood3 12 2 5" xfId="14243"/>
    <cellStyle name="SAPBEXexcGood3 12 2 6" xfId="14244"/>
    <cellStyle name="SAPBEXexcGood3 12 2 7" xfId="14245"/>
    <cellStyle name="SAPBEXexcGood3 12 2 8" xfId="14246"/>
    <cellStyle name="SAPBEXexcGood3 12 3" xfId="14247"/>
    <cellStyle name="SAPBEXexcGood3 12 3 2" xfId="14248"/>
    <cellStyle name="SAPBEXexcGood3 12 3 2 2" xfId="14249"/>
    <cellStyle name="SAPBEXexcGood3 12 3 2 3" xfId="14250"/>
    <cellStyle name="SAPBEXexcGood3 12 3 2 4" xfId="14251"/>
    <cellStyle name="SAPBEXexcGood3 12 3 2 5" xfId="14252"/>
    <cellStyle name="SAPBEXexcGood3 12 3 2 6" xfId="14253"/>
    <cellStyle name="SAPBEXexcGood3 12 3 3" xfId="14254"/>
    <cellStyle name="SAPBEXexcGood3 12 3 3 2" xfId="14255"/>
    <cellStyle name="SAPBEXexcGood3 12 3 3 3" xfId="14256"/>
    <cellStyle name="SAPBEXexcGood3 12 3 3 4" xfId="14257"/>
    <cellStyle name="SAPBEXexcGood3 12 3 3 5" xfId="14258"/>
    <cellStyle name="SAPBEXexcGood3 12 3 3 6" xfId="14259"/>
    <cellStyle name="SAPBEXexcGood3 12 3 4" xfId="14260"/>
    <cellStyle name="SAPBEXexcGood3 12 3 5" xfId="14261"/>
    <cellStyle name="SAPBEXexcGood3 12 3 6" xfId="14262"/>
    <cellStyle name="SAPBEXexcGood3 12 3 7" xfId="14263"/>
    <cellStyle name="SAPBEXexcGood3 12 3 8" xfId="14264"/>
    <cellStyle name="SAPBEXexcGood3 12 4" xfId="14265"/>
    <cellStyle name="SAPBEXexcGood3 12 5" xfId="14266"/>
    <cellStyle name="SAPBEXexcGood3 12 6" xfId="14267"/>
    <cellStyle name="SAPBEXexcGood3 12 7" xfId="14268"/>
    <cellStyle name="SAPBEXexcGood3 12 8" xfId="14269"/>
    <cellStyle name="SAPBEXexcGood3 13" xfId="14270"/>
    <cellStyle name="SAPBEXexcGood3 13 2" xfId="14271"/>
    <cellStyle name="SAPBEXexcGood3 13 2 2" xfId="14272"/>
    <cellStyle name="SAPBEXexcGood3 13 2 2 2" xfId="14273"/>
    <cellStyle name="SAPBEXexcGood3 13 2 2 3" xfId="14274"/>
    <cellStyle name="SAPBEXexcGood3 13 2 2 4" xfId="14275"/>
    <cellStyle name="SAPBEXexcGood3 13 2 2 5" xfId="14276"/>
    <cellStyle name="SAPBEXexcGood3 13 2 2 6" xfId="14277"/>
    <cellStyle name="SAPBEXexcGood3 13 2 3" xfId="14278"/>
    <cellStyle name="SAPBEXexcGood3 13 2 3 2" xfId="14279"/>
    <cellStyle name="SAPBEXexcGood3 13 2 3 3" xfId="14280"/>
    <cellStyle name="SAPBEXexcGood3 13 2 3 4" xfId="14281"/>
    <cellStyle name="SAPBEXexcGood3 13 2 3 5" xfId="14282"/>
    <cellStyle name="SAPBEXexcGood3 13 2 3 6" xfId="14283"/>
    <cellStyle name="SAPBEXexcGood3 13 2 4" xfId="14284"/>
    <cellStyle name="SAPBEXexcGood3 13 2 5" xfId="14285"/>
    <cellStyle name="SAPBEXexcGood3 13 2 6" xfId="14286"/>
    <cellStyle name="SAPBEXexcGood3 13 2 7" xfId="14287"/>
    <cellStyle name="SAPBEXexcGood3 13 2 8" xfId="14288"/>
    <cellStyle name="SAPBEXexcGood3 13 3" xfId="14289"/>
    <cellStyle name="SAPBEXexcGood3 13 3 2" xfId="14290"/>
    <cellStyle name="SAPBEXexcGood3 13 3 2 2" xfId="14291"/>
    <cellStyle name="SAPBEXexcGood3 13 3 2 3" xfId="14292"/>
    <cellStyle name="SAPBEXexcGood3 13 3 2 4" xfId="14293"/>
    <cellStyle name="SAPBEXexcGood3 13 3 2 5" xfId="14294"/>
    <cellStyle name="SAPBEXexcGood3 13 3 2 6" xfId="14295"/>
    <cellStyle name="SAPBEXexcGood3 13 3 3" xfId="14296"/>
    <cellStyle name="SAPBEXexcGood3 13 3 3 2" xfId="14297"/>
    <cellStyle name="SAPBEXexcGood3 13 3 3 3" xfId="14298"/>
    <cellStyle name="SAPBEXexcGood3 13 3 3 4" xfId="14299"/>
    <cellStyle name="SAPBEXexcGood3 13 3 3 5" xfId="14300"/>
    <cellStyle name="SAPBEXexcGood3 13 3 3 6" xfId="14301"/>
    <cellStyle name="SAPBEXexcGood3 13 3 4" xfId="14302"/>
    <cellStyle name="SAPBEXexcGood3 13 3 5" xfId="14303"/>
    <cellStyle name="SAPBEXexcGood3 13 3 6" xfId="14304"/>
    <cellStyle name="SAPBEXexcGood3 13 3 7" xfId="14305"/>
    <cellStyle name="SAPBEXexcGood3 13 3 8" xfId="14306"/>
    <cellStyle name="SAPBEXexcGood3 13 4" xfId="14307"/>
    <cellStyle name="SAPBEXexcGood3 13 5" xfId="14308"/>
    <cellStyle name="SAPBEXexcGood3 13 6" xfId="14309"/>
    <cellStyle name="SAPBEXexcGood3 13 7" xfId="14310"/>
    <cellStyle name="SAPBEXexcGood3 13 8" xfId="14311"/>
    <cellStyle name="SAPBEXexcGood3 14" xfId="14312"/>
    <cellStyle name="SAPBEXexcGood3 14 2" xfId="14313"/>
    <cellStyle name="SAPBEXexcGood3 14 2 2" xfId="14314"/>
    <cellStyle name="SAPBEXexcGood3 14 2 2 2" xfId="14315"/>
    <cellStyle name="SAPBEXexcGood3 14 2 2 3" xfId="14316"/>
    <cellStyle name="SAPBEXexcGood3 14 2 2 4" xfId="14317"/>
    <cellStyle name="SAPBEXexcGood3 14 2 2 5" xfId="14318"/>
    <cellStyle name="SAPBEXexcGood3 14 2 2 6" xfId="14319"/>
    <cellStyle name="SAPBEXexcGood3 14 2 3" xfId="14320"/>
    <cellStyle name="SAPBEXexcGood3 14 2 3 2" xfId="14321"/>
    <cellStyle name="SAPBEXexcGood3 14 2 3 3" xfId="14322"/>
    <cellStyle name="SAPBEXexcGood3 14 2 3 4" xfId="14323"/>
    <cellStyle name="SAPBEXexcGood3 14 2 3 5" xfId="14324"/>
    <cellStyle name="SAPBEXexcGood3 14 2 3 6" xfId="14325"/>
    <cellStyle name="SAPBEXexcGood3 14 2 4" xfId="14326"/>
    <cellStyle name="SAPBEXexcGood3 14 2 5" xfId="14327"/>
    <cellStyle name="SAPBEXexcGood3 14 2 6" xfId="14328"/>
    <cellStyle name="SAPBEXexcGood3 14 2 7" xfId="14329"/>
    <cellStyle name="SAPBEXexcGood3 14 2 8" xfId="14330"/>
    <cellStyle name="SAPBEXexcGood3 14 3" xfId="14331"/>
    <cellStyle name="SAPBEXexcGood3 14 3 2" xfId="14332"/>
    <cellStyle name="SAPBEXexcGood3 14 3 2 2" xfId="14333"/>
    <cellStyle name="SAPBEXexcGood3 14 3 2 3" xfId="14334"/>
    <cellStyle name="SAPBEXexcGood3 14 3 2 4" xfId="14335"/>
    <cellStyle name="SAPBEXexcGood3 14 3 2 5" xfId="14336"/>
    <cellStyle name="SAPBEXexcGood3 14 3 2 6" xfId="14337"/>
    <cellStyle name="SAPBEXexcGood3 14 3 3" xfId="14338"/>
    <cellStyle name="SAPBEXexcGood3 14 3 3 2" xfId="14339"/>
    <cellStyle name="SAPBEXexcGood3 14 3 3 3" xfId="14340"/>
    <cellStyle name="SAPBEXexcGood3 14 3 3 4" xfId="14341"/>
    <cellStyle name="SAPBEXexcGood3 14 3 3 5" xfId="14342"/>
    <cellStyle name="SAPBEXexcGood3 14 3 3 6" xfId="14343"/>
    <cellStyle name="SAPBEXexcGood3 14 3 4" xfId="14344"/>
    <cellStyle name="SAPBEXexcGood3 14 3 5" xfId="14345"/>
    <cellStyle name="SAPBEXexcGood3 14 3 6" xfId="14346"/>
    <cellStyle name="SAPBEXexcGood3 14 3 7" xfId="14347"/>
    <cellStyle name="SAPBEXexcGood3 14 3 8" xfId="14348"/>
    <cellStyle name="SAPBEXexcGood3 14 4" xfId="14349"/>
    <cellStyle name="SAPBEXexcGood3 14 5" xfId="14350"/>
    <cellStyle name="SAPBEXexcGood3 14 6" xfId="14351"/>
    <cellStyle name="SAPBEXexcGood3 14 7" xfId="14352"/>
    <cellStyle name="SAPBEXexcGood3 14 8" xfId="14353"/>
    <cellStyle name="SAPBEXexcGood3 15" xfId="14354"/>
    <cellStyle name="SAPBEXexcGood3 15 2" xfId="14355"/>
    <cellStyle name="SAPBEXexcGood3 15 2 2" xfId="14356"/>
    <cellStyle name="SAPBEXexcGood3 15 2 2 2" xfId="14357"/>
    <cellStyle name="SAPBEXexcGood3 15 2 2 3" xfId="14358"/>
    <cellStyle name="SAPBEXexcGood3 15 2 2 4" xfId="14359"/>
    <cellStyle name="SAPBEXexcGood3 15 2 2 5" xfId="14360"/>
    <cellStyle name="SAPBEXexcGood3 15 2 2 6" xfId="14361"/>
    <cellStyle name="SAPBEXexcGood3 15 2 3" xfId="14362"/>
    <cellStyle name="SAPBEXexcGood3 15 2 3 2" xfId="14363"/>
    <cellStyle name="SAPBEXexcGood3 15 2 3 3" xfId="14364"/>
    <cellStyle name="SAPBEXexcGood3 15 2 3 4" xfId="14365"/>
    <cellStyle name="SAPBEXexcGood3 15 2 3 5" xfId="14366"/>
    <cellStyle name="SAPBEXexcGood3 15 2 3 6" xfId="14367"/>
    <cellStyle name="SAPBEXexcGood3 15 2 4" xfId="14368"/>
    <cellStyle name="SAPBEXexcGood3 15 2 5" xfId="14369"/>
    <cellStyle name="SAPBEXexcGood3 15 2 6" xfId="14370"/>
    <cellStyle name="SAPBEXexcGood3 15 2 7" xfId="14371"/>
    <cellStyle name="SAPBEXexcGood3 15 2 8" xfId="14372"/>
    <cellStyle name="SAPBEXexcGood3 15 3" xfId="14373"/>
    <cellStyle name="SAPBEXexcGood3 15 3 2" xfId="14374"/>
    <cellStyle name="SAPBEXexcGood3 15 3 2 2" xfId="14375"/>
    <cellStyle name="SAPBEXexcGood3 15 3 2 3" xfId="14376"/>
    <cellStyle name="SAPBEXexcGood3 15 3 2 4" xfId="14377"/>
    <cellStyle name="SAPBEXexcGood3 15 3 2 5" xfId="14378"/>
    <cellStyle name="SAPBEXexcGood3 15 3 2 6" xfId="14379"/>
    <cellStyle name="SAPBEXexcGood3 15 3 3" xfId="14380"/>
    <cellStyle name="SAPBEXexcGood3 15 3 3 2" xfId="14381"/>
    <cellStyle name="SAPBEXexcGood3 15 3 3 3" xfId="14382"/>
    <cellStyle name="SAPBEXexcGood3 15 3 3 4" xfId="14383"/>
    <cellStyle name="SAPBEXexcGood3 15 3 3 5" xfId="14384"/>
    <cellStyle name="SAPBEXexcGood3 15 3 3 6" xfId="14385"/>
    <cellStyle name="SAPBEXexcGood3 15 3 4" xfId="14386"/>
    <cellStyle name="SAPBEXexcGood3 15 3 5" xfId="14387"/>
    <cellStyle name="SAPBEXexcGood3 15 3 6" xfId="14388"/>
    <cellStyle name="SAPBEXexcGood3 15 3 7" xfId="14389"/>
    <cellStyle name="SAPBEXexcGood3 15 3 8" xfId="14390"/>
    <cellStyle name="SAPBEXexcGood3 15 4" xfId="14391"/>
    <cellStyle name="SAPBEXexcGood3 15 5" xfId="14392"/>
    <cellStyle name="SAPBEXexcGood3 15 6" xfId="14393"/>
    <cellStyle name="SAPBEXexcGood3 15 7" xfId="14394"/>
    <cellStyle name="SAPBEXexcGood3 15 8" xfId="14395"/>
    <cellStyle name="SAPBEXexcGood3 16" xfId="14396"/>
    <cellStyle name="SAPBEXexcGood3 16 2" xfId="14397"/>
    <cellStyle name="SAPBEXexcGood3 16 2 2" xfId="14398"/>
    <cellStyle name="SAPBEXexcGood3 16 2 2 2" xfId="14399"/>
    <cellStyle name="SAPBEXexcGood3 16 2 2 3" xfId="14400"/>
    <cellStyle name="SAPBEXexcGood3 16 2 2 4" xfId="14401"/>
    <cellStyle name="SAPBEXexcGood3 16 2 2 5" xfId="14402"/>
    <cellStyle name="SAPBEXexcGood3 16 2 2 6" xfId="14403"/>
    <cellStyle name="SAPBEXexcGood3 16 2 3" xfId="14404"/>
    <cellStyle name="SAPBEXexcGood3 16 2 3 2" xfId="14405"/>
    <cellStyle name="SAPBEXexcGood3 16 2 3 3" xfId="14406"/>
    <cellStyle name="SAPBEXexcGood3 16 2 3 4" xfId="14407"/>
    <cellStyle name="SAPBEXexcGood3 16 2 3 5" xfId="14408"/>
    <cellStyle name="SAPBEXexcGood3 16 2 3 6" xfId="14409"/>
    <cellStyle name="SAPBEXexcGood3 16 2 4" xfId="14410"/>
    <cellStyle name="SAPBEXexcGood3 16 2 5" xfId="14411"/>
    <cellStyle name="SAPBEXexcGood3 16 2 6" xfId="14412"/>
    <cellStyle name="SAPBEXexcGood3 16 2 7" xfId="14413"/>
    <cellStyle name="SAPBEXexcGood3 16 2 8" xfId="14414"/>
    <cellStyle name="SAPBEXexcGood3 16 3" xfId="14415"/>
    <cellStyle name="SAPBEXexcGood3 16 3 2" xfId="14416"/>
    <cellStyle name="SAPBEXexcGood3 16 3 2 2" xfId="14417"/>
    <cellStyle name="SAPBEXexcGood3 16 3 2 3" xfId="14418"/>
    <cellStyle name="SAPBEXexcGood3 16 3 2 4" xfId="14419"/>
    <cellStyle name="SAPBEXexcGood3 16 3 2 5" xfId="14420"/>
    <cellStyle name="SAPBEXexcGood3 16 3 2 6" xfId="14421"/>
    <cellStyle name="SAPBEXexcGood3 16 3 3" xfId="14422"/>
    <cellStyle name="SAPBEXexcGood3 16 3 3 2" xfId="14423"/>
    <cellStyle name="SAPBEXexcGood3 16 3 3 3" xfId="14424"/>
    <cellStyle name="SAPBEXexcGood3 16 3 3 4" xfId="14425"/>
    <cellStyle name="SAPBEXexcGood3 16 3 3 5" xfId="14426"/>
    <cellStyle name="SAPBEXexcGood3 16 3 3 6" xfId="14427"/>
    <cellStyle name="SAPBEXexcGood3 16 3 4" xfId="14428"/>
    <cellStyle name="SAPBEXexcGood3 16 3 5" xfId="14429"/>
    <cellStyle name="SAPBEXexcGood3 16 3 6" xfId="14430"/>
    <cellStyle name="SAPBEXexcGood3 16 3 7" xfId="14431"/>
    <cellStyle name="SAPBEXexcGood3 16 3 8" xfId="14432"/>
    <cellStyle name="SAPBEXexcGood3 16 4" xfId="14433"/>
    <cellStyle name="SAPBEXexcGood3 16 5" xfId="14434"/>
    <cellStyle name="SAPBEXexcGood3 16 6" xfId="14435"/>
    <cellStyle name="SAPBEXexcGood3 16 7" xfId="14436"/>
    <cellStyle name="SAPBEXexcGood3 16 8" xfId="14437"/>
    <cellStyle name="SAPBEXexcGood3 17" xfId="14438"/>
    <cellStyle name="SAPBEXexcGood3 17 2" xfId="14439"/>
    <cellStyle name="SAPBEXexcGood3 17 2 2" xfId="14440"/>
    <cellStyle name="SAPBEXexcGood3 17 2 2 2" xfId="14441"/>
    <cellStyle name="SAPBEXexcGood3 17 2 2 3" xfId="14442"/>
    <cellStyle name="SAPBEXexcGood3 17 2 2 4" xfId="14443"/>
    <cellStyle name="SAPBEXexcGood3 17 2 2 5" xfId="14444"/>
    <cellStyle name="SAPBEXexcGood3 17 2 2 6" xfId="14445"/>
    <cellStyle name="SAPBEXexcGood3 17 2 3" xfId="14446"/>
    <cellStyle name="SAPBEXexcGood3 17 2 3 2" xfId="14447"/>
    <cellStyle name="SAPBEXexcGood3 17 2 3 3" xfId="14448"/>
    <cellStyle name="SAPBEXexcGood3 17 2 3 4" xfId="14449"/>
    <cellStyle name="SAPBEXexcGood3 17 2 3 5" xfId="14450"/>
    <cellStyle name="SAPBEXexcGood3 17 2 3 6" xfId="14451"/>
    <cellStyle name="SAPBEXexcGood3 17 2 4" xfId="14452"/>
    <cellStyle name="SAPBEXexcGood3 17 2 5" xfId="14453"/>
    <cellStyle name="SAPBEXexcGood3 17 2 6" xfId="14454"/>
    <cellStyle name="SAPBEXexcGood3 17 2 7" xfId="14455"/>
    <cellStyle name="SAPBEXexcGood3 17 2 8" xfId="14456"/>
    <cellStyle name="SAPBEXexcGood3 17 3" xfId="14457"/>
    <cellStyle name="SAPBEXexcGood3 17 3 2" xfId="14458"/>
    <cellStyle name="SAPBEXexcGood3 17 3 2 2" xfId="14459"/>
    <cellStyle name="SAPBEXexcGood3 17 3 2 3" xfId="14460"/>
    <cellStyle name="SAPBEXexcGood3 17 3 2 4" xfId="14461"/>
    <cellStyle name="SAPBEXexcGood3 17 3 2 5" xfId="14462"/>
    <cellStyle name="SAPBEXexcGood3 17 3 2 6" xfId="14463"/>
    <cellStyle name="SAPBEXexcGood3 17 3 3" xfId="14464"/>
    <cellStyle name="SAPBEXexcGood3 17 3 3 2" xfId="14465"/>
    <cellStyle name="SAPBEXexcGood3 17 3 3 3" xfId="14466"/>
    <cellStyle name="SAPBEXexcGood3 17 3 3 4" xfId="14467"/>
    <cellStyle name="SAPBEXexcGood3 17 3 3 5" xfId="14468"/>
    <cellStyle name="SAPBEXexcGood3 17 3 3 6" xfId="14469"/>
    <cellStyle name="SAPBEXexcGood3 17 3 4" xfId="14470"/>
    <cellStyle name="SAPBEXexcGood3 17 3 5" xfId="14471"/>
    <cellStyle name="SAPBEXexcGood3 17 3 6" xfId="14472"/>
    <cellStyle name="SAPBEXexcGood3 17 3 7" xfId="14473"/>
    <cellStyle name="SAPBEXexcGood3 17 3 8" xfId="14474"/>
    <cellStyle name="SAPBEXexcGood3 17 4" xfId="14475"/>
    <cellStyle name="SAPBEXexcGood3 17 5" xfId="14476"/>
    <cellStyle name="SAPBEXexcGood3 17 6" xfId="14477"/>
    <cellStyle name="SAPBEXexcGood3 17 7" xfId="14478"/>
    <cellStyle name="SAPBEXexcGood3 17 8" xfId="14479"/>
    <cellStyle name="SAPBEXexcGood3 18" xfId="14480"/>
    <cellStyle name="SAPBEXexcGood3 18 2" xfId="14481"/>
    <cellStyle name="SAPBEXexcGood3 18 2 2" xfId="14482"/>
    <cellStyle name="SAPBEXexcGood3 18 2 2 2" xfId="14483"/>
    <cellStyle name="SAPBEXexcGood3 18 2 2 3" xfId="14484"/>
    <cellStyle name="SAPBEXexcGood3 18 2 2 4" xfId="14485"/>
    <cellStyle name="SAPBEXexcGood3 18 2 2 5" xfId="14486"/>
    <cellStyle name="SAPBEXexcGood3 18 2 2 6" xfId="14487"/>
    <cellStyle name="SAPBEXexcGood3 18 2 3" xfId="14488"/>
    <cellStyle name="SAPBEXexcGood3 18 2 3 2" xfId="14489"/>
    <cellStyle name="SAPBEXexcGood3 18 2 3 3" xfId="14490"/>
    <cellStyle name="SAPBEXexcGood3 18 2 3 4" xfId="14491"/>
    <cellStyle name="SAPBEXexcGood3 18 2 3 5" xfId="14492"/>
    <cellStyle name="SAPBEXexcGood3 18 2 3 6" xfId="14493"/>
    <cellStyle name="SAPBEXexcGood3 18 2 4" xfId="14494"/>
    <cellStyle name="SAPBEXexcGood3 18 2 5" xfId="14495"/>
    <cellStyle name="SAPBEXexcGood3 18 2 6" xfId="14496"/>
    <cellStyle name="SAPBEXexcGood3 18 2 7" xfId="14497"/>
    <cellStyle name="SAPBEXexcGood3 18 2 8" xfId="14498"/>
    <cellStyle name="SAPBEXexcGood3 18 3" xfId="14499"/>
    <cellStyle name="SAPBEXexcGood3 18 3 2" xfId="14500"/>
    <cellStyle name="SAPBEXexcGood3 18 3 2 2" xfId="14501"/>
    <cellStyle name="SAPBEXexcGood3 18 3 2 3" xfId="14502"/>
    <cellStyle name="SAPBEXexcGood3 18 3 2 4" xfId="14503"/>
    <cellStyle name="SAPBEXexcGood3 18 3 2 5" xfId="14504"/>
    <cellStyle name="SAPBEXexcGood3 18 3 2 6" xfId="14505"/>
    <cellStyle name="SAPBEXexcGood3 18 3 3" xfId="14506"/>
    <cellStyle name="SAPBEXexcGood3 18 3 3 2" xfId="14507"/>
    <cellStyle name="SAPBEXexcGood3 18 3 3 3" xfId="14508"/>
    <cellStyle name="SAPBEXexcGood3 18 3 3 4" xfId="14509"/>
    <cellStyle name="SAPBEXexcGood3 18 3 3 5" xfId="14510"/>
    <cellStyle name="SAPBEXexcGood3 18 3 3 6" xfId="14511"/>
    <cellStyle name="SAPBEXexcGood3 18 3 4" xfId="14512"/>
    <cellStyle name="SAPBEXexcGood3 18 3 5" xfId="14513"/>
    <cellStyle name="SAPBEXexcGood3 18 3 6" xfId="14514"/>
    <cellStyle name="SAPBEXexcGood3 18 3 7" xfId="14515"/>
    <cellStyle name="SAPBEXexcGood3 18 3 8" xfId="14516"/>
    <cellStyle name="SAPBEXexcGood3 18 4" xfId="14517"/>
    <cellStyle name="SAPBEXexcGood3 18 5" xfId="14518"/>
    <cellStyle name="SAPBEXexcGood3 18 6" xfId="14519"/>
    <cellStyle name="SAPBEXexcGood3 18 7" xfId="14520"/>
    <cellStyle name="SAPBEXexcGood3 18 8" xfId="14521"/>
    <cellStyle name="SAPBEXexcGood3 19" xfId="14522"/>
    <cellStyle name="SAPBEXexcGood3 19 2" xfId="14523"/>
    <cellStyle name="SAPBEXexcGood3 19 2 2" xfId="14524"/>
    <cellStyle name="SAPBEXexcGood3 19 2 2 2" xfId="14525"/>
    <cellStyle name="SAPBEXexcGood3 19 2 2 3" xfId="14526"/>
    <cellStyle name="SAPBEXexcGood3 19 2 2 4" xfId="14527"/>
    <cellStyle name="SAPBEXexcGood3 19 2 2 5" xfId="14528"/>
    <cellStyle name="SAPBEXexcGood3 19 2 2 6" xfId="14529"/>
    <cellStyle name="SAPBEXexcGood3 19 2 3" xfId="14530"/>
    <cellStyle name="SAPBEXexcGood3 19 2 3 2" xfId="14531"/>
    <cellStyle name="SAPBEXexcGood3 19 2 3 3" xfId="14532"/>
    <cellStyle name="SAPBEXexcGood3 19 2 3 4" xfId="14533"/>
    <cellStyle name="SAPBEXexcGood3 19 2 3 5" xfId="14534"/>
    <cellStyle name="SAPBEXexcGood3 19 2 3 6" xfId="14535"/>
    <cellStyle name="SAPBEXexcGood3 19 2 4" xfId="14536"/>
    <cellStyle name="SAPBEXexcGood3 19 2 5" xfId="14537"/>
    <cellStyle name="SAPBEXexcGood3 19 2 6" xfId="14538"/>
    <cellStyle name="SAPBEXexcGood3 19 2 7" xfId="14539"/>
    <cellStyle name="SAPBEXexcGood3 19 2 8" xfId="14540"/>
    <cellStyle name="SAPBEXexcGood3 19 3" xfId="14541"/>
    <cellStyle name="SAPBEXexcGood3 19 3 2" xfId="14542"/>
    <cellStyle name="SAPBEXexcGood3 19 3 2 2" xfId="14543"/>
    <cellStyle name="SAPBEXexcGood3 19 3 2 3" xfId="14544"/>
    <cellStyle name="SAPBEXexcGood3 19 3 2 4" xfId="14545"/>
    <cellStyle name="SAPBEXexcGood3 19 3 2 5" xfId="14546"/>
    <cellStyle name="SAPBEXexcGood3 19 3 2 6" xfId="14547"/>
    <cellStyle name="SAPBEXexcGood3 19 3 3" xfId="14548"/>
    <cellStyle name="SAPBEXexcGood3 19 3 3 2" xfId="14549"/>
    <cellStyle name="SAPBEXexcGood3 19 3 3 3" xfId="14550"/>
    <cellStyle name="SAPBEXexcGood3 19 3 3 4" xfId="14551"/>
    <cellStyle name="SAPBEXexcGood3 19 3 3 5" xfId="14552"/>
    <cellStyle name="SAPBEXexcGood3 19 3 3 6" xfId="14553"/>
    <cellStyle name="SAPBEXexcGood3 19 3 4" xfId="14554"/>
    <cellStyle name="SAPBEXexcGood3 19 3 5" xfId="14555"/>
    <cellStyle name="SAPBEXexcGood3 19 3 6" xfId="14556"/>
    <cellStyle name="SAPBEXexcGood3 19 3 7" xfId="14557"/>
    <cellStyle name="SAPBEXexcGood3 19 3 8" xfId="14558"/>
    <cellStyle name="SAPBEXexcGood3 19 4" xfId="14559"/>
    <cellStyle name="SAPBEXexcGood3 19 5" xfId="14560"/>
    <cellStyle name="SAPBEXexcGood3 19 6" xfId="14561"/>
    <cellStyle name="SAPBEXexcGood3 19 7" xfId="14562"/>
    <cellStyle name="SAPBEXexcGood3 19 8" xfId="14563"/>
    <cellStyle name="SAPBEXexcGood3 2" xfId="14564"/>
    <cellStyle name="SAPBEXexcGood3 2 2" xfId="14565"/>
    <cellStyle name="SAPBEXexcGood3 2 2 2" xfId="14566"/>
    <cellStyle name="SAPBEXexcGood3 2 2 2 2" xfId="14567"/>
    <cellStyle name="SAPBEXexcGood3 2 2 2 3" xfId="14568"/>
    <cellStyle name="SAPBEXexcGood3 2 2 2 4" xfId="14569"/>
    <cellStyle name="SAPBEXexcGood3 2 2 2 5" xfId="14570"/>
    <cellStyle name="SAPBEXexcGood3 2 2 2 6" xfId="14571"/>
    <cellStyle name="SAPBEXexcGood3 2 2 3" xfId="14572"/>
    <cellStyle name="SAPBEXexcGood3 2 2 3 2" xfId="14573"/>
    <cellStyle name="SAPBEXexcGood3 2 2 3 3" xfId="14574"/>
    <cellStyle name="SAPBEXexcGood3 2 2 3 4" xfId="14575"/>
    <cellStyle name="SAPBEXexcGood3 2 2 3 5" xfId="14576"/>
    <cellStyle name="SAPBEXexcGood3 2 2 3 6" xfId="14577"/>
    <cellStyle name="SAPBEXexcGood3 2 2 4" xfId="14578"/>
    <cellStyle name="SAPBEXexcGood3 2 2 5" xfId="14579"/>
    <cellStyle name="SAPBEXexcGood3 2 2 6" xfId="14580"/>
    <cellStyle name="SAPBEXexcGood3 2 2 7" xfId="14581"/>
    <cellStyle name="SAPBEXexcGood3 2 2 8" xfId="14582"/>
    <cellStyle name="SAPBEXexcGood3 2 3" xfId="14583"/>
    <cellStyle name="SAPBEXexcGood3 2 3 2" xfId="14584"/>
    <cellStyle name="SAPBEXexcGood3 2 3 2 2" xfId="14585"/>
    <cellStyle name="SAPBEXexcGood3 2 3 2 3" xfId="14586"/>
    <cellStyle name="SAPBEXexcGood3 2 3 2 4" xfId="14587"/>
    <cellStyle name="SAPBEXexcGood3 2 3 2 5" xfId="14588"/>
    <cellStyle name="SAPBEXexcGood3 2 3 2 6" xfId="14589"/>
    <cellStyle name="SAPBEXexcGood3 2 3 3" xfId="14590"/>
    <cellStyle name="SAPBEXexcGood3 2 3 3 2" xfId="14591"/>
    <cellStyle name="SAPBEXexcGood3 2 3 3 3" xfId="14592"/>
    <cellStyle name="SAPBEXexcGood3 2 3 3 4" xfId="14593"/>
    <cellStyle name="SAPBEXexcGood3 2 3 3 5" xfId="14594"/>
    <cellStyle name="SAPBEXexcGood3 2 3 3 6" xfId="14595"/>
    <cellStyle name="SAPBEXexcGood3 2 3 4" xfId="14596"/>
    <cellStyle name="SAPBEXexcGood3 2 3 5" xfId="14597"/>
    <cellStyle name="SAPBEXexcGood3 2 3 6" xfId="14598"/>
    <cellStyle name="SAPBEXexcGood3 2 3 7" xfId="14599"/>
    <cellStyle name="SAPBEXexcGood3 2 3 8" xfId="14600"/>
    <cellStyle name="SAPBEXexcGood3 2 4" xfId="14601"/>
    <cellStyle name="SAPBEXexcGood3 2 5" xfId="14602"/>
    <cellStyle name="SAPBEXexcGood3 2 6" xfId="14603"/>
    <cellStyle name="SAPBEXexcGood3 2 7" xfId="14604"/>
    <cellStyle name="SAPBEXexcGood3 2 8" xfId="14605"/>
    <cellStyle name="SAPBEXexcGood3 20" xfId="14606"/>
    <cellStyle name="SAPBEXexcGood3 20 2" xfId="14607"/>
    <cellStyle name="SAPBEXexcGood3 20 2 2" xfId="14608"/>
    <cellStyle name="SAPBEXexcGood3 20 2 3" xfId="14609"/>
    <cellStyle name="SAPBEXexcGood3 20 2 4" xfId="14610"/>
    <cellStyle name="SAPBEXexcGood3 20 2 5" xfId="14611"/>
    <cellStyle name="SAPBEXexcGood3 20 2 6" xfId="14612"/>
    <cellStyle name="SAPBEXexcGood3 20 3" xfId="14613"/>
    <cellStyle name="SAPBEXexcGood3 20 3 2" xfId="14614"/>
    <cellStyle name="SAPBEXexcGood3 20 3 3" xfId="14615"/>
    <cellStyle name="SAPBEXexcGood3 20 3 4" xfId="14616"/>
    <cellStyle name="SAPBEXexcGood3 20 3 5" xfId="14617"/>
    <cellStyle name="SAPBEXexcGood3 20 3 6" xfId="14618"/>
    <cellStyle name="SAPBEXexcGood3 20 4" xfId="14619"/>
    <cellStyle name="SAPBEXexcGood3 20 5" xfId="14620"/>
    <cellStyle name="SAPBEXexcGood3 20 6" xfId="14621"/>
    <cellStyle name="SAPBEXexcGood3 20 7" xfId="14622"/>
    <cellStyle name="SAPBEXexcGood3 20 8" xfId="14623"/>
    <cellStyle name="SAPBEXexcGood3 21" xfId="14624"/>
    <cellStyle name="SAPBEXexcGood3 21 2" xfId="14625"/>
    <cellStyle name="SAPBEXexcGood3 21 2 2" xfId="14626"/>
    <cellStyle name="SAPBEXexcGood3 21 2 3" xfId="14627"/>
    <cellStyle name="SAPBEXexcGood3 21 2 4" xfId="14628"/>
    <cellStyle name="SAPBEXexcGood3 21 2 5" xfId="14629"/>
    <cellStyle name="SAPBEXexcGood3 21 2 6" xfId="14630"/>
    <cellStyle name="SAPBEXexcGood3 21 3" xfId="14631"/>
    <cellStyle name="SAPBEXexcGood3 21 3 2" xfId="14632"/>
    <cellStyle name="SAPBEXexcGood3 21 3 3" xfId="14633"/>
    <cellStyle name="SAPBEXexcGood3 21 3 4" xfId="14634"/>
    <cellStyle name="SAPBEXexcGood3 21 3 5" xfId="14635"/>
    <cellStyle name="SAPBEXexcGood3 21 3 6" xfId="14636"/>
    <cellStyle name="SAPBEXexcGood3 21 4" xfId="14637"/>
    <cellStyle name="SAPBEXexcGood3 21 5" xfId="14638"/>
    <cellStyle name="SAPBEXexcGood3 21 6" xfId="14639"/>
    <cellStyle name="SAPBEXexcGood3 21 7" xfId="14640"/>
    <cellStyle name="SAPBEXexcGood3 21 8" xfId="14641"/>
    <cellStyle name="SAPBEXexcGood3 22" xfId="14642"/>
    <cellStyle name="SAPBEXexcGood3 23" xfId="14643"/>
    <cellStyle name="SAPBEXexcGood3 24" xfId="14644"/>
    <cellStyle name="SAPBEXexcGood3 25" xfId="14645"/>
    <cellStyle name="SAPBEXexcGood3 26" xfId="14646"/>
    <cellStyle name="SAPBEXexcGood3 27" xfId="32944"/>
    <cellStyle name="SAPBEXexcGood3 3" xfId="14647"/>
    <cellStyle name="SAPBEXexcGood3 3 2" xfId="14648"/>
    <cellStyle name="SAPBEXexcGood3 3 2 2" xfId="14649"/>
    <cellStyle name="SAPBEXexcGood3 3 2 2 2" xfId="14650"/>
    <cellStyle name="SAPBEXexcGood3 3 2 2 3" xfId="14651"/>
    <cellStyle name="SAPBEXexcGood3 3 2 2 4" xfId="14652"/>
    <cellStyle name="SAPBEXexcGood3 3 2 2 5" xfId="14653"/>
    <cellStyle name="SAPBEXexcGood3 3 2 2 6" xfId="14654"/>
    <cellStyle name="SAPBEXexcGood3 3 2 3" xfId="14655"/>
    <cellStyle name="SAPBEXexcGood3 3 2 3 2" xfId="14656"/>
    <cellStyle name="SAPBEXexcGood3 3 2 3 3" xfId="14657"/>
    <cellStyle name="SAPBEXexcGood3 3 2 3 4" xfId="14658"/>
    <cellStyle name="SAPBEXexcGood3 3 2 3 5" xfId="14659"/>
    <cellStyle name="SAPBEXexcGood3 3 2 3 6" xfId="14660"/>
    <cellStyle name="SAPBEXexcGood3 3 2 4" xfId="14661"/>
    <cellStyle name="SAPBEXexcGood3 3 2 5" xfId="14662"/>
    <cellStyle name="SAPBEXexcGood3 3 2 6" xfId="14663"/>
    <cellStyle name="SAPBEXexcGood3 3 2 7" xfId="14664"/>
    <cellStyle name="SAPBEXexcGood3 3 2 8" xfId="14665"/>
    <cellStyle name="SAPBEXexcGood3 3 3" xfId="14666"/>
    <cellStyle name="SAPBEXexcGood3 3 3 2" xfId="14667"/>
    <cellStyle name="SAPBEXexcGood3 3 3 2 2" xfId="14668"/>
    <cellStyle name="SAPBEXexcGood3 3 3 2 3" xfId="14669"/>
    <cellStyle name="SAPBEXexcGood3 3 3 2 4" xfId="14670"/>
    <cellStyle name="SAPBEXexcGood3 3 3 2 5" xfId="14671"/>
    <cellStyle name="SAPBEXexcGood3 3 3 2 6" xfId="14672"/>
    <cellStyle name="SAPBEXexcGood3 3 3 3" xfId="14673"/>
    <cellStyle name="SAPBEXexcGood3 3 3 3 2" xfId="14674"/>
    <cellStyle name="SAPBEXexcGood3 3 3 3 3" xfId="14675"/>
    <cellStyle name="SAPBEXexcGood3 3 3 3 4" xfId="14676"/>
    <cellStyle name="SAPBEXexcGood3 3 3 3 5" xfId="14677"/>
    <cellStyle name="SAPBEXexcGood3 3 3 3 6" xfId="14678"/>
    <cellStyle name="SAPBEXexcGood3 3 3 4" xfId="14679"/>
    <cellStyle name="SAPBEXexcGood3 3 3 5" xfId="14680"/>
    <cellStyle name="SAPBEXexcGood3 3 3 6" xfId="14681"/>
    <cellStyle name="SAPBEXexcGood3 3 3 7" xfId="14682"/>
    <cellStyle name="SAPBEXexcGood3 3 3 8" xfId="14683"/>
    <cellStyle name="SAPBEXexcGood3 3 4" xfId="14684"/>
    <cellStyle name="SAPBEXexcGood3 3 5" xfId="14685"/>
    <cellStyle name="SAPBEXexcGood3 3 6" xfId="14686"/>
    <cellStyle name="SAPBEXexcGood3 3 7" xfId="14687"/>
    <cellStyle name="SAPBEXexcGood3 3 8" xfId="14688"/>
    <cellStyle name="SAPBEXexcGood3 4" xfId="14689"/>
    <cellStyle name="SAPBEXexcGood3 4 2" xfId="14690"/>
    <cellStyle name="SAPBEXexcGood3 4 2 2" xfId="14691"/>
    <cellStyle name="SAPBEXexcGood3 4 2 2 2" xfId="14692"/>
    <cellStyle name="SAPBEXexcGood3 4 2 2 3" xfId="14693"/>
    <cellStyle name="SAPBEXexcGood3 4 2 2 4" xfId="14694"/>
    <cellStyle name="SAPBEXexcGood3 4 2 2 5" xfId="14695"/>
    <cellStyle name="SAPBEXexcGood3 4 2 2 6" xfId="14696"/>
    <cellStyle name="SAPBEXexcGood3 4 2 3" xfId="14697"/>
    <cellStyle name="SAPBEXexcGood3 4 2 3 2" xfId="14698"/>
    <cellStyle name="SAPBEXexcGood3 4 2 3 3" xfId="14699"/>
    <cellStyle name="SAPBEXexcGood3 4 2 3 4" xfId="14700"/>
    <cellStyle name="SAPBEXexcGood3 4 2 3 5" xfId="14701"/>
    <cellStyle name="SAPBEXexcGood3 4 2 3 6" xfId="14702"/>
    <cellStyle name="SAPBEXexcGood3 4 2 4" xfId="14703"/>
    <cellStyle name="SAPBEXexcGood3 4 2 5" xfId="14704"/>
    <cellStyle name="SAPBEXexcGood3 4 2 6" xfId="14705"/>
    <cellStyle name="SAPBEXexcGood3 4 2 7" xfId="14706"/>
    <cellStyle name="SAPBEXexcGood3 4 2 8" xfId="14707"/>
    <cellStyle name="SAPBEXexcGood3 4 3" xfId="14708"/>
    <cellStyle name="SAPBEXexcGood3 4 3 2" xfId="14709"/>
    <cellStyle name="SAPBEXexcGood3 4 3 2 2" xfId="14710"/>
    <cellStyle name="SAPBEXexcGood3 4 3 2 3" xfId="14711"/>
    <cellStyle name="SAPBEXexcGood3 4 3 2 4" xfId="14712"/>
    <cellStyle name="SAPBEXexcGood3 4 3 2 5" xfId="14713"/>
    <cellStyle name="SAPBEXexcGood3 4 3 2 6" xfId="14714"/>
    <cellStyle name="SAPBEXexcGood3 4 3 3" xfId="14715"/>
    <cellStyle name="SAPBEXexcGood3 4 3 3 2" xfId="14716"/>
    <cellStyle name="SAPBEXexcGood3 4 3 3 3" xfId="14717"/>
    <cellStyle name="SAPBEXexcGood3 4 3 3 4" xfId="14718"/>
    <cellStyle name="SAPBEXexcGood3 4 3 3 5" xfId="14719"/>
    <cellStyle name="SAPBEXexcGood3 4 3 3 6" xfId="14720"/>
    <cellStyle name="SAPBEXexcGood3 4 3 4" xfId="14721"/>
    <cellStyle name="SAPBEXexcGood3 4 3 5" xfId="14722"/>
    <cellStyle name="SAPBEXexcGood3 4 3 6" xfId="14723"/>
    <cellStyle name="SAPBEXexcGood3 4 3 7" xfId="14724"/>
    <cellStyle name="SAPBEXexcGood3 4 3 8" xfId="14725"/>
    <cellStyle name="SAPBEXexcGood3 4 4" xfId="14726"/>
    <cellStyle name="SAPBEXexcGood3 4 5" xfId="14727"/>
    <cellStyle name="SAPBEXexcGood3 4 6" xfId="14728"/>
    <cellStyle name="SAPBEXexcGood3 4 7" xfId="14729"/>
    <cellStyle name="SAPBEXexcGood3 4 8" xfId="14730"/>
    <cellStyle name="SAPBEXexcGood3 5" xfId="14731"/>
    <cellStyle name="SAPBEXexcGood3 5 2" xfId="14732"/>
    <cellStyle name="SAPBEXexcGood3 5 2 2" xfId="14733"/>
    <cellStyle name="SAPBEXexcGood3 5 2 2 2" xfId="14734"/>
    <cellStyle name="SAPBEXexcGood3 5 2 2 3" xfId="14735"/>
    <cellStyle name="SAPBEXexcGood3 5 2 2 4" xfId="14736"/>
    <cellStyle name="SAPBEXexcGood3 5 2 2 5" xfId="14737"/>
    <cellStyle name="SAPBEXexcGood3 5 2 2 6" xfId="14738"/>
    <cellStyle name="SAPBEXexcGood3 5 2 3" xfId="14739"/>
    <cellStyle name="SAPBEXexcGood3 5 2 3 2" xfId="14740"/>
    <cellStyle name="SAPBEXexcGood3 5 2 3 3" xfId="14741"/>
    <cellStyle name="SAPBEXexcGood3 5 2 3 4" xfId="14742"/>
    <cellStyle name="SAPBEXexcGood3 5 2 3 5" xfId="14743"/>
    <cellStyle name="SAPBEXexcGood3 5 2 3 6" xfId="14744"/>
    <cellStyle name="SAPBEXexcGood3 5 2 4" xfId="14745"/>
    <cellStyle name="SAPBEXexcGood3 5 2 5" xfId="14746"/>
    <cellStyle name="SAPBEXexcGood3 5 2 6" xfId="14747"/>
    <cellStyle name="SAPBEXexcGood3 5 2 7" xfId="14748"/>
    <cellStyle name="SAPBEXexcGood3 5 2 8" xfId="14749"/>
    <cellStyle name="SAPBEXexcGood3 5 3" xfId="14750"/>
    <cellStyle name="SAPBEXexcGood3 5 3 2" xfId="14751"/>
    <cellStyle name="SAPBEXexcGood3 5 3 2 2" xfId="14752"/>
    <cellStyle name="SAPBEXexcGood3 5 3 2 3" xfId="14753"/>
    <cellStyle name="SAPBEXexcGood3 5 3 2 4" xfId="14754"/>
    <cellStyle name="SAPBEXexcGood3 5 3 2 5" xfId="14755"/>
    <cellStyle name="SAPBEXexcGood3 5 3 2 6" xfId="14756"/>
    <cellStyle name="SAPBEXexcGood3 5 3 3" xfId="14757"/>
    <cellStyle name="SAPBEXexcGood3 5 3 3 2" xfId="14758"/>
    <cellStyle name="SAPBEXexcGood3 5 3 3 3" xfId="14759"/>
    <cellStyle name="SAPBEXexcGood3 5 3 3 4" xfId="14760"/>
    <cellStyle name="SAPBEXexcGood3 5 3 3 5" xfId="14761"/>
    <cellStyle name="SAPBEXexcGood3 5 3 3 6" xfId="14762"/>
    <cellStyle name="SAPBEXexcGood3 5 3 4" xfId="14763"/>
    <cellStyle name="SAPBEXexcGood3 5 3 5" xfId="14764"/>
    <cellStyle name="SAPBEXexcGood3 5 3 6" xfId="14765"/>
    <cellStyle name="SAPBEXexcGood3 5 3 7" xfId="14766"/>
    <cellStyle name="SAPBEXexcGood3 5 3 8" xfId="14767"/>
    <cellStyle name="SAPBEXexcGood3 5 4" xfId="14768"/>
    <cellStyle name="SAPBEXexcGood3 5 5" xfId="14769"/>
    <cellStyle name="SAPBEXexcGood3 5 6" xfId="14770"/>
    <cellStyle name="SAPBEXexcGood3 5 7" xfId="14771"/>
    <cellStyle name="SAPBEXexcGood3 5 8" xfId="14772"/>
    <cellStyle name="SAPBEXexcGood3 6" xfId="14773"/>
    <cellStyle name="SAPBEXexcGood3 6 2" xfId="14774"/>
    <cellStyle name="SAPBEXexcGood3 6 2 2" xfId="14775"/>
    <cellStyle name="SAPBEXexcGood3 6 2 2 2" xfId="14776"/>
    <cellStyle name="SAPBEXexcGood3 6 2 2 3" xfId="14777"/>
    <cellStyle name="SAPBEXexcGood3 6 2 2 4" xfId="14778"/>
    <cellStyle name="SAPBEXexcGood3 6 2 2 5" xfId="14779"/>
    <cellStyle name="SAPBEXexcGood3 6 2 2 6" xfId="14780"/>
    <cellStyle name="SAPBEXexcGood3 6 2 3" xfId="14781"/>
    <cellStyle name="SAPBEXexcGood3 6 2 3 2" xfId="14782"/>
    <cellStyle name="SAPBEXexcGood3 6 2 3 3" xfId="14783"/>
    <cellStyle name="SAPBEXexcGood3 6 2 3 4" xfId="14784"/>
    <cellStyle name="SAPBEXexcGood3 6 2 3 5" xfId="14785"/>
    <cellStyle name="SAPBEXexcGood3 6 2 3 6" xfId="14786"/>
    <cellStyle name="SAPBEXexcGood3 6 2 4" xfId="14787"/>
    <cellStyle name="SAPBEXexcGood3 6 2 5" xfId="14788"/>
    <cellStyle name="SAPBEXexcGood3 6 2 6" xfId="14789"/>
    <cellStyle name="SAPBEXexcGood3 6 2 7" xfId="14790"/>
    <cellStyle name="SAPBEXexcGood3 6 2 8" xfId="14791"/>
    <cellStyle name="SAPBEXexcGood3 6 3" xfId="14792"/>
    <cellStyle name="SAPBEXexcGood3 6 3 2" xfId="14793"/>
    <cellStyle name="SAPBEXexcGood3 6 3 2 2" xfId="14794"/>
    <cellStyle name="SAPBEXexcGood3 6 3 2 3" xfId="14795"/>
    <cellStyle name="SAPBEXexcGood3 6 3 2 4" xfId="14796"/>
    <cellStyle name="SAPBEXexcGood3 6 3 2 5" xfId="14797"/>
    <cellStyle name="SAPBEXexcGood3 6 3 2 6" xfId="14798"/>
    <cellStyle name="SAPBEXexcGood3 6 3 3" xfId="14799"/>
    <cellStyle name="SAPBEXexcGood3 6 3 3 2" xfId="14800"/>
    <cellStyle name="SAPBEXexcGood3 6 3 3 3" xfId="14801"/>
    <cellStyle name="SAPBEXexcGood3 6 3 3 4" xfId="14802"/>
    <cellStyle name="SAPBEXexcGood3 6 3 3 5" xfId="14803"/>
    <cellStyle name="SAPBEXexcGood3 6 3 3 6" xfId="14804"/>
    <cellStyle name="SAPBEXexcGood3 6 3 4" xfId="14805"/>
    <cellStyle name="SAPBEXexcGood3 6 3 5" xfId="14806"/>
    <cellStyle name="SAPBEXexcGood3 6 3 6" xfId="14807"/>
    <cellStyle name="SAPBEXexcGood3 6 3 7" xfId="14808"/>
    <cellStyle name="SAPBEXexcGood3 6 3 8" xfId="14809"/>
    <cellStyle name="SAPBEXexcGood3 6 4" xfId="14810"/>
    <cellStyle name="SAPBEXexcGood3 6 5" xfId="14811"/>
    <cellStyle name="SAPBEXexcGood3 6 6" xfId="14812"/>
    <cellStyle name="SAPBEXexcGood3 6 7" xfId="14813"/>
    <cellStyle name="SAPBEXexcGood3 6 8" xfId="14814"/>
    <cellStyle name="SAPBEXexcGood3 7" xfId="14815"/>
    <cellStyle name="SAPBEXexcGood3 7 2" xfId="14816"/>
    <cellStyle name="SAPBEXexcGood3 7 2 2" xfId="14817"/>
    <cellStyle name="SAPBEXexcGood3 7 2 2 2" xfId="14818"/>
    <cellStyle name="SAPBEXexcGood3 7 2 2 3" xfId="14819"/>
    <cellStyle name="SAPBEXexcGood3 7 2 2 4" xfId="14820"/>
    <cellStyle name="SAPBEXexcGood3 7 2 2 5" xfId="14821"/>
    <cellStyle name="SAPBEXexcGood3 7 2 2 6" xfId="14822"/>
    <cellStyle name="SAPBEXexcGood3 7 2 3" xfId="14823"/>
    <cellStyle name="SAPBEXexcGood3 7 2 3 2" xfId="14824"/>
    <cellStyle name="SAPBEXexcGood3 7 2 3 3" xfId="14825"/>
    <cellStyle name="SAPBEXexcGood3 7 2 3 4" xfId="14826"/>
    <cellStyle name="SAPBEXexcGood3 7 2 3 5" xfId="14827"/>
    <cellStyle name="SAPBEXexcGood3 7 2 3 6" xfId="14828"/>
    <cellStyle name="SAPBEXexcGood3 7 2 4" xfId="14829"/>
    <cellStyle name="SAPBEXexcGood3 7 2 5" xfId="14830"/>
    <cellStyle name="SAPBEXexcGood3 7 2 6" xfId="14831"/>
    <cellStyle name="SAPBEXexcGood3 7 2 7" xfId="14832"/>
    <cellStyle name="SAPBEXexcGood3 7 2 8" xfId="14833"/>
    <cellStyle name="SAPBEXexcGood3 7 3" xfId="14834"/>
    <cellStyle name="SAPBEXexcGood3 7 3 2" xfId="14835"/>
    <cellStyle name="SAPBEXexcGood3 7 3 2 2" xfId="14836"/>
    <cellStyle name="SAPBEXexcGood3 7 3 2 3" xfId="14837"/>
    <cellStyle name="SAPBEXexcGood3 7 3 2 4" xfId="14838"/>
    <cellStyle name="SAPBEXexcGood3 7 3 2 5" xfId="14839"/>
    <cellStyle name="SAPBEXexcGood3 7 3 2 6" xfId="14840"/>
    <cellStyle name="SAPBEXexcGood3 7 3 3" xfId="14841"/>
    <cellStyle name="SAPBEXexcGood3 7 3 3 2" xfId="14842"/>
    <cellStyle name="SAPBEXexcGood3 7 3 3 3" xfId="14843"/>
    <cellStyle name="SAPBEXexcGood3 7 3 3 4" xfId="14844"/>
    <cellStyle name="SAPBEXexcGood3 7 3 3 5" xfId="14845"/>
    <cellStyle name="SAPBEXexcGood3 7 3 3 6" xfId="14846"/>
    <cellStyle name="SAPBEXexcGood3 7 3 4" xfId="14847"/>
    <cellStyle name="SAPBEXexcGood3 7 3 5" xfId="14848"/>
    <cellStyle name="SAPBEXexcGood3 7 3 6" xfId="14849"/>
    <cellStyle name="SAPBEXexcGood3 7 3 7" xfId="14850"/>
    <cellStyle name="SAPBEXexcGood3 7 3 8" xfId="14851"/>
    <cellStyle name="SAPBEXexcGood3 7 4" xfId="14852"/>
    <cellStyle name="SAPBEXexcGood3 7 5" xfId="14853"/>
    <cellStyle name="SAPBEXexcGood3 7 6" xfId="14854"/>
    <cellStyle name="SAPBEXexcGood3 7 7" xfId="14855"/>
    <cellStyle name="SAPBEXexcGood3 7 8" xfId="14856"/>
    <cellStyle name="SAPBEXexcGood3 8" xfId="14857"/>
    <cellStyle name="SAPBEXexcGood3 8 2" xfId="14858"/>
    <cellStyle name="SAPBEXexcGood3 8 2 2" xfId="14859"/>
    <cellStyle name="SAPBEXexcGood3 8 2 2 2" xfId="14860"/>
    <cellStyle name="SAPBEXexcGood3 8 2 2 3" xfId="14861"/>
    <cellStyle name="SAPBEXexcGood3 8 2 2 4" xfId="14862"/>
    <cellStyle name="SAPBEXexcGood3 8 2 2 5" xfId="14863"/>
    <cellStyle name="SAPBEXexcGood3 8 2 2 6" xfId="14864"/>
    <cellStyle name="SAPBEXexcGood3 8 2 3" xfId="14865"/>
    <cellStyle name="SAPBEXexcGood3 8 2 3 2" xfId="14866"/>
    <cellStyle name="SAPBEXexcGood3 8 2 3 3" xfId="14867"/>
    <cellStyle name="SAPBEXexcGood3 8 2 3 4" xfId="14868"/>
    <cellStyle name="SAPBEXexcGood3 8 2 3 5" xfId="14869"/>
    <cellStyle name="SAPBEXexcGood3 8 2 3 6" xfId="14870"/>
    <cellStyle name="SAPBEXexcGood3 8 2 4" xfId="14871"/>
    <cellStyle name="SAPBEXexcGood3 8 2 5" xfId="14872"/>
    <cellStyle name="SAPBEXexcGood3 8 2 6" xfId="14873"/>
    <cellStyle name="SAPBEXexcGood3 8 2 7" xfId="14874"/>
    <cellStyle name="SAPBEXexcGood3 8 2 8" xfId="14875"/>
    <cellStyle name="SAPBEXexcGood3 8 3" xfId="14876"/>
    <cellStyle name="SAPBEXexcGood3 8 3 2" xfId="14877"/>
    <cellStyle name="SAPBEXexcGood3 8 3 2 2" xfId="14878"/>
    <cellStyle name="SAPBEXexcGood3 8 3 2 3" xfId="14879"/>
    <cellStyle name="SAPBEXexcGood3 8 3 2 4" xfId="14880"/>
    <cellStyle name="SAPBEXexcGood3 8 3 2 5" xfId="14881"/>
    <cellStyle name="SAPBEXexcGood3 8 3 2 6" xfId="14882"/>
    <cellStyle name="SAPBEXexcGood3 8 3 3" xfId="14883"/>
    <cellStyle name="SAPBEXexcGood3 8 3 3 2" xfId="14884"/>
    <cellStyle name="SAPBEXexcGood3 8 3 3 3" xfId="14885"/>
    <cellStyle name="SAPBEXexcGood3 8 3 3 4" xfId="14886"/>
    <cellStyle name="SAPBEXexcGood3 8 3 3 5" xfId="14887"/>
    <cellStyle name="SAPBEXexcGood3 8 3 3 6" xfId="14888"/>
    <cellStyle name="SAPBEXexcGood3 8 3 4" xfId="14889"/>
    <cellStyle name="SAPBEXexcGood3 8 3 5" xfId="14890"/>
    <cellStyle name="SAPBEXexcGood3 8 3 6" xfId="14891"/>
    <cellStyle name="SAPBEXexcGood3 8 3 7" xfId="14892"/>
    <cellStyle name="SAPBEXexcGood3 8 3 8" xfId="14893"/>
    <cellStyle name="SAPBEXexcGood3 8 4" xfId="14894"/>
    <cellStyle name="SAPBEXexcGood3 8 5" xfId="14895"/>
    <cellStyle name="SAPBEXexcGood3 8 6" xfId="14896"/>
    <cellStyle name="SAPBEXexcGood3 8 7" xfId="14897"/>
    <cellStyle name="SAPBEXexcGood3 8 8" xfId="14898"/>
    <cellStyle name="SAPBEXexcGood3 9" xfId="14899"/>
    <cellStyle name="SAPBEXexcGood3 9 2" xfId="14900"/>
    <cellStyle name="SAPBEXexcGood3 9 2 2" xfId="14901"/>
    <cellStyle name="SAPBEXexcGood3 9 2 2 2" xfId="14902"/>
    <cellStyle name="SAPBEXexcGood3 9 2 2 3" xfId="14903"/>
    <cellStyle name="SAPBEXexcGood3 9 2 2 4" xfId="14904"/>
    <cellStyle name="SAPBEXexcGood3 9 2 2 5" xfId="14905"/>
    <cellStyle name="SAPBEXexcGood3 9 2 2 6" xfId="14906"/>
    <cellStyle name="SAPBEXexcGood3 9 2 3" xfId="14907"/>
    <cellStyle name="SAPBEXexcGood3 9 2 3 2" xfId="14908"/>
    <cellStyle name="SAPBEXexcGood3 9 2 3 3" xfId="14909"/>
    <cellStyle name="SAPBEXexcGood3 9 2 3 4" xfId="14910"/>
    <cellStyle name="SAPBEXexcGood3 9 2 3 5" xfId="14911"/>
    <cellStyle name="SAPBEXexcGood3 9 2 3 6" xfId="14912"/>
    <cellStyle name="SAPBEXexcGood3 9 2 4" xfId="14913"/>
    <cellStyle name="SAPBEXexcGood3 9 2 5" xfId="14914"/>
    <cellStyle name="SAPBEXexcGood3 9 2 6" xfId="14915"/>
    <cellStyle name="SAPBEXexcGood3 9 2 7" xfId="14916"/>
    <cellStyle name="SAPBEXexcGood3 9 2 8" xfId="14917"/>
    <cellStyle name="SAPBEXexcGood3 9 3" xfId="14918"/>
    <cellStyle name="SAPBEXexcGood3 9 3 2" xfId="14919"/>
    <cellStyle name="SAPBEXexcGood3 9 3 2 2" xfId="14920"/>
    <cellStyle name="SAPBEXexcGood3 9 3 2 3" xfId="14921"/>
    <cellStyle name="SAPBEXexcGood3 9 3 2 4" xfId="14922"/>
    <cellStyle name="SAPBEXexcGood3 9 3 2 5" xfId="14923"/>
    <cellStyle name="SAPBEXexcGood3 9 3 2 6" xfId="14924"/>
    <cellStyle name="SAPBEXexcGood3 9 3 3" xfId="14925"/>
    <cellStyle name="SAPBEXexcGood3 9 3 3 2" xfId="14926"/>
    <cellStyle name="SAPBEXexcGood3 9 3 3 3" xfId="14927"/>
    <cellStyle name="SAPBEXexcGood3 9 3 3 4" xfId="14928"/>
    <cellStyle name="SAPBEXexcGood3 9 3 3 5" xfId="14929"/>
    <cellStyle name="SAPBEXexcGood3 9 3 3 6" xfId="14930"/>
    <cellStyle name="SAPBEXexcGood3 9 3 4" xfId="14931"/>
    <cellStyle name="SAPBEXexcGood3 9 3 5" xfId="14932"/>
    <cellStyle name="SAPBEXexcGood3 9 3 6" xfId="14933"/>
    <cellStyle name="SAPBEXexcGood3 9 3 7" xfId="14934"/>
    <cellStyle name="SAPBEXexcGood3 9 3 8" xfId="14935"/>
    <cellStyle name="SAPBEXexcGood3 9 4" xfId="14936"/>
    <cellStyle name="SAPBEXexcGood3 9 5" xfId="14937"/>
    <cellStyle name="SAPBEXexcGood3 9 6" xfId="14938"/>
    <cellStyle name="SAPBEXexcGood3 9 7" xfId="14939"/>
    <cellStyle name="SAPBEXexcGood3 9 8" xfId="14940"/>
    <cellStyle name="SAPBEXexcVeryBad" xfId="14941"/>
    <cellStyle name="SAPBEXfilterDrill" xfId="25"/>
    <cellStyle name="SAPBEXfilterDrill 10" xfId="14942"/>
    <cellStyle name="SAPBEXfilterDrill 11" xfId="14943"/>
    <cellStyle name="SAPBEXfilterDrill 12" xfId="14944"/>
    <cellStyle name="SAPBEXfilterDrill 13" xfId="14945"/>
    <cellStyle name="SAPBEXfilterDrill 14" xfId="14946"/>
    <cellStyle name="SAPBEXfilterDrill 15" xfId="14947"/>
    <cellStyle name="SAPBEXfilterDrill 16" xfId="14948"/>
    <cellStyle name="SAPBEXfilterDrill 17" xfId="14949"/>
    <cellStyle name="SAPBEXfilterDrill 18" xfId="14950"/>
    <cellStyle name="SAPBEXfilterDrill 2" xfId="14951"/>
    <cellStyle name="SAPBEXfilterDrill 3" xfId="14952"/>
    <cellStyle name="SAPBEXfilterDrill 4" xfId="14953"/>
    <cellStyle name="SAPBEXfilterDrill 5" xfId="14954"/>
    <cellStyle name="SAPBEXfilterDrill 6" xfId="14955"/>
    <cellStyle name="SAPBEXfilterDrill 7" xfId="14956"/>
    <cellStyle name="SAPBEXfilterDrill 8" xfId="14957"/>
    <cellStyle name="SAPBEXfilterDrill 9" xfId="14958"/>
    <cellStyle name="SAPBEXfilterItem" xfId="26"/>
    <cellStyle name="SAPBEXfilterText" xfId="27"/>
    <cellStyle name="SAPBEXfilterText 2" xfId="14959"/>
    <cellStyle name="SAPBEXformats" xfId="28"/>
    <cellStyle name="SAPBEXformats 10" xfId="14960"/>
    <cellStyle name="SAPBEXformats 10 2" xfId="14961"/>
    <cellStyle name="SAPBEXformats 10 2 2" xfId="14962"/>
    <cellStyle name="SAPBEXformats 10 2 2 2" xfId="14963"/>
    <cellStyle name="SAPBEXformats 10 2 2 3" xfId="14964"/>
    <cellStyle name="SAPBEXformats 10 2 2 4" xfId="14965"/>
    <cellStyle name="SAPBEXformats 10 2 2 5" xfId="14966"/>
    <cellStyle name="SAPBEXformats 10 2 2 6" xfId="14967"/>
    <cellStyle name="SAPBEXformats 10 2 3" xfId="14968"/>
    <cellStyle name="SAPBEXformats 10 2 3 2" xfId="14969"/>
    <cellStyle name="SAPBEXformats 10 2 3 3" xfId="14970"/>
    <cellStyle name="SAPBEXformats 10 2 3 4" xfId="14971"/>
    <cellStyle name="SAPBEXformats 10 2 3 5" xfId="14972"/>
    <cellStyle name="SAPBEXformats 10 2 3 6" xfId="14973"/>
    <cellStyle name="SAPBEXformats 10 2 4" xfId="14974"/>
    <cellStyle name="SAPBEXformats 10 2 5" xfId="14975"/>
    <cellStyle name="SAPBEXformats 10 2 6" xfId="14976"/>
    <cellStyle name="SAPBEXformats 10 2 7" xfId="14977"/>
    <cellStyle name="SAPBEXformats 10 2 8" xfId="14978"/>
    <cellStyle name="SAPBEXformats 10 3" xfId="14979"/>
    <cellStyle name="SAPBEXformats 10 3 2" xfId="14980"/>
    <cellStyle name="SAPBEXformats 10 3 2 2" xfId="14981"/>
    <cellStyle name="SAPBEXformats 10 3 2 3" xfId="14982"/>
    <cellStyle name="SAPBEXformats 10 3 2 4" xfId="14983"/>
    <cellStyle name="SAPBEXformats 10 3 2 5" xfId="14984"/>
    <cellStyle name="SAPBEXformats 10 3 2 6" xfId="14985"/>
    <cellStyle name="SAPBEXformats 10 3 3" xfId="14986"/>
    <cellStyle name="SAPBEXformats 10 3 3 2" xfId="14987"/>
    <cellStyle name="SAPBEXformats 10 3 3 3" xfId="14988"/>
    <cellStyle name="SAPBEXformats 10 3 3 4" xfId="14989"/>
    <cellStyle name="SAPBEXformats 10 3 3 5" xfId="14990"/>
    <cellStyle name="SAPBEXformats 10 3 3 6" xfId="14991"/>
    <cellStyle name="SAPBEXformats 10 3 4" xfId="14992"/>
    <cellStyle name="SAPBEXformats 10 3 5" xfId="14993"/>
    <cellStyle name="SAPBEXformats 10 3 6" xfId="14994"/>
    <cellStyle name="SAPBEXformats 10 3 7" xfId="14995"/>
    <cellStyle name="SAPBEXformats 10 3 8" xfId="14996"/>
    <cellStyle name="SAPBEXformats 10 4" xfId="14997"/>
    <cellStyle name="SAPBEXformats 10 5" xfId="14998"/>
    <cellStyle name="SAPBEXformats 10 6" xfId="14999"/>
    <cellStyle name="SAPBEXformats 10 7" xfId="15000"/>
    <cellStyle name="SAPBEXformats 10 8" xfId="15001"/>
    <cellStyle name="SAPBEXformats 11" xfId="15002"/>
    <cellStyle name="SAPBEXformats 11 2" xfId="15003"/>
    <cellStyle name="SAPBEXformats 11 2 2" xfId="15004"/>
    <cellStyle name="SAPBEXformats 11 2 2 2" xfId="15005"/>
    <cellStyle name="SAPBEXformats 11 2 2 3" xfId="15006"/>
    <cellStyle name="SAPBEXformats 11 2 2 4" xfId="15007"/>
    <cellStyle name="SAPBEXformats 11 2 2 5" xfId="15008"/>
    <cellStyle name="SAPBEXformats 11 2 2 6" xfId="15009"/>
    <cellStyle name="SAPBEXformats 11 2 3" xfId="15010"/>
    <cellStyle name="SAPBEXformats 11 2 3 2" xfId="15011"/>
    <cellStyle name="SAPBEXformats 11 2 3 3" xfId="15012"/>
    <cellStyle name="SAPBEXformats 11 2 3 4" xfId="15013"/>
    <cellStyle name="SAPBEXformats 11 2 3 5" xfId="15014"/>
    <cellStyle name="SAPBEXformats 11 2 3 6" xfId="15015"/>
    <cellStyle name="SAPBEXformats 11 2 4" xfId="15016"/>
    <cellStyle name="SAPBEXformats 11 2 5" xfId="15017"/>
    <cellStyle name="SAPBEXformats 11 2 6" xfId="15018"/>
    <cellStyle name="SAPBEXformats 11 2 7" xfId="15019"/>
    <cellStyle name="SAPBEXformats 11 2 8" xfId="15020"/>
    <cellStyle name="SAPBEXformats 11 3" xfId="15021"/>
    <cellStyle name="SAPBEXformats 11 3 2" xfId="15022"/>
    <cellStyle name="SAPBEXformats 11 3 2 2" xfId="15023"/>
    <cellStyle name="SAPBEXformats 11 3 2 3" xfId="15024"/>
    <cellStyle name="SAPBEXformats 11 3 2 4" xfId="15025"/>
    <cellStyle name="SAPBEXformats 11 3 2 5" xfId="15026"/>
    <cellStyle name="SAPBEXformats 11 3 2 6" xfId="15027"/>
    <cellStyle name="SAPBEXformats 11 3 3" xfId="15028"/>
    <cellStyle name="SAPBEXformats 11 3 3 2" xfId="15029"/>
    <cellStyle name="SAPBEXformats 11 3 3 3" xfId="15030"/>
    <cellStyle name="SAPBEXformats 11 3 3 4" xfId="15031"/>
    <cellStyle name="SAPBEXformats 11 3 3 5" xfId="15032"/>
    <cellStyle name="SAPBEXformats 11 3 3 6" xfId="15033"/>
    <cellStyle name="SAPBEXformats 11 3 4" xfId="15034"/>
    <cellStyle name="SAPBEXformats 11 3 5" xfId="15035"/>
    <cellStyle name="SAPBEXformats 11 3 6" xfId="15036"/>
    <cellStyle name="SAPBEXformats 11 3 7" xfId="15037"/>
    <cellStyle name="SAPBEXformats 11 3 8" xfId="15038"/>
    <cellStyle name="SAPBEXformats 11 4" xfId="15039"/>
    <cellStyle name="SAPBEXformats 11 5" xfId="15040"/>
    <cellStyle name="SAPBEXformats 11 6" xfId="15041"/>
    <cellStyle name="SAPBEXformats 11 7" xfId="15042"/>
    <cellStyle name="SAPBEXformats 11 8" xfId="15043"/>
    <cellStyle name="SAPBEXformats 12" xfId="15044"/>
    <cellStyle name="SAPBEXformats 12 2" xfId="15045"/>
    <cellStyle name="SAPBEXformats 12 2 2" xfId="15046"/>
    <cellStyle name="SAPBEXformats 12 2 2 2" xfId="15047"/>
    <cellStyle name="SAPBEXformats 12 2 2 3" xfId="15048"/>
    <cellStyle name="SAPBEXformats 12 2 2 4" xfId="15049"/>
    <cellStyle name="SAPBEXformats 12 2 2 5" xfId="15050"/>
    <cellStyle name="SAPBEXformats 12 2 2 6" xfId="15051"/>
    <cellStyle name="SAPBEXformats 12 2 3" xfId="15052"/>
    <cellStyle name="SAPBEXformats 12 2 3 2" xfId="15053"/>
    <cellStyle name="SAPBEXformats 12 2 3 3" xfId="15054"/>
    <cellStyle name="SAPBEXformats 12 2 3 4" xfId="15055"/>
    <cellStyle name="SAPBEXformats 12 2 3 5" xfId="15056"/>
    <cellStyle name="SAPBEXformats 12 2 3 6" xfId="15057"/>
    <cellStyle name="SAPBEXformats 12 2 4" xfId="15058"/>
    <cellStyle name="SAPBEXformats 12 2 5" xfId="15059"/>
    <cellStyle name="SAPBEXformats 12 2 6" xfId="15060"/>
    <cellStyle name="SAPBEXformats 12 2 7" xfId="15061"/>
    <cellStyle name="SAPBEXformats 12 2 8" xfId="15062"/>
    <cellStyle name="SAPBEXformats 12 3" xfId="15063"/>
    <cellStyle name="SAPBEXformats 12 3 2" xfId="15064"/>
    <cellStyle name="SAPBEXformats 12 3 2 2" xfId="15065"/>
    <cellStyle name="SAPBEXformats 12 3 2 3" xfId="15066"/>
    <cellStyle name="SAPBEXformats 12 3 2 4" xfId="15067"/>
    <cellStyle name="SAPBEXformats 12 3 2 5" xfId="15068"/>
    <cellStyle name="SAPBEXformats 12 3 2 6" xfId="15069"/>
    <cellStyle name="SAPBEXformats 12 3 3" xfId="15070"/>
    <cellStyle name="SAPBEXformats 12 3 3 2" xfId="15071"/>
    <cellStyle name="SAPBEXformats 12 3 3 3" xfId="15072"/>
    <cellStyle name="SAPBEXformats 12 3 3 4" xfId="15073"/>
    <cellStyle name="SAPBEXformats 12 3 3 5" xfId="15074"/>
    <cellStyle name="SAPBEXformats 12 3 3 6" xfId="15075"/>
    <cellStyle name="SAPBEXformats 12 3 4" xfId="15076"/>
    <cellStyle name="SAPBEXformats 12 3 5" xfId="15077"/>
    <cellStyle name="SAPBEXformats 12 3 6" xfId="15078"/>
    <cellStyle name="SAPBEXformats 12 3 7" xfId="15079"/>
    <cellStyle name="SAPBEXformats 12 3 8" xfId="15080"/>
    <cellStyle name="SAPBEXformats 12 4" xfId="15081"/>
    <cellStyle name="SAPBEXformats 12 5" xfId="15082"/>
    <cellStyle name="SAPBEXformats 12 6" xfId="15083"/>
    <cellStyle name="SAPBEXformats 12 7" xfId="15084"/>
    <cellStyle name="SAPBEXformats 12 8" xfId="15085"/>
    <cellStyle name="SAPBEXformats 13" xfId="15086"/>
    <cellStyle name="SAPBEXformats 13 2" xfId="15087"/>
    <cellStyle name="SAPBEXformats 13 2 2" xfId="15088"/>
    <cellStyle name="SAPBEXformats 13 2 2 2" xfId="15089"/>
    <cellStyle name="SAPBEXformats 13 2 2 3" xfId="15090"/>
    <cellStyle name="SAPBEXformats 13 2 2 4" xfId="15091"/>
    <cellStyle name="SAPBEXformats 13 2 2 5" xfId="15092"/>
    <cellStyle name="SAPBEXformats 13 2 2 6" xfId="15093"/>
    <cellStyle name="SAPBEXformats 13 2 3" xfId="15094"/>
    <cellStyle name="SAPBEXformats 13 2 3 2" xfId="15095"/>
    <cellStyle name="SAPBEXformats 13 2 3 3" xfId="15096"/>
    <cellStyle name="SAPBEXformats 13 2 3 4" xfId="15097"/>
    <cellStyle name="SAPBEXformats 13 2 3 5" xfId="15098"/>
    <cellStyle name="SAPBEXformats 13 2 3 6" xfId="15099"/>
    <cellStyle name="SAPBEXformats 13 2 4" xfId="15100"/>
    <cellStyle name="SAPBEXformats 13 2 5" xfId="15101"/>
    <cellStyle name="SAPBEXformats 13 2 6" xfId="15102"/>
    <cellStyle name="SAPBEXformats 13 2 7" xfId="15103"/>
    <cellStyle name="SAPBEXformats 13 2 8" xfId="15104"/>
    <cellStyle name="SAPBEXformats 13 3" xfId="15105"/>
    <cellStyle name="SAPBEXformats 13 3 2" xfId="15106"/>
    <cellStyle name="SAPBEXformats 13 3 2 2" xfId="15107"/>
    <cellStyle name="SAPBEXformats 13 3 2 3" xfId="15108"/>
    <cellStyle name="SAPBEXformats 13 3 2 4" xfId="15109"/>
    <cellStyle name="SAPBEXformats 13 3 2 5" xfId="15110"/>
    <cellStyle name="SAPBEXformats 13 3 2 6" xfId="15111"/>
    <cellStyle name="SAPBEXformats 13 3 3" xfId="15112"/>
    <cellStyle name="SAPBEXformats 13 3 3 2" xfId="15113"/>
    <cellStyle name="SAPBEXformats 13 3 3 3" xfId="15114"/>
    <cellStyle name="SAPBEXformats 13 3 3 4" xfId="15115"/>
    <cellStyle name="SAPBEXformats 13 3 3 5" xfId="15116"/>
    <cellStyle name="SAPBEXformats 13 3 3 6" xfId="15117"/>
    <cellStyle name="SAPBEXformats 13 3 4" xfId="15118"/>
    <cellStyle name="SAPBEXformats 13 3 5" xfId="15119"/>
    <cellStyle name="SAPBEXformats 13 3 6" xfId="15120"/>
    <cellStyle name="SAPBEXformats 13 3 7" xfId="15121"/>
    <cellStyle name="SAPBEXformats 13 3 8" xfId="15122"/>
    <cellStyle name="SAPBEXformats 13 4" xfId="15123"/>
    <cellStyle name="SAPBEXformats 13 5" xfId="15124"/>
    <cellStyle name="SAPBEXformats 13 6" xfId="15125"/>
    <cellStyle name="SAPBEXformats 13 7" xfId="15126"/>
    <cellStyle name="SAPBEXformats 13 8" xfId="15127"/>
    <cellStyle name="SAPBEXformats 14" xfId="15128"/>
    <cellStyle name="SAPBEXformats 14 2" xfId="15129"/>
    <cellStyle name="SAPBEXformats 14 2 2" xfId="15130"/>
    <cellStyle name="SAPBEXformats 14 2 2 2" xfId="15131"/>
    <cellStyle name="SAPBEXformats 14 2 2 3" xfId="15132"/>
    <cellStyle name="SAPBEXformats 14 2 2 4" xfId="15133"/>
    <cellStyle name="SAPBEXformats 14 2 2 5" xfId="15134"/>
    <cellStyle name="SAPBEXformats 14 2 2 6" xfId="15135"/>
    <cellStyle name="SAPBEXformats 14 2 3" xfId="15136"/>
    <cellStyle name="SAPBEXformats 14 2 3 2" xfId="15137"/>
    <cellStyle name="SAPBEXformats 14 2 3 3" xfId="15138"/>
    <cellStyle name="SAPBEXformats 14 2 3 4" xfId="15139"/>
    <cellStyle name="SAPBEXformats 14 2 3 5" xfId="15140"/>
    <cellStyle name="SAPBEXformats 14 2 3 6" xfId="15141"/>
    <cellStyle name="SAPBEXformats 14 2 4" xfId="15142"/>
    <cellStyle name="SAPBEXformats 14 2 5" xfId="15143"/>
    <cellStyle name="SAPBEXformats 14 2 6" xfId="15144"/>
    <cellStyle name="SAPBEXformats 14 2 7" xfId="15145"/>
    <cellStyle name="SAPBEXformats 14 2 8" xfId="15146"/>
    <cellStyle name="SAPBEXformats 14 3" xfId="15147"/>
    <cellStyle name="SAPBEXformats 14 3 2" xfId="15148"/>
    <cellStyle name="SAPBEXformats 14 3 2 2" xfId="15149"/>
    <cellStyle name="SAPBEXformats 14 3 2 3" xfId="15150"/>
    <cellStyle name="SAPBEXformats 14 3 2 4" xfId="15151"/>
    <cellStyle name="SAPBEXformats 14 3 2 5" xfId="15152"/>
    <cellStyle name="SAPBEXformats 14 3 2 6" xfId="15153"/>
    <cellStyle name="SAPBEXformats 14 3 3" xfId="15154"/>
    <cellStyle name="SAPBEXformats 14 3 3 2" xfId="15155"/>
    <cellStyle name="SAPBEXformats 14 3 3 3" xfId="15156"/>
    <cellStyle name="SAPBEXformats 14 3 3 4" xfId="15157"/>
    <cellStyle name="SAPBEXformats 14 3 3 5" xfId="15158"/>
    <cellStyle name="SAPBEXformats 14 3 3 6" xfId="15159"/>
    <cellStyle name="SAPBEXformats 14 3 4" xfId="15160"/>
    <cellStyle name="SAPBEXformats 14 3 5" xfId="15161"/>
    <cellStyle name="SAPBEXformats 14 3 6" xfId="15162"/>
    <cellStyle name="SAPBEXformats 14 3 7" xfId="15163"/>
    <cellStyle name="SAPBEXformats 14 3 8" xfId="15164"/>
    <cellStyle name="SAPBEXformats 14 4" xfId="15165"/>
    <cellStyle name="SAPBEXformats 14 5" xfId="15166"/>
    <cellStyle name="SAPBEXformats 14 6" xfId="15167"/>
    <cellStyle name="SAPBEXformats 14 7" xfId="15168"/>
    <cellStyle name="SAPBEXformats 14 8" xfId="15169"/>
    <cellStyle name="SAPBEXformats 15" xfId="15170"/>
    <cellStyle name="SAPBEXformats 15 2" xfId="15171"/>
    <cellStyle name="SAPBEXformats 15 2 2" xfId="15172"/>
    <cellStyle name="SAPBEXformats 15 2 2 2" xfId="15173"/>
    <cellStyle name="SAPBEXformats 15 2 2 3" xfId="15174"/>
    <cellStyle name="SAPBEXformats 15 2 2 4" xfId="15175"/>
    <cellStyle name="SAPBEXformats 15 2 2 5" xfId="15176"/>
    <cellStyle name="SAPBEXformats 15 2 2 6" xfId="15177"/>
    <cellStyle name="SAPBEXformats 15 2 3" xfId="15178"/>
    <cellStyle name="SAPBEXformats 15 2 3 2" xfId="15179"/>
    <cellStyle name="SAPBEXformats 15 2 3 3" xfId="15180"/>
    <cellStyle name="SAPBEXformats 15 2 3 4" xfId="15181"/>
    <cellStyle name="SAPBEXformats 15 2 3 5" xfId="15182"/>
    <cellStyle name="SAPBEXformats 15 2 3 6" xfId="15183"/>
    <cellStyle name="SAPBEXformats 15 2 4" xfId="15184"/>
    <cellStyle name="SAPBEXformats 15 2 5" xfId="15185"/>
    <cellStyle name="SAPBEXformats 15 2 6" xfId="15186"/>
    <cellStyle name="SAPBEXformats 15 2 7" xfId="15187"/>
    <cellStyle name="SAPBEXformats 15 2 8" xfId="15188"/>
    <cellStyle name="SAPBEXformats 15 3" xfId="15189"/>
    <cellStyle name="SAPBEXformats 15 3 2" xfId="15190"/>
    <cellStyle name="SAPBEXformats 15 3 2 2" xfId="15191"/>
    <cellStyle name="SAPBEXformats 15 3 2 3" xfId="15192"/>
    <cellStyle name="SAPBEXformats 15 3 2 4" xfId="15193"/>
    <cellStyle name="SAPBEXformats 15 3 2 5" xfId="15194"/>
    <cellStyle name="SAPBEXformats 15 3 2 6" xfId="15195"/>
    <cellStyle name="SAPBEXformats 15 3 3" xfId="15196"/>
    <cellStyle name="SAPBEXformats 15 3 3 2" xfId="15197"/>
    <cellStyle name="SAPBEXformats 15 3 3 3" xfId="15198"/>
    <cellStyle name="SAPBEXformats 15 3 3 4" xfId="15199"/>
    <cellStyle name="SAPBEXformats 15 3 3 5" xfId="15200"/>
    <cellStyle name="SAPBEXformats 15 3 3 6" xfId="15201"/>
    <cellStyle name="SAPBEXformats 15 3 4" xfId="15202"/>
    <cellStyle name="SAPBEXformats 15 3 5" xfId="15203"/>
    <cellStyle name="SAPBEXformats 15 3 6" xfId="15204"/>
    <cellStyle name="SAPBEXformats 15 3 7" xfId="15205"/>
    <cellStyle name="SAPBEXformats 15 3 8" xfId="15206"/>
    <cellStyle name="SAPBEXformats 15 4" xfId="15207"/>
    <cellStyle name="SAPBEXformats 15 5" xfId="15208"/>
    <cellStyle name="SAPBEXformats 15 6" xfId="15209"/>
    <cellStyle name="SAPBEXformats 15 7" xfId="15210"/>
    <cellStyle name="SAPBEXformats 15 8" xfId="15211"/>
    <cellStyle name="SAPBEXformats 16" xfId="15212"/>
    <cellStyle name="SAPBEXformats 16 2" xfId="15213"/>
    <cellStyle name="SAPBEXformats 16 2 2" xfId="15214"/>
    <cellStyle name="SAPBEXformats 16 2 2 2" xfId="15215"/>
    <cellStyle name="SAPBEXformats 16 2 2 3" xfId="15216"/>
    <cellStyle name="SAPBEXformats 16 2 2 4" xfId="15217"/>
    <cellStyle name="SAPBEXformats 16 2 2 5" xfId="15218"/>
    <cellStyle name="SAPBEXformats 16 2 2 6" xfId="15219"/>
    <cellStyle name="SAPBEXformats 16 2 3" xfId="15220"/>
    <cellStyle name="SAPBEXformats 16 2 3 2" xfId="15221"/>
    <cellStyle name="SAPBEXformats 16 2 3 3" xfId="15222"/>
    <cellStyle name="SAPBEXformats 16 2 3 4" xfId="15223"/>
    <cellStyle name="SAPBEXformats 16 2 3 5" xfId="15224"/>
    <cellStyle name="SAPBEXformats 16 2 3 6" xfId="15225"/>
    <cellStyle name="SAPBEXformats 16 2 4" xfId="15226"/>
    <cellStyle name="SAPBEXformats 16 2 5" xfId="15227"/>
    <cellStyle name="SAPBEXformats 16 2 6" xfId="15228"/>
    <cellStyle name="SAPBEXformats 16 2 7" xfId="15229"/>
    <cellStyle name="SAPBEXformats 16 2 8" xfId="15230"/>
    <cellStyle name="SAPBEXformats 16 3" xfId="15231"/>
    <cellStyle name="SAPBEXformats 16 3 2" xfId="15232"/>
    <cellStyle name="SAPBEXformats 16 3 2 2" xfId="15233"/>
    <cellStyle name="SAPBEXformats 16 3 2 3" xfId="15234"/>
    <cellStyle name="SAPBEXformats 16 3 2 4" xfId="15235"/>
    <cellStyle name="SAPBEXformats 16 3 2 5" xfId="15236"/>
    <cellStyle name="SAPBEXformats 16 3 2 6" xfId="15237"/>
    <cellStyle name="SAPBEXformats 16 3 3" xfId="15238"/>
    <cellStyle name="SAPBEXformats 16 3 3 2" xfId="15239"/>
    <cellStyle name="SAPBEXformats 16 3 3 3" xfId="15240"/>
    <cellStyle name="SAPBEXformats 16 3 3 4" xfId="15241"/>
    <cellStyle name="SAPBEXformats 16 3 3 5" xfId="15242"/>
    <cellStyle name="SAPBEXformats 16 3 3 6" xfId="15243"/>
    <cellStyle name="SAPBEXformats 16 3 4" xfId="15244"/>
    <cellStyle name="SAPBEXformats 16 3 5" xfId="15245"/>
    <cellStyle name="SAPBEXformats 16 3 6" xfId="15246"/>
    <cellStyle name="SAPBEXformats 16 3 7" xfId="15247"/>
    <cellStyle name="SAPBEXformats 16 3 8" xfId="15248"/>
    <cellStyle name="SAPBEXformats 16 4" xfId="15249"/>
    <cellStyle name="SAPBEXformats 16 5" xfId="15250"/>
    <cellStyle name="SAPBEXformats 16 6" xfId="15251"/>
    <cellStyle name="SAPBEXformats 16 7" xfId="15252"/>
    <cellStyle name="SAPBEXformats 16 8" xfId="15253"/>
    <cellStyle name="SAPBEXformats 17" xfId="15254"/>
    <cellStyle name="SAPBEXformats 17 2" xfId="15255"/>
    <cellStyle name="SAPBEXformats 17 2 2" xfId="15256"/>
    <cellStyle name="SAPBEXformats 17 2 2 2" xfId="15257"/>
    <cellStyle name="SAPBEXformats 17 2 2 3" xfId="15258"/>
    <cellStyle name="SAPBEXformats 17 2 2 4" xfId="15259"/>
    <cellStyle name="SAPBEXformats 17 2 2 5" xfId="15260"/>
    <cellStyle name="SAPBEXformats 17 2 2 6" xfId="15261"/>
    <cellStyle name="SAPBEXformats 17 2 3" xfId="15262"/>
    <cellStyle name="SAPBEXformats 17 2 3 2" xfId="15263"/>
    <cellStyle name="SAPBEXformats 17 2 3 3" xfId="15264"/>
    <cellStyle name="SAPBEXformats 17 2 3 4" xfId="15265"/>
    <cellStyle name="SAPBEXformats 17 2 3 5" xfId="15266"/>
    <cellStyle name="SAPBEXformats 17 2 3 6" xfId="15267"/>
    <cellStyle name="SAPBEXformats 17 2 4" xfId="15268"/>
    <cellStyle name="SAPBEXformats 17 2 5" xfId="15269"/>
    <cellStyle name="SAPBEXformats 17 2 6" xfId="15270"/>
    <cellStyle name="SAPBEXformats 17 2 7" xfId="15271"/>
    <cellStyle name="SAPBEXformats 17 2 8" xfId="15272"/>
    <cellStyle name="SAPBEXformats 17 3" xfId="15273"/>
    <cellStyle name="SAPBEXformats 17 3 2" xfId="15274"/>
    <cellStyle name="SAPBEXformats 17 3 2 2" xfId="15275"/>
    <cellStyle name="SAPBEXformats 17 3 2 3" xfId="15276"/>
    <cellStyle name="SAPBEXformats 17 3 2 4" xfId="15277"/>
    <cellStyle name="SAPBEXformats 17 3 2 5" xfId="15278"/>
    <cellStyle name="SAPBEXformats 17 3 2 6" xfId="15279"/>
    <cellStyle name="SAPBEXformats 17 3 3" xfId="15280"/>
    <cellStyle name="SAPBEXformats 17 3 3 2" xfId="15281"/>
    <cellStyle name="SAPBEXformats 17 3 3 3" xfId="15282"/>
    <cellStyle name="SAPBEXformats 17 3 3 4" xfId="15283"/>
    <cellStyle name="SAPBEXformats 17 3 3 5" xfId="15284"/>
    <cellStyle name="SAPBEXformats 17 3 3 6" xfId="15285"/>
    <cellStyle name="SAPBEXformats 17 3 4" xfId="15286"/>
    <cellStyle name="SAPBEXformats 17 3 5" xfId="15287"/>
    <cellStyle name="SAPBEXformats 17 3 6" xfId="15288"/>
    <cellStyle name="SAPBEXformats 17 3 7" xfId="15289"/>
    <cellStyle name="SAPBEXformats 17 3 8" xfId="15290"/>
    <cellStyle name="SAPBEXformats 17 4" xfId="15291"/>
    <cellStyle name="SAPBEXformats 17 5" xfId="15292"/>
    <cellStyle name="SAPBEXformats 17 6" xfId="15293"/>
    <cellStyle name="SAPBEXformats 17 7" xfId="15294"/>
    <cellStyle name="SAPBEXformats 17 8" xfId="15295"/>
    <cellStyle name="SAPBEXformats 18" xfId="15296"/>
    <cellStyle name="SAPBEXformats 18 2" xfId="15297"/>
    <cellStyle name="SAPBEXformats 18 2 2" xfId="15298"/>
    <cellStyle name="SAPBEXformats 18 2 2 2" xfId="15299"/>
    <cellStyle name="SAPBEXformats 18 2 2 3" xfId="15300"/>
    <cellStyle name="SAPBEXformats 18 2 2 4" xfId="15301"/>
    <cellStyle name="SAPBEXformats 18 2 2 5" xfId="15302"/>
    <cellStyle name="SAPBEXformats 18 2 2 6" xfId="15303"/>
    <cellStyle name="SAPBEXformats 18 2 3" xfId="15304"/>
    <cellStyle name="SAPBEXformats 18 2 3 2" xfId="15305"/>
    <cellStyle name="SAPBEXformats 18 2 3 3" xfId="15306"/>
    <cellStyle name="SAPBEXformats 18 2 3 4" xfId="15307"/>
    <cellStyle name="SAPBEXformats 18 2 3 5" xfId="15308"/>
    <cellStyle name="SAPBEXformats 18 2 3 6" xfId="15309"/>
    <cellStyle name="SAPBEXformats 18 2 4" xfId="15310"/>
    <cellStyle name="SAPBEXformats 18 2 5" xfId="15311"/>
    <cellStyle name="SAPBEXformats 18 2 6" xfId="15312"/>
    <cellStyle name="SAPBEXformats 18 2 7" xfId="15313"/>
    <cellStyle name="SAPBEXformats 18 2 8" xfId="15314"/>
    <cellStyle name="SAPBEXformats 18 3" xfId="15315"/>
    <cellStyle name="SAPBEXformats 18 3 2" xfId="15316"/>
    <cellStyle name="SAPBEXformats 18 3 2 2" xfId="15317"/>
    <cellStyle name="SAPBEXformats 18 3 2 3" xfId="15318"/>
    <cellStyle name="SAPBEXformats 18 3 2 4" xfId="15319"/>
    <cellStyle name="SAPBEXformats 18 3 2 5" xfId="15320"/>
    <cellStyle name="SAPBEXformats 18 3 2 6" xfId="15321"/>
    <cellStyle name="SAPBEXformats 18 3 3" xfId="15322"/>
    <cellStyle name="SAPBEXformats 18 3 3 2" xfId="15323"/>
    <cellStyle name="SAPBEXformats 18 3 3 3" xfId="15324"/>
    <cellStyle name="SAPBEXformats 18 3 3 4" xfId="15325"/>
    <cellStyle name="SAPBEXformats 18 3 3 5" xfId="15326"/>
    <cellStyle name="SAPBEXformats 18 3 3 6" xfId="15327"/>
    <cellStyle name="SAPBEXformats 18 3 4" xfId="15328"/>
    <cellStyle name="SAPBEXformats 18 3 5" xfId="15329"/>
    <cellStyle name="SAPBEXformats 18 3 6" xfId="15330"/>
    <cellStyle name="SAPBEXformats 18 3 7" xfId="15331"/>
    <cellStyle name="SAPBEXformats 18 3 8" xfId="15332"/>
    <cellStyle name="SAPBEXformats 18 4" xfId="15333"/>
    <cellStyle name="SAPBEXformats 18 5" xfId="15334"/>
    <cellStyle name="SAPBEXformats 18 6" xfId="15335"/>
    <cellStyle name="SAPBEXformats 18 7" xfId="15336"/>
    <cellStyle name="SAPBEXformats 18 8" xfId="15337"/>
    <cellStyle name="SAPBEXformats 19" xfId="15338"/>
    <cellStyle name="SAPBEXformats 19 2" xfId="15339"/>
    <cellStyle name="SAPBEXformats 19 2 2" xfId="15340"/>
    <cellStyle name="SAPBEXformats 19 2 2 2" xfId="15341"/>
    <cellStyle name="SAPBEXformats 19 2 2 3" xfId="15342"/>
    <cellStyle name="SAPBEXformats 19 2 2 4" xfId="15343"/>
    <cellStyle name="SAPBEXformats 19 2 2 5" xfId="15344"/>
    <cellStyle name="SAPBEXformats 19 2 2 6" xfId="15345"/>
    <cellStyle name="SAPBEXformats 19 2 3" xfId="15346"/>
    <cellStyle name="SAPBEXformats 19 2 3 2" xfId="15347"/>
    <cellStyle name="SAPBEXformats 19 2 3 3" xfId="15348"/>
    <cellStyle name="SAPBEXformats 19 2 3 4" xfId="15349"/>
    <cellStyle name="SAPBEXformats 19 2 3 5" xfId="15350"/>
    <cellStyle name="SAPBEXformats 19 2 3 6" xfId="15351"/>
    <cellStyle name="SAPBEXformats 19 2 4" xfId="15352"/>
    <cellStyle name="SAPBEXformats 19 2 5" xfId="15353"/>
    <cellStyle name="SAPBEXformats 19 2 6" xfId="15354"/>
    <cellStyle name="SAPBEXformats 19 2 7" xfId="15355"/>
    <cellStyle name="SAPBEXformats 19 2 8" xfId="15356"/>
    <cellStyle name="SAPBEXformats 19 3" xfId="15357"/>
    <cellStyle name="SAPBEXformats 19 3 2" xfId="15358"/>
    <cellStyle name="SAPBEXformats 19 3 2 2" xfId="15359"/>
    <cellStyle name="SAPBEXformats 19 3 2 3" xfId="15360"/>
    <cellStyle name="SAPBEXformats 19 3 2 4" xfId="15361"/>
    <cellStyle name="SAPBEXformats 19 3 2 5" xfId="15362"/>
    <cellStyle name="SAPBEXformats 19 3 2 6" xfId="15363"/>
    <cellStyle name="SAPBEXformats 19 3 3" xfId="15364"/>
    <cellStyle name="SAPBEXformats 19 3 3 2" xfId="15365"/>
    <cellStyle name="SAPBEXformats 19 3 3 3" xfId="15366"/>
    <cellStyle name="SAPBEXformats 19 3 3 4" xfId="15367"/>
    <cellStyle name="SAPBEXformats 19 3 3 5" xfId="15368"/>
    <cellStyle name="SAPBEXformats 19 3 3 6" xfId="15369"/>
    <cellStyle name="SAPBEXformats 19 3 4" xfId="15370"/>
    <cellStyle name="SAPBEXformats 19 3 5" xfId="15371"/>
    <cellStyle name="SAPBEXformats 19 3 6" xfId="15372"/>
    <cellStyle name="SAPBEXformats 19 3 7" xfId="15373"/>
    <cellStyle name="SAPBEXformats 19 3 8" xfId="15374"/>
    <cellStyle name="SAPBEXformats 19 4" xfId="15375"/>
    <cellStyle name="SAPBEXformats 19 5" xfId="15376"/>
    <cellStyle name="SAPBEXformats 19 6" xfId="15377"/>
    <cellStyle name="SAPBEXformats 19 7" xfId="15378"/>
    <cellStyle name="SAPBEXformats 19 8" xfId="15379"/>
    <cellStyle name="SAPBEXformats 2" xfId="15380"/>
    <cellStyle name="SAPBEXformats 2 2" xfId="15381"/>
    <cellStyle name="SAPBEXformats 2 2 2" xfId="15382"/>
    <cellStyle name="SAPBEXformats 2 2 2 2" xfId="15383"/>
    <cellStyle name="SAPBEXformats 2 2 2 3" xfId="15384"/>
    <cellStyle name="SAPBEXformats 2 2 2 4" xfId="15385"/>
    <cellStyle name="SAPBEXformats 2 2 2 5" xfId="15386"/>
    <cellStyle name="SAPBEXformats 2 2 2 6" xfId="15387"/>
    <cellStyle name="SAPBEXformats 2 2 3" xfId="15388"/>
    <cellStyle name="SAPBEXformats 2 2 3 2" xfId="15389"/>
    <cellStyle name="SAPBEXformats 2 2 3 3" xfId="15390"/>
    <cellStyle name="SAPBEXformats 2 2 3 4" xfId="15391"/>
    <cellStyle name="SAPBEXformats 2 2 3 5" xfId="15392"/>
    <cellStyle name="SAPBEXformats 2 2 3 6" xfId="15393"/>
    <cellStyle name="SAPBEXformats 2 2 4" xfId="15394"/>
    <cellStyle name="SAPBEXformats 2 2 5" xfId="15395"/>
    <cellStyle name="SAPBEXformats 2 2 6" xfId="15396"/>
    <cellStyle name="SAPBEXformats 2 2 7" xfId="15397"/>
    <cellStyle name="SAPBEXformats 2 2 8" xfId="15398"/>
    <cellStyle name="SAPBEXformats 2 3" xfId="15399"/>
    <cellStyle name="SAPBEXformats 2 3 2" xfId="15400"/>
    <cellStyle name="SAPBEXformats 2 3 2 2" xfId="15401"/>
    <cellStyle name="SAPBEXformats 2 3 2 3" xfId="15402"/>
    <cellStyle name="SAPBEXformats 2 3 2 4" xfId="15403"/>
    <cellStyle name="SAPBEXformats 2 3 2 5" xfId="15404"/>
    <cellStyle name="SAPBEXformats 2 3 2 6" xfId="15405"/>
    <cellStyle name="SAPBEXformats 2 3 3" xfId="15406"/>
    <cellStyle name="SAPBEXformats 2 3 3 2" xfId="15407"/>
    <cellStyle name="SAPBEXformats 2 3 3 3" xfId="15408"/>
    <cellStyle name="SAPBEXformats 2 3 3 4" xfId="15409"/>
    <cellStyle name="SAPBEXformats 2 3 3 5" xfId="15410"/>
    <cellStyle name="SAPBEXformats 2 3 3 6" xfId="15411"/>
    <cellStyle name="SAPBEXformats 2 3 4" xfId="15412"/>
    <cellStyle name="SAPBEXformats 2 3 5" xfId="15413"/>
    <cellStyle name="SAPBEXformats 2 3 6" xfId="15414"/>
    <cellStyle name="SAPBEXformats 2 3 7" xfId="15415"/>
    <cellStyle name="SAPBEXformats 2 3 8" xfId="15416"/>
    <cellStyle name="SAPBEXformats 2 4" xfId="15417"/>
    <cellStyle name="SAPBEXformats 2 5" xfId="15418"/>
    <cellStyle name="SAPBEXformats 2 6" xfId="15419"/>
    <cellStyle name="SAPBEXformats 2 7" xfId="15420"/>
    <cellStyle name="SAPBEXformats 2 8" xfId="15421"/>
    <cellStyle name="SAPBEXformats 20" xfId="15422"/>
    <cellStyle name="SAPBEXformats 20 2" xfId="15423"/>
    <cellStyle name="SAPBEXformats 20 2 2" xfId="15424"/>
    <cellStyle name="SAPBEXformats 20 2 3" xfId="15425"/>
    <cellStyle name="SAPBEXformats 20 2 4" xfId="15426"/>
    <cellStyle name="SAPBEXformats 20 2 5" xfId="15427"/>
    <cellStyle name="SAPBEXformats 20 2 6" xfId="15428"/>
    <cellStyle name="SAPBEXformats 20 3" xfId="15429"/>
    <cellStyle name="SAPBEXformats 20 3 2" xfId="15430"/>
    <cellStyle name="SAPBEXformats 20 3 3" xfId="15431"/>
    <cellStyle name="SAPBEXformats 20 3 4" xfId="15432"/>
    <cellStyle name="SAPBEXformats 20 3 5" xfId="15433"/>
    <cellStyle name="SAPBEXformats 20 3 6" xfId="15434"/>
    <cellStyle name="SAPBEXformats 20 4" xfId="15435"/>
    <cellStyle name="SAPBEXformats 20 5" xfId="15436"/>
    <cellStyle name="SAPBEXformats 20 6" xfId="15437"/>
    <cellStyle name="SAPBEXformats 20 7" xfId="15438"/>
    <cellStyle name="SAPBEXformats 20 8" xfId="15439"/>
    <cellStyle name="SAPBEXformats 21" xfId="15440"/>
    <cellStyle name="SAPBEXformats 21 2" xfId="15441"/>
    <cellStyle name="SAPBEXformats 21 2 2" xfId="15442"/>
    <cellStyle name="SAPBEXformats 21 2 3" xfId="15443"/>
    <cellStyle name="SAPBEXformats 21 2 4" xfId="15444"/>
    <cellStyle name="SAPBEXformats 21 2 5" xfId="15445"/>
    <cellStyle name="SAPBEXformats 21 2 6" xfId="15446"/>
    <cellStyle name="SAPBEXformats 21 3" xfId="15447"/>
    <cellStyle name="SAPBEXformats 21 3 2" xfId="15448"/>
    <cellStyle name="SAPBEXformats 21 3 3" xfId="15449"/>
    <cellStyle name="SAPBEXformats 21 3 4" xfId="15450"/>
    <cellStyle name="SAPBEXformats 21 3 5" xfId="15451"/>
    <cellStyle name="SAPBEXformats 21 3 6" xfId="15452"/>
    <cellStyle name="SAPBEXformats 21 4" xfId="15453"/>
    <cellStyle name="SAPBEXformats 21 5" xfId="15454"/>
    <cellStyle name="SAPBEXformats 21 6" xfId="15455"/>
    <cellStyle name="SAPBEXformats 21 7" xfId="15456"/>
    <cellStyle name="SAPBEXformats 21 8" xfId="15457"/>
    <cellStyle name="SAPBEXformats 22" xfId="15458"/>
    <cellStyle name="SAPBEXformats 23" xfId="15459"/>
    <cellStyle name="SAPBEXformats 24" xfId="15460"/>
    <cellStyle name="SAPBEXformats 25" xfId="15461"/>
    <cellStyle name="SAPBEXformats 26" xfId="15462"/>
    <cellStyle name="SAPBEXformats 27" xfId="32945"/>
    <cellStyle name="SAPBEXformats 3" xfId="15463"/>
    <cellStyle name="SAPBEXformats 3 2" xfId="15464"/>
    <cellStyle name="SAPBEXformats 3 2 2" xfId="15465"/>
    <cellStyle name="SAPBEXformats 3 2 2 2" xfId="15466"/>
    <cellStyle name="SAPBEXformats 3 2 2 3" xfId="15467"/>
    <cellStyle name="SAPBEXformats 3 2 2 4" xfId="15468"/>
    <cellStyle name="SAPBEXformats 3 2 2 5" xfId="15469"/>
    <cellStyle name="SAPBEXformats 3 2 2 6" xfId="15470"/>
    <cellStyle name="SAPBEXformats 3 2 3" xfId="15471"/>
    <cellStyle name="SAPBEXformats 3 2 3 2" xfId="15472"/>
    <cellStyle name="SAPBEXformats 3 2 3 3" xfId="15473"/>
    <cellStyle name="SAPBEXformats 3 2 3 4" xfId="15474"/>
    <cellStyle name="SAPBEXformats 3 2 3 5" xfId="15475"/>
    <cellStyle name="SAPBEXformats 3 2 3 6" xfId="15476"/>
    <cellStyle name="SAPBEXformats 3 2 4" xfId="15477"/>
    <cellStyle name="SAPBEXformats 3 2 5" xfId="15478"/>
    <cellStyle name="SAPBEXformats 3 2 6" xfId="15479"/>
    <cellStyle name="SAPBEXformats 3 2 7" xfId="15480"/>
    <cellStyle name="SAPBEXformats 3 2 8" xfId="15481"/>
    <cellStyle name="SAPBEXformats 3 3" xfId="15482"/>
    <cellStyle name="SAPBEXformats 3 3 2" xfId="15483"/>
    <cellStyle name="SAPBEXformats 3 3 2 2" xfId="15484"/>
    <cellStyle name="SAPBEXformats 3 3 2 3" xfId="15485"/>
    <cellStyle name="SAPBEXformats 3 3 2 4" xfId="15486"/>
    <cellStyle name="SAPBEXformats 3 3 2 5" xfId="15487"/>
    <cellStyle name="SAPBEXformats 3 3 2 6" xfId="15488"/>
    <cellStyle name="SAPBEXformats 3 3 3" xfId="15489"/>
    <cellStyle name="SAPBEXformats 3 3 3 2" xfId="15490"/>
    <cellStyle name="SAPBEXformats 3 3 3 3" xfId="15491"/>
    <cellStyle name="SAPBEXformats 3 3 3 4" xfId="15492"/>
    <cellStyle name="SAPBEXformats 3 3 3 5" xfId="15493"/>
    <cellStyle name="SAPBEXformats 3 3 3 6" xfId="15494"/>
    <cellStyle name="SAPBEXformats 3 3 4" xfId="15495"/>
    <cellStyle name="SAPBEXformats 3 3 5" xfId="15496"/>
    <cellStyle name="SAPBEXformats 3 3 6" xfId="15497"/>
    <cellStyle name="SAPBEXformats 3 3 7" xfId="15498"/>
    <cellStyle name="SAPBEXformats 3 3 8" xfId="15499"/>
    <cellStyle name="SAPBEXformats 3 4" xfId="15500"/>
    <cellStyle name="SAPBEXformats 3 5" xfId="15501"/>
    <cellStyle name="SAPBEXformats 3 6" xfId="15502"/>
    <cellStyle name="SAPBEXformats 3 7" xfId="15503"/>
    <cellStyle name="SAPBEXformats 3 8" xfId="15504"/>
    <cellStyle name="SAPBEXformats 4" xfId="15505"/>
    <cellStyle name="SAPBEXformats 4 2" xfId="15506"/>
    <cellStyle name="SAPBEXformats 4 2 2" xfId="15507"/>
    <cellStyle name="SAPBEXformats 4 2 2 2" xfId="15508"/>
    <cellStyle name="SAPBEXformats 4 2 2 3" xfId="15509"/>
    <cellStyle name="SAPBEXformats 4 2 2 4" xfId="15510"/>
    <cellStyle name="SAPBEXformats 4 2 2 5" xfId="15511"/>
    <cellStyle name="SAPBEXformats 4 2 2 6" xfId="15512"/>
    <cellStyle name="SAPBEXformats 4 2 3" xfId="15513"/>
    <cellStyle name="SAPBEXformats 4 2 3 2" xfId="15514"/>
    <cellStyle name="SAPBEXformats 4 2 3 3" xfId="15515"/>
    <cellStyle name="SAPBEXformats 4 2 3 4" xfId="15516"/>
    <cellStyle name="SAPBEXformats 4 2 3 5" xfId="15517"/>
    <cellStyle name="SAPBEXformats 4 2 3 6" xfId="15518"/>
    <cellStyle name="SAPBEXformats 4 2 4" xfId="15519"/>
    <cellStyle name="SAPBEXformats 4 2 5" xfId="15520"/>
    <cellStyle name="SAPBEXformats 4 2 6" xfId="15521"/>
    <cellStyle name="SAPBEXformats 4 2 7" xfId="15522"/>
    <cellStyle name="SAPBEXformats 4 2 8" xfId="15523"/>
    <cellStyle name="SAPBEXformats 4 3" xfId="15524"/>
    <cellStyle name="SAPBEXformats 4 3 2" xfId="15525"/>
    <cellStyle name="SAPBEXformats 4 3 2 2" xfId="15526"/>
    <cellStyle name="SAPBEXformats 4 3 2 3" xfId="15527"/>
    <cellStyle name="SAPBEXformats 4 3 2 4" xfId="15528"/>
    <cellStyle name="SAPBEXformats 4 3 2 5" xfId="15529"/>
    <cellStyle name="SAPBEXformats 4 3 2 6" xfId="15530"/>
    <cellStyle name="SAPBEXformats 4 3 3" xfId="15531"/>
    <cellStyle name="SAPBEXformats 4 3 3 2" xfId="15532"/>
    <cellStyle name="SAPBEXformats 4 3 3 3" xfId="15533"/>
    <cellStyle name="SAPBEXformats 4 3 3 4" xfId="15534"/>
    <cellStyle name="SAPBEXformats 4 3 3 5" xfId="15535"/>
    <cellStyle name="SAPBEXformats 4 3 3 6" xfId="15536"/>
    <cellStyle name="SAPBEXformats 4 3 4" xfId="15537"/>
    <cellStyle name="SAPBEXformats 4 3 5" xfId="15538"/>
    <cellStyle name="SAPBEXformats 4 3 6" xfId="15539"/>
    <cellStyle name="SAPBEXformats 4 3 7" xfId="15540"/>
    <cellStyle name="SAPBEXformats 4 3 8" xfId="15541"/>
    <cellStyle name="SAPBEXformats 4 4" xfId="15542"/>
    <cellStyle name="SAPBEXformats 4 5" xfId="15543"/>
    <cellStyle name="SAPBEXformats 4 6" xfId="15544"/>
    <cellStyle name="SAPBEXformats 4 7" xfId="15545"/>
    <cellStyle name="SAPBEXformats 4 8" xfId="15546"/>
    <cellStyle name="SAPBEXformats 5" xfId="15547"/>
    <cellStyle name="SAPBEXformats 5 2" xfId="15548"/>
    <cellStyle name="SAPBEXformats 5 2 2" xfId="15549"/>
    <cellStyle name="SAPBEXformats 5 2 2 2" xfId="15550"/>
    <cellStyle name="SAPBEXformats 5 2 2 3" xfId="15551"/>
    <cellStyle name="SAPBEXformats 5 2 2 4" xfId="15552"/>
    <cellStyle name="SAPBEXformats 5 2 2 5" xfId="15553"/>
    <cellStyle name="SAPBEXformats 5 2 2 6" xfId="15554"/>
    <cellStyle name="SAPBEXformats 5 2 3" xfId="15555"/>
    <cellStyle name="SAPBEXformats 5 2 3 2" xfId="15556"/>
    <cellStyle name="SAPBEXformats 5 2 3 3" xfId="15557"/>
    <cellStyle name="SAPBEXformats 5 2 3 4" xfId="15558"/>
    <cellStyle name="SAPBEXformats 5 2 3 5" xfId="15559"/>
    <cellStyle name="SAPBEXformats 5 2 3 6" xfId="15560"/>
    <cellStyle name="SAPBEXformats 5 2 4" xfId="15561"/>
    <cellStyle name="SAPBEXformats 5 2 5" xfId="15562"/>
    <cellStyle name="SAPBEXformats 5 2 6" xfId="15563"/>
    <cellStyle name="SAPBEXformats 5 2 7" xfId="15564"/>
    <cellStyle name="SAPBEXformats 5 2 8" xfId="15565"/>
    <cellStyle name="SAPBEXformats 5 3" xfId="15566"/>
    <cellStyle name="SAPBEXformats 5 3 2" xfId="15567"/>
    <cellStyle name="SAPBEXformats 5 3 2 2" xfId="15568"/>
    <cellStyle name="SAPBEXformats 5 3 2 3" xfId="15569"/>
    <cellStyle name="SAPBEXformats 5 3 2 4" xfId="15570"/>
    <cellStyle name="SAPBEXformats 5 3 2 5" xfId="15571"/>
    <cellStyle name="SAPBEXformats 5 3 2 6" xfId="15572"/>
    <cellStyle name="SAPBEXformats 5 3 3" xfId="15573"/>
    <cellStyle name="SAPBEXformats 5 3 3 2" xfId="15574"/>
    <cellStyle name="SAPBEXformats 5 3 3 3" xfId="15575"/>
    <cellStyle name="SAPBEXformats 5 3 3 4" xfId="15576"/>
    <cellStyle name="SAPBEXformats 5 3 3 5" xfId="15577"/>
    <cellStyle name="SAPBEXformats 5 3 3 6" xfId="15578"/>
    <cellStyle name="SAPBEXformats 5 3 4" xfId="15579"/>
    <cellStyle name="SAPBEXformats 5 3 5" xfId="15580"/>
    <cellStyle name="SAPBEXformats 5 3 6" xfId="15581"/>
    <cellStyle name="SAPBEXformats 5 3 7" xfId="15582"/>
    <cellStyle name="SAPBEXformats 5 3 8" xfId="15583"/>
    <cellStyle name="SAPBEXformats 5 4" xfId="15584"/>
    <cellStyle name="SAPBEXformats 5 5" xfId="15585"/>
    <cellStyle name="SAPBEXformats 5 6" xfId="15586"/>
    <cellStyle name="SAPBEXformats 5 7" xfId="15587"/>
    <cellStyle name="SAPBEXformats 5 8" xfId="15588"/>
    <cellStyle name="SAPBEXformats 6" xfId="15589"/>
    <cellStyle name="SAPBEXformats 6 2" xfId="15590"/>
    <cellStyle name="SAPBEXformats 6 2 2" xfId="15591"/>
    <cellStyle name="SAPBEXformats 6 2 2 2" xfId="15592"/>
    <cellStyle name="SAPBEXformats 6 2 2 3" xfId="15593"/>
    <cellStyle name="SAPBEXformats 6 2 2 4" xfId="15594"/>
    <cellStyle name="SAPBEXformats 6 2 2 5" xfId="15595"/>
    <cellStyle name="SAPBEXformats 6 2 2 6" xfId="15596"/>
    <cellStyle name="SAPBEXformats 6 2 3" xfId="15597"/>
    <cellStyle name="SAPBEXformats 6 2 3 2" xfId="15598"/>
    <cellStyle name="SAPBEXformats 6 2 3 3" xfId="15599"/>
    <cellStyle name="SAPBEXformats 6 2 3 4" xfId="15600"/>
    <cellStyle name="SAPBEXformats 6 2 3 5" xfId="15601"/>
    <cellStyle name="SAPBEXformats 6 2 3 6" xfId="15602"/>
    <cellStyle name="SAPBEXformats 6 2 4" xfId="15603"/>
    <cellStyle name="SAPBEXformats 6 2 5" xfId="15604"/>
    <cellStyle name="SAPBEXformats 6 2 6" xfId="15605"/>
    <cellStyle name="SAPBEXformats 6 2 7" xfId="15606"/>
    <cellStyle name="SAPBEXformats 6 2 8" xfId="15607"/>
    <cellStyle name="SAPBEXformats 6 3" xfId="15608"/>
    <cellStyle name="SAPBEXformats 6 3 2" xfId="15609"/>
    <cellStyle name="SAPBEXformats 6 3 2 2" xfId="15610"/>
    <cellStyle name="SAPBEXformats 6 3 2 3" xfId="15611"/>
    <cellStyle name="SAPBEXformats 6 3 2 4" xfId="15612"/>
    <cellStyle name="SAPBEXformats 6 3 2 5" xfId="15613"/>
    <cellStyle name="SAPBEXformats 6 3 2 6" xfId="15614"/>
    <cellStyle name="SAPBEXformats 6 3 3" xfId="15615"/>
    <cellStyle name="SAPBEXformats 6 3 3 2" xfId="15616"/>
    <cellStyle name="SAPBEXformats 6 3 3 3" xfId="15617"/>
    <cellStyle name="SAPBEXformats 6 3 3 4" xfId="15618"/>
    <cellStyle name="SAPBEXformats 6 3 3 5" xfId="15619"/>
    <cellStyle name="SAPBEXformats 6 3 3 6" xfId="15620"/>
    <cellStyle name="SAPBEXformats 6 3 4" xfId="15621"/>
    <cellStyle name="SAPBEXformats 6 3 5" xfId="15622"/>
    <cellStyle name="SAPBEXformats 6 3 6" xfId="15623"/>
    <cellStyle name="SAPBEXformats 6 3 7" xfId="15624"/>
    <cellStyle name="SAPBEXformats 6 3 8" xfId="15625"/>
    <cellStyle name="SAPBEXformats 6 4" xfId="15626"/>
    <cellStyle name="SAPBEXformats 6 5" xfId="15627"/>
    <cellStyle name="SAPBEXformats 6 6" xfId="15628"/>
    <cellStyle name="SAPBEXformats 6 7" xfId="15629"/>
    <cellStyle name="SAPBEXformats 6 8" xfId="15630"/>
    <cellStyle name="SAPBEXformats 7" xfId="15631"/>
    <cellStyle name="SAPBEXformats 7 2" xfId="15632"/>
    <cellStyle name="SAPBEXformats 7 2 2" xfId="15633"/>
    <cellStyle name="SAPBEXformats 7 2 2 2" xfId="15634"/>
    <cellStyle name="SAPBEXformats 7 2 2 3" xfId="15635"/>
    <cellStyle name="SAPBEXformats 7 2 2 4" xfId="15636"/>
    <cellStyle name="SAPBEXformats 7 2 2 5" xfId="15637"/>
    <cellStyle name="SAPBEXformats 7 2 2 6" xfId="15638"/>
    <cellStyle name="SAPBEXformats 7 2 3" xfId="15639"/>
    <cellStyle name="SAPBEXformats 7 2 3 2" xfId="15640"/>
    <cellStyle name="SAPBEXformats 7 2 3 3" xfId="15641"/>
    <cellStyle name="SAPBEXformats 7 2 3 4" xfId="15642"/>
    <cellStyle name="SAPBEXformats 7 2 3 5" xfId="15643"/>
    <cellStyle name="SAPBEXformats 7 2 3 6" xfId="15644"/>
    <cellStyle name="SAPBEXformats 7 2 4" xfId="15645"/>
    <cellStyle name="SAPBEXformats 7 2 5" xfId="15646"/>
    <cellStyle name="SAPBEXformats 7 2 6" xfId="15647"/>
    <cellStyle name="SAPBEXformats 7 2 7" xfId="15648"/>
    <cellStyle name="SAPBEXformats 7 2 8" xfId="15649"/>
    <cellStyle name="SAPBEXformats 7 3" xfId="15650"/>
    <cellStyle name="SAPBEXformats 7 3 2" xfId="15651"/>
    <cellStyle name="SAPBEXformats 7 3 2 2" xfId="15652"/>
    <cellStyle name="SAPBEXformats 7 3 2 3" xfId="15653"/>
    <cellStyle name="SAPBEXformats 7 3 2 4" xfId="15654"/>
    <cellStyle name="SAPBEXformats 7 3 2 5" xfId="15655"/>
    <cellStyle name="SAPBEXformats 7 3 2 6" xfId="15656"/>
    <cellStyle name="SAPBEXformats 7 3 3" xfId="15657"/>
    <cellStyle name="SAPBEXformats 7 3 3 2" xfId="15658"/>
    <cellStyle name="SAPBEXformats 7 3 3 3" xfId="15659"/>
    <cellStyle name="SAPBEXformats 7 3 3 4" xfId="15660"/>
    <cellStyle name="SAPBEXformats 7 3 3 5" xfId="15661"/>
    <cellStyle name="SAPBEXformats 7 3 3 6" xfId="15662"/>
    <cellStyle name="SAPBEXformats 7 3 4" xfId="15663"/>
    <cellStyle name="SAPBEXformats 7 3 5" xfId="15664"/>
    <cellStyle name="SAPBEXformats 7 3 6" xfId="15665"/>
    <cellStyle name="SAPBEXformats 7 3 7" xfId="15666"/>
    <cellStyle name="SAPBEXformats 7 3 8" xfId="15667"/>
    <cellStyle name="SAPBEXformats 7 4" xfId="15668"/>
    <cellStyle name="SAPBEXformats 7 5" xfId="15669"/>
    <cellStyle name="SAPBEXformats 7 6" xfId="15670"/>
    <cellStyle name="SAPBEXformats 7 7" xfId="15671"/>
    <cellStyle name="SAPBEXformats 7 8" xfId="15672"/>
    <cellStyle name="SAPBEXformats 8" xfId="15673"/>
    <cellStyle name="SAPBEXformats 8 2" xfId="15674"/>
    <cellStyle name="SAPBEXformats 8 2 2" xfId="15675"/>
    <cellStyle name="SAPBEXformats 8 2 2 2" xfId="15676"/>
    <cellStyle name="SAPBEXformats 8 2 2 3" xfId="15677"/>
    <cellStyle name="SAPBEXformats 8 2 2 4" xfId="15678"/>
    <cellStyle name="SAPBEXformats 8 2 2 5" xfId="15679"/>
    <cellStyle name="SAPBEXformats 8 2 2 6" xfId="15680"/>
    <cellStyle name="SAPBEXformats 8 2 3" xfId="15681"/>
    <cellStyle name="SAPBEXformats 8 2 3 2" xfId="15682"/>
    <cellStyle name="SAPBEXformats 8 2 3 3" xfId="15683"/>
    <cellStyle name="SAPBEXformats 8 2 3 4" xfId="15684"/>
    <cellStyle name="SAPBEXformats 8 2 3 5" xfId="15685"/>
    <cellStyle name="SAPBEXformats 8 2 3 6" xfId="15686"/>
    <cellStyle name="SAPBEXformats 8 2 4" xfId="15687"/>
    <cellStyle name="SAPBEXformats 8 2 5" xfId="15688"/>
    <cellStyle name="SAPBEXformats 8 2 6" xfId="15689"/>
    <cellStyle name="SAPBEXformats 8 2 7" xfId="15690"/>
    <cellStyle name="SAPBEXformats 8 2 8" xfId="15691"/>
    <cellStyle name="SAPBEXformats 8 3" xfId="15692"/>
    <cellStyle name="SAPBEXformats 8 3 2" xfId="15693"/>
    <cellStyle name="SAPBEXformats 8 3 2 2" xfId="15694"/>
    <cellStyle name="SAPBEXformats 8 3 2 3" xfId="15695"/>
    <cellStyle name="SAPBEXformats 8 3 2 4" xfId="15696"/>
    <cellStyle name="SAPBEXformats 8 3 2 5" xfId="15697"/>
    <cellStyle name="SAPBEXformats 8 3 2 6" xfId="15698"/>
    <cellStyle name="SAPBEXformats 8 3 3" xfId="15699"/>
    <cellStyle name="SAPBEXformats 8 3 3 2" xfId="15700"/>
    <cellStyle name="SAPBEXformats 8 3 3 3" xfId="15701"/>
    <cellStyle name="SAPBEXformats 8 3 3 4" xfId="15702"/>
    <cellStyle name="SAPBEXformats 8 3 3 5" xfId="15703"/>
    <cellStyle name="SAPBEXformats 8 3 3 6" xfId="15704"/>
    <cellStyle name="SAPBEXformats 8 3 4" xfId="15705"/>
    <cellStyle name="SAPBEXformats 8 3 5" xfId="15706"/>
    <cellStyle name="SAPBEXformats 8 3 6" xfId="15707"/>
    <cellStyle name="SAPBEXformats 8 3 7" xfId="15708"/>
    <cellStyle name="SAPBEXformats 8 3 8" xfId="15709"/>
    <cellStyle name="SAPBEXformats 8 4" xfId="15710"/>
    <cellStyle name="SAPBEXformats 8 5" xfId="15711"/>
    <cellStyle name="SAPBEXformats 8 6" xfId="15712"/>
    <cellStyle name="SAPBEXformats 8 7" xfId="15713"/>
    <cellStyle name="SAPBEXformats 8 8" xfId="15714"/>
    <cellStyle name="SAPBEXformats 9" xfId="15715"/>
    <cellStyle name="SAPBEXformats 9 2" xfId="15716"/>
    <cellStyle name="SAPBEXformats 9 2 2" xfId="15717"/>
    <cellStyle name="SAPBEXformats 9 2 2 2" xfId="15718"/>
    <cellStyle name="SAPBEXformats 9 2 2 3" xfId="15719"/>
    <cellStyle name="SAPBEXformats 9 2 2 4" xfId="15720"/>
    <cellStyle name="SAPBEXformats 9 2 2 5" xfId="15721"/>
    <cellStyle name="SAPBEXformats 9 2 2 6" xfId="15722"/>
    <cellStyle name="SAPBEXformats 9 2 3" xfId="15723"/>
    <cellStyle name="SAPBEXformats 9 2 3 2" xfId="15724"/>
    <cellStyle name="SAPBEXformats 9 2 3 3" xfId="15725"/>
    <cellStyle name="SAPBEXformats 9 2 3 4" xfId="15726"/>
    <cellStyle name="SAPBEXformats 9 2 3 5" xfId="15727"/>
    <cellStyle name="SAPBEXformats 9 2 3 6" xfId="15728"/>
    <cellStyle name="SAPBEXformats 9 2 4" xfId="15729"/>
    <cellStyle name="SAPBEXformats 9 2 5" xfId="15730"/>
    <cellStyle name="SAPBEXformats 9 2 6" xfId="15731"/>
    <cellStyle name="SAPBEXformats 9 2 7" xfId="15732"/>
    <cellStyle name="SAPBEXformats 9 2 8" xfId="15733"/>
    <cellStyle name="SAPBEXformats 9 3" xfId="15734"/>
    <cellStyle name="SAPBEXformats 9 3 2" xfId="15735"/>
    <cellStyle name="SAPBEXformats 9 3 2 2" xfId="15736"/>
    <cellStyle name="SAPBEXformats 9 3 2 3" xfId="15737"/>
    <cellStyle name="SAPBEXformats 9 3 2 4" xfId="15738"/>
    <cellStyle name="SAPBEXformats 9 3 2 5" xfId="15739"/>
    <cellStyle name="SAPBEXformats 9 3 2 6" xfId="15740"/>
    <cellStyle name="SAPBEXformats 9 3 3" xfId="15741"/>
    <cellStyle name="SAPBEXformats 9 3 3 2" xfId="15742"/>
    <cellStyle name="SAPBEXformats 9 3 3 3" xfId="15743"/>
    <cellStyle name="SAPBEXformats 9 3 3 4" xfId="15744"/>
    <cellStyle name="SAPBEXformats 9 3 3 5" xfId="15745"/>
    <cellStyle name="SAPBEXformats 9 3 3 6" xfId="15746"/>
    <cellStyle name="SAPBEXformats 9 3 4" xfId="15747"/>
    <cellStyle name="SAPBEXformats 9 3 5" xfId="15748"/>
    <cellStyle name="SAPBEXformats 9 3 6" xfId="15749"/>
    <cellStyle name="SAPBEXformats 9 3 7" xfId="15750"/>
    <cellStyle name="SAPBEXformats 9 3 8" xfId="15751"/>
    <cellStyle name="SAPBEXformats 9 4" xfId="15752"/>
    <cellStyle name="SAPBEXformats 9 5" xfId="15753"/>
    <cellStyle name="SAPBEXformats 9 6" xfId="15754"/>
    <cellStyle name="SAPBEXformats 9 7" xfId="15755"/>
    <cellStyle name="SAPBEXformats 9 8" xfId="15756"/>
    <cellStyle name="SAPBEXformats_Input PL ana GRD - HCREG" xfId="15757"/>
    <cellStyle name="SAPBEXheaderData" xfId="15758"/>
    <cellStyle name="SAPBEXheaderItem" xfId="29"/>
    <cellStyle name="SAPBEXheaderItem 2" xfId="15759"/>
    <cellStyle name="SAPBEXheaderItem 3" xfId="15760"/>
    <cellStyle name="SAPBEXheaderText" xfId="30"/>
    <cellStyle name="SAPBEXheaderText 2" xfId="15761"/>
    <cellStyle name="SAPBEXheaderText 3" xfId="15762"/>
    <cellStyle name="SAPBEXHLevel0" xfId="31"/>
    <cellStyle name="SAPBEXHLevel0 10" xfId="15763"/>
    <cellStyle name="SAPBEXHLevel0 10 2" xfId="15764"/>
    <cellStyle name="SAPBEXHLevel0 10 2 2" xfId="15765"/>
    <cellStyle name="SAPBEXHLevel0 10 2 2 2" xfId="15766"/>
    <cellStyle name="SAPBEXHLevel0 10 2 2 3" xfId="15767"/>
    <cellStyle name="SAPBEXHLevel0 10 2 2 4" xfId="15768"/>
    <cellStyle name="SAPBEXHLevel0 10 2 2 5" xfId="15769"/>
    <cellStyle name="SAPBEXHLevel0 10 2 2 6" xfId="15770"/>
    <cellStyle name="SAPBEXHLevel0 10 2 3" xfId="15771"/>
    <cellStyle name="SAPBEXHLevel0 10 2 3 2" xfId="15772"/>
    <cellStyle name="SAPBEXHLevel0 10 2 3 3" xfId="15773"/>
    <cellStyle name="SAPBEXHLevel0 10 2 3 4" xfId="15774"/>
    <cellStyle name="SAPBEXHLevel0 10 2 3 5" xfId="15775"/>
    <cellStyle name="SAPBEXHLevel0 10 2 3 6" xfId="15776"/>
    <cellStyle name="SAPBEXHLevel0 10 2 4" xfId="15777"/>
    <cellStyle name="SAPBEXHLevel0 10 2 5" xfId="15778"/>
    <cellStyle name="SAPBEXHLevel0 10 2 6" xfId="15779"/>
    <cellStyle name="SAPBEXHLevel0 10 2 7" xfId="15780"/>
    <cellStyle name="SAPBEXHLevel0 10 2 8" xfId="15781"/>
    <cellStyle name="SAPBEXHLevel0 10 3" xfId="15782"/>
    <cellStyle name="SAPBEXHLevel0 10 3 2" xfId="15783"/>
    <cellStyle name="SAPBEXHLevel0 10 3 2 2" xfId="15784"/>
    <cellStyle name="SAPBEXHLevel0 10 3 2 3" xfId="15785"/>
    <cellStyle name="SAPBEXHLevel0 10 3 2 4" xfId="15786"/>
    <cellStyle name="SAPBEXHLevel0 10 3 2 5" xfId="15787"/>
    <cellStyle name="SAPBEXHLevel0 10 3 2 6" xfId="15788"/>
    <cellStyle name="SAPBEXHLevel0 10 3 3" xfId="15789"/>
    <cellStyle name="SAPBEXHLevel0 10 3 3 2" xfId="15790"/>
    <cellStyle name="SAPBEXHLevel0 10 3 3 3" xfId="15791"/>
    <cellStyle name="SAPBEXHLevel0 10 3 3 4" xfId="15792"/>
    <cellStyle name="SAPBEXHLevel0 10 3 3 5" xfId="15793"/>
    <cellStyle name="SAPBEXHLevel0 10 3 3 6" xfId="15794"/>
    <cellStyle name="SAPBEXHLevel0 10 3 4" xfId="15795"/>
    <cellStyle name="SAPBEXHLevel0 10 3 5" xfId="15796"/>
    <cellStyle name="SAPBEXHLevel0 10 3 6" xfId="15797"/>
    <cellStyle name="SAPBEXHLevel0 10 3 7" xfId="15798"/>
    <cellStyle name="SAPBEXHLevel0 10 3 8" xfId="15799"/>
    <cellStyle name="SAPBEXHLevel0 10 4" xfId="15800"/>
    <cellStyle name="SAPBEXHLevel0 10 5" xfId="15801"/>
    <cellStyle name="SAPBEXHLevel0 10 6" xfId="15802"/>
    <cellStyle name="SAPBEXHLevel0 10 7" xfId="15803"/>
    <cellStyle name="SAPBEXHLevel0 10 8" xfId="15804"/>
    <cellStyle name="SAPBEXHLevel0 11" xfId="15805"/>
    <cellStyle name="SAPBEXHLevel0 11 2" xfId="15806"/>
    <cellStyle name="SAPBEXHLevel0 11 2 2" xfId="15807"/>
    <cellStyle name="SAPBEXHLevel0 11 2 2 2" xfId="15808"/>
    <cellStyle name="SAPBEXHLevel0 11 2 2 3" xfId="15809"/>
    <cellStyle name="SAPBEXHLevel0 11 2 2 4" xfId="15810"/>
    <cellStyle name="SAPBEXHLevel0 11 2 2 5" xfId="15811"/>
    <cellStyle name="SAPBEXHLevel0 11 2 2 6" xfId="15812"/>
    <cellStyle name="SAPBEXHLevel0 11 2 3" xfId="15813"/>
    <cellStyle name="SAPBEXHLevel0 11 2 3 2" xfId="15814"/>
    <cellStyle name="SAPBEXHLevel0 11 2 3 3" xfId="15815"/>
    <cellStyle name="SAPBEXHLevel0 11 2 3 4" xfId="15816"/>
    <cellStyle name="SAPBEXHLevel0 11 2 3 5" xfId="15817"/>
    <cellStyle name="SAPBEXHLevel0 11 2 3 6" xfId="15818"/>
    <cellStyle name="SAPBEXHLevel0 11 2 4" xfId="15819"/>
    <cellStyle name="SAPBEXHLevel0 11 2 5" xfId="15820"/>
    <cellStyle name="SAPBEXHLevel0 11 2 6" xfId="15821"/>
    <cellStyle name="SAPBEXHLevel0 11 2 7" xfId="15822"/>
    <cellStyle name="SAPBEXHLevel0 11 2 8" xfId="15823"/>
    <cellStyle name="SAPBEXHLevel0 11 3" xfId="15824"/>
    <cellStyle name="SAPBEXHLevel0 11 3 2" xfId="15825"/>
    <cellStyle name="SAPBEXHLevel0 11 3 2 2" xfId="15826"/>
    <cellStyle name="SAPBEXHLevel0 11 3 2 3" xfId="15827"/>
    <cellStyle name="SAPBEXHLevel0 11 3 2 4" xfId="15828"/>
    <cellStyle name="SAPBEXHLevel0 11 3 2 5" xfId="15829"/>
    <cellStyle name="SAPBEXHLevel0 11 3 2 6" xfId="15830"/>
    <cellStyle name="SAPBEXHLevel0 11 3 3" xfId="15831"/>
    <cellStyle name="SAPBEXHLevel0 11 3 3 2" xfId="15832"/>
    <cellStyle name="SAPBEXHLevel0 11 3 3 3" xfId="15833"/>
    <cellStyle name="SAPBEXHLevel0 11 3 3 4" xfId="15834"/>
    <cellStyle name="SAPBEXHLevel0 11 3 3 5" xfId="15835"/>
    <cellStyle name="SAPBEXHLevel0 11 3 3 6" xfId="15836"/>
    <cellStyle name="SAPBEXHLevel0 11 3 4" xfId="15837"/>
    <cellStyle name="SAPBEXHLevel0 11 3 5" xfId="15838"/>
    <cellStyle name="SAPBEXHLevel0 11 3 6" xfId="15839"/>
    <cellStyle name="SAPBEXHLevel0 11 3 7" xfId="15840"/>
    <cellStyle name="SAPBEXHLevel0 11 3 8" xfId="15841"/>
    <cellStyle name="SAPBEXHLevel0 11 4" xfId="15842"/>
    <cellStyle name="SAPBEXHLevel0 11 5" xfId="15843"/>
    <cellStyle name="SAPBEXHLevel0 11 6" xfId="15844"/>
    <cellStyle name="SAPBEXHLevel0 11 7" xfId="15845"/>
    <cellStyle name="SAPBEXHLevel0 11 8" xfId="15846"/>
    <cellStyle name="SAPBEXHLevel0 12" xfId="15847"/>
    <cellStyle name="SAPBEXHLevel0 12 2" xfId="15848"/>
    <cellStyle name="SAPBEXHLevel0 12 2 2" xfId="15849"/>
    <cellStyle name="SAPBEXHLevel0 12 2 2 2" xfId="15850"/>
    <cellStyle name="SAPBEXHLevel0 12 2 2 3" xfId="15851"/>
    <cellStyle name="SAPBEXHLevel0 12 2 2 4" xfId="15852"/>
    <cellStyle name="SAPBEXHLevel0 12 2 2 5" xfId="15853"/>
    <cellStyle name="SAPBEXHLevel0 12 2 2 6" xfId="15854"/>
    <cellStyle name="SAPBEXHLevel0 12 2 3" xfId="15855"/>
    <cellStyle name="SAPBEXHLevel0 12 2 3 2" xfId="15856"/>
    <cellStyle name="SAPBEXHLevel0 12 2 3 3" xfId="15857"/>
    <cellStyle name="SAPBEXHLevel0 12 2 3 4" xfId="15858"/>
    <cellStyle name="SAPBEXHLevel0 12 2 3 5" xfId="15859"/>
    <cellStyle name="SAPBEXHLevel0 12 2 3 6" xfId="15860"/>
    <cellStyle name="SAPBEXHLevel0 12 2 4" xfId="15861"/>
    <cellStyle name="SAPBEXHLevel0 12 2 5" xfId="15862"/>
    <cellStyle name="SAPBEXHLevel0 12 2 6" xfId="15863"/>
    <cellStyle name="SAPBEXHLevel0 12 2 7" xfId="15864"/>
    <cellStyle name="SAPBEXHLevel0 12 2 8" xfId="15865"/>
    <cellStyle name="SAPBEXHLevel0 12 3" xfId="15866"/>
    <cellStyle name="SAPBEXHLevel0 12 3 2" xfId="15867"/>
    <cellStyle name="SAPBEXHLevel0 12 3 2 2" xfId="15868"/>
    <cellStyle name="SAPBEXHLevel0 12 3 2 3" xfId="15869"/>
    <cellStyle name="SAPBEXHLevel0 12 3 2 4" xfId="15870"/>
    <cellStyle name="SAPBEXHLevel0 12 3 2 5" xfId="15871"/>
    <cellStyle name="SAPBEXHLevel0 12 3 2 6" xfId="15872"/>
    <cellStyle name="SAPBEXHLevel0 12 3 3" xfId="15873"/>
    <cellStyle name="SAPBEXHLevel0 12 3 3 2" xfId="15874"/>
    <cellStyle name="SAPBEXHLevel0 12 3 3 3" xfId="15875"/>
    <cellStyle name="SAPBEXHLevel0 12 3 3 4" xfId="15876"/>
    <cellStyle name="SAPBEXHLevel0 12 3 3 5" xfId="15877"/>
    <cellStyle name="SAPBEXHLevel0 12 3 3 6" xfId="15878"/>
    <cellStyle name="SAPBEXHLevel0 12 3 4" xfId="15879"/>
    <cellStyle name="SAPBEXHLevel0 12 3 5" xfId="15880"/>
    <cellStyle name="SAPBEXHLevel0 12 3 6" xfId="15881"/>
    <cellStyle name="SAPBEXHLevel0 12 3 7" xfId="15882"/>
    <cellStyle name="SAPBEXHLevel0 12 3 8" xfId="15883"/>
    <cellStyle name="SAPBEXHLevel0 12 4" xfId="15884"/>
    <cellStyle name="SAPBEXHLevel0 12 5" xfId="15885"/>
    <cellStyle name="SAPBEXHLevel0 12 6" xfId="15886"/>
    <cellStyle name="SAPBEXHLevel0 12 7" xfId="15887"/>
    <cellStyle name="SAPBEXHLevel0 12 8" xfId="15888"/>
    <cellStyle name="SAPBEXHLevel0 13" xfId="15889"/>
    <cellStyle name="SAPBEXHLevel0 13 2" xfId="15890"/>
    <cellStyle name="SAPBEXHLevel0 13 2 2" xfId="15891"/>
    <cellStyle name="SAPBEXHLevel0 13 2 2 2" xfId="15892"/>
    <cellStyle name="SAPBEXHLevel0 13 2 2 3" xfId="15893"/>
    <cellStyle name="SAPBEXHLevel0 13 2 2 4" xfId="15894"/>
    <cellStyle name="SAPBEXHLevel0 13 2 2 5" xfId="15895"/>
    <cellStyle name="SAPBEXHLevel0 13 2 2 6" xfId="15896"/>
    <cellStyle name="SAPBEXHLevel0 13 2 3" xfId="15897"/>
    <cellStyle name="SAPBEXHLevel0 13 2 3 2" xfId="15898"/>
    <cellStyle name="SAPBEXHLevel0 13 2 3 3" xfId="15899"/>
    <cellStyle name="SAPBEXHLevel0 13 2 3 4" xfId="15900"/>
    <cellStyle name="SAPBEXHLevel0 13 2 3 5" xfId="15901"/>
    <cellStyle name="SAPBEXHLevel0 13 2 3 6" xfId="15902"/>
    <cellStyle name="SAPBEXHLevel0 13 2 4" xfId="15903"/>
    <cellStyle name="SAPBEXHLevel0 13 2 5" xfId="15904"/>
    <cellStyle name="SAPBEXHLevel0 13 2 6" xfId="15905"/>
    <cellStyle name="SAPBEXHLevel0 13 2 7" xfId="15906"/>
    <cellStyle name="SAPBEXHLevel0 13 2 8" xfId="15907"/>
    <cellStyle name="SAPBEXHLevel0 13 3" xfId="15908"/>
    <cellStyle name="SAPBEXHLevel0 13 3 2" xfId="15909"/>
    <cellStyle name="SAPBEXHLevel0 13 3 2 2" xfId="15910"/>
    <cellStyle name="SAPBEXHLevel0 13 3 2 3" xfId="15911"/>
    <cellStyle name="SAPBEXHLevel0 13 3 2 4" xfId="15912"/>
    <cellStyle name="SAPBEXHLevel0 13 3 2 5" xfId="15913"/>
    <cellStyle name="SAPBEXHLevel0 13 3 2 6" xfId="15914"/>
    <cellStyle name="SAPBEXHLevel0 13 3 3" xfId="15915"/>
    <cellStyle name="SAPBEXHLevel0 13 3 3 2" xfId="15916"/>
    <cellStyle name="SAPBEXHLevel0 13 3 3 3" xfId="15917"/>
    <cellStyle name="SAPBEXHLevel0 13 3 3 4" xfId="15918"/>
    <cellStyle name="SAPBEXHLevel0 13 3 3 5" xfId="15919"/>
    <cellStyle name="SAPBEXHLevel0 13 3 3 6" xfId="15920"/>
    <cellStyle name="SAPBEXHLevel0 13 3 4" xfId="15921"/>
    <cellStyle name="SAPBEXHLevel0 13 3 5" xfId="15922"/>
    <cellStyle name="SAPBEXHLevel0 13 3 6" xfId="15923"/>
    <cellStyle name="SAPBEXHLevel0 13 3 7" xfId="15924"/>
    <cellStyle name="SAPBEXHLevel0 13 3 8" xfId="15925"/>
    <cellStyle name="SAPBEXHLevel0 13 4" xfId="15926"/>
    <cellStyle name="SAPBEXHLevel0 13 5" xfId="15927"/>
    <cellStyle name="SAPBEXHLevel0 13 6" xfId="15928"/>
    <cellStyle name="SAPBEXHLevel0 13 7" xfId="15929"/>
    <cellStyle name="SAPBEXHLevel0 13 8" xfId="15930"/>
    <cellStyle name="SAPBEXHLevel0 14" xfId="15931"/>
    <cellStyle name="SAPBEXHLevel0 14 2" xfId="15932"/>
    <cellStyle name="SAPBEXHLevel0 14 2 2" xfId="15933"/>
    <cellStyle name="SAPBEXHLevel0 14 2 2 2" xfId="15934"/>
    <cellStyle name="SAPBEXHLevel0 14 2 2 3" xfId="15935"/>
    <cellStyle name="SAPBEXHLevel0 14 2 2 4" xfId="15936"/>
    <cellStyle name="SAPBEXHLevel0 14 2 2 5" xfId="15937"/>
    <cellStyle name="SAPBEXHLevel0 14 2 2 6" xfId="15938"/>
    <cellStyle name="SAPBEXHLevel0 14 2 3" xfId="15939"/>
    <cellStyle name="SAPBEXHLevel0 14 2 3 2" xfId="15940"/>
    <cellStyle name="SAPBEXHLevel0 14 2 3 3" xfId="15941"/>
    <cellStyle name="SAPBEXHLevel0 14 2 3 4" xfId="15942"/>
    <cellStyle name="SAPBEXHLevel0 14 2 3 5" xfId="15943"/>
    <cellStyle name="SAPBEXHLevel0 14 2 3 6" xfId="15944"/>
    <cellStyle name="SAPBEXHLevel0 14 2 4" xfId="15945"/>
    <cellStyle name="SAPBEXHLevel0 14 2 5" xfId="15946"/>
    <cellStyle name="SAPBEXHLevel0 14 2 6" xfId="15947"/>
    <cellStyle name="SAPBEXHLevel0 14 2 7" xfId="15948"/>
    <cellStyle name="SAPBEXHLevel0 14 2 8" xfId="15949"/>
    <cellStyle name="SAPBEXHLevel0 14 3" xfId="15950"/>
    <cellStyle name="SAPBEXHLevel0 14 3 2" xfId="15951"/>
    <cellStyle name="SAPBEXHLevel0 14 3 2 2" xfId="15952"/>
    <cellStyle name="SAPBEXHLevel0 14 3 2 3" xfId="15953"/>
    <cellStyle name="SAPBEXHLevel0 14 3 2 4" xfId="15954"/>
    <cellStyle name="SAPBEXHLevel0 14 3 2 5" xfId="15955"/>
    <cellStyle name="SAPBEXHLevel0 14 3 2 6" xfId="15956"/>
    <cellStyle name="SAPBEXHLevel0 14 3 3" xfId="15957"/>
    <cellStyle name="SAPBEXHLevel0 14 3 3 2" xfId="15958"/>
    <cellStyle name="SAPBEXHLevel0 14 3 3 3" xfId="15959"/>
    <cellStyle name="SAPBEXHLevel0 14 3 3 4" xfId="15960"/>
    <cellStyle name="SAPBEXHLevel0 14 3 3 5" xfId="15961"/>
    <cellStyle name="SAPBEXHLevel0 14 3 3 6" xfId="15962"/>
    <cellStyle name="SAPBEXHLevel0 14 3 4" xfId="15963"/>
    <cellStyle name="SAPBEXHLevel0 14 3 5" xfId="15964"/>
    <cellStyle name="SAPBEXHLevel0 14 3 6" xfId="15965"/>
    <cellStyle name="SAPBEXHLevel0 14 3 7" xfId="15966"/>
    <cellStyle name="SAPBEXHLevel0 14 3 8" xfId="15967"/>
    <cellStyle name="SAPBEXHLevel0 14 4" xfId="15968"/>
    <cellStyle name="SAPBEXHLevel0 14 5" xfId="15969"/>
    <cellStyle name="SAPBEXHLevel0 14 6" xfId="15970"/>
    <cellStyle name="SAPBEXHLevel0 14 7" xfId="15971"/>
    <cellStyle name="SAPBEXHLevel0 14 8" xfId="15972"/>
    <cellStyle name="SAPBEXHLevel0 15" xfId="15973"/>
    <cellStyle name="SAPBEXHLevel0 15 2" xfId="15974"/>
    <cellStyle name="SAPBEXHLevel0 15 2 2" xfId="15975"/>
    <cellStyle name="SAPBEXHLevel0 15 2 2 2" xfId="15976"/>
    <cellStyle name="SAPBEXHLevel0 15 2 2 3" xfId="15977"/>
    <cellStyle name="SAPBEXHLevel0 15 2 2 4" xfId="15978"/>
    <cellStyle name="SAPBEXHLevel0 15 2 2 5" xfId="15979"/>
    <cellStyle name="SAPBEXHLevel0 15 2 2 6" xfId="15980"/>
    <cellStyle name="SAPBEXHLevel0 15 2 3" xfId="15981"/>
    <cellStyle name="SAPBEXHLevel0 15 2 3 2" xfId="15982"/>
    <cellStyle name="SAPBEXHLevel0 15 2 3 3" xfId="15983"/>
    <cellStyle name="SAPBEXHLevel0 15 2 3 4" xfId="15984"/>
    <cellStyle name="SAPBEXHLevel0 15 2 3 5" xfId="15985"/>
    <cellStyle name="SAPBEXHLevel0 15 2 3 6" xfId="15986"/>
    <cellStyle name="SAPBEXHLevel0 15 2 4" xfId="15987"/>
    <cellStyle name="SAPBEXHLevel0 15 2 5" xfId="15988"/>
    <cellStyle name="SAPBEXHLevel0 15 2 6" xfId="15989"/>
    <cellStyle name="SAPBEXHLevel0 15 2 7" xfId="15990"/>
    <cellStyle name="SAPBEXHLevel0 15 2 8" xfId="15991"/>
    <cellStyle name="SAPBEXHLevel0 15 3" xfId="15992"/>
    <cellStyle name="SAPBEXHLevel0 15 3 2" xfId="15993"/>
    <cellStyle name="SAPBEXHLevel0 15 3 2 2" xfId="15994"/>
    <cellStyle name="SAPBEXHLevel0 15 3 2 3" xfId="15995"/>
    <cellStyle name="SAPBEXHLevel0 15 3 2 4" xfId="15996"/>
    <cellStyle name="SAPBEXHLevel0 15 3 2 5" xfId="15997"/>
    <cellStyle name="SAPBEXHLevel0 15 3 2 6" xfId="15998"/>
    <cellStyle name="SAPBEXHLevel0 15 3 3" xfId="15999"/>
    <cellStyle name="SAPBEXHLevel0 15 3 3 2" xfId="16000"/>
    <cellStyle name="SAPBEXHLevel0 15 3 3 3" xfId="16001"/>
    <cellStyle name="SAPBEXHLevel0 15 3 3 4" xfId="16002"/>
    <cellStyle name="SAPBEXHLevel0 15 3 3 5" xfId="16003"/>
    <cellStyle name="SAPBEXHLevel0 15 3 3 6" xfId="16004"/>
    <cellStyle name="SAPBEXHLevel0 15 3 4" xfId="16005"/>
    <cellStyle name="SAPBEXHLevel0 15 3 5" xfId="16006"/>
    <cellStyle name="SAPBEXHLevel0 15 3 6" xfId="16007"/>
    <cellStyle name="SAPBEXHLevel0 15 3 7" xfId="16008"/>
    <cellStyle name="SAPBEXHLevel0 15 3 8" xfId="16009"/>
    <cellStyle name="SAPBEXHLevel0 15 4" xfId="16010"/>
    <cellStyle name="SAPBEXHLevel0 15 5" xfId="16011"/>
    <cellStyle name="SAPBEXHLevel0 15 6" xfId="16012"/>
    <cellStyle name="SAPBEXHLevel0 15 7" xfId="16013"/>
    <cellStyle name="SAPBEXHLevel0 15 8" xfId="16014"/>
    <cellStyle name="SAPBEXHLevel0 16" xfId="16015"/>
    <cellStyle name="SAPBEXHLevel0 16 2" xfId="16016"/>
    <cellStyle name="SAPBEXHLevel0 16 2 2" xfId="16017"/>
    <cellStyle name="SAPBEXHLevel0 16 2 2 2" xfId="16018"/>
    <cellStyle name="SAPBEXHLevel0 16 2 2 3" xfId="16019"/>
    <cellStyle name="SAPBEXHLevel0 16 2 2 4" xfId="16020"/>
    <cellStyle name="SAPBEXHLevel0 16 2 2 5" xfId="16021"/>
    <cellStyle name="SAPBEXHLevel0 16 2 2 6" xfId="16022"/>
    <cellStyle name="SAPBEXHLevel0 16 2 3" xfId="16023"/>
    <cellStyle name="SAPBEXHLevel0 16 2 3 2" xfId="16024"/>
    <cellStyle name="SAPBEXHLevel0 16 2 3 3" xfId="16025"/>
    <cellStyle name="SAPBEXHLevel0 16 2 3 4" xfId="16026"/>
    <cellStyle name="SAPBEXHLevel0 16 2 3 5" xfId="16027"/>
    <cellStyle name="SAPBEXHLevel0 16 2 3 6" xfId="16028"/>
    <cellStyle name="SAPBEXHLevel0 16 2 4" xfId="16029"/>
    <cellStyle name="SAPBEXHLevel0 16 2 5" xfId="16030"/>
    <cellStyle name="SAPBEXHLevel0 16 2 6" xfId="16031"/>
    <cellStyle name="SAPBEXHLevel0 16 2 7" xfId="16032"/>
    <cellStyle name="SAPBEXHLevel0 16 2 8" xfId="16033"/>
    <cellStyle name="SAPBEXHLevel0 16 3" xfId="16034"/>
    <cellStyle name="SAPBEXHLevel0 16 3 2" xfId="16035"/>
    <cellStyle name="SAPBEXHLevel0 16 3 2 2" xfId="16036"/>
    <cellStyle name="SAPBEXHLevel0 16 3 2 3" xfId="16037"/>
    <cellStyle name="SAPBEXHLevel0 16 3 2 4" xfId="16038"/>
    <cellStyle name="SAPBEXHLevel0 16 3 2 5" xfId="16039"/>
    <cellStyle name="SAPBEXHLevel0 16 3 2 6" xfId="16040"/>
    <cellStyle name="SAPBEXHLevel0 16 3 3" xfId="16041"/>
    <cellStyle name="SAPBEXHLevel0 16 3 3 2" xfId="16042"/>
    <cellStyle name="SAPBEXHLevel0 16 3 3 3" xfId="16043"/>
    <cellStyle name="SAPBEXHLevel0 16 3 3 4" xfId="16044"/>
    <cellStyle name="SAPBEXHLevel0 16 3 3 5" xfId="16045"/>
    <cellStyle name="SAPBEXHLevel0 16 3 3 6" xfId="16046"/>
    <cellStyle name="SAPBEXHLevel0 16 3 4" xfId="16047"/>
    <cellStyle name="SAPBEXHLevel0 16 3 5" xfId="16048"/>
    <cellStyle name="SAPBEXHLevel0 16 3 6" xfId="16049"/>
    <cellStyle name="SAPBEXHLevel0 16 3 7" xfId="16050"/>
    <cellStyle name="SAPBEXHLevel0 16 3 8" xfId="16051"/>
    <cellStyle name="SAPBEXHLevel0 16 4" xfId="16052"/>
    <cellStyle name="SAPBEXHLevel0 16 5" xfId="16053"/>
    <cellStyle name="SAPBEXHLevel0 16 6" xfId="16054"/>
    <cellStyle name="SAPBEXHLevel0 16 7" xfId="16055"/>
    <cellStyle name="SAPBEXHLevel0 16 8" xfId="16056"/>
    <cellStyle name="SAPBEXHLevel0 17" xfId="16057"/>
    <cellStyle name="SAPBEXHLevel0 17 2" xfId="16058"/>
    <cellStyle name="SAPBEXHLevel0 17 2 2" xfId="16059"/>
    <cellStyle name="SAPBEXHLevel0 17 2 2 2" xfId="16060"/>
    <cellStyle name="SAPBEXHLevel0 17 2 2 3" xfId="16061"/>
    <cellStyle name="SAPBEXHLevel0 17 2 2 4" xfId="16062"/>
    <cellStyle name="SAPBEXHLevel0 17 2 2 5" xfId="16063"/>
    <cellStyle name="SAPBEXHLevel0 17 2 2 6" xfId="16064"/>
    <cellStyle name="SAPBEXHLevel0 17 2 3" xfId="16065"/>
    <cellStyle name="SAPBEXHLevel0 17 2 3 2" xfId="16066"/>
    <cellStyle name="SAPBEXHLevel0 17 2 3 3" xfId="16067"/>
    <cellStyle name="SAPBEXHLevel0 17 2 3 4" xfId="16068"/>
    <cellStyle name="SAPBEXHLevel0 17 2 3 5" xfId="16069"/>
    <cellStyle name="SAPBEXHLevel0 17 2 3 6" xfId="16070"/>
    <cellStyle name="SAPBEXHLevel0 17 2 4" xfId="16071"/>
    <cellStyle name="SAPBEXHLevel0 17 2 5" xfId="16072"/>
    <cellStyle name="SAPBEXHLevel0 17 2 6" xfId="16073"/>
    <cellStyle name="SAPBEXHLevel0 17 2 7" xfId="16074"/>
    <cellStyle name="SAPBEXHLevel0 17 2 8" xfId="16075"/>
    <cellStyle name="SAPBEXHLevel0 17 3" xfId="16076"/>
    <cellStyle name="SAPBEXHLevel0 17 3 2" xfId="16077"/>
    <cellStyle name="SAPBEXHLevel0 17 3 2 2" xfId="16078"/>
    <cellStyle name="SAPBEXHLevel0 17 3 2 3" xfId="16079"/>
    <cellStyle name="SAPBEXHLevel0 17 3 2 4" xfId="16080"/>
    <cellStyle name="SAPBEXHLevel0 17 3 2 5" xfId="16081"/>
    <cellStyle name="SAPBEXHLevel0 17 3 2 6" xfId="16082"/>
    <cellStyle name="SAPBEXHLevel0 17 3 3" xfId="16083"/>
    <cellStyle name="SAPBEXHLevel0 17 3 3 2" xfId="16084"/>
    <cellStyle name="SAPBEXHLevel0 17 3 3 3" xfId="16085"/>
    <cellStyle name="SAPBEXHLevel0 17 3 3 4" xfId="16086"/>
    <cellStyle name="SAPBEXHLevel0 17 3 3 5" xfId="16087"/>
    <cellStyle name="SAPBEXHLevel0 17 3 3 6" xfId="16088"/>
    <cellStyle name="SAPBEXHLevel0 17 3 4" xfId="16089"/>
    <cellStyle name="SAPBEXHLevel0 17 3 5" xfId="16090"/>
    <cellStyle name="SAPBEXHLevel0 17 3 6" xfId="16091"/>
    <cellStyle name="SAPBEXHLevel0 17 3 7" xfId="16092"/>
    <cellStyle name="SAPBEXHLevel0 17 3 8" xfId="16093"/>
    <cellStyle name="SAPBEXHLevel0 17 4" xfId="16094"/>
    <cellStyle name="SAPBEXHLevel0 17 5" xfId="16095"/>
    <cellStyle name="SAPBEXHLevel0 17 6" xfId="16096"/>
    <cellStyle name="SAPBEXHLevel0 17 7" xfId="16097"/>
    <cellStyle name="SAPBEXHLevel0 17 8" xfId="16098"/>
    <cellStyle name="SAPBEXHLevel0 18" xfId="16099"/>
    <cellStyle name="SAPBEXHLevel0 18 2" xfId="16100"/>
    <cellStyle name="SAPBEXHLevel0 18 2 2" xfId="16101"/>
    <cellStyle name="SAPBEXHLevel0 18 2 2 2" xfId="16102"/>
    <cellStyle name="SAPBEXHLevel0 18 2 2 3" xfId="16103"/>
    <cellStyle name="SAPBEXHLevel0 18 2 2 4" xfId="16104"/>
    <cellStyle name="SAPBEXHLevel0 18 2 2 5" xfId="16105"/>
    <cellStyle name="SAPBEXHLevel0 18 2 2 6" xfId="16106"/>
    <cellStyle name="SAPBEXHLevel0 18 2 3" xfId="16107"/>
    <cellStyle name="SAPBEXHLevel0 18 2 3 2" xfId="16108"/>
    <cellStyle name="SAPBEXHLevel0 18 2 3 3" xfId="16109"/>
    <cellStyle name="SAPBEXHLevel0 18 2 3 4" xfId="16110"/>
    <cellStyle name="SAPBEXHLevel0 18 2 3 5" xfId="16111"/>
    <cellStyle name="SAPBEXHLevel0 18 2 3 6" xfId="16112"/>
    <cellStyle name="SAPBEXHLevel0 18 2 4" xfId="16113"/>
    <cellStyle name="SAPBEXHLevel0 18 2 5" xfId="16114"/>
    <cellStyle name="SAPBEXHLevel0 18 2 6" xfId="16115"/>
    <cellStyle name="SAPBEXHLevel0 18 2 7" xfId="16116"/>
    <cellStyle name="SAPBEXHLevel0 18 2 8" xfId="16117"/>
    <cellStyle name="SAPBEXHLevel0 18 3" xfId="16118"/>
    <cellStyle name="SAPBEXHLevel0 18 3 2" xfId="16119"/>
    <cellStyle name="SAPBEXHLevel0 18 3 2 2" xfId="16120"/>
    <cellStyle name="SAPBEXHLevel0 18 3 2 3" xfId="16121"/>
    <cellStyle name="SAPBEXHLevel0 18 3 2 4" xfId="16122"/>
    <cellStyle name="SAPBEXHLevel0 18 3 2 5" xfId="16123"/>
    <cellStyle name="SAPBEXHLevel0 18 3 2 6" xfId="16124"/>
    <cellStyle name="SAPBEXHLevel0 18 3 3" xfId="16125"/>
    <cellStyle name="SAPBEXHLevel0 18 3 3 2" xfId="16126"/>
    <cellStyle name="SAPBEXHLevel0 18 3 3 3" xfId="16127"/>
    <cellStyle name="SAPBEXHLevel0 18 3 3 4" xfId="16128"/>
    <cellStyle name="SAPBEXHLevel0 18 3 3 5" xfId="16129"/>
    <cellStyle name="SAPBEXHLevel0 18 3 3 6" xfId="16130"/>
    <cellStyle name="SAPBEXHLevel0 18 3 4" xfId="16131"/>
    <cellStyle name="SAPBEXHLevel0 18 3 5" xfId="16132"/>
    <cellStyle name="SAPBEXHLevel0 18 3 6" xfId="16133"/>
    <cellStyle name="SAPBEXHLevel0 18 3 7" xfId="16134"/>
    <cellStyle name="SAPBEXHLevel0 18 3 8" xfId="16135"/>
    <cellStyle name="SAPBEXHLevel0 18 4" xfId="16136"/>
    <cellStyle name="SAPBEXHLevel0 18 5" xfId="16137"/>
    <cellStyle name="SAPBEXHLevel0 18 6" xfId="16138"/>
    <cellStyle name="SAPBEXHLevel0 18 7" xfId="16139"/>
    <cellStyle name="SAPBEXHLevel0 18 8" xfId="16140"/>
    <cellStyle name="SAPBEXHLevel0 19" xfId="16141"/>
    <cellStyle name="SAPBEXHLevel0 19 2" xfId="16142"/>
    <cellStyle name="SAPBEXHLevel0 19 2 2" xfId="16143"/>
    <cellStyle name="SAPBEXHLevel0 19 2 2 2" xfId="16144"/>
    <cellStyle name="SAPBEXHLevel0 19 2 2 3" xfId="16145"/>
    <cellStyle name="SAPBEXHLevel0 19 2 2 4" xfId="16146"/>
    <cellStyle name="SAPBEXHLevel0 19 2 2 5" xfId="16147"/>
    <cellStyle name="SAPBEXHLevel0 19 2 2 6" xfId="16148"/>
    <cellStyle name="SAPBEXHLevel0 19 2 3" xfId="16149"/>
    <cellStyle name="SAPBEXHLevel0 19 2 3 2" xfId="16150"/>
    <cellStyle name="SAPBEXHLevel0 19 2 3 3" xfId="16151"/>
    <cellStyle name="SAPBEXHLevel0 19 2 3 4" xfId="16152"/>
    <cellStyle name="SAPBEXHLevel0 19 2 3 5" xfId="16153"/>
    <cellStyle name="SAPBEXHLevel0 19 2 3 6" xfId="16154"/>
    <cellStyle name="SAPBEXHLevel0 19 2 4" xfId="16155"/>
    <cellStyle name="SAPBEXHLevel0 19 2 5" xfId="16156"/>
    <cellStyle name="SAPBEXHLevel0 19 2 6" xfId="16157"/>
    <cellStyle name="SAPBEXHLevel0 19 2 7" xfId="16158"/>
    <cellStyle name="SAPBEXHLevel0 19 2 8" xfId="16159"/>
    <cellStyle name="SAPBEXHLevel0 19 3" xfId="16160"/>
    <cellStyle name="SAPBEXHLevel0 19 3 2" xfId="16161"/>
    <cellStyle name="SAPBEXHLevel0 19 3 2 2" xfId="16162"/>
    <cellStyle name="SAPBEXHLevel0 19 3 2 3" xfId="16163"/>
    <cellStyle name="SAPBEXHLevel0 19 3 2 4" xfId="16164"/>
    <cellStyle name="SAPBEXHLevel0 19 3 2 5" xfId="16165"/>
    <cellStyle name="SAPBEXHLevel0 19 3 2 6" xfId="16166"/>
    <cellStyle name="SAPBEXHLevel0 19 3 3" xfId="16167"/>
    <cellStyle name="SAPBEXHLevel0 19 3 3 2" xfId="16168"/>
    <cellStyle name="SAPBEXHLevel0 19 3 3 3" xfId="16169"/>
    <cellStyle name="SAPBEXHLevel0 19 3 3 4" xfId="16170"/>
    <cellStyle name="SAPBEXHLevel0 19 3 3 5" xfId="16171"/>
    <cellStyle name="SAPBEXHLevel0 19 3 3 6" xfId="16172"/>
    <cellStyle name="SAPBEXHLevel0 19 3 4" xfId="16173"/>
    <cellStyle name="SAPBEXHLevel0 19 3 5" xfId="16174"/>
    <cellStyle name="SAPBEXHLevel0 19 3 6" xfId="16175"/>
    <cellStyle name="SAPBEXHLevel0 19 3 7" xfId="16176"/>
    <cellStyle name="SAPBEXHLevel0 19 3 8" xfId="16177"/>
    <cellStyle name="SAPBEXHLevel0 19 4" xfId="16178"/>
    <cellStyle name="SAPBEXHLevel0 19 5" xfId="16179"/>
    <cellStyle name="SAPBEXHLevel0 19 6" xfId="16180"/>
    <cellStyle name="SAPBEXHLevel0 19 7" xfId="16181"/>
    <cellStyle name="SAPBEXHLevel0 19 8" xfId="16182"/>
    <cellStyle name="SAPBEXHLevel0 2" xfId="16183"/>
    <cellStyle name="SAPBEXHLevel0 2 2" xfId="16184"/>
    <cellStyle name="SAPBEXHLevel0 2 2 2" xfId="16185"/>
    <cellStyle name="SAPBEXHLevel0 2 2 2 2" xfId="16186"/>
    <cellStyle name="SAPBEXHLevel0 2 2 2 3" xfId="16187"/>
    <cellStyle name="SAPBEXHLevel0 2 2 2 4" xfId="16188"/>
    <cellStyle name="SAPBEXHLevel0 2 2 2 5" xfId="16189"/>
    <cellStyle name="SAPBEXHLevel0 2 2 2 6" xfId="16190"/>
    <cellStyle name="SAPBEXHLevel0 2 2 3" xfId="16191"/>
    <cellStyle name="SAPBEXHLevel0 2 2 3 2" xfId="16192"/>
    <cellStyle name="SAPBEXHLevel0 2 2 3 3" xfId="16193"/>
    <cellStyle name="SAPBEXHLevel0 2 2 3 4" xfId="16194"/>
    <cellStyle name="SAPBEXHLevel0 2 2 3 5" xfId="16195"/>
    <cellStyle name="SAPBEXHLevel0 2 2 3 6" xfId="16196"/>
    <cellStyle name="SAPBEXHLevel0 2 2 4" xfId="16197"/>
    <cellStyle name="SAPBEXHLevel0 2 2 5" xfId="16198"/>
    <cellStyle name="SAPBEXHLevel0 2 2 6" xfId="16199"/>
    <cellStyle name="SAPBEXHLevel0 2 2 7" xfId="16200"/>
    <cellStyle name="SAPBEXHLevel0 2 2 8" xfId="16201"/>
    <cellStyle name="SAPBEXHLevel0 2 3" xfId="16202"/>
    <cellStyle name="SAPBEXHLevel0 2 3 2" xfId="16203"/>
    <cellStyle name="SAPBEXHLevel0 2 3 2 2" xfId="16204"/>
    <cellStyle name="SAPBEXHLevel0 2 3 2 3" xfId="16205"/>
    <cellStyle name="SAPBEXHLevel0 2 3 2 4" xfId="16206"/>
    <cellStyle name="SAPBEXHLevel0 2 3 2 5" xfId="16207"/>
    <cellStyle name="SAPBEXHLevel0 2 3 2 6" xfId="16208"/>
    <cellStyle name="SAPBEXHLevel0 2 3 3" xfId="16209"/>
    <cellStyle name="SAPBEXHLevel0 2 3 3 2" xfId="16210"/>
    <cellStyle name="SAPBEXHLevel0 2 3 3 3" xfId="16211"/>
    <cellStyle name="SAPBEXHLevel0 2 3 3 4" xfId="16212"/>
    <cellStyle name="SAPBEXHLevel0 2 3 3 5" xfId="16213"/>
    <cellStyle name="SAPBEXHLevel0 2 3 3 6" xfId="16214"/>
    <cellStyle name="SAPBEXHLevel0 2 3 4" xfId="16215"/>
    <cellStyle name="SAPBEXHLevel0 2 3 5" xfId="16216"/>
    <cellStyle name="SAPBEXHLevel0 2 3 6" xfId="16217"/>
    <cellStyle name="SAPBEXHLevel0 2 3 7" xfId="16218"/>
    <cellStyle name="SAPBEXHLevel0 2 3 8" xfId="16219"/>
    <cellStyle name="SAPBEXHLevel0 2 4" xfId="16220"/>
    <cellStyle name="SAPBEXHLevel0 2 5" xfId="16221"/>
    <cellStyle name="SAPBEXHLevel0 2 6" xfId="16222"/>
    <cellStyle name="SAPBEXHLevel0 2 7" xfId="16223"/>
    <cellStyle name="SAPBEXHLevel0 2 8" xfId="16224"/>
    <cellStyle name="SAPBEXHLevel0 20" xfId="16225"/>
    <cellStyle name="SAPBEXHLevel0 20 2" xfId="16226"/>
    <cellStyle name="SAPBEXHLevel0 20 2 2" xfId="16227"/>
    <cellStyle name="SAPBEXHLevel0 20 2 3" xfId="16228"/>
    <cellStyle name="SAPBEXHLevel0 20 2 4" xfId="16229"/>
    <cellStyle name="SAPBEXHLevel0 20 2 5" xfId="16230"/>
    <cellStyle name="SAPBEXHLevel0 20 2 6" xfId="16231"/>
    <cellStyle name="SAPBEXHLevel0 20 3" xfId="16232"/>
    <cellStyle name="SAPBEXHLevel0 20 3 2" xfId="16233"/>
    <cellStyle name="SAPBEXHLevel0 20 3 3" xfId="16234"/>
    <cellStyle name="SAPBEXHLevel0 20 3 4" xfId="16235"/>
    <cellStyle name="SAPBEXHLevel0 20 3 5" xfId="16236"/>
    <cellStyle name="SAPBEXHLevel0 20 3 6" xfId="16237"/>
    <cellStyle name="SAPBEXHLevel0 20 4" xfId="16238"/>
    <cellStyle name="SAPBEXHLevel0 20 5" xfId="16239"/>
    <cellStyle name="SAPBEXHLevel0 20 6" xfId="16240"/>
    <cellStyle name="SAPBEXHLevel0 20 7" xfId="16241"/>
    <cellStyle name="SAPBEXHLevel0 20 8" xfId="16242"/>
    <cellStyle name="SAPBEXHLevel0 21" xfId="16243"/>
    <cellStyle name="SAPBEXHLevel0 21 2" xfId="16244"/>
    <cellStyle name="SAPBEXHLevel0 21 2 2" xfId="16245"/>
    <cellStyle name="SAPBEXHLevel0 21 2 3" xfId="16246"/>
    <cellStyle name="SAPBEXHLevel0 21 2 4" xfId="16247"/>
    <cellStyle name="SAPBEXHLevel0 21 2 5" xfId="16248"/>
    <cellStyle name="SAPBEXHLevel0 21 2 6" xfId="16249"/>
    <cellStyle name="SAPBEXHLevel0 21 3" xfId="16250"/>
    <cellStyle name="SAPBEXHLevel0 21 3 2" xfId="16251"/>
    <cellStyle name="SAPBEXHLevel0 21 3 3" xfId="16252"/>
    <cellStyle name="SAPBEXHLevel0 21 3 4" xfId="16253"/>
    <cellStyle name="SAPBEXHLevel0 21 3 5" xfId="16254"/>
    <cellStyle name="SAPBEXHLevel0 21 3 6" xfId="16255"/>
    <cellStyle name="SAPBEXHLevel0 21 4" xfId="16256"/>
    <cellStyle name="SAPBEXHLevel0 21 5" xfId="16257"/>
    <cellStyle name="SAPBEXHLevel0 21 6" xfId="16258"/>
    <cellStyle name="SAPBEXHLevel0 21 7" xfId="16259"/>
    <cellStyle name="SAPBEXHLevel0 21 8" xfId="16260"/>
    <cellStyle name="SAPBEXHLevel0 22" xfId="16261"/>
    <cellStyle name="SAPBEXHLevel0 23" xfId="16262"/>
    <cellStyle name="SAPBEXHLevel0 24" xfId="16263"/>
    <cellStyle name="SAPBEXHLevel0 25" xfId="16264"/>
    <cellStyle name="SAPBEXHLevel0 26" xfId="16265"/>
    <cellStyle name="SAPBEXHLevel0 27" xfId="32946"/>
    <cellStyle name="SAPBEXHLevel0 3" xfId="16266"/>
    <cellStyle name="SAPBEXHLevel0 3 2" xfId="16267"/>
    <cellStyle name="SAPBEXHLevel0 3 2 2" xfId="16268"/>
    <cellStyle name="SAPBEXHLevel0 3 2 2 2" xfId="16269"/>
    <cellStyle name="SAPBEXHLevel0 3 2 2 3" xfId="16270"/>
    <cellStyle name="SAPBEXHLevel0 3 2 2 4" xfId="16271"/>
    <cellStyle name="SAPBEXHLevel0 3 2 2 5" xfId="16272"/>
    <cellStyle name="SAPBEXHLevel0 3 2 2 6" xfId="16273"/>
    <cellStyle name="SAPBEXHLevel0 3 2 3" xfId="16274"/>
    <cellStyle name="SAPBEXHLevel0 3 2 3 2" xfId="16275"/>
    <cellStyle name="SAPBEXHLevel0 3 2 3 3" xfId="16276"/>
    <cellStyle name="SAPBEXHLevel0 3 2 3 4" xfId="16277"/>
    <cellStyle name="SAPBEXHLevel0 3 2 3 5" xfId="16278"/>
    <cellStyle name="SAPBEXHLevel0 3 2 3 6" xfId="16279"/>
    <cellStyle name="SAPBEXHLevel0 3 2 4" xfId="16280"/>
    <cellStyle name="SAPBEXHLevel0 3 2 5" xfId="16281"/>
    <cellStyle name="SAPBEXHLevel0 3 2 6" xfId="16282"/>
    <cellStyle name="SAPBEXHLevel0 3 2 7" xfId="16283"/>
    <cellStyle name="SAPBEXHLevel0 3 2 8" xfId="16284"/>
    <cellStyle name="SAPBEXHLevel0 3 3" xfId="16285"/>
    <cellStyle name="SAPBEXHLevel0 3 3 2" xfId="16286"/>
    <cellStyle name="SAPBEXHLevel0 3 3 2 2" xfId="16287"/>
    <cellStyle name="SAPBEXHLevel0 3 3 2 3" xfId="16288"/>
    <cellStyle name="SAPBEXHLevel0 3 3 2 4" xfId="16289"/>
    <cellStyle name="SAPBEXHLevel0 3 3 2 5" xfId="16290"/>
    <cellStyle name="SAPBEXHLevel0 3 3 2 6" xfId="16291"/>
    <cellStyle name="SAPBEXHLevel0 3 3 3" xfId="16292"/>
    <cellStyle name="SAPBEXHLevel0 3 3 3 2" xfId="16293"/>
    <cellStyle name="SAPBEXHLevel0 3 3 3 3" xfId="16294"/>
    <cellStyle name="SAPBEXHLevel0 3 3 3 4" xfId="16295"/>
    <cellStyle name="SAPBEXHLevel0 3 3 3 5" xfId="16296"/>
    <cellStyle name="SAPBEXHLevel0 3 3 3 6" xfId="16297"/>
    <cellStyle name="SAPBEXHLevel0 3 3 4" xfId="16298"/>
    <cellStyle name="SAPBEXHLevel0 3 3 5" xfId="16299"/>
    <cellStyle name="SAPBEXHLevel0 3 3 6" xfId="16300"/>
    <cellStyle name="SAPBEXHLevel0 3 3 7" xfId="16301"/>
    <cellStyle name="SAPBEXHLevel0 3 3 8" xfId="16302"/>
    <cellStyle name="SAPBEXHLevel0 3 4" xfId="16303"/>
    <cellStyle name="SAPBEXHLevel0 3 5" xfId="16304"/>
    <cellStyle name="SAPBEXHLevel0 3 6" xfId="16305"/>
    <cellStyle name="SAPBEXHLevel0 3 7" xfId="16306"/>
    <cellStyle name="SAPBEXHLevel0 3 8" xfId="16307"/>
    <cellStyle name="SAPBEXHLevel0 4" xfId="16308"/>
    <cellStyle name="SAPBEXHLevel0 4 2" xfId="16309"/>
    <cellStyle name="SAPBEXHLevel0 4 2 2" xfId="16310"/>
    <cellStyle name="SAPBEXHLevel0 4 2 2 2" xfId="16311"/>
    <cellStyle name="SAPBEXHLevel0 4 2 2 3" xfId="16312"/>
    <cellStyle name="SAPBEXHLevel0 4 2 2 4" xfId="16313"/>
    <cellStyle name="SAPBEXHLevel0 4 2 2 5" xfId="16314"/>
    <cellStyle name="SAPBEXHLevel0 4 2 2 6" xfId="16315"/>
    <cellStyle name="SAPBEXHLevel0 4 2 3" xfId="16316"/>
    <cellStyle name="SAPBEXHLevel0 4 2 3 2" xfId="16317"/>
    <cellStyle name="SAPBEXHLevel0 4 2 3 3" xfId="16318"/>
    <cellStyle name="SAPBEXHLevel0 4 2 3 4" xfId="16319"/>
    <cellStyle name="SAPBEXHLevel0 4 2 3 5" xfId="16320"/>
    <cellStyle name="SAPBEXHLevel0 4 2 3 6" xfId="16321"/>
    <cellStyle name="SAPBEXHLevel0 4 2 4" xfId="16322"/>
    <cellStyle name="SAPBEXHLevel0 4 2 5" xfId="16323"/>
    <cellStyle name="SAPBEXHLevel0 4 2 6" xfId="16324"/>
    <cellStyle name="SAPBEXHLevel0 4 2 7" xfId="16325"/>
    <cellStyle name="SAPBEXHLevel0 4 2 8" xfId="16326"/>
    <cellStyle name="SAPBEXHLevel0 4 3" xfId="16327"/>
    <cellStyle name="SAPBEXHLevel0 4 3 2" xfId="16328"/>
    <cellStyle name="SAPBEXHLevel0 4 3 2 2" xfId="16329"/>
    <cellStyle name="SAPBEXHLevel0 4 3 2 3" xfId="16330"/>
    <cellStyle name="SAPBEXHLevel0 4 3 2 4" xfId="16331"/>
    <cellStyle name="SAPBEXHLevel0 4 3 2 5" xfId="16332"/>
    <cellStyle name="SAPBEXHLevel0 4 3 2 6" xfId="16333"/>
    <cellStyle name="SAPBEXHLevel0 4 3 3" xfId="16334"/>
    <cellStyle name="SAPBEXHLevel0 4 3 3 2" xfId="16335"/>
    <cellStyle name="SAPBEXHLevel0 4 3 3 3" xfId="16336"/>
    <cellStyle name="SAPBEXHLevel0 4 3 3 4" xfId="16337"/>
    <cellStyle name="SAPBEXHLevel0 4 3 3 5" xfId="16338"/>
    <cellStyle name="SAPBEXHLevel0 4 3 3 6" xfId="16339"/>
    <cellStyle name="SAPBEXHLevel0 4 3 4" xfId="16340"/>
    <cellStyle name="SAPBEXHLevel0 4 3 5" xfId="16341"/>
    <cellStyle name="SAPBEXHLevel0 4 3 6" xfId="16342"/>
    <cellStyle name="SAPBEXHLevel0 4 3 7" xfId="16343"/>
    <cellStyle name="SAPBEXHLevel0 4 3 8" xfId="16344"/>
    <cellStyle name="SAPBEXHLevel0 4 4" xfId="16345"/>
    <cellStyle name="SAPBEXHLevel0 4 5" xfId="16346"/>
    <cellStyle name="SAPBEXHLevel0 4 6" xfId="16347"/>
    <cellStyle name="SAPBEXHLevel0 4 7" xfId="16348"/>
    <cellStyle name="SAPBEXHLevel0 4 8" xfId="16349"/>
    <cellStyle name="SAPBEXHLevel0 5" xfId="16350"/>
    <cellStyle name="SAPBEXHLevel0 5 2" xfId="16351"/>
    <cellStyle name="SAPBEXHLevel0 5 2 2" xfId="16352"/>
    <cellStyle name="SAPBEXHLevel0 5 2 2 2" xfId="16353"/>
    <cellStyle name="SAPBEXHLevel0 5 2 2 3" xfId="16354"/>
    <cellStyle name="SAPBEXHLevel0 5 2 2 4" xfId="16355"/>
    <cellStyle name="SAPBEXHLevel0 5 2 2 5" xfId="16356"/>
    <cellStyle name="SAPBEXHLevel0 5 2 2 6" xfId="16357"/>
    <cellStyle name="SAPBEXHLevel0 5 2 3" xfId="16358"/>
    <cellStyle name="SAPBEXHLevel0 5 2 3 2" xfId="16359"/>
    <cellStyle name="SAPBEXHLevel0 5 2 3 3" xfId="16360"/>
    <cellStyle name="SAPBEXHLevel0 5 2 3 4" xfId="16361"/>
    <cellStyle name="SAPBEXHLevel0 5 2 3 5" xfId="16362"/>
    <cellStyle name="SAPBEXHLevel0 5 2 3 6" xfId="16363"/>
    <cellStyle name="SAPBEXHLevel0 5 2 4" xfId="16364"/>
    <cellStyle name="SAPBEXHLevel0 5 2 5" xfId="16365"/>
    <cellStyle name="SAPBEXHLevel0 5 2 6" xfId="16366"/>
    <cellStyle name="SAPBEXHLevel0 5 2 7" xfId="16367"/>
    <cellStyle name="SAPBEXHLevel0 5 2 8" xfId="16368"/>
    <cellStyle name="SAPBEXHLevel0 5 3" xfId="16369"/>
    <cellStyle name="SAPBEXHLevel0 5 3 2" xfId="16370"/>
    <cellStyle name="SAPBEXHLevel0 5 3 2 2" xfId="16371"/>
    <cellStyle name="SAPBEXHLevel0 5 3 2 3" xfId="16372"/>
    <cellStyle name="SAPBEXHLevel0 5 3 2 4" xfId="16373"/>
    <cellStyle name="SAPBEXHLevel0 5 3 2 5" xfId="16374"/>
    <cellStyle name="SAPBEXHLevel0 5 3 2 6" xfId="16375"/>
    <cellStyle name="SAPBEXHLevel0 5 3 3" xfId="16376"/>
    <cellStyle name="SAPBEXHLevel0 5 3 3 2" xfId="16377"/>
    <cellStyle name="SAPBEXHLevel0 5 3 3 3" xfId="16378"/>
    <cellStyle name="SAPBEXHLevel0 5 3 3 4" xfId="16379"/>
    <cellStyle name="SAPBEXHLevel0 5 3 3 5" xfId="16380"/>
    <cellStyle name="SAPBEXHLevel0 5 3 3 6" xfId="16381"/>
    <cellStyle name="SAPBEXHLevel0 5 3 4" xfId="16382"/>
    <cellStyle name="SAPBEXHLevel0 5 3 5" xfId="16383"/>
    <cellStyle name="SAPBEXHLevel0 5 3 6" xfId="16384"/>
    <cellStyle name="SAPBEXHLevel0 5 3 7" xfId="16385"/>
    <cellStyle name="SAPBEXHLevel0 5 3 8" xfId="16386"/>
    <cellStyle name="SAPBEXHLevel0 5 4" xfId="16387"/>
    <cellStyle name="SAPBEXHLevel0 5 5" xfId="16388"/>
    <cellStyle name="SAPBEXHLevel0 5 6" xfId="16389"/>
    <cellStyle name="SAPBEXHLevel0 5 7" xfId="16390"/>
    <cellStyle name="SAPBEXHLevel0 5 8" xfId="16391"/>
    <cellStyle name="SAPBEXHLevel0 6" xfId="16392"/>
    <cellStyle name="SAPBEXHLevel0 6 2" xfId="16393"/>
    <cellStyle name="SAPBEXHLevel0 6 2 2" xfId="16394"/>
    <cellStyle name="SAPBEXHLevel0 6 2 2 2" xfId="16395"/>
    <cellStyle name="SAPBEXHLevel0 6 2 2 3" xfId="16396"/>
    <cellStyle name="SAPBEXHLevel0 6 2 2 4" xfId="16397"/>
    <cellStyle name="SAPBEXHLevel0 6 2 2 5" xfId="16398"/>
    <cellStyle name="SAPBEXHLevel0 6 2 2 6" xfId="16399"/>
    <cellStyle name="SAPBEXHLevel0 6 2 3" xfId="16400"/>
    <cellStyle name="SAPBEXHLevel0 6 2 3 2" xfId="16401"/>
    <cellStyle name="SAPBEXHLevel0 6 2 3 3" xfId="16402"/>
    <cellStyle name="SAPBEXHLevel0 6 2 3 4" xfId="16403"/>
    <cellStyle name="SAPBEXHLevel0 6 2 3 5" xfId="16404"/>
    <cellStyle name="SAPBEXHLevel0 6 2 3 6" xfId="16405"/>
    <cellStyle name="SAPBEXHLevel0 6 2 4" xfId="16406"/>
    <cellStyle name="SAPBEXHLevel0 6 2 5" xfId="16407"/>
    <cellStyle name="SAPBEXHLevel0 6 2 6" xfId="16408"/>
    <cellStyle name="SAPBEXHLevel0 6 2 7" xfId="16409"/>
    <cellStyle name="SAPBEXHLevel0 6 2 8" xfId="16410"/>
    <cellStyle name="SAPBEXHLevel0 6 3" xfId="16411"/>
    <cellStyle name="SAPBEXHLevel0 6 3 2" xfId="16412"/>
    <cellStyle name="SAPBEXHLevel0 6 3 2 2" xfId="16413"/>
    <cellStyle name="SAPBEXHLevel0 6 3 2 3" xfId="16414"/>
    <cellStyle name="SAPBEXHLevel0 6 3 2 4" xfId="16415"/>
    <cellStyle name="SAPBEXHLevel0 6 3 2 5" xfId="16416"/>
    <cellStyle name="SAPBEXHLevel0 6 3 2 6" xfId="16417"/>
    <cellStyle name="SAPBEXHLevel0 6 3 3" xfId="16418"/>
    <cellStyle name="SAPBEXHLevel0 6 3 3 2" xfId="16419"/>
    <cellStyle name="SAPBEXHLevel0 6 3 3 3" xfId="16420"/>
    <cellStyle name="SAPBEXHLevel0 6 3 3 4" xfId="16421"/>
    <cellStyle name="SAPBEXHLevel0 6 3 3 5" xfId="16422"/>
    <cellStyle name="SAPBEXHLevel0 6 3 3 6" xfId="16423"/>
    <cellStyle name="SAPBEXHLevel0 6 3 4" xfId="16424"/>
    <cellStyle name="SAPBEXHLevel0 6 3 5" xfId="16425"/>
    <cellStyle name="SAPBEXHLevel0 6 3 6" xfId="16426"/>
    <cellStyle name="SAPBEXHLevel0 6 3 7" xfId="16427"/>
    <cellStyle name="SAPBEXHLevel0 6 3 8" xfId="16428"/>
    <cellStyle name="SAPBEXHLevel0 6 4" xfId="16429"/>
    <cellStyle name="SAPBEXHLevel0 6 5" xfId="16430"/>
    <cellStyle name="SAPBEXHLevel0 6 6" xfId="16431"/>
    <cellStyle name="SAPBEXHLevel0 6 7" xfId="16432"/>
    <cellStyle name="SAPBEXHLevel0 6 8" xfId="16433"/>
    <cellStyle name="SAPBEXHLevel0 7" xfId="16434"/>
    <cellStyle name="SAPBEXHLevel0 7 2" xfId="16435"/>
    <cellStyle name="SAPBEXHLevel0 7 2 2" xfId="16436"/>
    <cellStyle name="SAPBEXHLevel0 7 2 2 2" xfId="16437"/>
    <cellStyle name="SAPBEXHLevel0 7 2 2 3" xfId="16438"/>
    <cellStyle name="SAPBEXHLevel0 7 2 2 4" xfId="16439"/>
    <cellStyle name="SAPBEXHLevel0 7 2 2 5" xfId="16440"/>
    <cellStyle name="SAPBEXHLevel0 7 2 2 6" xfId="16441"/>
    <cellStyle name="SAPBEXHLevel0 7 2 3" xfId="16442"/>
    <cellStyle name="SAPBEXHLevel0 7 2 3 2" xfId="16443"/>
    <cellStyle name="SAPBEXHLevel0 7 2 3 3" xfId="16444"/>
    <cellStyle name="SAPBEXHLevel0 7 2 3 4" xfId="16445"/>
    <cellStyle name="SAPBEXHLevel0 7 2 3 5" xfId="16446"/>
    <cellStyle name="SAPBEXHLevel0 7 2 3 6" xfId="16447"/>
    <cellStyle name="SAPBEXHLevel0 7 2 4" xfId="16448"/>
    <cellStyle name="SAPBEXHLevel0 7 2 5" xfId="16449"/>
    <cellStyle name="SAPBEXHLevel0 7 2 6" xfId="16450"/>
    <cellStyle name="SAPBEXHLevel0 7 2 7" xfId="16451"/>
    <cellStyle name="SAPBEXHLevel0 7 2 8" xfId="16452"/>
    <cellStyle name="SAPBEXHLevel0 7 3" xfId="16453"/>
    <cellStyle name="SAPBEXHLevel0 7 3 2" xfId="16454"/>
    <cellStyle name="SAPBEXHLevel0 7 3 2 2" xfId="16455"/>
    <cellStyle name="SAPBEXHLevel0 7 3 2 3" xfId="16456"/>
    <cellStyle name="SAPBEXHLevel0 7 3 2 4" xfId="16457"/>
    <cellStyle name="SAPBEXHLevel0 7 3 2 5" xfId="16458"/>
    <cellStyle name="SAPBEXHLevel0 7 3 2 6" xfId="16459"/>
    <cellStyle name="SAPBEXHLevel0 7 3 3" xfId="16460"/>
    <cellStyle name="SAPBEXHLevel0 7 3 3 2" xfId="16461"/>
    <cellStyle name="SAPBEXHLevel0 7 3 3 3" xfId="16462"/>
    <cellStyle name="SAPBEXHLevel0 7 3 3 4" xfId="16463"/>
    <cellStyle name="SAPBEXHLevel0 7 3 3 5" xfId="16464"/>
    <cellStyle name="SAPBEXHLevel0 7 3 3 6" xfId="16465"/>
    <cellStyle name="SAPBEXHLevel0 7 3 4" xfId="16466"/>
    <cellStyle name="SAPBEXHLevel0 7 3 5" xfId="16467"/>
    <cellStyle name="SAPBEXHLevel0 7 3 6" xfId="16468"/>
    <cellStyle name="SAPBEXHLevel0 7 3 7" xfId="16469"/>
    <cellStyle name="SAPBEXHLevel0 7 3 8" xfId="16470"/>
    <cellStyle name="SAPBEXHLevel0 7 4" xfId="16471"/>
    <cellStyle name="SAPBEXHLevel0 7 5" xfId="16472"/>
    <cellStyle name="SAPBEXHLevel0 7 6" xfId="16473"/>
    <cellStyle name="SAPBEXHLevel0 7 7" xfId="16474"/>
    <cellStyle name="SAPBEXHLevel0 7 8" xfId="16475"/>
    <cellStyle name="SAPBEXHLevel0 8" xfId="16476"/>
    <cellStyle name="SAPBEXHLevel0 8 2" xfId="16477"/>
    <cellStyle name="SAPBEXHLevel0 8 2 2" xfId="16478"/>
    <cellStyle name="SAPBEXHLevel0 8 2 2 2" xfId="16479"/>
    <cellStyle name="SAPBEXHLevel0 8 2 2 3" xfId="16480"/>
    <cellStyle name="SAPBEXHLevel0 8 2 2 4" xfId="16481"/>
    <cellStyle name="SAPBEXHLevel0 8 2 2 5" xfId="16482"/>
    <cellStyle name="SAPBEXHLevel0 8 2 2 6" xfId="16483"/>
    <cellStyle name="SAPBEXHLevel0 8 2 3" xfId="16484"/>
    <cellStyle name="SAPBEXHLevel0 8 2 3 2" xfId="16485"/>
    <cellStyle name="SAPBEXHLevel0 8 2 3 3" xfId="16486"/>
    <cellStyle name="SAPBEXHLevel0 8 2 3 4" xfId="16487"/>
    <cellStyle name="SAPBEXHLevel0 8 2 3 5" xfId="16488"/>
    <cellStyle name="SAPBEXHLevel0 8 2 3 6" xfId="16489"/>
    <cellStyle name="SAPBEXHLevel0 8 2 4" xfId="16490"/>
    <cellStyle name="SAPBEXHLevel0 8 2 5" xfId="16491"/>
    <cellStyle name="SAPBEXHLevel0 8 2 6" xfId="16492"/>
    <cellStyle name="SAPBEXHLevel0 8 2 7" xfId="16493"/>
    <cellStyle name="SAPBEXHLevel0 8 2 8" xfId="16494"/>
    <cellStyle name="SAPBEXHLevel0 8 3" xfId="16495"/>
    <cellStyle name="SAPBEXHLevel0 8 3 2" xfId="16496"/>
    <cellStyle name="SAPBEXHLevel0 8 3 2 2" xfId="16497"/>
    <cellStyle name="SAPBEXHLevel0 8 3 2 3" xfId="16498"/>
    <cellStyle name="SAPBEXHLevel0 8 3 2 4" xfId="16499"/>
    <cellStyle name="SAPBEXHLevel0 8 3 2 5" xfId="16500"/>
    <cellStyle name="SAPBEXHLevel0 8 3 2 6" xfId="16501"/>
    <cellStyle name="SAPBEXHLevel0 8 3 3" xfId="16502"/>
    <cellStyle name="SAPBEXHLevel0 8 3 3 2" xfId="16503"/>
    <cellStyle name="SAPBEXHLevel0 8 3 3 3" xfId="16504"/>
    <cellStyle name="SAPBEXHLevel0 8 3 3 4" xfId="16505"/>
    <cellStyle name="SAPBEXHLevel0 8 3 3 5" xfId="16506"/>
    <cellStyle name="SAPBEXHLevel0 8 3 3 6" xfId="16507"/>
    <cellStyle name="SAPBEXHLevel0 8 3 4" xfId="16508"/>
    <cellStyle name="SAPBEXHLevel0 8 3 5" xfId="16509"/>
    <cellStyle name="SAPBEXHLevel0 8 3 6" xfId="16510"/>
    <cellStyle name="SAPBEXHLevel0 8 3 7" xfId="16511"/>
    <cellStyle name="SAPBEXHLevel0 8 3 8" xfId="16512"/>
    <cellStyle name="SAPBEXHLevel0 8 4" xfId="16513"/>
    <cellStyle name="SAPBEXHLevel0 8 5" xfId="16514"/>
    <cellStyle name="SAPBEXHLevel0 8 6" xfId="16515"/>
    <cellStyle name="SAPBEXHLevel0 8 7" xfId="16516"/>
    <cellStyle name="SAPBEXHLevel0 8 8" xfId="16517"/>
    <cellStyle name="SAPBEXHLevel0 9" xfId="16518"/>
    <cellStyle name="SAPBEXHLevel0 9 2" xfId="16519"/>
    <cellStyle name="SAPBEXHLevel0 9 2 2" xfId="16520"/>
    <cellStyle name="SAPBEXHLevel0 9 2 2 2" xfId="16521"/>
    <cellStyle name="SAPBEXHLevel0 9 2 2 3" xfId="16522"/>
    <cellStyle name="SAPBEXHLevel0 9 2 2 4" xfId="16523"/>
    <cellStyle name="SAPBEXHLevel0 9 2 2 5" xfId="16524"/>
    <cellStyle name="SAPBEXHLevel0 9 2 2 6" xfId="16525"/>
    <cellStyle name="SAPBEXHLevel0 9 2 3" xfId="16526"/>
    <cellStyle name="SAPBEXHLevel0 9 2 3 2" xfId="16527"/>
    <cellStyle name="SAPBEXHLevel0 9 2 3 3" xfId="16528"/>
    <cellStyle name="SAPBEXHLevel0 9 2 3 4" xfId="16529"/>
    <cellStyle name="SAPBEXHLevel0 9 2 3 5" xfId="16530"/>
    <cellStyle name="SAPBEXHLevel0 9 2 3 6" xfId="16531"/>
    <cellStyle name="SAPBEXHLevel0 9 2 4" xfId="16532"/>
    <cellStyle name="SAPBEXHLevel0 9 2 5" xfId="16533"/>
    <cellStyle name="SAPBEXHLevel0 9 2 6" xfId="16534"/>
    <cellStyle name="SAPBEXHLevel0 9 2 7" xfId="16535"/>
    <cellStyle name="SAPBEXHLevel0 9 2 8" xfId="16536"/>
    <cellStyle name="SAPBEXHLevel0 9 3" xfId="16537"/>
    <cellStyle name="SAPBEXHLevel0 9 3 2" xfId="16538"/>
    <cellStyle name="SAPBEXHLevel0 9 3 2 2" xfId="16539"/>
    <cellStyle name="SAPBEXHLevel0 9 3 2 3" xfId="16540"/>
    <cellStyle name="SAPBEXHLevel0 9 3 2 4" xfId="16541"/>
    <cellStyle name="SAPBEXHLevel0 9 3 2 5" xfId="16542"/>
    <cellStyle name="SAPBEXHLevel0 9 3 2 6" xfId="16543"/>
    <cellStyle name="SAPBEXHLevel0 9 3 3" xfId="16544"/>
    <cellStyle name="SAPBEXHLevel0 9 3 3 2" xfId="16545"/>
    <cellStyle name="SAPBEXHLevel0 9 3 3 3" xfId="16546"/>
    <cellStyle name="SAPBEXHLevel0 9 3 3 4" xfId="16547"/>
    <cellStyle name="SAPBEXHLevel0 9 3 3 5" xfId="16548"/>
    <cellStyle name="SAPBEXHLevel0 9 3 3 6" xfId="16549"/>
    <cellStyle name="SAPBEXHLevel0 9 3 4" xfId="16550"/>
    <cellStyle name="SAPBEXHLevel0 9 3 5" xfId="16551"/>
    <cellStyle name="SAPBEXHLevel0 9 3 6" xfId="16552"/>
    <cellStyle name="SAPBEXHLevel0 9 3 7" xfId="16553"/>
    <cellStyle name="SAPBEXHLevel0 9 3 8" xfId="16554"/>
    <cellStyle name="SAPBEXHLevel0 9 4" xfId="16555"/>
    <cellStyle name="SAPBEXHLevel0 9 5" xfId="16556"/>
    <cellStyle name="SAPBEXHLevel0 9 6" xfId="16557"/>
    <cellStyle name="SAPBEXHLevel0 9 7" xfId="16558"/>
    <cellStyle name="SAPBEXHLevel0 9 8" xfId="16559"/>
    <cellStyle name="SAPBEXHLevel0_Input PL ana GRD - HCREG" xfId="16560"/>
    <cellStyle name="SAPBEXHLevel0X" xfId="32"/>
    <cellStyle name="SAPBEXHLevel0X 10" xfId="16561"/>
    <cellStyle name="SAPBEXHLevel0X 10 2" xfId="16562"/>
    <cellStyle name="SAPBEXHLevel0X 10 2 2" xfId="16563"/>
    <cellStyle name="SAPBEXHLevel0X 10 2 2 2" xfId="16564"/>
    <cellStyle name="SAPBEXHLevel0X 10 2 2 3" xfId="16565"/>
    <cellStyle name="SAPBEXHLevel0X 10 2 2 4" xfId="16566"/>
    <cellStyle name="SAPBEXHLevel0X 10 2 2 5" xfId="16567"/>
    <cellStyle name="SAPBEXHLevel0X 10 2 2 6" xfId="16568"/>
    <cellStyle name="SAPBEXHLevel0X 10 2 3" xfId="16569"/>
    <cellStyle name="SAPBEXHLevel0X 10 2 3 2" xfId="16570"/>
    <cellStyle name="SAPBEXHLevel0X 10 2 3 3" xfId="16571"/>
    <cellStyle name="SAPBEXHLevel0X 10 2 3 4" xfId="16572"/>
    <cellStyle name="SAPBEXHLevel0X 10 2 3 5" xfId="16573"/>
    <cellStyle name="SAPBEXHLevel0X 10 2 3 6" xfId="16574"/>
    <cellStyle name="SAPBEXHLevel0X 10 2 4" xfId="16575"/>
    <cellStyle name="SAPBEXHLevel0X 10 2 5" xfId="16576"/>
    <cellStyle name="SAPBEXHLevel0X 10 2 6" xfId="16577"/>
    <cellStyle name="SAPBEXHLevel0X 10 2 7" xfId="16578"/>
    <cellStyle name="SAPBEXHLevel0X 10 2 8" xfId="16579"/>
    <cellStyle name="SAPBEXHLevel0X 10 3" xfId="16580"/>
    <cellStyle name="SAPBEXHLevel0X 10 3 2" xfId="16581"/>
    <cellStyle name="SAPBEXHLevel0X 10 3 2 2" xfId="16582"/>
    <cellStyle name="SAPBEXHLevel0X 10 3 2 3" xfId="16583"/>
    <cellStyle name="SAPBEXHLevel0X 10 3 2 4" xfId="16584"/>
    <cellStyle name="SAPBEXHLevel0X 10 3 2 5" xfId="16585"/>
    <cellStyle name="SAPBEXHLevel0X 10 3 2 6" xfId="16586"/>
    <cellStyle name="SAPBEXHLevel0X 10 3 3" xfId="16587"/>
    <cellStyle name="SAPBEXHLevel0X 10 3 3 2" xfId="16588"/>
    <cellStyle name="SAPBEXHLevel0X 10 3 3 3" xfId="16589"/>
    <cellStyle name="SAPBEXHLevel0X 10 3 3 4" xfId="16590"/>
    <cellStyle name="SAPBEXHLevel0X 10 3 3 5" xfId="16591"/>
    <cellStyle name="SAPBEXHLevel0X 10 3 3 6" xfId="16592"/>
    <cellStyle name="SAPBEXHLevel0X 10 3 4" xfId="16593"/>
    <cellStyle name="SAPBEXHLevel0X 10 3 5" xfId="16594"/>
    <cellStyle name="SAPBEXHLevel0X 10 3 6" xfId="16595"/>
    <cellStyle name="SAPBEXHLevel0X 10 3 7" xfId="16596"/>
    <cellStyle name="SAPBEXHLevel0X 10 3 8" xfId="16597"/>
    <cellStyle name="SAPBEXHLevel0X 10 4" xfId="16598"/>
    <cellStyle name="SAPBEXHLevel0X 10 5" xfId="16599"/>
    <cellStyle name="SAPBEXHLevel0X 10 6" xfId="16600"/>
    <cellStyle name="SAPBEXHLevel0X 10 7" xfId="16601"/>
    <cellStyle name="SAPBEXHLevel0X 10 8" xfId="16602"/>
    <cellStyle name="SAPBEXHLevel0X 11" xfId="16603"/>
    <cellStyle name="SAPBEXHLevel0X 11 2" xfId="16604"/>
    <cellStyle name="SAPBEXHLevel0X 11 2 2" xfId="16605"/>
    <cellStyle name="SAPBEXHLevel0X 11 2 2 2" xfId="16606"/>
    <cellStyle name="SAPBEXHLevel0X 11 2 2 3" xfId="16607"/>
    <cellStyle name="SAPBEXHLevel0X 11 2 2 4" xfId="16608"/>
    <cellStyle name="SAPBEXHLevel0X 11 2 2 5" xfId="16609"/>
    <cellStyle name="SAPBEXHLevel0X 11 2 2 6" xfId="16610"/>
    <cellStyle name="SAPBEXHLevel0X 11 2 3" xfId="16611"/>
    <cellStyle name="SAPBEXHLevel0X 11 2 3 2" xfId="16612"/>
    <cellStyle name="SAPBEXHLevel0X 11 2 3 3" xfId="16613"/>
    <cellStyle name="SAPBEXHLevel0X 11 2 3 4" xfId="16614"/>
    <cellStyle name="SAPBEXHLevel0X 11 2 3 5" xfId="16615"/>
    <cellStyle name="SAPBEXHLevel0X 11 2 3 6" xfId="16616"/>
    <cellStyle name="SAPBEXHLevel0X 11 2 4" xfId="16617"/>
    <cellStyle name="SAPBEXHLevel0X 11 2 5" xfId="16618"/>
    <cellStyle name="SAPBEXHLevel0X 11 2 6" xfId="16619"/>
    <cellStyle name="SAPBEXHLevel0X 11 2 7" xfId="16620"/>
    <cellStyle name="SAPBEXHLevel0X 11 2 8" xfId="16621"/>
    <cellStyle name="SAPBEXHLevel0X 11 3" xfId="16622"/>
    <cellStyle name="SAPBEXHLevel0X 11 3 2" xfId="16623"/>
    <cellStyle name="SAPBEXHLevel0X 11 3 2 2" xfId="16624"/>
    <cellStyle name="SAPBEXHLevel0X 11 3 2 3" xfId="16625"/>
    <cellStyle name="SAPBEXHLevel0X 11 3 2 4" xfId="16626"/>
    <cellStyle name="SAPBEXHLevel0X 11 3 2 5" xfId="16627"/>
    <cellStyle name="SAPBEXHLevel0X 11 3 2 6" xfId="16628"/>
    <cellStyle name="SAPBEXHLevel0X 11 3 3" xfId="16629"/>
    <cellStyle name="SAPBEXHLevel0X 11 3 3 2" xfId="16630"/>
    <cellStyle name="SAPBEXHLevel0X 11 3 3 3" xfId="16631"/>
    <cellStyle name="SAPBEXHLevel0X 11 3 3 4" xfId="16632"/>
    <cellStyle name="SAPBEXHLevel0X 11 3 3 5" xfId="16633"/>
    <cellStyle name="SAPBEXHLevel0X 11 3 3 6" xfId="16634"/>
    <cellStyle name="SAPBEXHLevel0X 11 3 4" xfId="16635"/>
    <cellStyle name="SAPBEXHLevel0X 11 3 5" xfId="16636"/>
    <cellStyle name="SAPBEXHLevel0X 11 3 6" xfId="16637"/>
    <cellStyle name="SAPBEXHLevel0X 11 3 7" xfId="16638"/>
    <cellStyle name="SAPBEXHLevel0X 11 3 8" xfId="16639"/>
    <cellStyle name="SAPBEXHLevel0X 11 4" xfId="16640"/>
    <cellStyle name="SAPBEXHLevel0X 11 5" xfId="16641"/>
    <cellStyle name="SAPBEXHLevel0X 11 6" xfId="16642"/>
    <cellStyle name="SAPBEXHLevel0X 11 7" xfId="16643"/>
    <cellStyle name="SAPBEXHLevel0X 11 8" xfId="16644"/>
    <cellStyle name="SAPBEXHLevel0X 12" xfId="16645"/>
    <cellStyle name="SAPBEXHLevel0X 12 2" xfId="16646"/>
    <cellStyle name="SAPBEXHLevel0X 12 2 2" xfId="16647"/>
    <cellStyle name="SAPBEXHLevel0X 12 2 2 2" xfId="16648"/>
    <cellStyle name="SAPBEXHLevel0X 12 2 2 3" xfId="16649"/>
    <cellStyle name="SAPBEXHLevel0X 12 2 2 4" xfId="16650"/>
    <cellStyle name="SAPBEXHLevel0X 12 2 2 5" xfId="16651"/>
    <cellStyle name="SAPBEXHLevel0X 12 2 2 6" xfId="16652"/>
    <cellStyle name="SAPBEXHLevel0X 12 2 3" xfId="16653"/>
    <cellStyle name="SAPBEXHLevel0X 12 2 3 2" xfId="16654"/>
    <cellStyle name="SAPBEXHLevel0X 12 2 3 3" xfId="16655"/>
    <cellStyle name="SAPBEXHLevel0X 12 2 3 4" xfId="16656"/>
    <cellStyle name="SAPBEXHLevel0X 12 2 3 5" xfId="16657"/>
    <cellStyle name="SAPBEXHLevel0X 12 2 3 6" xfId="16658"/>
    <cellStyle name="SAPBEXHLevel0X 12 2 4" xfId="16659"/>
    <cellStyle name="SAPBEXHLevel0X 12 2 5" xfId="16660"/>
    <cellStyle name="SAPBEXHLevel0X 12 2 6" xfId="16661"/>
    <cellStyle name="SAPBEXHLevel0X 12 2 7" xfId="16662"/>
    <cellStyle name="SAPBEXHLevel0X 12 2 8" xfId="16663"/>
    <cellStyle name="SAPBEXHLevel0X 12 3" xfId="16664"/>
    <cellStyle name="SAPBEXHLevel0X 12 3 2" xfId="16665"/>
    <cellStyle name="SAPBEXHLevel0X 12 3 2 2" xfId="16666"/>
    <cellStyle name="SAPBEXHLevel0X 12 3 2 3" xfId="16667"/>
    <cellStyle name="SAPBEXHLevel0X 12 3 2 4" xfId="16668"/>
    <cellStyle name="SAPBEXHLevel0X 12 3 2 5" xfId="16669"/>
    <cellStyle name="SAPBEXHLevel0X 12 3 2 6" xfId="16670"/>
    <cellStyle name="SAPBEXHLevel0X 12 3 3" xfId="16671"/>
    <cellStyle name="SAPBEXHLevel0X 12 3 3 2" xfId="16672"/>
    <cellStyle name="SAPBEXHLevel0X 12 3 3 3" xfId="16673"/>
    <cellStyle name="SAPBEXHLevel0X 12 3 3 4" xfId="16674"/>
    <cellStyle name="SAPBEXHLevel0X 12 3 3 5" xfId="16675"/>
    <cellStyle name="SAPBEXHLevel0X 12 3 3 6" xfId="16676"/>
    <cellStyle name="SAPBEXHLevel0X 12 3 4" xfId="16677"/>
    <cellStyle name="SAPBEXHLevel0X 12 3 5" xfId="16678"/>
    <cellStyle name="SAPBEXHLevel0X 12 3 6" xfId="16679"/>
    <cellStyle name="SAPBEXHLevel0X 12 3 7" xfId="16680"/>
    <cellStyle name="SAPBEXHLevel0X 12 3 8" xfId="16681"/>
    <cellStyle name="SAPBEXHLevel0X 12 4" xfId="16682"/>
    <cellStyle name="SAPBEXHLevel0X 12 5" xfId="16683"/>
    <cellStyle name="SAPBEXHLevel0X 12 6" xfId="16684"/>
    <cellStyle name="SAPBEXHLevel0X 12 7" xfId="16685"/>
    <cellStyle name="SAPBEXHLevel0X 12 8" xfId="16686"/>
    <cellStyle name="SAPBEXHLevel0X 13" xfId="16687"/>
    <cellStyle name="SAPBEXHLevel0X 13 2" xfId="16688"/>
    <cellStyle name="SAPBEXHLevel0X 13 2 2" xfId="16689"/>
    <cellStyle name="SAPBEXHLevel0X 13 2 2 2" xfId="16690"/>
    <cellStyle name="SAPBEXHLevel0X 13 2 2 3" xfId="16691"/>
    <cellStyle name="SAPBEXHLevel0X 13 2 2 4" xfId="16692"/>
    <cellStyle name="SAPBEXHLevel0X 13 2 2 5" xfId="16693"/>
    <cellStyle name="SAPBEXHLevel0X 13 2 2 6" xfId="16694"/>
    <cellStyle name="SAPBEXHLevel0X 13 2 3" xfId="16695"/>
    <cellStyle name="SAPBEXHLevel0X 13 2 3 2" xfId="16696"/>
    <cellStyle name="SAPBEXHLevel0X 13 2 3 3" xfId="16697"/>
    <cellStyle name="SAPBEXHLevel0X 13 2 3 4" xfId="16698"/>
    <cellStyle name="SAPBEXHLevel0X 13 2 3 5" xfId="16699"/>
    <cellStyle name="SAPBEXHLevel0X 13 2 3 6" xfId="16700"/>
    <cellStyle name="SAPBEXHLevel0X 13 2 4" xfId="16701"/>
    <cellStyle name="SAPBEXHLevel0X 13 2 5" xfId="16702"/>
    <cellStyle name="SAPBEXHLevel0X 13 2 6" xfId="16703"/>
    <cellStyle name="SAPBEXHLevel0X 13 2 7" xfId="16704"/>
    <cellStyle name="SAPBEXHLevel0X 13 2 8" xfId="16705"/>
    <cellStyle name="SAPBEXHLevel0X 13 3" xfId="16706"/>
    <cellStyle name="SAPBEXHLevel0X 13 3 2" xfId="16707"/>
    <cellStyle name="SAPBEXHLevel0X 13 3 2 2" xfId="16708"/>
    <cellStyle name="SAPBEXHLevel0X 13 3 2 3" xfId="16709"/>
    <cellStyle name="SAPBEXHLevel0X 13 3 2 4" xfId="16710"/>
    <cellStyle name="SAPBEXHLevel0X 13 3 2 5" xfId="16711"/>
    <cellStyle name="SAPBEXHLevel0X 13 3 2 6" xfId="16712"/>
    <cellStyle name="SAPBEXHLevel0X 13 3 3" xfId="16713"/>
    <cellStyle name="SAPBEXHLevel0X 13 3 3 2" xfId="16714"/>
    <cellStyle name="SAPBEXHLevel0X 13 3 3 3" xfId="16715"/>
    <cellStyle name="SAPBEXHLevel0X 13 3 3 4" xfId="16716"/>
    <cellStyle name="SAPBEXHLevel0X 13 3 3 5" xfId="16717"/>
    <cellStyle name="SAPBEXHLevel0X 13 3 3 6" xfId="16718"/>
    <cellStyle name="SAPBEXHLevel0X 13 3 4" xfId="16719"/>
    <cellStyle name="SAPBEXHLevel0X 13 3 5" xfId="16720"/>
    <cellStyle name="SAPBEXHLevel0X 13 3 6" xfId="16721"/>
    <cellStyle name="SAPBEXHLevel0X 13 3 7" xfId="16722"/>
    <cellStyle name="SAPBEXHLevel0X 13 3 8" xfId="16723"/>
    <cellStyle name="SAPBEXHLevel0X 13 4" xfId="16724"/>
    <cellStyle name="SAPBEXHLevel0X 13 5" xfId="16725"/>
    <cellStyle name="SAPBEXHLevel0X 13 6" xfId="16726"/>
    <cellStyle name="SAPBEXHLevel0X 13 7" xfId="16727"/>
    <cellStyle name="SAPBEXHLevel0X 13 8" xfId="16728"/>
    <cellStyle name="SAPBEXHLevel0X 14" xfId="16729"/>
    <cellStyle name="SAPBEXHLevel0X 14 2" xfId="16730"/>
    <cellStyle name="SAPBEXHLevel0X 14 2 2" xfId="16731"/>
    <cellStyle name="SAPBEXHLevel0X 14 2 2 2" xfId="16732"/>
    <cellStyle name="SAPBEXHLevel0X 14 2 2 3" xfId="16733"/>
    <cellStyle name="SAPBEXHLevel0X 14 2 2 4" xfId="16734"/>
    <cellStyle name="SAPBEXHLevel0X 14 2 2 5" xfId="16735"/>
    <cellStyle name="SAPBEXHLevel0X 14 2 2 6" xfId="16736"/>
    <cellStyle name="SAPBEXHLevel0X 14 2 3" xfId="16737"/>
    <cellStyle name="SAPBEXHLevel0X 14 2 3 2" xfId="16738"/>
    <cellStyle name="SAPBEXHLevel0X 14 2 3 3" xfId="16739"/>
    <cellStyle name="SAPBEXHLevel0X 14 2 3 4" xfId="16740"/>
    <cellStyle name="SAPBEXHLevel0X 14 2 3 5" xfId="16741"/>
    <cellStyle name="SAPBEXHLevel0X 14 2 3 6" xfId="16742"/>
    <cellStyle name="SAPBEXHLevel0X 14 2 4" xfId="16743"/>
    <cellStyle name="SAPBEXHLevel0X 14 2 5" xfId="16744"/>
    <cellStyle name="SAPBEXHLevel0X 14 2 6" xfId="16745"/>
    <cellStyle name="SAPBEXHLevel0X 14 2 7" xfId="16746"/>
    <cellStyle name="SAPBEXHLevel0X 14 2 8" xfId="16747"/>
    <cellStyle name="SAPBEXHLevel0X 14 3" xfId="16748"/>
    <cellStyle name="SAPBEXHLevel0X 14 3 2" xfId="16749"/>
    <cellStyle name="SAPBEXHLevel0X 14 3 2 2" xfId="16750"/>
    <cellStyle name="SAPBEXHLevel0X 14 3 2 3" xfId="16751"/>
    <cellStyle name="SAPBEXHLevel0X 14 3 2 4" xfId="16752"/>
    <cellStyle name="SAPBEXHLevel0X 14 3 2 5" xfId="16753"/>
    <cellStyle name="SAPBEXHLevel0X 14 3 2 6" xfId="16754"/>
    <cellStyle name="SAPBEXHLevel0X 14 3 3" xfId="16755"/>
    <cellStyle name="SAPBEXHLevel0X 14 3 3 2" xfId="16756"/>
    <cellStyle name="SAPBEXHLevel0X 14 3 3 3" xfId="16757"/>
    <cellStyle name="SAPBEXHLevel0X 14 3 3 4" xfId="16758"/>
    <cellStyle name="SAPBEXHLevel0X 14 3 3 5" xfId="16759"/>
    <cellStyle name="SAPBEXHLevel0X 14 3 3 6" xfId="16760"/>
    <cellStyle name="SAPBEXHLevel0X 14 3 4" xfId="16761"/>
    <cellStyle name="SAPBEXHLevel0X 14 3 5" xfId="16762"/>
    <cellStyle name="SAPBEXHLevel0X 14 3 6" xfId="16763"/>
    <cellStyle name="SAPBEXHLevel0X 14 3 7" xfId="16764"/>
    <cellStyle name="SAPBEXHLevel0X 14 3 8" xfId="16765"/>
    <cellStyle name="SAPBEXHLevel0X 14 4" xfId="16766"/>
    <cellStyle name="SAPBEXHLevel0X 14 5" xfId="16767"/>
    <cellStyle name="SAPBEXHLevel0X 14 6" xfId="16768"/>
    <cellStyle name="SAPBEXHLevel0X 14 7" xfId="16769"/>
    <cellStyle name="SAPBEXHLevel0X 14 8" xfId="16770"/>
    <cellStyle name="SAPBEXHLevel0X 15" xfId="16771"/>
    <cellStyle name="SAPBEXHLevel0X 15 2" xfId="16772"/>
    <cellStyle name="SAPBEXHLevel0X 15 2 2" xfId="16773"/>
    <cellStyle name="SAPBEXHLevel0X 15 2 2 2" xfId="16774"/>
    <cellStyle name="SAPBEXHLevel0X 15 2 2 3" xfId="16775"/>
    <cellStyle name="SAPBEXHLevel0X 15 2 2 4" xfId="16776"/>
    <cellStyle name="SAPBEXHLevel0X 15 2 2 5" xfId="16777"/>
    <cellStyle name="SAPBEXHLevel0X 15 2 2 6" xfId="16778"/>
    <cellStyle name="SAPBEXHLevel0X 15 2 3" xfId="16779"/>
    <cellStyle name="SAPBEXHLevel0X 15 2 3 2" xfId="16780"/>
    <cellStyle name="SAPBEXHLevel0X 15 2 3 3" xfId="16781"/>
    <cellStyle name="SAPBEXHLevel0X 15 2 3 4" xfId="16782"/>
    <cellStyle name="SAPBEXHLevel0X 15 2 3 5" xfId="16783"/>
    <cellStyle name="SAPBEXHLevel0X 15 2 3 6" xfId="16784"/>
    <cellStyle name="SAPBEXHLevel0X 15 2 4" xfId="16785"/>
    <cellStyle name="SAPBEXHLevel0X 15 2 5" xfId="16786"/>
    <cellStyle name="SAPBEXHLevel0X 15 2 6" xfId="16787"/>
    <cellStyle name="SAPBEXHLevel0X 15 2 7" xfId="16788"/>
    <cellStyle name="SAPBEXHLevel0X 15 2 8" xfId="16789"/>
    <cellStyle name="SAPBEXHLevel0X 15 3" xfId="16790"/>
    <cellStyle name="SAPBEXHLevel0X 15 3 2" xfId="16791"/>
    <cellStyle name="SAPBEXHLevel0X 15 3 2 2" xfId="16792"/>
    <cellStyle name="SAPBEXHLevel0X 15 3 2 3" xfId="16793"/>
    <cellStyle name="SAPBEXHLevel0X 15 3 2 4" xfId="16794"/>
    <cellStyle name="SAPBEXHLevel0X 15 3 2 5" xfId="16795"/>
    <cellStyle name="SAPBEXHLevel0X 15 3 2 6" xfId="16796"/>
    <cellStyle name="SAPBEXHLevel0X 15 3 3" xfId="16797"/>
    <cellStyle name="SAPBEXHLevel0X 15 3 3 2" xfId="16798"/>
    <cellStyle name="SAPBEXHLevel0X 15 3 3 3" xfId="16799"/>
    <cellStyle name="SAPBEXHLevel0X 15 3 3 4" xfId="16800"/>
    <cellStyle name="SAPBEXHLevel0X 15 3 3 5" xfId="16801"/>
    <cellStyle name="SAPBEXHLevel0X 15 3 3 6" xfId="16802"/>
    <cellStyle name="SAPBEXHLevel0X 15 3 4" xfId="16803"/>
    <cellStyle name="SAPBEXHLevel0X 15 3 5" xfId="16804"/>
    <cellStyle name="SAPBEXHLevel0X 15 3 6" xfId="16805"/>
    <cellStyle name="SAPBEXHLevel0X 15 3 7" xfId="16806"/>
    <cellStyle name="SAPBEXHLevel0X 15 3 8" xfId="16807"/>
    <cellStyle name="SAPBEXHLevel0X 15 4" xfId="16808"/>
    <cellStyle name="SAPBEXHLevel0X 15 5" xfId="16809"/>
    <cellStyle name="SAPBEXHLevel0X 15 6" xfId="16810"/>
    <cellStyle name="SAPBEXHLevel0X 15 7" xfId="16811"/>
    <cellStyle name="SAPBEXHLevel0X 15 8" xfId="16812"/>
    <cellStyle name="SAPBEXHLevel0X 16" xfId="16813"/>
    <cellStyle name="SAPBEXHLevel0X 16 2" xfId="16814"/>
    <cellStyle name="SAPBEXHLevel0X 16 2 2" xfId="16815"/>
    <cellStyle name="SAPBEXHLevel0X 16 2 2 2" xfId="16816"/>
    <cellStyle name="SAPBEXHLevel0X 16 2 2 3" xfId="16817"/>
    <cellStyle name="SAPBEXHLevel0X 16 2 2 4" xfId="16818"/>
    <cellStyle name="SAPBEXHLevel0X 16 2 2 5" xfId="16819"/>
    <cellStyle name="SAPBEXHLevel0X 16 2 2 6" xfId="16820"/>
    <cellStyle name="SAPBEXHLevel0X 16 2 3" xfId="16821"/>
    <cellStyle name="SAPBEXHLevel0X 16 2 3 2" xfId="16822"/>
    <cellStyle name="SAPBEXHLevel0X 16 2 3 3" xfId="16823"/>
    <cellStyle name="SAPBEXHLevel0X 16 2 3 4" xfId="16824"/>
    <cellStyle name="SAPBEXHLevel0X 16 2 3 5" xfId="16825"/>
    <cellStyle name="SAPBEXHLevel0X 16 2 3 6" xfId="16826"/>
    <cellStyle name="SAPBEXHLevel0X 16 2 4" xfId="16827"/>
    <cellStyle name="SAPBEXHLevel0X 16 2 5" xfId="16828"/>
    <cellStyle name="SAPBEXHLevel0X 16 2 6" xfId="16829"/>
    <cellStyle name="SAPBEXHLevel0X 16 2 7" xfId="16830"/>
    <cellStyle name="SAPBEXHLevel0X 16 2 8" xfId="16831"/>
    <cellStyle name="SAPBEXHLevel0X 16 3" xfId="16832"/>
    <cellStyle name="SAPBEXHLevel0X 16 3 2" xfId="16833"/>
    <cellStyle name="SAPBEXHLevel0X 16 3 2 2" xfId="16834"/>
    <cellStyle name="SAPBEXHLevel0X 16 3 2 3" xfId="16835"/>
    <cellStyle name="SAPBEXHLevel0X 16 3 2 4" xfId="16836"/>
    <cellStyle name="SAPBEXHLevel0X 16 3 2 5" xfId="16837"/>
    <cellStyle name="SAPBEXHLevel0X 16 3 2 6" xfId="16838"/>
    <cellStyle name="SAPBEXHLevel0X 16 3 3" xfId="16839"/>
    <cellStyle name="SAPBEXHLevel0X 16 3 3 2" xfId="16840"/>
    <cellStyle name="SAPBEXHLevel0X 16 3 3 3" xfId="16841"/>
    <cellStyle name="SAPBEXHLevel0X 16 3 3 4" xfId="16842"/>
    <cellStyle name="SAPBEXHLevel0X 16 3 3 5" xfId="16843"/>
    <cellStyle name="SAPBEXHLevel0X 16 3 3 6" xfId="16844"/>
    <cellStyle name="SAPBEXHLevel0X 16 3 4" xfId="16845"/>
    <cellStyle name="SAPBEXHLevel0X 16 3 5" xfId="16846"/>
    <cellStyle name="SAPBEXHLevel0X 16 3 6" xfId="16847"/>
    <cellStyle name="SAPBEXHLevel0X 16 3 7" xfId="16848"/>
    <cellStyle name="SAPBEXHLevel0X 16 3 8" xfId="16849"/>
    <cellStyle name="SAPBEXHLevel0X 16 4" xfId="16850"/>
    <cellStyle name="SAPBEXHLevel0X 16 5" xfId="16851"/>
    <cellStyle name="SAPBEXHLevel0X 16 6" xfId="16852"/>
    <cellStyle name="SAPBEXHLevel0X 16 7" xfId="16853"/>
    <cellStyle name="SAPBEXHLevel0X 16 8" xfId="16854"/>
    <cellStyle name="SAPBEXHLevel0X 17" xfId="16855"/>
    <cellStyle name="SAPBEXHLevel0X 17 2" xfId="16856"/>
    <cellStyle name="SAPBEXHLevel0X 17 2 2" xfId="16857"/>
    <cellStyle name="SAPBEXHLevel0X 17 2 2 2" xfId="16858"/>
    <cellStyle name="SAPBEXHLevel0X 17 2 2 3" xfId="16859"/>
    <cellStyle name="SAPBEXHLevel0X 17 2 2 4" xfId="16860"/>
    <cellStyle name="SAPBEXHLevel0X 17 2 2 5" xfId="16861"/>
    <cellStyle name="SAPBEXHLevel0X 17 2 2 6" xfId="16862"/>
    <cellStyle name="SAPBEXHLevel0X 17 2 3" xfId="16863"/>
    <cellStyle name="SAPBEXHLevel0X 17 2 3 2" xfId="16864"/>
    <cellStyle name="SAPBEXHLevel0X 17 2 3 3" xfId="16865"/>
    <cellStyle name="SAPBEXHLevel0X 17 2 3 4" xfId="16866"/>
    <cellStyle name="SAPBEXHLevel0X 17 2 3 5" xfId="16867"/>
    <cellStyle name="SAPBEXHLevel0X 17 2 3 6" xfId="16868"/>
    <cellStyle name="SAPBEXHLevel0X 17 2 4" xfId="16869"/>
    <cellStyle name="SAPBEXHLevel0X 17 2 5" xfId="16870"/>
    <cellStyle name="SAPBEXHLevel0X 17 2 6" xfId="16871"/>
    <cellStyle name="SAPBEXHLevel0X 17 2 7" xfId="16872"/>
    <cellStyle name="SAPBEXHLevel0X 17 2 8" xfId="16873"/>
    <cellStyle name="SAPBEXHLevel0X 17 3" xfId="16874"/>
    <cellStyle name="SAPBEXHLevel0X 17 3 2" xfId="16875"/>
    <cellStyle name="SAPBEXHLevel0X 17 3 2 2" xfId="16876"/>
    <cellStyle name="SAPBEXHLevel0X 17 3 2 3" xfId="16877"/>
    <cellStyle name="SAPBEXHLevel0X 17 3 2 4" xfId="16878"/>
    <cellStyle name="SAPBEXHLevel0X 17 3 2 5" xfId="16879"/>
    <cellStyle name="SAPBEXHLevel0X 17 3 2 6" xfId="16880"/>
    <cellStyle name="SAPBEXHLevel0X 17 3 3" xfId="16881"/>
    <cellStyle name="SAPBEXHLevel0X 17 3 3 2" xfId="16882"/>
    <cellStyle name="SAPBEXHLevel0X 17 3 3 3" xfId="16883"/>
    <cellStyle name="SAPBEXHLevel0X 17 3 3 4" xfId="16884"/>
    <cellStyle name="SAPBEXHLevel0X 17 3 3 5" xfId="16885"/>
    <cellStyle name="SAPBEXHLevel0X 17 3 3 6" xfId="16886"/>
    <cellStyle name="SAPBEXHLevel0X 17 3 4" xfId="16887"/>
    <cellStyle name="SAPBEXHLevel0X 17 3 5" xfId="16888"/>
    <cellStyle name="SAPBEXHLevel0X 17 3 6" xfId="16889"/>
    <cellStyle name="SAPBEXHLevel0X 17 3 7" xfId="16890"/>
    <cellStyle name="SAPBEXHLevel0X 17 3 8" xfId="16891"/>
    <cellStyle name="SAPBEXHLevel0X 17 4" xfId="16892"/>
    <cellStyle name="SAPBEXHLevel0X 17 5" xfId="16893"/>
    <cellStyle name="SAPBEXHLevel0X 17 6" xfId="16894"/>
    <cellStyle name="SAPBEXHLevel0X 17 7" xfId="16895"/>
    <cellStyle name="SAPBEXHLevel0X 17 8" xfId="16896"/>
    <cellStyle name="SAPBEXHLevel0X 18" xfId="16897"/>
    <cellStyle name="SAPBEXHLevel0X 18 2" xfId="16898"/>
    <cellStyle name="SAPBEXHLevel0X 18 2 2" xfId="16899"/>
    <cellStyle name="SAPBEXHLevel0X 18 2 2 2" xfId="16900"/>
    <cellStyle name="SAPBEXHLevel0X 18 2 2 3" xfId="16901"/>
    <cellStyle name="SAPBEXHLevel0X 18 2 2 4" xfId="16902"/>
    <cellStyle name="SAPBEXHLevel0X 18 2 2 5" xfId="16903"/>
    <cellStyle name="SAPBEXHLevel0X 18 2 2 6" xfId="16904"/>
    <cellStyle name="SAPBEXHLevel0X 18 2 3" xfId="16905"/>
    <cellStyle name="SAPBEXHLevel0X 18 2 3 2" xfId="16906"/>
    <cellStyle name="SAPBEXHLevel0X 18 2 3 3" xfId="16907"/>
    <cellStyle name="SAPBEXHLevel0X 18 2 3 4" xfId="16908"/>
    <cellStyle name="SAPBEXHLevel0X 18 2 3 5" xfId="16909"/>
    <cellStyle name="SAPBEXHLevel0X 18 2 3 6" xfId="16910"/>
    <cellStyle name="SAPBEXHLevel0X 18 2 4" xfId="16911"/>
    <cellStyle name="SAPBEXHLevel0X 18 2 5" xfId="16912"/>
    <cellStyle name="SAPBEXHLevel0X 18 2 6" xfId="16913"/>
    <cellStyle name="SAPBEXHLevel0X 18 2 7" xfId="16914"/>
    <cellStyle name="SAPBEXHLevel0X 18 2 8" xfId="16915"/>
    <cellStyle name="SAPBEXHLevel0X 18 3" xfId="16916"/>
    <cellStyle name="SAPBEXHLevel0X 18 3 2" xfId="16917"/>
    <cellStyle name="SAPBEXHLevel0X 18 3 2 2" xfId="16918"/>
    <cellStyle name="SAPBEXHLevel0X 18 3 2 3" xfId="16919"/>
    <cellStyle name="SAPBEXHLevel0X 18 3 2 4" xfId="16920"/>
    <cellStyle name="SAPBEXHLevel0X 18 3 2 5" xfId="16921"/>
    <cellStyle name="SAPBEXHLevel0X 18 3 2 6" xfId="16922"/>
    <cellStyle name="SAPBEXHLevel0X 18 3 3" xfId="16923"/>
    <cellStyle name="SAPBEXHLevel0X 18 3 3 2" xfId="16924"/>
    <cellStyle name="SAPBEXHLevel0X 18 3 3 3" xfId="16925"/>
    <cellStyle name="SAPBEXHLevel0X 18 3 3 4" xfId="16926"/>
    <cellStyle name="SAPBEXHLevel0X 18 3 3 5" xfId="16927"/>
    <cellStyle name="SAPBEXHLevel0X 18 3 3 6" xfId="16928"/>
    <cellStyle name="SAPBEXHLevel0X 18 3 4" xfId="16929"/>
    <cellStyle name="SAPBEXHLevel0X 18 3 5" xfId="16930"/>
    <cellStyle name="SAPBEXHLevel0X 18 3 6" xfId="16931"/>
    <cellStyle name="SAPBEXHLevel0X 18 3 7" xfId="16932"/>
    <cellStyle name="SAPBEXHLevel0X 18 3 8" xfId="16933"/>
    <cellStyle name="SAPBEXHLevel0X 18 4" xfId="16934"/>
    <cellStyle name="SAPBEXHLevel0X 18 5" xfId="16935"/>
    <cellStyle name="SAPBEXHLevel0X 18 6" xfId="16936"/>
    <cellStyle name="SAPBEXHLevel0X 18 7" xfId="16937"/>
    <cellStyle name="SAPBEXHLevel0X 18 8" xfId="16938"/>
    <cellStyle name="SAPBEXHLevel0X 19" xfId="16939"/>
    <cellStyle name="SAPBEXHLevel0X 19 2" xfId="16940"/>
    <cellStyle name="SAPBEXHLevel0X 19 2 2" xfId="16941"/>
    <cellStyle name="SAPBEXHLevel0X 19 2 2 2" xfId="16942"/>
    <cellStyle name="SAPBEXHLevel0X 19 2 2 3" xfId="16943"/>
    <cellStyle name="SAPBEXHLevel0X 19 2 2 4" xfId="16944"/>
    <cellStyle name="SAPBEXHLevel0X 19 2 2 5" xfId="16945"/>
    <cellStyle name="SAPBEXHLevel0X 19 2 2 6" xfId="16946"/>
    <cellStyle name="SAPBEXHLevel0X 19 2 3" xfId="16947"/>
    <cellStyle name="SAPBEXHLevel0X 19 2 3 2" xfId="16948"/>
    <cellStyle name="SAPBEXHLevel0X 19 2 3 3" xfId="16949"/>
    <cellStyle name="SAPBEXHLevel0X 19 2 3 4" xfId="16950"/>
    <cellStyle name="SAPBEXHLevel0X 19 2 3 5" xfId="16951"/>
    <cellStyle name="SAPBEXHLevel0X 19 2 3 6" xfId="16952"/>
    <cellStyle name="SAPBEXHLevel0X 19 2 4" xfId="16953"/>
    <cellStyle name="SAPBEXHLevel0X 19 2 5" xfId="16954"/>
    <cellStyle name="SAPBEXHLevel0X 19 2 6" xfId="16955"/>
    <cellStyle name="SAPBEXHLevel0X 19 2 7" xfId="16956"/>
    <cellStyle name="SAPBEXHLevel0X 19 2 8" xfId="16957"/>
    <cellStyle name="SAPBEXHLevel0X 19 3" xfId="16958"/>
    <cellStyle name="SAPBEXHLevel0X 19 3 2" xfId="16959"/>
    <cellStyle name="SAPBEXHLevel0X 19 3 2 2" xfId="16960"/>
    <cellStyle name="SAPBEXHLevel0X 19 3 2 3" xfId="16961"/>
    <cellStyle name="SAPBEXHLevel0X 19 3 2 4" xfId="16962"/>
    <cellStyle name="SAPBEXHLevel0X 19 3 2 5" xfId="16963"/>
    <cellStyle name="SAPBEXHLevel0X 19 3 2 6" xfId="16964"/>
    <cellStyle name="SAPBEXHLevel0X 19 3 3" xfId="16965"/>
    <cellStyle name="SAPBEXHLevel0X 19 3 3 2" xfId="16966"/>
    <cellStyle name="SAPBEXHLevel0X 19 3 3 3" xfId="16967"/>
    <cellStyle name="SAPBEXHLevel0X 19 3 3 4" xfId="16968"/>
    <cellStyle name="SAPBEXHLevel0X 19 3 3 5" xfId="16969"/>
    <cellStyle name="SAPBEXHLevel0X 19 3 3 6" xfId="16970"/>
    <cellStyle name="SAPBEXHLevel0X 19 3 4" xfId="16971"/>
    <cellStyle name="SAPBEXHLevel0X 19 3 5" xfId="16972"/>
    <cellStyle name="SAPBEXHLevel0X 19 3 6" xfId="16973"/>
    <cellStyle name="SAPBEXHLevel0X 19 3 7" xfId="16974"/>
    <cellStyle name="SAPBEXHLevel0X 19 3 8" xfId="16975"/>
    <cellStyle name="SAPBEXHLevel0X 19 4" xfId="16976"/>
    <cellStyle name="SAPBEXHLevel0X 19 5" xfId="16977"/>
    <cellStyle name="SAPBEXHLevel0X 19 6" xfId="16978"/>
    <cellStyle name="SAPBEXHLevel0X 19 7" xfId="16979"/>
    <cellStyle name="SAPBEXHLevel0X 19 8" xfId="16980"/>
    <cellStyle name="SAPBEXHLevel0X 2" xfId="16981"/>
    <cellStyle name="SAPBEXHLevel0X 2 2" xfId="16982"/>
    <cellStyle name="SAPBEXHLevel0X 2 2 2" xfId="16983"/>
    <cellStyle name="SAPBEXHLevel0X 2 2 2 2" xfId="16984"/>
    <cellStyle name="SAPBEXHLevel0X 2 2 2 3" xfId="16985"/>
    <cellStyle name="SAPBEXHLevel0X 2 2 2 4" xfId="16986"/>
    <cellStyle name="SAPBEXHLevel0X 2 2 2 5" xfId="16987"/>
    <cellStyle name="SAPBEXHLevel0X 2 2 2 6" xfId="16988"/>
    <cellStyle name="SAPBEXHLevel0X 2 2 3" xfId="16989"/>
    <cellStyle name="SAPBEXHLevel0X 2 2 3 2" xfId="16990"/>
    <cellStyle name="SAPBEXHLevel0X 2 2 3 3" xfId="16991"/>
    <cellStyle name="SAPBEXHLevel0X 2 2 3 4" xfId="16992"/>
    <cellStyle name="SAPBEXHLevel0X 2 2 3 5" xfId="16993"/>
    <cellStyle name="SAPBEXHLevel0X 2 2 3 6" xfId="16994"/>
    <cellStyle name="SAPBEXHLevel0X 2 2 4" xfId="16995"/>
    <cellStyle name="SAPBEXHLevel0X 2 2 5" xfId="16996"/>
    <cellStyle name="SAPBEXHLevel0X 2 2 6" xfId="16997"/>
    <cellStyle name="SAPBEXHLevel0X 2 2 7" xfId="16998"/>
    <cellStyle name="SAPBEXHLevel0X 2 2 8" xfId="16999"/>
    <cellStyle name="SAPBEXHLevel0X 2 3" xfId="17000"/>
    <cellStyle name="SAPBEXHLevel0X 2 3 2" xfId="17001"/>
    <cellStyle name="SAPBEXHLevel0X 2 3 2 2" xfId="17002"/>
    <cellStyle name="SAPBEXHLevel0X 2 3 2 3" xfId="17003"/>
    <cellStyle name="SAPBEXHLevel0X 2 3 2 4" xfId="17004"/>
    <cellStyle name="SAPBEXHLevel0X 2 3 2 5" xfId="17005"/>
    <cellStyle name="SAPBEXHLevel0X 2 3 2 6" xfId="17006"/>
    <cellStyle name="SAPBEXHLevel0X 2 3 3" xfId="17007"/>
    <cellStyle name="SAPBEXHLevel0X 2 3 3 2" xfId="17008"/>
    <cellStyle name="SAPBEXHLevel0X 2 3 3 3" xfId="17009"/>
    <cellStyle name="SAPBEXHLevel0X 2 3 3 4" xfId="17010"/>
    <cellStyle name="SAPBEXHLevel0X 2 3 3 5" xfId="17011"/>
    <cellStyle name="SAPBEXHLevel0X 2 3 3 6" xfId="17012"/>
    <cellStyle name="SAPBEXHLevel0X 2 3 4" xfId="17013"/>
    <cellStyle name="SAPBEXHLevel0X 2 3 5" xfId="17014"/>
    <cellStyle name="SAPBEXHLevel0X 2 3 6" xfId="17015"/>
    <cellStyle name="SAPBEXHLevel0X 2 3 7" xfId="17016"/>
    <cellStyle name="SAPBEXHLevel0X 2 3 8" xfId="17017"/>
    <cellStyle name="SAPBEXHLevel0X 2 4" xfId="17018"/>
    <cellStyle name="SAPBEXHLevel0X 2 5" xfId="17019"/>
    <cellStyle name="SAPBEXHLevel0X 2 6" xfId="17020"/>
    <cellStyle name="SAPBEXHLevel0X 2 7" xfId="17021"/>
    <cellStyle name="SAPBEXHLevel0X 2 8" xfId="17022"/>
    <cellStyle name="SAPBEXHLevel0X 20" xfId="17023"/>
    <cellStyle name="SAPBEXHLevel0X 20 2" xfId="17024"/>
    <cellStyle name="SAPBEXHLevel0X 20 2 2" xfId="17025"/>
    <cellStyle name="SAPBEXHLevel0X 20 2 3" xfId="17026"/>
    <cellStyle name="SAPBEXHLevel0X 20 2 4" xfId="17027"/>
    <cellStyle name="SAPBEXHLevel0X 20 2 5" xfId="17028"/>
    <cellStyle name="SAPBEXHLevel0X 20 2 6" xfId="17029"/>
    <cellStyle name="SAPBEXHLevel0X 20 3" xfId="17030"/>
    <cellStyle name="SAPBEXHLevel0X 20 3 2" xfId="17031"/>
    <cellStyle name="SAPBEXHLevel0X 20 3 3" xfId="17032"/>
    <cellStyle name="SAPBEXHLevel0X 20 3 4" xfId="17033"/>
    <cellStyle name="SAPBEXHLevel0X 20 3 5" xfId="17034"/>
    <cellStyle name="SAPBEXHLevel0X 20 3 6" xfId="17035"/>
    <cellStyle name="SAPBEXHLevel0X 20 4" xfId="17036"/>
    <cellStyle name="SAPBEXHLevel0X 20 5" xfId="17037"/>
    <cellStyle name="SAPBEXHLevel0X 20 6" xfId="17038"/>
    <cellStyle name="SAPBEXHLevel0X 20 7" xfId="17039"/>
    <cellStyle name="SAPBEXHLevel0X 20 8" xfId="17040"/>
    <cellStyle name="SAPBEXHLevel0X 21" xfId="17041"/>
    <cellStyle name="SAPBEXHLevel0X 21 2" xfId="17042"/>
    <cellStyle name="SAPBEXHLevel0X 21 2 2" xfId="17043"/>
    <cellStyle name="SAPBEXHLevel0X 21 2 3" xfId="17044"/>
    <cellStyle name="SAPBEXHLevel0X 21 2 4" xfId="17045"/>
    <cellStyle name="SAPBEXHLevel0X 21 2 5" xfId="17046"/>
    <cellStyle name="SAPBEXHLevel0X 21 2 6" xfId="17047"/>
    <cellStyle name="SAPBEXHLevel0X 21 3" xfId="17048"/>
    <cellStyle name="SAPBEXHLevel0X 21 3 2" xfId="17049"/>
    <cellStyle name="SAPBEXHLevel0X 21 3 3" xfId="17050"/>
    <cellStyle name="SAPBEXHLevel0X 21 3 4" xfId="17051"/>
    <cellStyle name="SAPBEXHLevel0X 21 3 5" xfId="17052"/>
    <cellStyle name="SAPBEXHLevel0X 21 3 6" xfId="17053"/>
    <cellStyle name="SAPBEXHLevel0X 21 4" xfId="17054"/>
    <cellStyle name="SAPBEXHLevel0X 21 5" xfId="17055"/>
    <cellStyle name="SAPBEXHLevel0X 21 6" xfId="17056"/>
    <cellStyle name="SAPBEXHLevel0X 21 7" xfId="17057"/>
    <cellStyle name="SAPBEXHLevel0X 21 8" xfId="17058"/>
    <cellStyle name="SAPBEXHLevel0X 22" xfId="17059"/>
    <cellStyle name="SAPBEXHLevel0X 23" xfId="17060"/>
    <cellStyle name="SAPBEXHLevel0X 24" xfId="17061"/>
    <cellStyle name="SAPBEXHLevel0X 25" xfId="17062"/>
    <cellStyle name="SAPBEXHLevel0X 26" xfId="17063"/>
    <cellStyle name="SAPBEXHLevel0X 27" xfId="32947"/>
    <cellStyle name="SAPBEXHLevel0X 3" xfId="17064"/>
    <cellStyle name="SAPBEXHLevel0X 3 2" xfId="17065"/>
    <cellStyle name="SAPBEXHLevel0X 3 2 2" xfId="17066"/>
    <cellStyle name="SAPBEXHLevel0X 3 2 2 2" xfId="17067"/>
    <cellStyle name="SAPBEXHLevel0X 3 2 2 3" xfId="17068"/>
    <cellStyle name="SAPBEXHLevel0X 3 2 2 4" xfId="17069"/>
    <cellStyle name="SAPBEXHLevel0X 3 2 2 5" xfId="17070"/>
    <cellStyle name="SAPBEXHLevel0X 3 2 2 6" xfId="17071"/>
    <cellStyle name="SAPBEXHLevel0X 3 2 3" xfId="17072"/>
    <cellStyle name="SAPBEXHLevel0X 3 2 3 2" xfId="17073"/>
    <cellStyle name="SAPBEXHLevel0X 3 2 3 3" xfId="17074"/>
    <cellStyle name="SAPBEXHLevel0X 3 2 3 4" xfId="17075"/>
    <cellStyle name="SAPBEXHLevel0X 3 2 3 5" xfId="17076"/>
    <cellStyle name="SAPBEXHLevel0X 3 2 3 6" xfId="17077"/>
    <cellStyle name="SAPBEXHLevel0X 3 2 4" xfId="17078"/>
    <cellStyle name="SAPBEXHLevel0X 3 2 5" xfId="17079"/>
    <cellStyle name="SAPBEXHLevel0X 3 2 6" xfId="17080"/>
    <cellStyle name="SAPBEXHLevel0X 3 2 7" xfId="17081"/>
    <cellStyle name="SAPBEXHLevel0X 3 2 8" xfId="17082"/>
    <cellStyle name="SAPBEXHLevel0X 3 3" xfId="17083"/>
    <cellStyle name="SAPBEXHLevel0X 3 3 2" xfId="17084"/>
    <cellStyle name="SAPBEXHLevel0X 3 3 2 2" xfId="17085"/>
    <cellStyle name="SAPBEXHLevel0X 3 3 2 3" xfId="17086"/>
    <cellStyle name="SAPBEXHLevel0X 3 3 2 4" xfId="17087"/>
    <cellStyle name="SAPBEXHLevel0X 3 3 2 5" xfId="17088"/>
    <cellStyle name="SAPBEXHLevel0X 3 3 2 6" xfId="17089"/>
    <cellStyle name="SAPBEXHLevel0X 3 3 3" xfId="17090"/>
    <cellStyle name="SAPBEXHLevel0X 3 3 3 2" xfId="17091"/>
    <cellStyle name="SAPBEXHLevel0X 3 3 3 3" xfId="17092"/>
    <cellStyle name="SAPBEXHLevel0X 3 3 3 4" xfId="17093"/>
    <cellStyle name="SAPBEXHLevel0X 3 3 3 5" xfId="17094"/>
    <cellStyle name="SAPBEXHLevel0X 3 3 3 6" xfId="17095"/>
    <cellStyle name="SAPBEXHLevel0X 3 3 4" xfId="17096"/>
    <cellStyle name="SAPBEXHLevel0X 3 3 5" xfId="17097"/>
    <cellStyle name="SAPBEXHLevel0X 3 3 6" xfId="17098"/>
    <cellStyle name="SAPBEXHLevel0X 3 3 7" xfId="17099"/>
    <cellStyle name="SAPBEXHLevel0X 3 3 8" xfId="17100"/>
    <cellStyle name="SAPBEXHLevel0X 3 4" xfId="17101"/>
    <cellStyle name="SAPBEXHLevel0X 3 5" xfId="17102"/>
    <cellStyle name="SAPBEXHLevel0X 3 6" xfId="17103"/>
    <cellStyle name="SAPBEXHLevel0X 3 7" xfId="17104"/>
    <cellStyle name="SAPBEXHLevel0X 3 8" xfId="17105"/>
    <cellStyle name="SAPBEXHLevel0X 4" xfId="17106"/>
    <cellStyle name="SAPBEXHLevel0X 4 2" xfId="17107"/>
    <cellStyle name="SAPBEXHLevel0X 4 2 2" xfId="17108"/>
    <cellStyle name="SAPBEXHLevel0X 4 2 2 2" xfId="17109"/>
    <cellStyle name="SAPBEXHLevel0X 4 2 2 3" xfId="17110"/>
    <cellStyle name="SAPBEXHLevel0X 4 2 2 4" xfId="17111"/>
    <cellStyle name="SAPBEXHLevel0X 4 2 2 5" xfId="17112"/>
    <cellStyle name="SAPBEXHLevel0X 4 2 2 6" xfId="17113"/>
    <cellStyle name="SAPBEXHLevel0X 4 2 3" xfId="17114"/>
    <cellStyle name="SAPBEXHLevel0X 4 2 3 2" xfId="17115"/>
    <cellStyle name="SAPBEXHLevel0X 4 2 3 3" xfId="17116"/>
    <cellStyle name="SAPBEXHLevel0X 4 2 3 4" xfId="17117"/>
    <cellStyle name="SAPBEXHLevel0X 4 2 3 5" xfId="17118"/>
    <cellStyle name="SAPBEXHLevel0X 4 2 3 6" xfId="17119"/>
    <cellStyle name="SAPBEXHLevel0X 4 2 4" xfId="17120"/>
    <cellStyle name="SAPBEXHLevel0X 4 2 5" xfId="17121"/>
    <cellStyle name="SAPBEXHLevel0X 4 2 6" xfId="17122"/>
    <cellStyle name="SAPBEXHLevel0X 4 2 7" xfId="17123"/>
    <cellStyle name="SAPBEXHLevel0X 4 2 8" xfId="17124"/>
    <cellStyle name="SAPBEXHLevel0X 4 3" xfId="17125"/>
    <cellStyle name="SAPBEXHLevel0X 4 3 2" xfId="17126"/>
    <cellStyle name="SAPBEXHLevel0X 4 3 2 2" xfId="17127"/>
    <cellStyle name="SAPBEXHLevel0X 4 3 2 3" xfId="17128"/>
    <cellStyle name="SAPBEXHLevel0X 4 3 2 4" xfId="17129"/>
    <cellStyle name="SAPBEXHLevel0X 4 3 2 5" xfId="17130"/>
    <cellStyle name="SAPBEXHLevel0X 4 3 2 6" xfId="17131"/>
    <cellStyle name="SAPBEXHLevel0X 4 3 3" xfId="17132"/>
    <cellStyle name="SAPBEXHLevel0X 4 3 3 2" xfId="17133"/>
    <cellStyle name="SAPBEXHLevel0X 4 3 3 3" xfId="17134"/>
    <cellStyle name="SAPBEXHLevel0X 4 3 3 4" xfId="17135"/>
    <cellStyle name="SAPBEXHLevel0X 4 3 3 5" xfId="17136"/>
    <cellStyle name="SAPBEXHLevel0X 4 3 3 6" xfId="17137"/>
    <cellStyle name="SAPBEXHLevel0X 4 3 4" xfId="17138"/>
    <cellStyle name="SAPBEXHLevel0X 4 3 5" xfId="17139"/>
    <cellStyle name="SAPBEXHLevel0X 4 3 6" xfId="17140"/>
    <cellStyle name="SAPBEXHLevel0X 4 3 7" xfId="17141"/>
    <cellStyle name="SAPBEXHLevel0X 4 3 8" xfId="17142"/>
    <cellStyle name="SAPBEXHLevel0X 4 4" xfId="17143"/>
    <cellStyle name="SAPBEXHLevel0X 4 5" xfId="17144"/>
    <cellStyle name="SAPBEXHLevel0X 4 6" xfId="17145"/>
    <cellStyle name="SAPBEXHLevel0X 4 7" xfId="17146"/>
    <cellStyle name="SAPBEXHLevel0X 4 8" xfId="17147"/>
    <cellStyle name="SAPBEXHLevel0X 5" xfId="17148"/>
    <cellStyle name="SAPBEXHLevel0X 5 2" xfId="17149"/>
    <cellStyle name="SAPBEXHLevel0X 5 2 2" xfId="17150"/>
    <cellStyle name="SAPBEXHLevel0X 5 2 2 2" xfId="17151"/>
    <cellStyle name="SAPBEXHLevel0X 5 2 2 3" xfId="17152"/>
    <cellStyle name="SAPBEXHLevel0X 5 2 2 4" xfId="17153"/>
    <cellStyle name="SAPBEXHLevel0X 5 2 2 5" xfId="17154"/>
    <cellStyle name="SAPBEXHLevel0X 5 2 2 6" xfId="17155"/>
    <cellStyle name="SAPBEXHLevel0X 5 2 3" xfId="17156"/>
    <cellStyle name="SAPBEXHLevel0X 5 2 3 2" xfId="17157"/>
    <cellStyle name="SAPBEXHLevel0X 5 2 3 3" xfId="17158"/>
    <cellStyle name="SAPBEXHLevel0X 5 2 3 4" xfId="17159"/>
    <cellStyle name="SAPBEXHLevel0X 5 2 3 5" xfId="17160"/>
    <cellStyle name="SAPBEXHLevel0X 5 2 3 6" xfId="17161"/>
    <cellStyle name="SAPBEXHLevel0X 5 2 4" xfId="17162"/>
    <cellStyle name="SAPBEXHLevel0X 5 2 5" xfId="17163"/>
    <cellStyle name="SAPBEXHLevel0X 5 2 6" xfId="17164"/>
    <cellStyle name="SAPBEXHLevel0X 5 2 7" xfId="17165"/>
    <cellStyle name="SAPBEXHLevel0X 5 2 8" xfId="17166"/>
    <cellStyle name="SAPBEXHLevel0X 5 3" xfId="17167"/>
    <cellStyle name="SAPBEXHLevel0X 5 3 2" xfId="17168"/>
    <cellStyle name="SAPBEXHLevel0X 5 3 2 2" xfId="17169"/>
    <cellStyle name="SAPBEXHLevel0X 5 3 2 3" xfId="17170"/>
    <cellStyle name="SAPBEXHLevel0X 5 3 2 4" xfId="17171"/>
    <cellStyle name="SAPBEXHLevel0X 5 3 2 5" xfId="17172"/>
    <cellStyle name="SAPBEXHLevel0X 5 3 2 6" xfId="17173"/>
    <cellStyle name="SAPBEXHLevel0X 5 3 3" xfId="17174"/>
    <cellStyle name="SAPBEXHLevel0X 5 3 3 2" xfId="17175"/>
    <cellStyle name="SAPBEXHLevel0X 5 3 3 3" xfId="17176"/>
    <cellStyle name="SAPBEXHLevel0X 5 3 3 4" xfId="17177"/>
    <cellStyle name="SAPBEXHLevel0X 5 3 3 5" xfId="17178"/>
    <cellStyle name="SAPBEXHLevel0X 5 3 3 6" xfId="17179"/>
    <cellStyle name="SAPBEXHLevel0X 5 3 4" xfId="17180"/>
    <cellStyle name="SAPBEXHLevel0X 5 3 5" xfId="17181"/>
    <cellStyle name="SAPBEXHLevel0X 5 3 6" xfId="17182"/>
    <cellStyle name="SAPBEXHLevel0X 5 3 7" xfId="17183"/>
    <cellStyle name="SAPBEXHLevel0X 5 3 8" xfId="17184"/>
    <cellStyle name="SAPBEXHLevel0X 5 4" xfId="17185"/>
    <cellStyle name="SAPBEXHLevel0X 5 5" xfId="17186"/>
    <cellStyle name="SAPBEXHLevel0X 5 6" xfId="17187"/>
    <cellStyle name="SAPBEXHLevel0X 5 7" xfId="17188"/>
    <cellStyle name="SAPBEXHLevel0X 5 8" xfId="17189"/>
    <cellStyle name="SAPBEXHLevel0X 6" xfId="17190"/>
    <cellStyle name="SAPBEXHLevel0X 6 2" xfId="17191"/>
    <cellStyle name="SAPBEXHLevel0X 6 2 2" xfId="17192"/>
    <cellStyle name="SAPBEXHLevel0X 6 2 2 2" xfId="17193"/>
    <cellStyle name="SAPBEXHLevel0X 6 2 2 3" xfId="17194"/>
    <cellStyle name="SAPBEXHLevel0X 6 2 2 4" xfId="17195"/>
    <cellStyle name="SAPBEXHLevel0X 6 2 2 5" xfId="17196"/>
    <cellStyle name="SAPBEXHLevel0X 6 2 2 6" xfId="17197"/>
    <cellStyle name="SAPBEXHLevel0X 6 2 3" xfId="17198"/>
    <cellStyle name="SAPBEXHLevel0X 6 2 3 2" xfId="17199"/>
    <cellStyle name="SAPBEXHLevel0X 6 2 3 3" xfId="17200"/>
    <cellStyle name="SAPBEXHLevel0X 6 2 3 4" xfId="17201"/>
    <cellStyle name="SAPBEXHLevel0X 6 2 3 5" xfId="17202"/>
    <cellStyle name="SAPBEXHLevel0X 6 2 3 6" xfId="17203"/>
    <cellStyle name="SAPBEXHLevel0X 6 2 4" xfId="17204"/>
    <cellStyle name="SAPBEXHLevel0X 6 2 5" xfId="17205"/>
    <cellStyle name="SAPBEXHLevel0X 6 2 6" xfId="17206"/>
    <cellStyle name="SAPBEXHLevel0X 6 2 7" xfId="17207"/>
    <cellStyle name="SAPBEXHLevel0X 6 2 8" xfId="17208"/>
    <cellStyle name="SAPBEXHLevel0X 6 3" xfId="17209"/>
    <cellStyle name="SAPBEXHLevel0X 6 3 2" xfId="17210"/>
    <cellStyle name="SAPBEXHLevel0X 6 3 2 2" xfId="17211"/>
    <cellStyle name="SAPBEXHLevel0X 6 3 2 3" xfId="17212"/>
    <cellStyle name="SAPBEXHLevel0X 6 3 2 4" xfId="17213"/>
    <cellStyle name="SAPBEXHLevel0X 6 3 2 5" xfId="17214"/>
    <cellStyle name="SAPBEXHLevel0X 6 3 2 6" xfId="17215"/>
    <cellStyle name="SAPBEXHLevel0X 6 3 3" xfId="17216"/>
    <cellStyle name="SAPBEXHLevel0X 6 3 3 2" xfId="17217"/>
    <cellStyle name="SAPBEXHLevel0X 6 3 3 3" xfId="17218"/>
    <cellStyle name="SAPBEXHLevel0X 6 3 3 4" xfId="17219"/>
    <cellStyle name="SAPBEXHLevel0X 6 3 3 5" xfId="17220"/>
    <cellStyle name="SAPBEXHLevel0X 6 3 3 6" xfId="17221"/>
    <cellStyle name="SAPBEXHLevel0X 6 3 4" xfId="17222"/>
    <cellStyle name="SAPBEXHLevel0X 6 3 5" xfId="17223"/>
    <cellStyle name="SAPBEXHLevel0X 6 3 6" xfId="17224"/>
    <cellStyle name="SAPBEXHLevel0X 6 3 7" xfId="17225"/>
    <cellStyle name="SAPBEXHLevel0X 6 3 8" xfId="17226"/>
    <cellStyle name="SAPBEXHLevel0X 6 4" xfId="17227"/>
    <cellStyle name="SAPBEXHLevel0X 6 5" xfId="17228"/>
    <cellStyle name="SAPBEXHLevel0X 6 6" xfId="17229"/>
    <cellStyle name="SAPBEXHLevel0X 6 7" xfId="17230"/>
    <cellStyle name="SAPBEXHLevel0X 6 8" xfId="17231"/>
    <cellStyle name="SAPBEXHLevel0X 7" xfId="17232"/>
    <cellStyle name="SAPBEXHLevel0X 7 2" xfId="17233"/>
    <cellStyle name="SAPBEXHLevel0X 7 2 2" xfId="17234"/>
    <cellStyle name="SAPBEXHLevel0X 7 2 2 2" xfId="17235"/>
    <cellStyle name="SAPBEXHLevel0X 7 2 2 3" xfId="17236"/>
    <cellStyle name="SAPBEXHLevel0X 7 2 2 4" xfId="17237"/>
    <cellStyle name="SAPBEXHLevel0X 7 2 2 5" xfId="17238"/>
    <cellStyle name="SAPBEXHLevel0X 7 2 2 6" xfId="17239"/>
    <cellStyle name="SAPBEXHLevel0X 7 2 3" xfId="17240"/>
    <cellStyle name="SAPBEXHLevel0X 7 2 3 2" xfId="17241"/>
    <cellStyle name="SAPBEXHLevel0X 7 2 3 3" xfId="17242"/>
    <cellStyle name="SAPBEXHLevel0X 7 2 3 4" xfId="17243"/>
    <cellStyle name="SAPBEXHLevel0X 7 2 3 5" xfId="17244"/>
    <cellStyle name="SAPBEXHLevel0X 7 2 3 6" xfId="17245"/>
    <cellStyle name="SAPBEXHLevel0X 7 2 4" xfId="17246"/>
    <cellStyle name="SAPBEXHLevel0X 7 2 5" xfId="17247"/>
    <cellStyle name="SAPBEXHLevel0X 7 2 6" xfId="17248"/>
    <cellStyle name="SAPBEXHLevel0X 7 2 7" xfId="17249"/>
    <cellStyle name="SAPBEXHLevel0X 7 2 8" xfId="17250"/>
    <cellStyle name="SAPBEXHLevel0X 7 3" xfId="17251"/>
    <cellStyle name="SAPBEXHLevel0X 7 3 2" xfId="17252"/>
    <cellStyle name="SAPBEXHLevel0X 7 3 2 2" xfId="17253"/>
    <cellStyle name="SAPBEXHLevel0X 7 3 2 3" xfId="17254"/>
    <cellStyle name="SAPBEXHLevel0X 7 3 2 4" xfId="17255"/>
    <cellStyle name="SAPBEXHLevel0X 7 3 2 5" xfId="17256"/>
    <cellStyle name="SAPBEXHLevel0X 7 3 2 6" xfId="17257"/>
    <cellStyle name="SAPBEXHLevel0X 7 3 3" xfId="17258"/>
    <cellStyle name="SAPBEXHLevel0X 7 3 3 2" xfId="17259"/>
    <cellStyle name="SAPBEXHLevel0X 7 3 3 3" xfId="17260"/>
    <cellStyle name="SAPBEXHLevel0X 7 3 3 4" xfId="17261"/>
    <cellStyle name="SAPBEXHLevel0X 7 3 3 5" xfId="17262"/>
    <cellStyle name="SAPBEXHLevel0X 7 3 3 6" xfId="17263"/>
    <cellStyle name="SAPBEXHLevel0X 7 3 4" xfId="17264"/>
    <cellStyle name="SAPBEXHLevel0X 7 3 5" xfId="17265"/>
    <cellStyle name="SAPBEXHLevel0X 7 3 6" xfId="17266"/>
    <cellStyle name="SAPBEXHLevel0X 7 3 7" xfId="17267"/>
    <cellStyle name="SAPBEXHLevel0X 7 3 8" xfId="17268"/>
    <cellStyle name="SAPBEXHLevel0X 7 4" xfId="17269"/>
    <cellStyle name="SAPBEXHLevel0X 7 5" xfId="17270"/>
    <cellStyle name="SAPBEXHLevel0X 7 6" xfId="17271"/>
    <cellStyle name="SAPBEXHLevel0X 7 7" xfId="17272"/>
    <cellStyle name="SAPBEXHLevel0X 7 8" xfId="17273"/>
    <cellStyle name="SAPBEXHLevel0X 8" xfId="17274"/>
    <cellStyle name="SAPBEXHLevel0X 8 2" xfId="17275"/>
    <cellStyle name="SAPBEXHLevel0X 8 2 2" xfId="17276"/>
    <cellStyle name="SAPBEXHLevel0X 8 2 2 2" xfId="17277"/>
    <cellStyle name="SAPBEXHLevel0X 8 2 2 3" xfId="17278"/>
    <cellStyle name="SAPBEXHLevel0X 8 2 2 4" xfId="17279"/>
    <cellStyle name="SAPBEXHLevel0X 8 2 2 5" xfId="17280"/>
    <cellStyle name="SAPBEXHLevel0X 8 2 2 6" xfId="17281"/>
    <cellStyle name="SAPBEXHLevel0X 8 2 3" xfId="17282"/>
    <cellStyle name="SAPBEXHLevel0X 8 2 3 2" xfId="17283"/>
    <cellStyle name="SAPBEXHLevel0X 8 2 3 3" xfId="17284"/>
    <cellStyle name="SAPBEXHLevel0X 8 2 3 4" xfId="17285"/>
    <cellStyle name="SAPBEXHLevel0X 8 2 3 5" xfId="17286"/>
    <cellStyle name="SAPBEXHLevel0X 8 2 3 6" xfId="17287"/>
    <cellStyle name="SAPBEXHLevel0X 8 2 4" xfId="17288"/>
    <cellStyle name="SAPBEXHLevel0X 8 2 5" xfId="17289"/>
    <cellStyle name="SAPBEXHLevel0X 8 2 6" xfId="17290"/>
    <cellStyle name="SAPBEXHLevel0X 8 2 7" xfId="17291"/>
    <cellStyle name="SAPBEXHLevel0X 8 2 8" xfId="17292"/>
    <cellStyle name="SAPBEXHLevel0X 8 3" xfId="17293"/>
    <cellStyle name="SAPBEXHLevel0X 8 3 2" xfId="17294"/>
    <cellStyle name="SAPBEXHLevel0X 8 3 2 2" xfId="17295"/>
    <cellStyle name="SAPBEXHLevel0X 8 3 2 3" xfId="17296"/>
    <cellStyle name="SAPBEXHLevel0X 8 3 2 4" xfId="17297"/>
    <cellStyle name="SAPBEXHLevel0X 8 3 2 5" xfId="17298"/>
    <cellStyle name="SAPBEXHLevel0X 8 3 2 6" xfId="17299"/>
    <cellStyle name="SAPBEXHLevel0X 8 3 3" xfId="17300"/>
    <cellStyle name="SAPBEXHLevel0X 8 3 3 2" xfId="17301"/>
    <cellStyle name="SAPBEXHLevel0X 8 3 3 3" xfId="17302"/>
    <cellStyle name="SAPBEXHLevel0X 8 3 3 4" xfId="17303"/>
    <cellStyle name="SAPBEXHLevel0X 8 3 3 5" xfId="17304"/>
    <cellStyle name="SAPBEXHLevel0X 8 3 3 6" xfId="17305"/>
    <cellStyle name="SAPBEXHLevel0X 8 3 4" xfId="17306"/>
    <cellStyle name="SAPBEXHLevel0X 8 3 5" xfId="17307"/>
    <cellStyle name="SAPBEXHLevel0X 8 3 6" xfId="17308"/>
    <cellStyle name="SAPBEXHLevel0X 8 3 7" xfId="17309"/>
    <cellStyle name="SAPBEXHLevel0X 8 3 8" xfId="17310"/>
    <cellStyle name="SAPBEXHLevel0X 8 4" xfId="17311"/>
    <cellStyle name="SAPBEXHLevel0X 8 5" xfId="17312"/>
    <cellStyle name="SAPBEXHLevel0X 8 6" xfId="17313"/>
    <cellStyle name="SAPBEXHLevel0X 8 7" xfId="17314"/>
    <cellStyle name="SAPBEXHLevel0X 8 8" xfId="17315"/>
    <cellStyle name="SAPBEXHLevel0X 9" xfId="17316"/>
    <cellStyle name="SAPBEXHLevel0X 9 2" xfId="17317"/>
    <cellStyle name="SAPBEXHLevel0X 9 2 2" xfId="17318"/>
    <cellStyle name="SAPBEXHLevel0X 9 2 2 2" xfId="17319"/>
    <cellStyle name="SAPBEXHLevel0X 9 2 2 3" xfId="17320"/>
    <cellStyle name="SAPBEXHLevel0X 9 2 2 4" xfId="17321"/>
    <cellStyle name="SAPBEXHLevel0X 9 2 2 5" xfId="17322"/>
    <cellStyle name="SAPBEXHLevel0X 9 2 2 6" xfId="17323"/>
    <cellStyle name="SAPBEXHLevel0X 9 2 3" xfId="17324"/>
    <cellStyle name="SAPBEXHLevel0X 9 2 3 2" xfId="17325"/>
    <cellStyle name="SAPBEXHLevel0X 9 2 3 3" xfId="17326"/>
    <cellStyle name="SAPBEXHLevel0X 9 2 3 4" xfId="17327"/>
    <cellStyle name="SAPBEXHLevel0X 9 2 3 5" xfId="17328"/>
    <cellStyle name="SAPBEXHLevel0X 9 2 3 6" xfId="17329"/>
    <cellStyle name="SAPBEXHLevel0X 9 2 4" xfId="17330"/>
    <cellStyle name="SAPBEXHLevel0X 9 2 5" xfId="17331"/>
    <cellStyle name="SAPBEXHLevel0X 9 2 6" xfId="17332"/>
    <cellStyle name="SAPBEXHLevel0X 9 2 7" xfId="17333"/>
    <cellStyle name="SAPBEXHLevel0X 9 2 8" xfId="17334"/>
    <cellStyle name="SAPBEXHLevel0X 9 3" xfId="17335"/>
    <cellStyle name="SAPBEXHLevel0X 9 3 2" xfId="17336"/>
    <cellStyle name="SAPBEXHLevel0X 9 3 2 2" xfId="17337"/>
    <cellStyle name="SAPBEXHLevel0X 9 3 2 3" xfId="17338"/>
    <cellStyle name="SAPBEXHLevel0X 9 3 2 4" xfId="17339"/>
    <cellStyle name="SAPBEXHLevel0X 9 3 2 5" xfId="17340"/>
    <cellStyle name="SAPBEXHLevel0X 9 3 2 6" xfId="17341"/>
    <cellStyle name="SAPBEXHLevel0X 9 3 3" xfId="17342"/>
    <cellStyle name="SAPBEXHLevel0X 9 3 3 2" xfId="17343"/>
    <cellStyle name="SAPBEXHLevel0X 9 3 3 3" xfId="17344"/>
    <cellStyle name="SAPBEXHLevel0X 9 3 3 4" xfId="17345"/>
    <cellStyle name="SAPBEXHLevel0X 9 3 3 5" xfId="17346"/>
    <cellStyle name="SAPBEXHLevel0X 9 3 3 6" xfId="17347"/>
    <cellStyle name="SAPBEXHLevel0X 9 3 4" xfId="17348"/>
    <cellStyle name="SAPBEXHLevel0X 9 3 5" xfId="17349"/>
    <cellStyle name="SAPBEXHLevel0X 9 3 6" xfId="17350"/>
    <cellStyle name="SAPBEXHLevel0X 9 3 7" xfId="17351"/>
    <cellStyle name="SAPBEXHLevel0X 9 3 8" xfId="17352"/>
    <cellStyle name="SAPBEXHLevel0X 9 4" xfId="17353"/>
    <cellStyle name="SAPBEXHLevel0X 9 5" xfId="17354"/>
    <cellStyle name="SAPBEXHLevel0X 9 6" xfId="17355"/>
    <cellStyle name="SAPBEXHLevel0X 9 7" xfId="17356"/>
    <cellStyle name="SAPBEXHLevel0X 9 8" xfId="17357"/>
    <cellStyle name="SAPBEXHLevel1" xfId="33"/>
    <cellStyle name="SAPBEXHLevel1 10" xfId="17358"/>
    <cellStyle name="SAPBEXHLevel1 10 2" xfId="17359"/>
    <cellStyle name="SAPBEXHLevel1 10 2 2" xfId="17360"/>
    <cellStyle name="SAPBEXHLevel1 10 2 2 2" xfId="17361"/>
    <cellStyle name="SAPBEXHLevel1 10 2 2 3" xfId="17362"/>
    <cellStyle name="SAPBEXHLevel1 10 2 2 4" xfId="17363"/>
    <cellStyle name="SAPBEXHLevel1 10 2 2 5" xfId="17364"/>
    <cellStyle name="SAPBEXHLevel1 10 2 2 6" xfId="17365"/>
    <cellStyle name="SAPBEXHLevel1 10 2 3" xfId="17366"/>
    <cellStyle name="SAPBEXHLevel1 10 2 3 2" xfId="17367"/>
    <cellStyle name="SAPBEXHLevel1 10 2 3 3" xfId="17368"/>
    <cellStyle name="SAPBEXHLevel1 10 2 3 4" xfId="17369"/>
    <cellStyle name="SAPBEXHLevel1 10 2 3 5" xfId="17370"/>
    <cellStyle name="SAPBEXHLevel1 10 2 3 6" xfId="17371"/>
    <cellStyle name="SAPBEXHLevel1 10 2 4" xfId="17372"/>
    <cellStyle name="SAPBEXHLevel1 10 2 5" xfId="17373"/>
    <cellStyle name="SAPBEXHLevel1 10 2 6" xfId="17374"/>
    <cellStyle name="SAPBEXHLevel1 10 2 7" xfId="17375"/>
    <cellStyle name="SAPBEXHLevel1 10 2 8" xfId="17376"/>
    <cellStyle name="SAPBEXHLevel1 10 3" xfId="17377"/>
    <cellStyle name="SAPBEXHLevel1 10 3 2" xfId="17378"/>
    <cellStyle name="SAPBEXHLevel1 10 3 2 2" xfId="17379"/>
    <cellStyle name="SAPBEXHLevel1 10 3 2 3" xfId="17380"/>
    <cellStyle name="SAPBEXHLevel1 10 3 2 4" xfId="17381"/>
    <cellStyle name="SAPBEXHLevel1 10 3 2 5" xfId="17382"/>
    <cellStyle name="SAPBEXHLevel1 10 3 2 6" xfId="17383"/>
    <cellStyle name="SAPBEXHLevel1 10 3 3" xfId="17384"/>
    <cellStyle name="SAPBEXHLevel1 10 3 3 2" xfId="17385"/>
    <cellStyle name="SAPBEXHLevel1 10 3 3 3" xfId="17386"/>
    <cellStyle name="SAPBEXHLevel1 10 3 3 4" xfId="17387"/>
    <cellStyle name="SAPBEXHLevel1 10 3 3 5" xfId="17388"/>
    <cellStyle name="SAPBEXHLevel1 10 3 3 6" xfId="17389"/>
    <cellStyle name="SAPBEXHLevel1 10 3 4" xfId="17390"/>
    <cellStyle name="SAPBEXHLevel1 10 3 5" xfId="17391"/>
    <cellStyle name="SAPBEXHLevel1 10 3 6" xfId="17392"/>
    <cellStyle name="SAPBEXHLevel1 10 3 7" xfId="17393"/>
    <cellStyle name="SAPBEXHLevel1 10 3 8" xfId="17394"/>
    <cellStyle name="SAPBEXHLevel1 10 4" xfId="17395"/>
    <cellStyle name="SAPBEXHLevel1 10 5" xfId="17396"/>
    <cellStyle name="SAPBEXHLevel1 10 6" xfId="17397"/>
    <cellStyle name="SAPBEXHLevel1 10 7" xfId="17398"/>
    <cellStyle name="SAPBEXHLevel1 10 8" xfId="17399"/>
    <cellStyle name="SAPBEXHLevel1 11" xfId="17400"/>
    <cellStyle name="SAPBEXHLevel1 11 2" xfId="17401"/>
    <cellStyle name="SAPBEXHLevel1 11 2 2" xfId="17402"/>
    <cellStyle name="SAPBEXHLevel1 11 2 2 2" xfId="17403"/>
    <cellStyle name="SAPBEXHLevel1 11 2 2 3" xfId="17404"/>
    <cellStyle name="SAPBEXHLevel1 11 2 2 4" xfId="17405"/>
    <cellStyle name="SAPBEXHLevel1 11 2 2 5" xfId="17406"/>
    <cellStyle name="SAPBEXHLevel1 11 2 2 6" xfId="17407"/>
    <cellStyle name="SAPBEXHLevel1 11 2 3" xfId="17408"/>
    <cellStyle name="SAPBEXHLevel1 11 2 3 2" xfId="17409"/>
    <cellStyle name="SAPBEXHLevel1 11 2 3 3" xfId="17410"/>
    <cellStyle name="SAPBEXHLevel1 11 2 3 4" xfId="17411"/>
    <cellStyle name="SAPBEXHLevel1 11 2 3 5" xfId="17412"/>
    <cellStyle name="SAPBEXHLevel1 11 2 3 6" xfId="17413"/>
    <cellStyle name="SAPBEXHLevel1 11 2 4" xfId="17414"/>
    <cellStyle name="SAPBEXHLevel1 11 2 5" xfId="17415"/>
    <cellStyle name="SAPBEXHLevel1 11 2 6" xfId="17416"/>
    <cellStyle name="SAPBEXHLevel1 11 2 7" xfId="17417"/>
    <cellStyle name="SAPBEXHLevel1 11 2 8" xfId="17418"/>
    <cellStyle name="SAPBEXHLevel1 11 3" xfId="17419"/>
    <cellStyle name="SAPBEXHLevel1 11 3 2" xfId="17420"/>
    <cellStyle name="SAPBEXHLevel1 11 3 2 2" xfId="17421"/>
    <cellStyle name="SAPBEXHLevel1 11 3 2 3" xfId="17422"/>
    <cellStyle name="SAPBEXHLevel1 11 3 2 4" xfId="17423"/>
    <cellStyle name="SAPBEXHLevel1 11 3 2 5" xfId="17424"/>
    <cellStyle name="SAPBEXHLevel1 11 3 2 6" xfId="17425"/>
    <cellStyle name="SAPBEXHLevel1 11 3 3" xfId="17426"/>
    <cellStyle name="SAPBEXHLevel1 11 3 3 2" xfId="17427"/>
    <cellStyle name="SAPBEXHLevel1 11 3 3 3" xfId="17428"/>
    <cellStyle name="SAPBEXHLevel1 11 3 3 4" xfId="17429"/>
    <cellStyle name="SAPBEXHLevel1 11 3 3 5" xfId="17430"/>
    <cellStyle name="SAPBEXHLevel1 11 3 3 6" xfId="17431"/>
    <cellStyle name="SAPBEXHLevel1 11 3 4" xfId="17432"/>
    <cellStyle name="SAPBEXHLevel1 11 3 5" xfId="17433"/>
    <cellStyle name="SAPBEXHLevel1 11 3 6" xfId="17434"/>
    <cellStyle name="SAPBEXHLevel1 11 3 7" xfId="17435"/>
    <cellStyle name="SAPBEXHLevel1 11 3 8" xfId="17436"/>
    <cellStyle name="SAPBEXHLevel1 11 4" xfId="17437"/>
    <cellStyle name="SAPBEXHLevel1 11 5" xfId="17438"/>
    <cellStyle name="SAPBEXHLevel1 11 6" xfId="17439"/>
    <cellStyle name="SAPBEXHLevel1 11 7" xfId="17440"/>
    <cellStyle name="SAPBEXHLevel1 11 8" xfId="17441"/>
    <cellStyle name="SAPBEXHLevel1 12" xfId="17442"/>
    <cellStyle name="SAPBEXHLevel1 12 2" xfId="17443"/>
    <cellStyle name="SAPBEXHLevel1 12 2 2" xfId="17444"/>
    <cellStyle name="SAPBEXHLevel1 12 2 2 2" xfId="17445"/>
    <cellStyle name="SAPBEXHLevel1 12 2 2 3" xfId="17446"/>
    <cellStyle name="SAPBEXHLevel1 12 2 2 4" xfId="17447"/>
    <cellStyle name="SAPBEXHLevel1 12 2 2 5" xfId="17448"/>
    <cellStyle name="SAPBEXHLevel1 12 2 2 6" xfId="17449"/>
    <cellStyle name="SAPBEXHLevel1 12 2 3" xfId="17450"/>
    <cellStyle name="SAPBEXHLevel1 12 2 3 2" xfId="17451"/>
    <cellStyle name="SAPBEXHLevel1 12 2 3 3" xfId="17452"/>
    <cellStyle name="SAPBEXHLevel1 12 2 3 4" xfId="17453"/>
    <cellStyle name="SAPBEXHLevel1 12 2 3 5" xfId="17454"/>
    <cellStyle name="SAPBEXHLevel1 12 2 3 6" xfId="17455"/>
    <cellStyle name="SAPBEXHLevel1 12 2 4" xfId="17456"/>
    <cellStyle name="SAPBEXHLevel1 12 2 5" xfId="17457"/>
    <cellStyle name="SAPBEXHLevel1 12 2 6" xfId="17458"/>
    <cellStyle name="SAPBEXHLevel1 12 2 7" xfId="17459"/>
    <cellStyle name="SAPBEXHLevel1 12 2 8" xfId="17460"/>
    <cellStyle name="SAPBEXHLevel1 12 3" xfId="17461"/>
    <cellStyle name="SAPBEXHLevel1 12 3 2" xfId="17462"/>
    <cellStyle name="SAPBEXHLevel1 12 3 2 2" xfId="17463"/>
    <cellStyle name="SAPBEXHLevel1 12 3 2 3" xfId="17464"/>
    <cellStyle name="SAPBEXHLevel1 12 3 2 4" xfId="17465"/>
    <cellStyle name="SAPBEXHLevel1 12 3 2 5" xfId="17466"/>
    <cellStyle name="SAPBEXHLevel1 12 3 2 6" xfId="17467"/>
    <cellStyle name="SAPBEXHLevel1 12 3 3" xfId="17468"/>
    <cellStyle name="SAPBEXHLevel1 12 3 3 2" xfId="17469"/>
    <cellStyle name="SAPBEXHLevel1 12 3 3 3" xfId="17470"/>
    <cellStyle name="SAPBEXHLevel1 12 3 3 4" xfId="17471"/>
    <cellStyle name="SAPBEXHLevel1 12 3 3 5" xfId="17472"/>
    <cellStyle name="SAPBEXHLevel1 12 3 3 6" xfId="17473"/>
    <cellStyle name="SAPBEXHLevel1 12 3 4" xfId="17474"/>
    <cellStyle name="SAPBEXHLevel1 12 3 5" xfId="17475"/>
    <cellStyle name="SAPBEXHLevel1 12 3 6" xfId="17476"/>
    <cellStyle name="SAPBEXHLevel1 12 3 7" xfId="17477"/>
    <cellStyle name="SAPBEXHLevel1 12 3 8" xfId="17478"/>
    <cellStyle name="SAPBEXHLevel1 12 4" xfId="17479"/>
    <cellStyle name="SAPBEXHLevel1 12 5" xfId="17480"/>
    <cellStyle name="SAPBEXHLevel1 12 6" xfId="17481"/>
    <cellStyle name="SAPBEXHLevel1 12 7" xfId="17482"/>
    <cellStyle name="SAPBEXHLevel1 12 8" xfId="17483"/>
    <cellStyle name="SAPBEXHLevel1 13" xfId="17484"/>
    <cellStyle name="SAPBEXHLevel1 13 2" xfId="17485"/>
    <cellStyle name="SAPBEXHLevel1 13 2 2" xfId="17486"/>
    <cellStyle name="SAPBEXHLevel1 13 2 2 2" xfId="17487"/>
    <cellStyle name="SAPBEXHLevel1 13 2 2 3" xfId="17488"/>
    <cellStyle name="SAPBEXHLevel1 13 2 2 4" xfId="17489"/>
    <cellStyle name="SAPBEXHLevel1 13 2 2 5" xfId="17490"/>
    <cellStyle name="SAPBEXHLevel1 13 2 2 6" xfId="17491"/>
    <cellStyle name="SAPBEXHLevel1 13 2 3" xfId="17492"/>
    <cellStyle name="SAPBEXHLevel1 13 2 3 2" xfId="17493"/>
    <cellStyle name="SAPBEXHLevel1 13 2 3 3" xfId="17494"/>
    <cellStyle name="SAPBEXHLevel1 13 2 3 4" xfId="17495"/>
    <cellStyle name="SAPBEXHLevel1 13 2 3 5" xfId="17496"/>
    <cellStyle name="SAPBEXHLevel1 13 2 3 6" xfId="17497"/>
    <cellStyle name="SAPBEXHLevel1 13 2 4" xfId="17498"/>
    <cellStyle name="SAPBEXHLevel1 13 2 5" xfId="17499"/>
    <cellStyle name="SAPBEXHLevel1 13 2 6" xfId="17500"/>
    <cellStyle name="SAPBEXHLevel1 13 2 7" xfId="17501"/>
    <cellStyle name="SAPBEXHLevel1 13 2 8" xfId="17502"/>
    <cellStyle name="SAPBEXHLevel1 13 3" xfId="17503"/>
    <cellStyle name="SAPBEXHLevel1 13 3 2" xfId="17504"/>
    <cellStyle name="SAPBEXHLevel1 13 3 2 2" xfId="17505"/>
    <cellStyle name="SAPBEXHLevel1 13 3 2 3" xfId="17506"/>
    <cellStyle name="SAPBEXHLevel1 13 3 2 4" xfId="17507"/>
    <cellStyle name="SAPBEXHLevel1 13 3 2 5" xfId="17508"/>
    <cellStyle name="SAPBEXHLevel1 13 3 2 6" xfId="17509"/>
    <cellStyle name="SAPBEXHLevel1 13 3 3" xfId="17510"/>
    <cellStyle name="SAPBEXHLevel1 13 3 3 2" xfId="17511"/>
    <cellStyle name="SAPBEXHLevel1 13 3 3 3" xfId="17512"/>
    <cellStyle name="SAPBEXHLevel1 13 3 3 4" xfId="17513"/>
    <cellStyle name="SAPBEXHLevel1 13 3 3 5" xfId="17514"/>
    <cellStyle name="SAPBEXHLevel1 13 3 3 6" xfId="17515"/>
    <cellStyle name="SAPBEXHLevel1 13 3 4" xfId="17516"/>
    <cellStyle name="SAPBEXHLevel1 13 3 5" xfId="17517"/>
    <cellStyle name="SAPBEXHLevel1 13 3 6" xfId="17518"/>
    <cellStyle name="SAPBEXHLevel1 13 3 7" xfId="17519"/>
    <cellStyle name="SAPBEXHLevel1 13 3 8" xfId="17520"/>
    <cellStyle name="SAPBEXHLevel1 13 4" xfId="17521"/>
    <cellStyle name="SAPBEXHLevel1 13 5" xfId="17522"/>
    <cellStyle name="SAPBEXHLevel1 13 6" xfId="17523"/>
    <cellStyle name="SAPBEXHLevel1 13 7" xfId="17524"/>
    <cellStyle name="SAPBEXHLevel1 13 8" xfId="17525"/>
    <cellStyle name="SAPBEXHLevel1 14" xfId="17526"/>
    <cellStyle name="SAPBEXHLevel1 14 2" xfId="17527"/>
    <cellStyle name="SAPBEXHLevel1 14 2 2" xfId="17528"/>
    <cellStyle name="SAPBEXHLevel1 14 2 2 2" xfId="17529"/>
    <cellStyle name="SAPBEXHLevel1 14 2 2 3" xfId="17530"/>
    <cellStyle name="SAPBEXHLevel1 14 2 2 4" xfId="17531"/>
    <cellStyle name="SAPBEXHLevel1 14 2 2 5" xfId="17532"/>
    <cellStyle name="SAPBEXHLevel1 14 2 2 6" xfId="17533"/>
    <cellStyle name="SAPBEXHLevel1 14 2 3" xfId="17534"/>
    <cellStyle name="SAPBEXHLevel1 14 2 3 2" xfId="17535"/>
    <cellStyle name="SAPBEXHLevel1 14 2 3 3" xfId="17536"/>
    <cellStyle name="SAPBEXHLevel1 14 2 3 4" xfId="17537"/>
    <cellStyle name="SAPBEXHLevel1 14 2 3 5" xfId="17538"/>
    <cellStyle name="SAPBEXHLevel1 14 2 3 6" xfId="17539"/>
    <cellStyle name="SAPBEXHLevel1 14 2 4" xfId="17540"/>
    <cellStyle name="SAPBEXHLevel1 14 2 5" xfId="17541"/>
    <cellStyle name="SAPBEXHLevel1 14 2 6" xfId="17542"/>
    <cellStyle name="SAPBEXHLevel1 14 2 7" xfId="17543"/>
    <cellStyle name="SAPBEXHLevel1 14 2 8" xfId="17544"/>
    <cellStyle name="SAPBEXHLevel1 14 3" xfId="17545"/>
    <cellStyle name="SAPBEXHLevel1 14 3 2" xfId="17546"/>
    <cellStyle name="SAPBEXHLevel1 14 3 2 2" xfId="17547"/>
    <cellStyle name="SAPBEXHLevel1 14 3 2 3" xfId="17548"/>
    <cellStyle name="SAPBEXHLevel1 14 3 2 4" xfId="17549"/>
    <cellStyle name="SAPBEXHLevel1 14 3 2 5" xfId="17550"/>
    <cellStyle name="SAPBEXHLevel1 14 3 2 6" xfId="17551"/>
    <cellStyle name="SAPBEXHLevel1 14 3 3" xfId="17552"/>
    <cellStyle name="SAPBEXHLevel1 14 3 3 2" xfId="17553"/>
    <cellStyle name="SAPBEXHLevel1 14 3 3 3" xfId="17554"/>
    <cellStyle name="SAPBEXHLevel1 14 3 3 4" xfId="17555"/>
    <cellStyle name="SAPBEXHLevel1 14 3 3 5" xfId="17556"/>
    <cellStyle name="SAPBEXHLevel1 14 3 3 6" xfId="17557"/>
    <cellStyle name="SAPBEXHLevel1 14 3 4" xfId="17558"/>
    <cellStyle name="SAPBEXHLevel1 14 3 5" xfId="17559"/>
    <cellStyle name="SAPBEXHLevel1 14 3 6" xfId="17560"/>
    <cellStyle name="SAPBEXHLevel1 14 3 7" xfId="17561"/>
    <cellStyle name="SAPBEXHLevel1 14 3 8" xfId="17562"/>
    <cellStyle name="SAPBEXHLevel1 14 4" xfId="17563"/>
    <cellStyle name="SAPBEXHLevel1 14 5" xfId="17564"/>
    <cellStyle name="SAPBEXHLevel1 14 6" xfId="17565"/>
    <cellStyle name="SAPBEXHLevel1 14 7" xfId="17566"/>
    <cellStyle name="SAPBEXHLevel1 14 8" xfId="17567"/>
    <cellStyle name="SAPBEXHLevel1 15" xfId="17568"/>
    <cellStyle name="SAPBEXHLevel1 15 2" xfId="17569"/>
    <cellStyle name="SAPBEXHLevel1 15 2 2" xfId="17570"/>
    <cellStyle name="SAPBEXHLevel1 15 2 2 2" xfId="17571"/>
    <cellStyle name="SAPBEXHLevel1 15 2 2 3" xfId="17572"/>
    <cellStyle name="SAPBEXHLevel1 15 2 2 4" xfId="17573"/>
    <cellStyle name="SAPBEXHLevel1 15 2 2 5" xfId="17574"/>
    <cellStyle name="SAPBEXHLevel1 15 2 2 6" xfId="17575"/>
    <cellStyle name="SAPBEXHLevel1 15 2 3" xfId="17576"/>
    <cellStyle name="SAPBEXHLevel1 15 2 3 2" xfId="17577"/>
    <cellStyle name="SAPBEXHLevel1 15 2 3 3" xfId="17578"/>
    <cellStyle name="SAPBEXHLevel1 15 2 3 4" xfId="17579"/>
    <cellStyle name="SAPBEXHLevel1 15 2 3 5" xfId="17580"/>
    <cellStyle name="SAPBEXHLevel1 15 2 3 6" xfId="17581"/>
    <cellStyle name="SAPBEXHLevel1 15 2 4" xfId="17582"/>
    <cellStyle name="SAPBEXHLevel1 15 2 5" xfId="17583"/>
    <cellStyle name="SAPBEXHLevel1 15 2 6" xfId="17584"/>
    <cellStyle name="SAPBEXHLevel1 15 2 7" xfId="17585"/>
    <cellStyle name="SAPBEXHLevel1 15 2 8" xfId="17586"/>
    <cellStyle name="SAPBEXHLevel1 15 3" xfId="17587"/>
    <cellStyle name="SAPBEXHLevel1 15 3 2" xfId="17588"/>
    <cellStyle name="SAPBEXHLevel1 15 3 2 2" xfId="17589"/>
    <cellStyle name="SAPBEXHLevel1 15 3 2 3" xfId="17590"/>
    <cellStyle name="SAPBEXHLevel1 15 3 2 4" xfId="17591"/>
    <cellStyle name="SAPBEXHLevel1 15 3 2 5" xfId="17592"/>
    <cellStyle name="SAPBEXHLevel1 15 3 2 6" xfId="17593"/>
    <cellStyle name="SAPBEXHLevel1 15 3 3" xfId="17594"/>
    <cellStyle name="SAPBEXHLevel1 15 3 3 2" xfId="17595"/>
    <cellStyle name="SAPBEXHLevel1 15 3 3 3" xfId="17596"/>
    <cellStyle name="SAPBEXHLevel1 15 3 3 4" xfId="17597"/>
    <cellStyle name="SAPBEXHLevel1 15 3 3 5" xfId="17598"/>
    <cellStyle name="SAPBEXHLevel1 15 3 3 6" xfId="17599"/>
    <cellStyle name="SAPBEXHLevel1 15 3 4" xfId="17600"/>
    <cellStyle name="SAPBEXHLevel1 15 3 5" xfId="17601"/>
    <cellStyle name="SAPBEXHLevel1 15 3 6" xfId="17602"/>
    <cellStyle name="SAPBEXHLevel1 15 3 7" xfId="17603"/>
    <cellStyle name="SAPBEXHLevel1 15 3 8" xfId="17604"/>
    <cellStyle name="SAPBEXHLevel1 15 4" xfId="17605"/>
    <cellStyle name="SAPBEXHLevel1 15 5" xfId="17606"/>
    <cellStyle name="SAPBEXHLevel1 15 6" xfId="17607"/>
    <cellStyle name="SAPBEXHLevel1 15 7" xfId="17608"/>
    <cellStyle name="SAPBEXHLevel1 15 8" xfId="17609"/>
    <cellStyle name="SAPBEXHLevel1 16" xfId="17610"/>
    <cellStyle name="SAPBEXHLevel1 16 2" xfId="17611"/>
    <cellStyle name="SAPBEXHLevel1 16 2 2" xfId="17612"/>
    <cellStyle name="SAPBEXHLevel1 16 2 2 2" xfId="17613"/>
    <cellStyle name="SAPBEXHLevel1 16 2 2 3" xfId="17614"/>
    <cellStyle name="SAPBEXHLevel1 16 2 2 4" xfId="17615"/>
    <cellStyle name="SAPBEXHLevel1 16 2 2 5" xfId="17616"/>
    <cellStyle name="SAPBEXHLevel1 16 2 2 6" xfId="17617"/>
    <cellStyle name="SAPBEXHLevel1 16 2 3" xfId="17618"/>
    <cellStyle name="SAPBEXHLevel1 16 2 3 2" xfId="17619"/>
    <cellStyle name="SAPBEXHLevel1 16 2 3 3" xfId="17620"/>
    <cellStyle name="SAPBEXHLevel1 16 2 3 4" xfId="17621"/>
    <cellStyle name="SAPBEXHLevel1 16 2 3 5" xfId="17622"/>
    <cellStyle name="SAPBEXHLevel1 16 2 3 6" xfId="17623"/>
    <cellStyle name="SAPBEXHLevel1 16 2 4" xfId="17624"/>
    <cellStyle name="SAPBEXHLevel1 16 2 5" xfId="17625"/>
    <cellStyle name="SAPBEXHLevel1 16 2 6" xfId="17626"/>
    <cellStyle name="SAPBEXHLevel1 16 2 7" xfId="17627"/>
    <cellStyle name="SAPBEXHLevel1 16 2 8" xfId="17628"/>
    <cellStyle name="SAPBEXHLevel1 16 3" xfId="17629"/>
    <cellStyle name="SAPBEXHLevel1 16 3 2" xfId="17630"/>
    <cellStyle name="SAPBEXHLevel1 16 3 2 2" xfId="17631"/>
    <cellStyle name="SAPBEXHLevel1 16 3 2 3" xfId="17632"/>
    <cellStyle name="SAPBEXHLevel1 16 3 2 4" xfId="17633"/>
    <cellStyle name="SAPBEXHLevel1 16 3 2 5" xfId="17634"/>
    <cellStyle name="SAPBEXHLevel1 16 3 2 6" xfId="17635"/>
    <cellStyle name="SAPBEXHLevel1 16 3 3" xfId="17636"/>
    <cellStyle name="SAPBEXHLevel1 16 3 3 2" xfId="17637"/>
    <cellStyle name="SAPBEXHLevel1 16 3 3 3" xfId="17638"/>
    <cellStyle name="SAPBEXHLevel1 16 3 3 4" xfId="17639"/>
    <cellStyle name="SAPBEXHLevel1 16 3 3 5" xfId="17640"/>
    <cellStyle name="SAPBEXHLevel1 16 3 3 6" xfId="17641"/>
    <cellStyle name="SAPBEXHLevel1 16 3 4" xfId="17642"/>
    <cellStyle name="SAPBEXHLevel1 16 3 5" xfId="17643"/>
    <cellStyle name="SAPBEXHLevel1 16 3 6" xfId="17644"/>
    <cellStyle name="SAPBEXHLevel1 16 3 7" xfId="17645"/>
    <cellStyle name="SAPBEXHLevel1 16 3 8" xfId="17646"/>
    <cellStyle name="SAPBEXHLevel1 16 4" xfId="17647"/>
    <cellStyle name="SAPBEXHLevel1 16 5" xfId="17648"/>
    <cellStyle name="SAPBEXHLevel1 16 6" xfId="17649"/>
    <cellStyle name="SAPBEXHLevel1 16 7" xfId="17650"/>
    <cellStyle name="SAPBEXHLevel1 16 8" xfId="17651"/>
    <cellStyle name="SAPBEXHLevel1 17" xfId="17652"/>
    <cellStyle name="SAPBEXHLevel1 17 2" xfId="17653"/>
    <cellStyle name="SAPBEXHLevel1 17 2 2" xfId="17654"/>
    <cellStyle name="SAPBEXHLevel1 17 2 2 2" xfId="17655"/>
    <cellStyle name="SAPBEXHLevel1 17 2 2 3" xfId="17656"/>
    <cellStyle name="SAPBEXHLevel1 17 2 2 4" xfId="17657"/>
    <cellStyle name="SAPBEXHLevel1 17 2 2 5" xfId="17658"/>
    <cellStyle name="SAPBEXHLevel1 17 2 2 6" xfId="17659"/>
    <cellStyle name="SAPBEXHLevel1 17 2 3" xfId="17660"/>
    <cellStyle name="SAPBEXHLevel1 17 2 3 2" xfId="17661"/>
    <cellStyle name="SAPBEXHLevel1 17 2 3 3" xfId="17662"/>
    <cellStyle name="SAPBEXHLevel1 17 2 3 4" xfId="17663"/>
    <cellStyle name="SAPBEXHLevel1 17 2 3 5" xfId="17664"/>
    <cellStyle name="SAPBEXHLevel1 17 2 3 6" xfId="17665"/>
    <cellStyle name="SAPBEXHLevel1 17 2 4" xfId="17666"/>
    <cellStyle name="SAPBEXHLevel1 17 2 5" xfId="17667"/>
    <cellStyle name="SAPBEXHLevel1 17 2 6" xfId="17668"/>
    <cellStyle name="SAPBEXHLevel1 17 2 7" xfId="17669"/>
    <cellStyle name="SAPBEXHLevel1 17 2 8" xfId="17670"/>
    <cellStyle name="SAPBEXHLevel1 17 3" xfId="17671"/>
    <cellStyle name="SAPBEXHLevel1 17 3 2" xfId="17672"/>
    <cellStyle name="SAPBEXHLevel1 17 3 2 2" xfId="17673"/>
    <cellStyle name="SAPBEXHLevel1 17 3 2 3" xfId="17674"/>
    <cellStyle name="SAPBEXHLevel1 17 3 2 4" xfId="17675"/>
    <cellStyle name="SAPBEXHLevel1 17 3 2 5" xfId="17676"/>
    <cellStyle name="SAPBEXHLevel1 17 3 2 6" xfId="17677"/>
    <cellStyle name="SAPBEXHLevel1 17 3 3" xfId="17678"/>
    <cellStyle name="SAPBEXHLevel1 17 3 3 2" xfId="17679"/>
    <cellStyle name="SAPBEXHLevel1 17 3 3 3" xfId="17680"/>
    <cellStyle name="SAPBEXHLevel1 17 3 3 4" xfId="17681"/>
    <cellStyle name="SAPBEXHLevel1 17 3 3 5" xfId="17682"/>
    <cellStyle name="SAPBEXHLevel1 17 3 3 6" xfId="17683"/>
    <cellStyle name="SAPBEXHLevel1 17 3 4" xfId="17684"/>
    <cellStyle name="SAPBEXHLevel1 17 3 5" xfId="17685"/>
    <cellStyle name="SAPBEXHLevel1 17 3 6" xfId="17686"/>
    <cellStyle name="SAPBEXHLevel1 17 3 7" xfId="17687"/>
    <cellStyle name="SAPBEXHLevel1 17 3 8" xfId="17688"/>
    <cellStyle name="SAPBEXHLevel1 17 4" xfId="17689"/>
    <cellStyle name="SAPBEXHLevel1 17 5" xfId="17690"/>
    <cellStyle name="SAPBEXHLevel1 17 6" xfId="17691"/>
    <cellStyle name="SAPBEXHLevel1 17 7" xfId="17692"/>
    <cellStyle name="SAPBEXHLevel1 17 8" xfId="17693"/>
    <cellStyle name="SAPBEXHLevel1 18" xfId="17694"/>
    <cellStyle name="SAPBEXHLevel1 18 2" xfId="17695"/>
    <cellStyle name="SAPBEXHLevel1 18 2 2" xfId="17696"/>
    <cellStyle name="SAPBEXHLevel1 18 2 2 2" xfId="17697"/>
    <cellStyle name="SAPBEXHLevel1 18 2 2 3" xfId="17698"/>
    <cellStyle name="SAPBEXHLevel1 18 2 2 4" xfId="17699"/>
    <cellStyle name="SAPBEXHLevel1 18 2 2 5" xfId="17700"/>
    <cellStyle name="SAPBEXHLevel1 18 2 2 6" xfId="17701"/>
    <cellStyle name="SAPBEXHLevel1 18 2 3" xfId="17702"/>
    <cellStyle name="SAPBEXHLevel1 18 2 3 2" xfId="17703"/>
    <cellStyle name="SAPBEXHLevel1 18 2 3 3" xfId="17704"/>
    <cellStyle name="SAPBEXHLevel1 18 2 3 4" xfId="17705"/>
    <cellStyle name="SAPBEXHLevel1 18 2 3 5" xfId="17706"/>
    <cellStyle name="SAPBEXHLevel1 18 2 3 6" xfId="17707"/>
    <cellStyle name="SAPBEXHLevel1 18 2 4" xfId="17708"/>
    <cellStyle name="SAPBEXHLevel1 18 2 5" xfId="17709"/>
    <cellStyle name="SAPBEXHLevel1 18 2 6" xfId="17710"/>
    <cellStyle name="SAPBEXHLevel1 18 2 7" xfId="17711"/>
    <cellStyle name="SAPBEXHLevel1 18 2 8" xfId="17712"/>
    <cellStyle name="SAPBEXHLevel1 18 3" xfId="17713"/>
    <cellStyle name="SAPBEXHLevel1 18 3 2" xfId="17714"/>
    <cellStyle name="SAPBEXHLevel1 18 3 2 2" xfId="17715"/>
    <cellStyle name="SAPBEXHLevel1 18 3 2 3" xfId="17716"/>
    <cellStyle name="SAPBEXHLevel1 18 3 2 4" xfId="17717"/>
    <cellStyle name="SAPBEXHLevel1 18 3 2 5" xfId="17718"/>
    <cellStyle name="SAPBEXHLevel1 18 3 2 6" xfId="17719"/>
    <cellStyle name="SAPBEXHLevel1 18 3 3" xfId="17720"/>
    <cellStyle name="SAPBEXHLevel1 18 3 3 2" xfId="17721"/>
    <cellStyle name="SAPBEXHLevel1 18 3 3 3" xfId="17722"/>
    <cellStyle name="SAPBEXHLevel1 18 3 3 4" xfId="17723"/>
    <cellStyle name="SAPBEXHLevel1 18 3 3 5" xfId="17724"/>
    <cellStyle name="SAPBEXHLevel1 18 3 3 6" xfId="17725"/>
    <cellStyle name="SAPBEXHLevel1 18 3 4" xfId="17726"/>
    <cellStyle name="SAPBEXHLevel1 18 3 5" xfId="17727"/>
    <cellStyle name="SAPBEXHLevel1 18 3 6" xfId="17728"/>
    <cellStyle name="SAPBEXHLevel1 18 3 7" xfId="17729"/>
    <cellStyle name="SAPBEXHLevel1 18 3 8" xfId="17730"/>
    <cellStyle name="SAPBEXHLevel1 18 4" xfId="17731"/>
    <cellStyle name="SAPBEXHLevel1 18 5" xfId="17732"/>
    <cellStyle name="SAPBEXHLevel1 18 6" xfId="17733"/>
    <cellStyle name="SAPBEXHLevel1 18 7" xfId="17734"/>
    <cellStyle name="SAPBEXHLevel1 18 8" xfId="17735"/>
    <cellStyle name="SAPBEXHLevel1 19" xfId="17736"/>
    <cellStyle name="SAPBEXHLevel1 19 2" xfId="17737"/>
    <cellStyle name="SAPBEXHLevel1 19 2 2" xfId="17738"/>
    <cellStyle name="SAPBEXHLevel1 19 2 2 2" xfId="17739"/>
    <cellStyle name="SAPBEXHLevel1 19 2 2 3" xfId="17740"/>
    <cellStyle name="SAPBEXHLevel1 19 2 2 4" xfId="17741"/>
    <cellStyle name="SAPBEXHLevel1 19 2 2 5" xfId="17742"/>
    <cellStyle name="SAPBEXHLevel1 19 2 2 6" xfId="17743"/>
    <cellStyle name="SAPBEXHLevel1 19 2 3" xfId="17744"/>
    <cellStyle name="SAPBEXHLevel1 19 2 3 2" xfId="17745"/>
    <cellStyle name="SAPBEXHLevel1 19 2 3 3" xfId="17746"/>
    <cellStyle name="SAPBEXHLevel1 19 2 3 4" xfId="17747"/>
    <cellStyle name="SAPBEXHLevel1 19 2 3 5" xfId="17748"/>
    <cellStyle name="SAPBEXHLevel1 19 2 3 6" xfId="17749"/>
    <cellStyle name="SAPBEXHLevel1 19 2 4" xfId="17750"/>
    <cellStyle name="SAPBEXHLevel1 19 2 5" xfId="17751"/>
    <cellStyle name="SAPBEXHLevel1 19 2 6" xfId="17752"/>
    <cellStyle name="SAPBEXHLevel1 19 2 7" xfId="17753"/>
    <cellStyle name="SAPBEXHLevel1 19 2 8" xfId="17754"/>
    <cellStyle name="SAPBEXHLevel1 19 3" xfId="17755"/>
    <cellStyle name="SAPBEXHLevel1 19 3 2" xfId="17756"/>
    <cellStyle name="SAPBEXHLevel1 19 3 2 2" xfId="17757"/>
    <cellStyle name="SAPBEXHLevel1 19 3 2 3" xfId="17758"/>
    <cellStyle name="SAPBEXHLevel1 19 3 2 4" xfId="17759"/>
    <cellStyle name="SAPBEXHLevel1 19 3 2 5" xfId="17760"/>
    <cellStyle name="SAPBEXHLevel1 19 3 2 6" xfId="17761"/>
    <cellStyle name="SAPBEXHLevel1 19 3 3" xfId="17762"/>
    <cellStyle name="SAPBEXHLevel1 19 3 3 2" xfId="17763"/>
    <cellStyle name="SAPBEXHLevel1 19 3 3 3" xfId="17764"/>
    <cellStyle name="SAPBEXHLevel1 19 3 3 4" xfId="17765"/>
    <cellStyle name="SAPBEXHLevel1 19 3 3 5" xfId="17766"/>
    <cellStyle name="SAPBEXHLevel1 19 3 3 6" xfId="17767"/>
    <cellStyle name="SAPBEXHLevel1 19 3 4" xfId="17768"/>
    <cellStyle name="SAPBEXHLevel1 19 3 5" xfId="17769"/>
    <cellStyle name="SAPBEXHLevel1 19 3 6" xfId="17770"/>
    <cellStyle name="SAPBEXHLevel1 19 3 7" xfId="17771"/>
    <cellStyle name="SAPBEXHLevel1 19 3 8" xfId="17772"/>
    <cellStyle name="SAPBEXHLevel1 19 4" xfId="17773"/>
    <cellStyle name="SAPBEXHLevel1 19 5" xfId="17774"/>
    <cellStyle name="SAPBEXHLevel1 19 6" xfId="17775"/>
    <cellStyle name="SAPBEXHLevel1 19 7" xfId="17776"/>
    <cellStyle name="SAPBEXHLevel1 19 8" xfId="17777"/>
    <cellStyle name="SAPBEXHLevel1 2" xfId="17778"/>
    <cellStyle name="SAPBEXHLevel1 2 2" xfId="17779"/>
    <cellStyle name="SAPBEXHLevel1 2 2 2" xfId="17780"/>
    <cellStyle name="SAPBEXHLevel1 2 2 2 2" xfId="17781"/>
    <cellStyle name="SAPBEXHLevel1 2 2 2 3" xfId="17782"/>
    <cellStyle name="SAPBEXHLevel1 2 2 2 4" xfId="17783"/>
    <cellStyle name="SAPBEXHLevel1 2 2 2 5" xfId="17784"/>
    <cellStyle name="SAPBEXHLevel1 2 2 2 6" xfId="17785"/>
    <cellStyle name="SAPBEXHLevel1 2 2 3" xfId="17786"/>
    <cellStyle name="SAPBEXHLevel1 2 2 3 2" xfId="17787"/>
    <cellStyle name="SAPBEXHLevel1 2 2 3 3" xfId="17788"/>
    <cellStyle name="SAPBEXHLevel1 2 2 3 4" xfId="17789"/>
    <cellStyle name="SAPBEXHLevel1 2 2 3 5" xfId="17790"/>
    <cellStyle name="SAPBEXHLevel1 2 2 3 6" xfId="17791"/>
    <cellStyle name="SAPBEXHLevel1 2 2 4" xfId="17792"/>
    <cellStyle name="SAPBEXHLevel1 2 2 5" xfId="17793"/>
    <cellStyle name="SAPBEXHLevel1 2 2 6" xfId="17794"/>
    <cellStyle name="SAPBEXHLevel1 2 2 7" xfId="17795"/>
    <cellStyle name="SAPBEXHLevel1 2 2 8" xfId="17796"/>
    <cellStyle name="SAPBEXHLevel1 2 3" xfId="17797"/>
    <cellStyle name="SAPBEXHLevel1 2 3 2" xfId="17798"/>
    <cellStyle name="SAPBEXHLevel1 2 3 2 2" xfId="17799"/>
    <cellStyle name="SAPBEXHLevel1 2 3 2 3" xfId="17800"/>
    <cellStyle name="SAPBEXHLevel1 2 3 2 4" xfId="17801"/>
    <cellStyle name="SAPBEXHLevel1 2 3 2 5" xfId="17802"/>
    <cellStyle name="SAPBEXHLevel1 2 3 2 6" xfId="17803"/>
    <cellStyle name="SAPBEXHLevel1 2 3 3" xfId="17804"/>
    <cellStyle name="SAPBEXHLevel1 2 3 3 2" xfId="17805"/>
    <cellStyle name="SAPBEXHLevel1 2 3 3 3" xfId="17806"/>
    <cellStyle name="SAPBEXHLevel1 2 3 3 4" xfId="17807"/>
    <cellStyle name="SAPBEXHLevel1 2 3 3 5" xfId="17808"/>
    <cellStyle name="SAPBEXHLevel1 2 3 3 6" xfId="17809"/>
    <cellStyle name="SAPBEXHLevel1 2 3 4" xfId="17810"/>
    <cellStyle name="SAPBEXHLevel1 2 3 5" xfId="17811"/>
    <cellStyle name="SAPBEXHLevel1 2 3 6" xfId="17812"/>
    <cellStyle name="SAPBEXHLevel1 2 3 7" xfId="17813"/>
    <cellStyle name="SAPBEXHLevel1 2 3 8" xfId="17814"/>
    <cellStyle name="SAPBEXHLevel1 2 4" xfId="17815"/>
    <cellStyle name="SAPBEXHLevel1 2 5" xfId="17816"/>
    <cellStyle name="SAPBEXHLevel1 2 6" xfId="17817"/>
    <cellStyle name="SAPBEXHLevel1 2 7" xfId="17818"/>
    <cellStyle name="SAPBEXHLevel1 2 8" xfId="17819"/>
    <cellStyle name="SAPBEXHLevel1 20" xfId="17820"/>
    <cellStyle name="SAPBEXHLevel1 20 2" xfId="17821"/>
    <cellStyle name="SAPBEXHLevel1 20 2 2" xfId="17822"/>
    <cellStyle name="SAPBEXHLevel1 20 2 3" xfId="17823"/>
    <cellStyle name="SAPBEXHLevel1 20 2 4" xfId="17824"/>
    <cellStyle name="SAPBEXHLevel1 20 2 5" xfId="17825"/>
    <cellStyle name="SAPBEXHLevel1 20 2 6" xfId="17826"/>
    <cellStyle name="SAPBEXHLevel1 20 3" xfId="17827"/>
    <cellStyle name="SAPBEXHLevel1 20 3 2" xfId="17828"/>
    <cellStyle name="SAPBEXHLevel1 20 3 3" xfId="17829"/>
    <cellStyle name="SAPBEXHLevel1 20 3 4" xfId="17830"/>
    <cellStyle name="SAPBEXHLevel1 20 3 5" xfId="17831"/>
    <cellStyle name="SAPBEXHLevel1 20 3 6" xfId="17832"/>
    <cellStyle name="SAPBEXHLevel1 20 4" xfId="17833"/>
    <cellStyle name="SAPBEXHLevel1 20 5" xfId="17834"/>
    <cellStyle name="SAPBEXHLevel1 20 6" xfId="17835"/>
    <cellStyle name="SAPBEXHLevel1 20 7" xfId="17836"/>
    <cellStyle name="SAPBEXHLevel1 20 8" xfId="17837"/>
    <cellStyle name="SAPBEXHLevel1 21" xfId="17838"/>
    <cellStyle name="SAPBEXHLevel1 21 2" xfId="17839"/>
    <cellStyle name="SAPBEXHLevel1 21 2 2" xfId="17840"/>
    <cellStyle name="SAPBEXHLevel1 21 2 3" xfId="17841"/>
    <cellStyle name="SAPBEXHLevel1 21 2 4" xfId="17842"/>
    <cellStyle name="SAPBEXHLevel1 21 2 5" xfId="17843"/>
    <cellStyle name="SAPBEXHLevel1 21 2 6" xfId="17844"/>
    <cellStyle name="SAPBEXHLevel1 21 3" xfId="17845"/>
    <cellStyle name="SAPBEXHLevel1 21 3 2" xfId="17846"/>
    <cellStyle name="SAPBEXHLevel1 21 3 3" xfId="17847"/>
    <cellStyle name="SAPBEXHLevel1 21 3 4" xfId="17848"/>
    <cellStyle name="SAPBEXHLevel1 21 3 5" xfId="17849"/>
    <cellStyle name="SAPBEXHLevel1 21 3 6" xfId="17850"/>
    <cellStyle name="SAPBEXHLevel1 21 4" xfId="17851"/>
    <cellStyle name="SAPBEXHLevel1 21 5" xfId="17852"/>
    <cellStyle name="SAPBEXHLevel1 21 6" xfId="17853"/>
    <cellStyle name="SAPBEXHLevel1 21 7" xfId="17854"/>
    <cellStyle name="SAPBEXHLevel1 21 8" xfId="17855"/>
    <cellStyle name="SAPBEXHLevel1 22" xfId="17856"/>
    <cellStyle name="SAPBEXHLevel1 23" xfId="17857"/>
    <cellStyle name="SAPBEXHLevel1 24" xfId="17858"/>
    <cellStyle name="SAPBEXHLevel1 25" xfId="17859"/>
    <cellStyle name="SAPBEXHLevel1 26" xfId="17860"/>
    <cellStyle name="SAPBEXHLevel1 27" xfId="32948"/>
    <cellStyle name="SAPBEXHLevel1 3" xfId="17861"/>
    <cellStyle name="SAPBEXHLevel1 3 2" xfId="17862"/>
    <cellStyle name="SAPBEXHLevel1 3 2 2" xfId="17863"/>
    <cellStyle name="SAPBEXHLevel1 3 2 2 2" xfId="17864"/>
    <cellStyle name="SAPBEXHLevel1 3 2 2 3" xfId="17865"/>
    <cellStyle name="SAPBEXHLevel1 3 2 2 4" xfId="17866"/>
    <cellStyle name="SAPBEXHLevel1 3 2 2 5" xfId="17867"/>
    <cellStyle name="SAPBEXHLevel1 3 2 2 6" xfId="17868"/>
    <cellStyle name="SAPBEXHLevel1 3 2 3" xfId="17869"/>
    <cellStyle name="SAPBEXHLevel1 3 2 3 2" xfId="17870"/>
    <cellStyle name="SAPBEXHLevel1 3 2 3 3" xfId="17871"/>
    <cellStyle name="SAPBEXHLevel1 3 2 3 4" xfId="17872"/>
    <cellStyle name="SAPBEXHLevel1 3 2 3 5" xfId="17873"/>
    <cellStyle name="SAPBEXHLevel1 3 2 3 6" xfId="17874"/>
    <cellStyle name="SAPBEXHLevel1 3 2 4" xfId="17875"/>
    <cellStyle name="SAPBEXHLevel1 3 2 5" xfId="17876"/>
    <cellStyle name="SAPBEXHLevel1 3 2 6" xfId="17877"/>
    <cellStyle name="SAPBEXHLevel1 3 2 7" xfId="17878"/>
    <cellStyle name="SAPBEXHLevel1 3 2 8" xfId="17879"/>
    <cellStyle name="SAPBEXHLevel1 3 3" xfId="17880"/>
    <cellStyle name="SAPBEXHLevel1 3 3 2" xfId="17881"/>
    <cellStyle name="SAPBEXHLevel1 3 3 2 2" xfId="17882"/>
    <cellStyle name="SAPBEXHLevel1 3 3 2 3" xfId="17883"/>
    <cellStyle name="SAPBEXHLevel1 3 3 2 4" xfId="17884"/>
    <cellStyle name="SAPBEXHLevel1 3 3 2 5" xfId="17885"/>
    <cellStyle name="SAPBEXHLevel1 3 3 2 6" xfId="17886"/>
    <cellStyle name="SAPBEXHLevel1 3 3 3" xfId="17887"/>
    <cellStyle name="SAPBEXHLevel1 3 3 3 2" xfId="17888"/>
    <cellStyle name="SAPBEXHLevel1 3 3 3 3" xfId="17889"/>
    <cellStyle name="SAPBEXHLevel1 3 3 3 4" xfId="17890"/>
    <cellStyle name="SAPBEXHLevel1 3 3 3 5" xfId="17891"/>
    <cellStyle name="SAPBEXHLevel1 3 3 3 6" xfId="17892"/>
    <cellStyle name="SAPBEXHLevel1 3 3 4" xfId="17893"/>
    <cellStyle name="SAPBEXHLevel1 3 3 5" xfId="17894"/>
    <cellStyle name="SAPBEXHLevel1 3 3 6" xfId="17895"/>
    <cellStyle name="SAPBEXHLevel1 3 3 7" xfId="17896"/>
    <cellStyle name="SAPBEXHLevel1 3 3 8" xfId="17897"/>
    <cellStyle name="SAPBEXHLevel1 3 4" xfId="17898"/>
    <cellStyle name="SAPBEXHLevel1 3 5" xfId="17899"/>
    <cellStyle name="SAPBEXHLevel1 3 6" xfId="17900"/>
    <cellStyle name="SAPBEXHLevel1 3 7" xfId="17901"/>
    <cellStyle name="SAPBEXHLevel1 3 8" xfId="17902"/>
    <cellStyle name="SAPBEXHLevel1 4" xfId="17903"/>
    <cellStyle name="SAPBEXHLevel1 4 2" xfId="17904"/>
    <cellStyle name="SAPBEXHLevel1 4 2 2" xfId="17905"/>
    <cellStyle name="SAPBEXHLevel1 4 2 2 2" xfId="17906"/>
    <cellStyle name="SAPBEXHLevel1 4 2 2 3" xfId="17907"/>
    <cellStyle name="SAPBEXHLevel1 4 2 2 4" xfId="17908"/>
    <cellStyle name="SAPBEXHLevel1 4 2 2 5" xfId="17909"/>
    <cellStyle name="SAPBEXHLevel1 4 2 2 6" xfId="17910"/>
    <cellStyle name="SAPBEXHLevel1 4 2 3" xfId="17911"/>
    <cellStyle name="SAPBEXHLevel1 4 2 3 2" xfId="17912"/>
    <cellStyle name="SAPBEXHLevel1 4 2 3 3" xfId="17913"/>
    <cellStyle name="SAPBEXHLevel1 4 2 3 4" xfId="17914"/>
    <cellStyle name="SAPBEXHLevel1 4 2 3 5" xfId="17915"/>
    <cellStyle name="SAPBEXHLevel1 4 2 3 6" xfId="17916"/>
    <cellStyle name="SAPBEXHLevel1 4 2 4" xfId="17917"/>
    <cellStyle name="SAPBEXHLevel1 4 2 5" xfId="17918"/>
    <cellStyle name="SAPBEXHLevel1 4 2 6" xfId="17919"/>
    <cellStyle name="SAPBEXHLevel1 4 2 7" xfId="17920"/>
    <cellStyle name="SAPBEXHLevel1 4 2 8" xfId="17921"/>
    <cellStyle name="SAPBEXHLevel1 4 3" xfId="17922"/>
    <cellStyle name="SAPBEXHLevel1 4 3 2" xfId="17923"/>
    <cellStyle name="SAPBEXHLevel1 4 3 2 2" xfId="17924"/>
    <cellStyle name="SAPBEXHLevel1 4 3 2 3" xfId="17925"/>
    <cellStyle name="SAPBEXHLevel1 4 3 2 4" xfId="17926"/>
    <cellStyle name="SAPBEXHLevel1 4 3 2 5" xfId="17927"/>
    <cellStyle name="SAPBEXHLevel1 4 3 2 6" xfId="17928"/>
    <cellStyle name="SAPBEXHLevel1 4 3 3" xfId="17929"/>
    <cellStyle name="SAPBEXHLevel1 4 3 3 2" xfId="17930"/>
    <cellStyle name="SAPBEXHLevel1 4 3 3 3" xfId="17931"/>
    <cellStyle name="SAPBEXHLevel1 4 3 3 4" xfId="17932"/>
    <cellStyle name="SAPBEXHLevel1 4 3 3 5" xfId="17933"/>
    <cellStyle name="SAPBEXHLevel1 4 3 3 6" xfId="17934"/>
    <cellStyle name="SAPBEXHLevel1 4 3 4" xfId="17935"/>
    <cellStyle name="SAPBEXHLevel1 4 3 5" xfId="17936"/>
    <cellStyle name="SAPBEXHLevel1 4 3 6" xfId="17937"/>
    <cellStyle name="SAPBEXHLevel1 4 3 7" xfId="17938"/>
    <cellStyle name="SAPBEXHLevel1 4 3 8" xfId="17939"/>
    <cellStyle name="SAPBEXHLevel1 4 4" xfId="17940"/>
    <cellStyle name="SAPBEXHLevel1 4 5" xfId="17941"/>
    <cellStyle name="SAPBEXHLevel1 4 6" xfId="17942"/>
    <cellStyle name="SAPBEXHLevel1 4 7" xfId="17943"/>
    <cellStyle name="SAPBEXHLevel1 4 8" xfId="17944"/>
    <cellStyle name="SAPBEXHLevel1 5" xfId="17945"/>
    <cellStyle name="SAPBEXHLevel1 5 2" xfId="17946"/>
    <cellStyle name="SAPBEXHLevel1 5 2 2" xfId="17947"/>
    <cellStyle name="SAPBEXHLevel1 5 2 2 2" xfId="17948"/>
    <cellStyle name="SAPBEXHLevel1 5 2 2 3" xfId="17949"/>
    <cellStyle name="SAPBEXHLevel1 5 2 2 4" xfId="17950"/>
    <cellStyle name="SAPBEXHLevel1 5 2 2 5" xfId="17951"/>
    <cellStyle name="SAPBEXHLevel1 5 2 2 6" xfId="17952"/>
    <cellStyle name="SAPBEXHLevel1 5 2 3" xfId="17953"/>
    <cellStyle name="SAPBEXHLevel1 5 2 3 2" xfId="17954"/>
    <cellStyle name="SAPBEXHLevel1 5 2 3 3" xfId="17955"/>
    <cellStyle name="SAPBEXHLevel1 5 2 3 4" xfId="17956"/>
    <cellStyle name="SAPBEXHLevel1 5 2 3 5" xfId="17957"/>
    <cellStyle name="SAPBEXHLevel1 5 2 3 6" xfId="17958"/>
    <cellStyle name="SAPBEXHLevel1 5 2 4" xfId="17959"/>
    <cellStyle name="SAPBEXHLevel1 5 2 5" xfId="17960"/>
    <cellStyle name="SAPBEXHLevel1 5 2 6" xfId="17961"/>
    <cellStyle name="SAPBEXHLevel1 5 2 7" xfId="17962"/>
    <cellStyle name="SAPBEXHLevel1 5 2 8" xfId="17963"/>
    <cellStyle name="SAPBEXHLevel1 5 3" xfId="17964"/>
    <cellStyle name="SAPBEXHLevel1 5 3 2" xfId="17965"/>
    <cellStyle name="SAPBEXHLevel1 5 3 2 2" xfId="17966"/>
    <cellStyle name="SAPBEXHLevel1 5 3 2 3" xfId="17967"/>
    <cellStyle name="SAPBEXHLevel1 5 3 2 4" xfId="17968"/>
    <cellStyle name="SAPBEXHLevel1 5 3 2 5" xfId="17969"/>
    <cellStyle name="SAPBEXHLevel1 5 3 2 6" xfId="17970"/>
    <cellStyle name="SAPBEXHLevel1 5 3 3" xfId="17971"/>
    <cellStyle name="SAPBEXHLevel1 5 3 3 2" xfId="17972"/>
    <cellStyle name="SAPBEXHLevel1 5 3 3 3" xfId="17973"/>
    <cellStyle name="SAPBEXHLevel1 5 3 3 4" xfId="17974"/>
    <cellStyle name="SAPBEXHLevel1 5 3 3 5" xfId="17975"/>
    <cellStyle name="SAPBEXHLevel1 5 3 3 6" xfId="17976"/>
    <cellStyle name="SAPBEXHLevel1 5 3 4" xfId="17977"/>
    <cellStyle name="SAPBEXHLevel1 5 3 5" xfId="17978"/>
    <cellStyle name="SAPBEXHLevel1 5 3 6" xfId="17979"/>
    <cellStyle name="SAPBEXHLevel1 5 3 7" xfId="17980"/>
    <cellStyle name="SAPBEXHLevel1 5 3 8" xfId="17981"/>
    <cellStyle name="SAPBEXHLevel1 5 4" xfId="17982"/>
    <cellStyle name="SAPBEXHLevel1 5 5" xfId="17983"/>
    <cellStyle name="SAPBEXHLevel1 5 6" xfId="17984"/>
    <cellStyle name="SAPBEXHLevel1 5 7" xfId="17985"/>
    <cellStyle name="SAPBEXHLevel1 5 8" xfId="17986"/>
    <cellStyle name="SAPBEXHLevel1 6" xfId="17987"/>
    <cellStyle name="SAPBEXHLevel1 6 2" xfId="17988"/>
    <cellStyle name="SAPBEXHLevel1 6 2 2" xfId="17989"/>
    <cellStyle name="SAPBEXHLevel1 6 2 2 2" xfId="17990"/>
    <cellStyle name="SAPBEXHLevel1 6 2 2 3" xfId="17991"/>
    <cellStyle name="SAPBEXHLevel1 6 2 2 4" xfId="17992"/>
    <cellStyle name="SAPBEXHLevel1 6 2 2 5" xfId="17993"/>
    <cellStyle name="SAPBEXHLevel1 6 2 2 6" xfId="17994"/>
    <cellStyle name="SAPBEXHLevel1 6 2 3" xfId="17995"/>
    <cellStyle name="SAPBEXHLevel1 6 2 3 2" xfId="17996"/>
    <cellStyle name="SAPBEXHLevel1 6 2 3 3" xfId="17997"/>
    <cellStyle name="SAPBEXHLevel1 6 2 3 4" xfId="17998"/>
    <cellStyle name="SAPBEXHLevel1 6 2 3 5" xfId="17999"/>
    <cellStyle name="SAPBEXHLevel1 6 2 3 6" xfId="18000"/>
    <cellStyle name="SAPBEXHLevel1 6 2 4" xfId="18001"/>
    <cellStyle name="SAPBEXHLevel1 6 2 5" xfId="18002"/>
    <cellStyle name="SAPBEXHLevel1 6 2 6" xfId="18003"/>
    <cellStyle name="SAPBEXHLevel1 6 2 7" xfId="18004"/>
    <cellStyle name="SAPBEXHLevel1 6 2 8" xfId="18005"/>
    <cellStyle name="SAPBEXHLevel1 6 3" xfId="18006"/>
    <cellStyle name="SAPBEXHLevel1 6 3 2" xfId="18007"/>
    <cellStyle name="SAPBEXHLevel1 6 3 2 2" xfId="18008"/>
    <cellStyle name="SAPBEXHLevel1 6 3 2 3" xfId="18009"/>
    <cellStyle name="SAPBEXHLevel1 6 3 2 4" xfId="18010"/>
    <cellStyle name="SAPBEXHLevel1 6 3 2 5" xfId="18011"/>
    <cellStyle name="SAPBEXHLevel1 6 3 2 6" xfId="18012"/>
    <cellStyle name="SAPBEXHLevel1 6 3 3" xfId="18013"/>
    <cellStyle name="SAPBEXHLevel1 6 3 3 2" xfId="18014"/>
    <cellStyle name="SAPBEXHLevel1 6 3 3 3" xfId="18015"/>
    <cellStyle name="SAPBEXHLevel1 6 3 3 4" xfId="18016"/>
    <cellStyle name="SAPBEXHLevel1 6 3 3 5" xfId="18017"/>
    <cellStyle name="SAPBEXHLevel1 6 3 3 6" xfId="18018"/>
    <cellStyle name="SAPBEXHLevel1 6 3 4" xfId="18019"/>
    <cellStyle name="SAPBEXHLevel1 6 3 5" xfId="18020"/>
    <cellStyle name="SAPBEXHLevel1 6 3 6" xfId="18021"/>
    <cellStyle name="SAPBEXHLevel1 6 3 7" xfId="18022"/>
    <cellStyle name="SAPBEXHLevel1 6 3 8" xfId="18023"/>
    <cellStyle name="SAPBEXHLevel1 6 4" xfId="18024"/>
    <cellStyle name="SAPBEXHLevel1 6 5" xfId="18025"/>
    <cellStyle name="SAPBEXHLevel1 6 6" xfId="18026"/>
    <cellStyle name="SAPBEXHLevel1 6 7" xfId="18027"/>
    <cellStyle name="SAPBEXHLevel1 6 8" xfId="18028"/>
    <cellStyle name="SAPBEXHLevel1 7" xfId="18029"/>
    <cellStyle name="SAPBEXHLevel1 7 2" xfId="18030"/>
    <cellStyle name="SAPBEXHLevel1 7 2 2" xfId="18031"/>
    <cellStyle name="SAPBEXHLevel1 7 2 2 2" xfId="18032"/>
    <cellStyle name="SAPBEXHLevel1 7 2 2 3" xfId="18033"/>
    <cellStyle name="SAPBEXHLevel1 7 2 2 4" xfId="18034"/>
    <cellStyle name="SAPBEXHLevel1 7 2 2 5" xfId="18035"/>
    <cellStyle name="SAPBEXHLevel1 7 2 2 6" xfId="18036"/>
    <cellStyle name="SAPBEXHLevel1 7 2 3" xfId="18037"/>
    <cellStyle name="SAPBEXHLevel1 7 2 3 2" xfId="18038"/>
    <cellStyle name="SAPBEXHLevel1 7 2 3 3" xfId="18039"/>
    <cellStyle name="SAPBEXHLevel1 7 2 3 4" xfId="18040"/>
    <cellStyle name="SAPBEXHLevel1 7 2 3 5" xfId="18041"/>
    <cellStyle name="SAPBEXHLevel1 7 2 3 6" xfId="18042"/>
    <cellStyle name="SAPBEXHLevel1 7 2 4" xfId="18043"/>
    <cellStyle name="SAPBEXHLevel1 7 2 5" xfId="18044"/>
    <cellStyle name="SAPBEXHLevel1 7 2 6" xfId="18045"/>
    <cellStyle name="SAPBEXHLevel1 7 2 7" xfId="18046"/>
    <cellStyle name="SAPBEXHLevel1 7 2 8" xfId="18047"/>
    <cellStyle name="SAPBEXHLevel1 7 3" xfId="18048"/>
    <cellStyle name="SAPBEXHLevel1 7 3 2" xfId="18049"/>
    <cellStyle name="SAPBEXHLevel1 7 3 2 2" xfId="18050"/>
    <cellStyle name="SAPBEXHLevel1 7 3 2 3" xfId="18051"/>
    <cellStyle name="SAPBEXHLevel1 7 3 2 4" xfId="18052"/>
    <cellStyle name="SAPBEXHLevel1 7 3 2 5" xfId="18053"/>
    <cellStyle name="SAPBEXHLevel1 7 3 2 6" xfId="18054"/>
    <cellStyle name="SAPBEXHLevel1 7 3 3" xfId="18055"/>
    <cellStyle name="SAPBEXHLevel1 7 3 3 2" xfId="18056"/>
    <cellStyle name="SAPBEXHLevel1 7 3 3 3" xfId="18057"/>
    <cellStyle name="SAPBEXHLevel1 7 3 3 4" xfId="18058"/>
    <cellStyle name="SAPBEXHLevel1 7 3 3 5" xfId="18059"/>
    <cellStyle name="SAPBEXHLevel1 7 3 3 6" xfId="18060"/>
    <cellStyle name="SAPBEXHLevel1 7 3 4" xfId="18061"/>
    <cellStyle name="SAPBEXHLevel1 7 3 5" xfId="18062"/>
    <cellStyle name="SAPBEXHLevel1 7 3 6" xfId="18063"/>
    <cellStyle name="SAPBEXHLevel1 7 3 7" xfId="18064"/>
    <cellStyle name="SAPBEXHLevel1 7 3 8" xfId="18065"/>
    <cellStyle name="SAPBEXHLevel1 7 4" xfId="18066"/>
    <cellStyle name="SAPBEXHLevel1 7 5" xfId="18067"/>
    <cellStyle name="SAPBEXHLevel1 7 6" xfId="18068"/>
    <cellStyle name="SAPBEXHLevel1 7 7" xfId="18069"/>
    <cellStyle name="SAPBEXHLevel1 7 8" xfId="18070"/>
    <cellStyle name="SAPBEXHLevel1 8" xfId="18071"/>
    <cellStyle name="SAPBEXHLevel1 8 2" xfId="18072"/>
    <cellStyle name="SAPBEXHLevel1 8 2 2" xfId="18073"/>
    <cellStyle name="SAPBEXHLevel1 8 2 2 2" xfId="18074"/>
    <cellStyle name="SAPBEXHLevel1 8 2 2 3" xfId="18075"/>
    <cellStyle name="SAPBEXHLevel1 8 2 2 4" xfId="18076"/>
    <cellStyle name="SAPBEXHLevel1 8 2 2 5" xfId="18077"/>
    <cellStyle name="SAPBEXHLevel1 8 2 2 6" xfId="18078"/>
    <cellStyle name="SAPBEXHLevel1 8 2 3" xfId="18079"/>
    <cellStyle name="SAPBEXHLevel1 8 2 3 2" xfId="18080"/>
    <cellStyle name="SAPBEXHLevel1 8 2 3 3" xfId="18081"/>
    <cellStyle name="SAPBEXHLevel1 8 2 3 4" xfId="18082"/>
    <cellStyle name="SAPBEXHLevel1 8 2 3 5" xfId="18083"/>
    <cellStyle name="SAPBEXHLevel1 8 2 3 6" xfId="18084"/>
    <cellStyle name="SAPBEXHLevel1 8 2 4" xfId="18085"/>
    <cellStyle name="SAPBEXHLevel1 8 2 5" xfId="18086"/>
    <cellStyle name="SAPBEXHLevel1 8 2 6" xfId="18087"/>
    <cellStyle name="SAPBEXHLevel1 8 2 7" xfId="18088"/>
    <cellStyle name="SAPBEXHLevel1 8 2 8" xfId="18089"/>
    <cellStyle name="SAPBEXHLevel1 8 3" xfId="18090"/>
    <cellStyle name="SAPBEXHLevel1 8 3 2" xfId="18091"/>
    <cellStyle name="SAPBEXHLevel1 8 3 2 2" xfId="18092"/>
    <cellStyle name="SAPBEXHLevel1 8 3 2 3" xfId="18093"/>
    <cellStyle name="SAPBEXHLevel1 8 3 2 4" xfId="18094"/>
    <cellStyle name="SAPBEXHLevel1 8 3 2 5" xfId="18095"/>
    <cellStyle name="SAPBEXHLevel1 8 3 2 6" xfId="18096"/>
    <cellStyle name="SAPBEXHLevel1 8 3 3" xfId="18097"/>
    <cellStyle name="SAPBEXHLevel1 8 3 3 2" xfId="18098"/>
    <cellStyle name="SAPBEXHLevel1 8 3 3 3" xfId="18099"/>
    <cellStyle name="SAPBEXHLevel1 8 3 3 4" xfId="18100"/>
    <cellStyle name="SAPBEXHLevel1 8 3 3 5" xfId="18101"/>
    <cellStyle name="SAPBEXHLevel1 8 3 3 6" xfId="18102"/>
    <cellStyle name="SAPBEXHLevel1 8 3 4" xfId="18103"/>
    <cellStyle name="SAPBEXHLevel1 8 3 5" xfId="18104"/>
    <cellStyle name="SAPBEXHLevel1 8 3 6" xfId="18105"/>
    <cellStyle name="SAPBEXHLevel1 8 3 7" xfId="18106"/>
    <cellStyle name="SAPBEXHLevel1 8 3 8" xfId="18107"/>
    <cellStyle name="SAPBEXHLevel1 8 4" xfId="18108"/>
    <cellStyle name="SAPBEXHLevel1 8 5" xfId="18109"/>
    <cellStyle name="SAPBEXHLevel1 8 6" xfId="18110"/>
    <cellStyle name="SAPBEXHLevel1 8 7" xfId="18111"/>
    <cellStyle name="SAPBEXHLevel1 8 8" xfId="18112"/>
    <cellStyle name="SAPBEXHLevel1 9" xfId="18113"/>
    <cellStyle name="SAPBEXHLevel1 9 2" xfId="18114"/>
    <cellStyle name="SAPBEXHLevel1 9 2 2" xfId="18115"/>
    <cellStyle name="SAPBEXHLevel1 9 2 2 2" xfId="18116"/>
    <cellStyle name="SAPBEXHLevel1 9 2 2 3" xfId="18117"/>
    <cellStyle name="SAPBEXHLevel1 9 2 2 4" xfId="18118"/>
    <cellStyle name="SAPBEXHLevel1 9 2 2 5" xfId="18119"/>
    <cellStyle name="SAPBEXHLevel1 9 2 2 6" xfId="18120"/>
    <cellStyle name="SAPBEXHLevel1 9 2 3" xfId="18121"/>
    <cellStyle name="SAPBEXHLevel1 9 2 3 2" xfId="18122"/>
    <cellStyle name="SAPBEXHLevel1 9 2 3 3" xfId="18123"/>
    <cellStyle name="SAPBEXHLevel1 9 2 3 4" xfId="18124"/>
    <cellStyle name="SAPBEXHLevel1 9 2 3 5" xfId="18125"/>
    <cellStyle name="SAPBEXHLevel1 9 2 3 6" xfId="18126"/>
    <cellStyle name="SAPBEXHLevel1 9 2 4" xfId="18127"/>
    <cellStyle name="SAPBEXHLevel1 9 2 5" xfId="18128"/>
    <cellStyle name="SAPBEXHLevel1 9 2 6" xfId="18129"/>
    <cellStyle name="SAPBEXHLevel1 9 2 7" xfId="18130"/>
    <cellStyle name="SAPBEXHLevel1 9 2 8" xfId="18131"/>
    <cellStyle name="SAPBEXHLevel1 9 3" xfId="18132"/>
    <cellStyle name="SAPBEXHLevel1 9 3 2" xfId="18133"/>
    <cellStyle name="SAPBEXHLevel1 9 3 2 2" xfId="18134"/>
    <cellStyle name="SAPBEXHLevel1 9 3 2 3" xfId="18135"/>
    <cellStyle name="SAPBEXHLevel1 9 3 2 4" xfId="18136"/>
    <cellStyle name="SAPBEXHLevel1 9 3 2 5" xfId="18137"/>
    <cellStyle name="SAPBEXHLevel1 9 3 2 6" xfId="18138"/>
    <cellStyle name="SAPBEXHLevel1 9 3 3" xfId="18139"/>
    <cellStyle name="SAPBEXHLevel1 9 3 3 2" xfId="18140"/>
    <cellStyle name="SAPBEXHLevel1 9 3 3 3" xfId="18141"/>
    <cellStyle name="SAPBEXHLevel1 9 3 3 4" xfId="18142"/>
    <cellStyle name="SAPBEXHLevel1 9 3 3 5" xfId="18143"/>
    <cellStyle name="SAPBEXHLevel1 9 3 3 6" xfId="18144"/>
    <cellStyle name="SAPBEXHLevel1 9 3 4" xfId="18145"/>
    <cellStyle name="SAPBEXHLevel1 9 3 5" xfId="18146"/>
    <cellStyle name="SAPBEXHLevel1 9 3 6" xfId="18147"/>
    <cellStyle name="SAPBEXHLevel1 9 3 7" xfId="18148"/>
    <cellStyle name="SAPBEXHLevel1 9 3 8" xfId="18149"/>
    <cellStyle name="SAPBEXHLevel1 9 4" xfId="18150"/>
    <cellStyle name="SAPBEXHLevel1 9 5" xfId="18151"/>
    <cellStyle name="SAPBEXHLevel1 9 6" xfId="18152"/>
    <cellStyle name="SAPBEXHLevel1 9 7" xfId="18153"/>
    <cellStyle name="SAPBEXHLevel1 9 8" xfId="18154"/>
    <cellStyle name="SAPBEXHLevel1_Input PL ana GRD - HCREG" xfId="18155"/>
    <cellStyle name="SAPBEXHLevel1X" xfId="34"/>
    <cellStyle name="SAPBEXHLevel1X 10" xfId="18156"/>
    <cellStyle name="SAPBEXHLevel1X 10 2" xfId="18157"/>
    <cellStyle name="SAPBEXHLevel1X 10 2 2" xfId="18158"/>
    <cellStyle name="SAPBEXHLevel1X 10 2 2 2" xfId="18159"/>
    <cellStyle name="SAPBEXHLevel1X 10 2 2 3" xfId="18160"/>
    <cellStyle name="SAPBEXHLevel1X 10 2 2 4" xfId="18161"/>
    <cellStyle name="SAPBEXHLevel1X 10 2 2 5" xfId="18162"/>
    <cellStyle name="SAPBEXHLevel1X 10 2 2 6" xfId="18163"/>
    <cellStyle name="SAPBEXHLevel1X 10 2 3" xfId="18164"/>
    <cellStyle name="SAPBEXHLevel1X 10 2 3 2" xfId="18165"/>
    <cellStyle name="SAPBEXHLevel1X 10 2 3 3" xfId="18166"/>
    <cellStyle name="SAPBEXHLevel1X 10 2 3 4" xfId="18167"/>
    <cellStyle name="SAPBEXHLevel1X 10 2 3 5" xfId="18168"/>
    <cellStyle name="SAPBEXHLevel1X 10 2 3 6" xfId="18169"/>
    <cellStyle name="SAPBEXHLevel1X 10 2 4" xfId="18170"/>
    <cellStyle name="SAPBEXHLevel1X 10 2 5" xfId="18171"/>
    <cellStyle name="SAPBEXHLevel1X 10 2 6" xfId="18172"/>
    <cellStyle name="SAPBEXHLevel1X 10 2 7" xfId="18173"/>
    <cellStyle name="SAPBEXHLevel1X 10 2 8" xfId="18174"/>
    <cellStyle name="SAPBEXHLevel1X 10 3" xfId="18175"/>
    <cellStyle name="SAPBEXHLevel1X 10 3 2" xfId="18176"/>
    <cellStyle name="SAPBEXHLevel1X 10 3 2 2" xfId="18177"/>
    <cellStyle name="SAPBEXHLevel1X 10 3 2 3" xfId="18178"/>
    <cellStyle name="SAPBEXHLevel1X 10 3 2 4" xfId="18179"/>
    <cellStyle name="SAPBEXHLevel1X 10 3 2 5" xfId="18180"/>
    <cellStyle name="SAPBEXHLevel1X 10 3 2 6" xfId="18181"/>
    <cellStyle name="SAPBEXHLevel1X 10 3 3" xfId="18182"/>
    <cellStyle name="SAPBEXHLevel1X 10 3 3 2" xfId="18183"/>
    <cellStyle name="SAPBEXHLevel1X 10 3 3 3" xfId="18184"/>
    <cellStyle name="SAPBEXHLevel1X 10 3 3 4" xfId="18185"/>
    <cellStyle name="SAPBEXHLevel1X 10 3 3 5" xfId="18186"/>
    <cellStyle name="SAPBEXHLevel1X 10 3 3 6" xfId="18187"/>
    <cellStyle name="SAPBEXHLevel1X 10 3 4" xfId="18188"/>
    <cellStyle name="SAPBEXHLevel1X 10 3 5" xfId="18189"/>
    <cellStyle name="SAPBEXHLevel1X 10 3 6" xfId="18190"/>
    <cellStyle name="SAPBEXHLevel1X 10 3 7" xfId="18191"/>
    <cellStyle name="SAPBEXHLevel1X 10 3 8" xfId="18192"/>
    <cellStyle name="SAPBEXHLevel1X 10 4" xfId="18193"/>
    <cellStyle name="SAPBEXHLevel1X 10 5" xfId="18194"/>
    <cellStyle name="SAPBEXHLevel1X 10 6" xfId="18195"/>
    <cellStyle name="SAPBEXHLevel1X 10 7" xfId="18196"/>
    <cellStyle name="SAPBEXHLevel1X 10 8" xfId="18197"/>
    <cellStyle name="SAPBEXHLevel1X 11" xfId="18198"/>
    <cellStyle name="SAPBEXHLevel1X 11 2" xfId="18199"/>
    <cellStyle name="SAPBEXHLevel1X 11 2 2" xfId="18200"/>
    <cellStyle name="SAPBEXHLevel1X 11 2 2 2" xfId="18201"/>
    <cellStyle name="SAPBEXHLevel1X 11 2 2 3" xfId="18202"/>
    <cellStyle name="SAPBEXHLevel1X 11 2 2 4" xfId="18203"/>
    <cellStyle name="SAPBEXHLevel1X 11 2 2 5" xfId="18204"/>
    <cellStyle name="SAPBEXHLevel1X 11 2 2 6" xfId="18205"/>
    <cellStyle name="SAPBEXHLevel1X 11 2 3" xfId="18206"/>
    <cellStyle name="SAPBEXHLevel1X 11 2 3 2" xfId="18207"/>
    <cellStyle name="SAPBEXHLevel1X 11 2 3 3" xfId="18208"/>
    <cellStyle name="SAPBEXHLevel1X 11 2 3 4" xfId="18209"/>
    <cellStyle name="SAPBEXHLevel1X 11 2 3 5" xfId="18210"/>
    <cellStyle name="SAPBEXHLevel1X 11 2 3 6" xfId="18211"/>
    <cellStyle name="SAPBEXHLevel1X 11 2 4" xfId="18212"/>
    <cellStyle name="SAPBEXHLevel1X 11 2 5" xfId="18213"/>
    <cellStyle name="SAPBEXHLevel1X 11 2 6" xfId="18214"/>
    <cellStyle name="SAPBEXHLevel1X 11 2 7" xfId="18215"/>
    <cellStyle name="SAPBEXHLevel1X 11 2 8" xfId="18216"/>
    <cellStyle name="SAPBEXHLevel1X 11 3" xfId="18217"/>
    <cellStyle name="SAPBEXHLevel1X 11 3 2" xfId="18218"/>
    <cellStyle name="SAPBEXHLevel1X 11 3 2 2" xfId="18219"/>
    <cellStyle name="SAPBEXHLevel1X 11 3 2 3" xfId="18220"/>
    <cellStyle name="SAPBEXHLevel1X 11 3 2 4" xfId="18221"/>
    <cellStyle name="SAPBEXHLevel1X 11 3 2 5" xfId="18222"/>
    <cellStyle name="SAPBEXHLevel1X 11 3 2 6" xfId="18223"/>
    <cellStyle name="SAPBEXHLevel1X 11 3 3" xfId="18224"/>
    <cellStyle name="SAPBEXHLevel1X 11 3 3 2" xfId="18225"/>
    <cellStyle name="SAPBEXHLevel1X 11 3 3 3" xfId="18226"/>
    <cellStyle name="SAPBEXHLevel1X 11 3 3 4" xfId="18227"/>
    <cellStyle name="SAPBEXHLevel1X 11 3 3 5" xfId="18228"/>
    <cellStyle name="SAPBEXHLevel1X 11 3 3 6" xfId="18229"/>
    <cellStyle name="SAPBEXHLevel1X 11 3 4" xfId="18230"/>
    <cellStyle name="SAPBEXHLevel1X 11 3 5" xfId="18231"/>
    <cellStyle name="SAPBEXHLevel1X 11 3 6" xfId="18232"/>
    <cellStyle name="SAPBEXHLevel1X 11 3 7" xfId="18233"/>
    <cellStyle name="SAPBEXHLevel1X 11 3 8" xfId="18234"/>
    <cellStyle name="SAPBEXHLevel1X 11 4" xfId="18235"/>
    <cellStyle name="SAPBEXHLevel1X 11 5" xfId="18236"/>
    <cellStyle name="SAPBEXHLevel1X 11 6" xfId="18237"/>
    <cellStyle name="SAPBEXHLevel1X 11 7" xfId="18238"/>
    <cellStyle name="SAPBEXHLevel1X 11 8" xfId="18239"/>
    <cellStyle name="SAPBEXHLevel1X 12" xfId="18240"/>
    <cellStyle name="SAPBEXHLevel1X 12 2" xfId="18241"/>
    <cellStyle name="SAPBEXHLevel1X 12 2 2" xfId="18242"/>
    <cellStyle name="SAPBEXHLevel1X 12 2 2 2" xfId="18243"/>
    <cellStyle name="SAPBEXHLevel1X 12 2 2 3" xfId="18244"/>
    <cellStyle name="SAPBEXHLevel1X 12 2 2 4" xfId="18245"/>
    <cellStyle name="SAPBEXHLevel1X 12 2 2 5" xfId="18246"/>
    <cellStyle name="SAPBEXHLevel1X 12 2 2 6" xfId="18247"/>
    <cellStyle name="SAPBEXHLevel1X 12 2 3" xfId="18248"/>
    <cellStyle name="SAPBEXHLevel1X 12 2 3 2" xfId="18249"/>
    <cellStyle name="SAPBEXHLevel1X 12 2 3 3" xfId="18250"/>
    <cellStyle name="SAPBEXHLevel1X 12 2 3 4" xfId="18251"/>
    <cellStyle name="SAPBEXHLevel1X 12 2 3 5" xfId="18252"/>
    <cellStyle name="SAPBEXHLevel1X 12 2 3 6" xfId="18253"/>
    <cellStyle name="SAPBEXHLevel1X 12 2 4" xfId="18254"/>
    <cellStyle name="SAPBEXHLevel1X 12 2 5" xfId="18255"/>
    <cellStyle name="SAPBEXHLevel1X 12 2 6" xfId="18256"/>
    <cellStyle name="SAPBEXHLevel1X 12 2 7" xfId="18257"/>
    <cellStyle name="SAPBEXHLevel1X 12 2 8" xfId="18258"/>
    <cellStyle name="SAPBEXHLevel1X 12 3" xfId="18259"/>
    <cellStyle name="SAPBEXHLevel1X 12 3 2" xfId="18260"/>
    <cellStyle name="SAPBEXHLevel1X 12 3 2 2" xfId="18261"/>
    <cellStyle name="SAPBEXHLevel1X 12 3 2 3" xfId="18262"/>
    <cellStyle name="SAPBEXHLevel1X 12 3 2 4" xfId="18263"/>
    <cellStyle name="SAPBEXHLevel1X 12 3 2 5" xfId="18264"/>
    <cellStyle name="SAPBEXHLevel1X 12 3 2 6" xfId="18265"/>
    <cellStyle name="SAPBEXHLevel1X 12 3 3" xfId="18266"/>
    <cellStyle name="SAPBEXHLevel1X 12 3 3 2" xfId="18267"/>
    <cellStyle name="SAPBEXHLevel1X 12 3 3 3" xfId="18268"/>
    <cellStyle name="SAPBEXHLevel1X 12 3 3 4" xfId="18269"/>
    <cellStyle name="SAPBEXHLevel1X 12 3 3 5" xfId="18270"/>
    <cellStyle name="SAPBEXHLevel1X 12 3 3 6" xfId="18271"/>
    <cellStyle name="SAPBEXHLevel1X 12 3 4" xfId="18272"/>
    <cellStyle name="SAPBEXHLevel1X 12 3 5" xfId="18273"/>
    <cellStyle name="SAPBEXHLevel1X 12 3 6" xfId="18274"/>
    <cellStyle name="SAPBEXHLevel1X 12 3 7" xfId="18275"/>
    <cellStyle name="SAPBEXHLevel1X 12 3 8" xfId="18276"/>
    <cellStyle name="SAPBEXHLevel1X 12 4" xfId="18277"/>
    <cellStyle name="SAPBEXHLevel1X 12 5" xfId="18278"/>
    <cellStyle name="SAPBEXHLevel1X 12 6" xfId="18279"/>
    <cellStyle name="SAPBEXHLevel1X 12 7" xfId="18280"/>
    <cellStyle name="SAPBEXHLevel1X 12 8" xfId="18281"/>
    <cellStyle name="SAPBEXHLevel1X 13" xfId="18282"/>
    <cellStyle name="SAPBEXHLevel1X 13 2" xfId="18283"/>
    <cellStyle name="SAPBEXHLevel1X 13 2 2" xfId="18284"/>
    <cellStyle name="SAPBEXHLevel1X 13 2 2 2" xfId="18285"/>
    <cellStyle name="SAPBEXHLevel1X 13 2 2 3" xfId="18286"/>
    <cellStyle name="SAPBEXHLevel1X 13 2 2 4" xfId="18287"/>
    <cellStyle name="SAPBEXHLevel1X 13 2 2 5" xfId="18288"/>
    <cellStyle name="SAPBEXHLevel1X 13 2 2 6" xfId="18289"/>
    <cellStyle name="SAPBEXHLevel1X 13 2 3" xfId="18290"/>
    <cellStyle name="SAPBEXHLevel1X 13 2 3 2" xfId="18291"/>
    <cellStyle name="SAPBEXHLevel1X 13 2 3 3" xfId="18292"/>
    <cellStyle name="SAPBEXHLevel1X 13 2 3 4" xfId="18293"/>
    <cellStyle name="SAPBEXHLevel1X 13 2 3 5" xfId="18294"/>
    <cellStyle name="SAPBEXHLevel1X 13 2 3 6" xfId="18295"/>
    <cellStyle name="SAPBEXHLevel1X 13 2 4" xfId="18296"/>
    <cellStyle name="SAPBEXHLevel1X 13 2 5" xfId="18297"/>
    <cellStyle name="SAPBEXHLevel1X 13 2 6" xfId="18298"/>
    <cellStyle name="SAPBEXHLevel1X 13 2 7" xfId="18299"/>
    <cellStyle name="SAPBEXHLevel1X 13 2 8" xfId="18300"/>
    <cellStyle name="SAPBEXHLevel1X 13 3" xfId="18301"/>
    <cellStyle name="SAPBEXHLevel1X 13 3 2" xfId="18302"/>
    <cellStyle name="SAPBEXHLevel1X 13 3 2 2" xfId="18303"/>
    <cellStyle name="SAPBEXHLevel1X 13 3 2 3" xfId="18304"/>
    <cellStyle name="SAPBEXHLevel1X 13 3 2 4" xfId="18305"/>
    <cellStyle name="SAPBEXHLevel1X 13 3 2 5" xfId="18306"/>
    <cellStyle name="SAPBEXHLevel1X 13 3 2 6" xfId="18307"/>
    <cellStyle name="SAPBEXHLevel1X 13 3 3" xfId="18308"/>
    <cellStyle name="SAPBEXHLevel1X 13 3 3 2" xfId="18309"/>
    <cellStyle name="SAPBEXHLevel1X 13 3 3 3" xfId="18310"/>
    <cellStyle name="SAPBEXHLevel1X 13 3 3 4" xfId="18311"/>
    <cellStyle name="SAPBEXHLevel1X 13 3 3 5" xfId="18312"/>
    <cellStyle name="SAPBEXHLevel1X 13 3 3 6" xfId="18313"/>
    <cellStyle name="SAPBEXHLevel1X 13 3 4" xfId="18314"/>
    <cellStyle name="SAPBEXHLevel1X 13 3 5" xfId="18315"/>
    <cellStyle name="SAPBEXHLevel1X 13 3 6" xfId="18316"/>
    <cellStyle name="SAPBEXHLevel1X 13 3 7" xfId="18317"/>
    <cellStyle name="SAPBEXHLevel1X 13 3 8" xfId="18318"/>
    <cellStyle name="SAPBEXHLevel1X 13 4" xfId="18319"/>
    <cellStyle name="SAPBEXHLevel1X 13 5" xfId="18320"/>
    <cellStyle name="SAPBEXHLevel1X 13 6" xfId="18321"/>
    <cellStyle name="SAPBEXHLevel1X 13 7" xfId="18322"/>
    <cellStyle name="SAPBEXHLevel1X 13 8" xfId="18323"/>
    <cellStyle name="SAPBEXHLevel1X 14" xfId="18324"/>
    <cellStyle name="SAPBEXHLevel1X 14 2" xfId="18325"/>
    <cellStyle name="SAPBEXHLevel1X 14 2 2" xfId="18326"/>
    <cellStyle name="SAPBEXHLevel1X 14 2 2 2" xfId="18327"/>
    <cellStyle name="SAPBEXHLevel1X 14 2 2 3" xfId="18328"/>
    <cellStyle name="SAPBEXHLevel1X 14 2 2 4" xfId="18329"/>
    <cellStyle name="SAPBEXHLevel1X 14 2 2 5" xfId="18330"/>
    <cellStyle name="SAPBEXHLevel1X 14 2 2 6" xfId="18331"/>
    <cellStyle name="SAPBEXHLevel1X 14 2 3" xfId="18332"/>
    <cellStyle name="SAPBEXHLevel1X 14 2 3 2" xfId="18333"/>
    <cellStyle name="SAPBEXHLevel1X 14 2 3 3" xfId="18334"/>
    <cellStyle name="SAPBEXHLevel1X 14 2 3 4" xfId="18335"/>
    <cellStyle name="SAPBEXHLevel1X 14 2 3 5" xfId="18336"/>
    <cellStyle name="SAPBEXHLevel1X 14 2 3 6" xfId="18337"/>
    <cellStyle name="SAPBEXHLevel1X 14 2 4" xfId="18338"/>
    <cellStyle name="SAPBEXHLevel1X 14 2 5" xfId="18339"/>
    <cellStyle name="SAPBEXHLevel1X 14 2 6" xfId="18340"/>
    <cellStyle name="SAPBEXHLevel1X 14 2 7" xfId="18341"/>
    <cellStyle name="SAPBEXHLevel1X 14 2 8" xfId="18342"/>
    <cellStyle name="SAPBEXHLevel1X 14 3" xfId="18343"/>
    <cellStyle name="SAPBEXHLevel1X 14 3 2" xfId="18344"/>
    <cellStyle name="SAPBEXHLevel1X 14 3 2 2" xfId="18345"/>
    <cellStyle name="SAPBEXHLevel1X 14 3 2 3" xfId="18346"/>
    <cellStyle name="SAPBEXHLevel1X 14 3 2 4" xfId="18347"/>
    <cellStyle name="SAPBEXHLevel1X 14 3 2 5" xfId="18348"/>
    <cellStyle name="SAPBEXHLevel1X 14 3 2 6" xfId="18349"/>
    <cellStyle name="SAPBEXHLevel1X 14 3 3" xfId="18350"/>
    <cellStyle name="SAPBEXHLevel1X 14 3 3 2" xfId="18351"/>
    <cellStyle name="SAPBEXHLevel1X 14 3 3 3" xfId="18352"/>
    <cellStyle name="SAPBEXHLevel1X 14 3 3 4" xfId="18353"/>
    <cellStyle name="SAPBEXHLevel1X 14 3 3 5" xfId="18354"/>
    <cellStyle name="SAPBEXHLevel1X 14 3 3 6" xfId="18355"/>
    <cellStyle name="SAPBEXHLevel1X 14 3 4" xfId="18356"/>
    <cellStyle name="SAPBEXHLevel1X 14 3 5" xfId="18357"/>
    <cellStyle name="SAPBEXHLevel1X 14 3 6" xfId="18358"/>
    <cellStyle name="SAPBEXHLevel1X 14 3 7" xfId="18359"/>
    <cellStyle name="SAPBEXHLevel1X 14 3 8" xfId="18360"/>
    <cellStyle name="SAPBEXHLevel1X 14 4" xfId="18361"/>
    <cellStyle name="SAPBEXHLevel1X 14 5" xfId="18362"/>
    <cellStyle name="SAPBEXHLevel1X 14 6" xfId="18363"/>
    <cellStyle name="SAPBEXHLevel1X 14 7" xfId="18364"/>
    <cellStyle name="SAPBEXHLevel1X 14 8" xfId="18365"/>
    <cellStyle name="SAPBEXHLevel1X 15" xfId="18366"/>
    <cellStyle name="SAPBEXHLevel1X 15 2" xfId="18367"/>
    <cellStyle name="SAPBEXHLevel1X 15 2 2" xfId="18368"/>
    <cellStyle name="SAPBEXHLevel1X 15 2 2 2" xfId="18369"/>
    <cellStyle name="SAPBEXHLevel1X 15 2 2 3" xfId="18370"/>
    <cellStyle name="SAPBEXHLevel1X 15 2 2 4" xfId="18371"/>
    <cellStyle name="SAPBEXHLevel1X 15 2 2 5" xfId="18372"/>
    <cellStyle name="SAPBEXHLevel1X 15 2 2 6" xfId="18373"/>
    <cellStyle name="SAPBEXHLevel1X 15 2 3" xfId="18374"/>
    <cellStyle name="SAPBEXHLevel1X 15 2 3 2" xfId="18375"/>
    <cellStyle name="SAPBEXHLevel1X 15 2 3 3" xfId="18376"/>
    <cellStyle name="SAPBEXHLevel1X 15 2 3 4" xfId="18377"/>
    <cellStyle name="SAPBEXHLevel1X 15 2 3 5" xfId="18378"/>
    <cellStyle name="SAPBEXHLevel1X 15 2 3 6" xfId="18379"/>
    <cellStyle name="SAPBEXHLevel1X 15 2 4" xfId="18380"/>
    <cellStyle name="SAPBEXHLevel1X 15 2 5" xfId="18381"/>
    <cellStyle name="SAPBEXHLevel1X 15 2 6" xfId="18382"/>
    <cellStyle name="SAPBEXHLevel1X 15 2 7" xfId="18383"/>
    <cellStyle name="SAPBEXHLevel1X 15 2 8" xfId="18384"/>
    <cellStyle name="SAPBEXHLevel1X 15 3" xfId="18385"/>
    <cellStyle name="SAPBEXHLevel1X 15 3 2" xfId="18386"/>
    <cellStyle name="SAPBEXHLevel1X 15 3 2 2" xfId="18387"/>
    <cellStyle name="SAPBEXHLevel1X 15 3 2 3" xfId="18388"/>
    <cellStyle name="SAPBEXHLevel1X 15 3 2 4" xfId="18389"/>
    <cellStyle name="SAPBEXHLevel1X 15 3 2 5" xfId="18390"/>
    <cellStyle name="SAPBEXHLevel1X 15 3 2 6" xfId="18391"/>
    <cellStyle name="SAPBEXHLevel1X 15 3 3" xfId="18392"/>
    <cellStyle name="SAPBEXHLevel1X 15 3 3 2" xfId="18393"/>
    <cellStyle name="SAPBEXHLevel1X 15 3 3 3" xfId="18394"/>
    <cellStyle name="SAPBEXHLevel1X 15 3 3 4" xfId="18395"/>
    <cellStyle name="SAPBEXHLevel1X 15 3 3 5" xfId="18396"/>
    <cellStyle name="SAPBEXHLevel1X 15 3 3 6" xfId="18397"/>
    <cellStyle name="SAPBEXHLevel1X 15 3 4" xfId="18398"/>
    <cellStyle name="SAPBEXHLevel1X 15 3 5" xfId="18399"/>
    <cellStyle name="SAPBEXHLevel1X 15 3 6" xfId="18400"/>
    <cellStyle name="SAPBEXHLevel1X 15 3 7" xfId="18401"/>
    <cellStyle name="SAPBEXHLevel1X 15 3 8" xfId="18402"/>
    <cellStyle name="SAPBEXHLevel1X 15 4" xfId="18403"/>
    <cellStyle name="SAPBEXHLevel1X 15 5" xfId="18404"/>
    <cellStyle name="SAPBEXHLevel1X 15 6" xfId="18405"/>
    <cellStyle name="SAPBEXHLevel1X 15 7" xfId="18406"/>
    <cellStyle name="SAPBEXHLevel1X 15 8" xfId="18407"/>
    <cellStyle name="SAPBEXHLevel1X 16" xfId="18408"/>
    <cellStyle name="SAPBEXHLevel1X 16 2" xfId="18409"/>
    <cellStyle name="SAPBEXHLevel1X 16 2 2" xfId="18410"/>
    <cellStyle name="SAPBEXHLevel1X 16 2 2 2" xfId="18411"/>
    <cellStyle name="SAPBEXHLevel1X 16 2 2 3" xfId="18412"/>
    <cellStyle name="SAPBEXHLevel1X 16 2 2 4" xfId="18413"/>
    <cellStyle name="SAPBEXHLevel1X 16 2 2 5" xfId="18414"/>
    <cellStyle name="SAPBEXHLevel1X 16 2 2 6" xfId="18415"/>
    <cellStyle name="SAPBEXHLevel1X 16 2 3" xfId="18416"/>
    <cellStyle name="SAPBEXHLevel1X 16 2 3 2" xfId="18417"/>
    <cellStyle name="SAPBEXHLevel1X 16 2 3 3" xfId="18418"/>
    <cellStyle name="SAPBEXHLevel1X 16 2 3 4" xfId="18419"/>
    <cellStyle name="SAPBEXHLevel1X 16 2 3 5" xfId="18420"/>
    <cellStyle name="SAPBEXHLevel1X 16 2 3 6" xfId="18421"/>
    <cellStyle name="SAPBEXHLevel1X 16 2 4" xfId="18422"/>
    <cellStyle name="SAPBEXHLevel1X 16 2 5" xfId="18423"/>
    <cellStyle name="SAPBEXHLevel1X 16 2 6" xfId="18424"/>
    <cellStyle name="SAPBEXHLevel1X 16 2 7" xfId="18425"/>
    <cellStyle name="SAPBEXHLevel1X 16 2 8" xfId="18426"/>
    <cellStyle name="SAPBEXHLevel1X 16 3" xfId="18427"/>
    <cellStyle name="SAPBEXHLevel1X 16 3 2" xfId="18428"/>
    <cellStyle name="SAPBEXHLevel1X 16 3 2 2" xfId="18429"/>
    <cellStyle name="SAPBEXHLevel1X 16 3 2 3" xfId="18430"/>
    <cellStyle name="SAPBEXHLevel1X 16 3 2 4" xfId="18431"/>
    <cellStyle name="SAPBEXHLevel1X 16 3 2 5" xfId="18432"/>
    <cellStyle name="SAPBEXHLevel1X 16 3 2 6" xfId="18433"/>
    <cellStyle name="SAPBEXHLevel1X 16 3 3" xfId="18434"/>
    <cellStyle name="SAPBEXHLevel1X 16 3 3 2" xfId="18435"/>
    <cellStyle name="SAPBEXHLevel1X 16 3 3 3" xfId="18436"/>
    <cellStyle name="SAPBEXHLevel1X 16 3 3 4" xfId="18437"/>
    <cellStyle name="SAPBEXHLevel1X 16 3 3 5" xfId="18438"/>
    <cellStyle name="SAPBEXHLevel1X 16 3 3 6" xfId="18439"/>
    <cellStyle name="SAPBEXHLevel1X 16 3 4" xfId="18440"/>
    <cellStyle name="SAPBEXHLevel1X 16 3 5" xfId="18441"/>
    <cellStyle name="SAPBEXHLevel1X 16 3 6" xfId="18442"/>
    <cellStyle name="SAPBEXHLevel1X 16 3 7" xfId="18443"/>
    <cellStyle name="SAPBEXHLevel1X 16 3 8" xfId="18444"/>
    <cellStyle name="SAPBEXHLevel1X 16 4" xfId="18445"/>
    <cellStyle name="SAPBEXHLevel1X 16 5" xfId="18446"/>
    <cellStyle name="SAPBEXHLevel1X 16 6" xfId="18447"/>
    <cellStyle name="SAPBEXHLevel1X 16 7" xfId="18448"/>
    <cellStyle name="SAPBEXHLevel1X 16 8" xfId="18449"/>
    <cellStyle name="SAPBEXHLevel1X 17" xfId="18450"/>
    <cellStyle name="SAPBEXHLevel1X 17 2" xfId="18451"/>
    <cellStyle name="SAPBEXHLevel1X 17 2 2" xfId="18452"/>
    <cellStyle name="SAPBEXHLevel1X 17 2 2 2" xfId="18453"/>
    <cellStyle name="SAPBEXHLevel1X 17 2 2 3" xfId="18454"/>
    <cellStyle name="SAPBEXHLevel1X 17 2 2 4" xfId="18455"/>
    <cellStyle name="SAPBEXHLevel1X 17 2 2 5" xfId="18456"/>
    <cellStyle name="SAPBEXHLevel1X 17 2 2 6" xfId="18457"/>
    <cellStyle name="SAPBEXHLevel1X 17 2 3" xfId="18458"/>
    <cellStyle name="SAPBEXHLevel1X 17 2 3 2" xfId="18459"/>
    <cellStyle name="SAPBEXHLevel1X 17 2 3 3" xfId="18460"/>
    <cellStyle name="SAPBEXHLevel1X 17 2 3 4" xfId="18461"/>
    <cellStyle name="SAPBEXHLevel1X 17 2 3 5" xfId="18462"/>
    <cellStyle name="SAPBEXHLevel1X 17 2 3 6" xfId="18463"/>
    <cellStyle name="SAPBEXHLevel1X 17 2 4" xfId="18464"/>
    <cellStyle name="SAPBEXHLevel1X 17 2 5" xfId="18465"/>
    <cellStyle name="SAPBEXHLevel1X 17 2 6" xfId="18466"/>
    <cellStyle name="SAPBEXHLevel1X 17 2 7" xfId="18467"/>
    <cellStyle name="SAPBEXHLevel1X 17 2 8" xfId="18468"/>
    <cellStyle name="SAPBEXHLevel1X 17 3" xfId="18469"/>
    <cellStyle name="SAPBEXHLevel1X 17 3 2" xfId="18470"/>
    <cellStyle name="SAPBEXHLevel1X 17 3 2 2" xfId="18471"/>
    <cellStyle name="SAPBEXHLevel1X 17 3 2 3" xfId="18472"/>
    <cellStyle name="SAPBEXHLevel1X 17 3 2 4" xfId="18473"/>
    <cellStyle name="SAPBEXHLevel1X 17 3 2 5" xfId="18474"/>
    <cellStyle name="SAPBEXHLevel1X 17 3 2 6" xfId="18475"/>
    <cellStyle name="SAPBEXHLevel1X 17 3 3" xfId="18476"/>
    <cellStyle name="SAPBEXHLevel1X 17 3 3 2" xfId="18477"/>
    <cellStyle name="SAPBEXHLevel1X 17 3 3 3" xfId="18478"/>
    <cellStyle name="SAPBEXHLevel1X 17 3 3 4" xfId="18479"/>
    <cellStyle name="SAPBEXHLevel1X 17 3 3 5" xfId="18480"/>
    <cellStyle name="SAPBEXHLevel1X 17 3 3 6" xfId="18481"/>
    <cellStyle name="SAPBEXHLevel1X 17 3 4" xfId="18482"/>
    <cellStyle name="SAPBEXHLevel1X 17 3 5" xfId="18483"/>
    <cellStyle name="SAPBEXHLevel1X 17 3 6" xfId="18484"/>
    <cellStyle name="SAPBEXHLevel1X 17 3 7" xfId="18485"/>
    <cellStyle name="SAPBEXHLevel1X 17 3 8" xfId="18486"/>
    <cellStyle name="SAPBEXHLevel1X 17 4" xfId="18487"/>
    <cellStyle name="SAPBEXHLevel1X 17 5" xfId="18488"/>
    <cellStyle name="SAPBEXHLevel1X 17 6" xfId="18489"/>
    <cellStyle name="SAPBEXHLevel1X 17 7" xfId="18490"/>
    <cellStyle name="SAPBEXHLevel1X 17 8" xfId="18491"/>
    <cellStyle name="SAPBEXHLevel1X 18" xfId="18492"/>
    <cellStyle name="SAPBEXHLevel1X 18 2" xfId="18493"/>
    <cellStyle name="SAPBEXHLevel1X 18 2 2" xfId="18494"/>
    <cellStyle name="SAPBEXHLevel1X 18 2 2 2" xfId="18495"/>
    <cellStyle name="SAPBEXHLevel1X 18 2 2 3" xfId="18496"/>
    <cellStyle name="SAPBEXHLevel1X 18 2 2 4" xfId="18497"/>
    <cellStyle name="SAPBEXHLevel1X 18 2 2 5" xfId="18498"/>
    <cellStyle name="SAPBEXHLevel1X 18 2 2 6" xfId="18499"/>
    <cellStyle name="SAPBEXHLevel1X 18 2 3" xfId="18500"/>
    <cellStyle name="SAPBEXHLevel1X 18 2 3 2" xfId="18501"/>
    <cellStyle name="SAPBEXHLevel1X 18 2 3 3" xfId="18502"/>
    <cellStyle name="SAPBEXHLevel1X 18 2 3 4" xfId="18503"/>
    <cellStyle name="SAPBEXHLevel1X 18 2 3 5" xfId="18504"/>
    <cellStyle name="SAPBEXHLevel1X 18 2 3 6" xfId="18505"/>
    <cellStyle name="SAPBEXHLevel1X 18 2 4" xfId="18506"/>
    <cellStyle name="SAPBEXHLevel1X 18 2 5" xfId="18507"/>
    <cellStyle name="SAPBEXHLevel1X 18 2 6" xfId="18508"/>
    <cellStyle name="SAPBEXHLevel1X 18 2 7" xfId="18509"/>
    <cellStyle name="SAPBEXHLevel1X 18 2 8" xfId="18510"/>
    <cellStyle name="SAPBEXHLevel1X 18 3" xfId="18511"/>
    <cellStyle name="SAPBEXHLevel1X 18 3 2" xfId="18512"/>
    <cellStyle name="SAPBEXHLevel1X 18 3 2 2" xfId="18513"/>
    <cellStyle name="SAPBEXHLevel1X 18 3 2 3" xfId="18514"/>
    <cellStyle name="SAPBEXHLevel1X 18 3 2 4" xfId="18515"/>
    <cellStyle name="SAPBEXHLevel1X 18 3 2 5" xfId="18516"/>
    <cellStyle name="SAPBEXHLevel1X 18 3 2 6" xfId="18517"/>
    <cellStyle name="SAPBEXHLevel1X 18 3 3" xfId="18518"/>
    <cellStyle name="SAPBEXHLevel1X 18 3 3 2" xfId="18519"/>
    <cellStyle name="SAPBEXHLevel1X 18 3 3 3" xfId="18520"/>
    <cellStyle name="SAPBEXHLevel1X 18 3 3 4" xfId="18521"/>
    <cellStyle name="SAPBEXHLevel1X 18 3 3 5" xfId="18522"/>
    <cellStyle name="SAPBEXHLevel1X 18 3 3 6" xfId="18523"/>
    <cellStyle name="SAPBEXHLevel1X 18 3 4" xfId="18524"/>
    <cellStyle name="SAPBEXHLevel1X 18 3 5" xfId="18525"/>
    <cellStyle name="SAPBEXHLevel1X 18 3 6" xfId="18526"/>
    <cellStyle name="SAPBEXHLevel1X 18 3 7" xfId="18527"/>
    <cellStyle name="SAPBEXHLevel1X 18 3 8" xfId="18528"/>
    <cellStyle name="SAPBEXHLevel1X 18 4" xfId="18529"/>
    <cellStyle name="SAPBEXHLevel1X 18 5" xfId="18530"/>
    <cellStyle name="SAPBEXHLevel1X 18 6" xfId="18531"/>
    <cellStyle name="SAPBEXHLevel1X 18 7" xfId="18532"/>
    <cellStyle name="SAPBEXHLevel1X 18 8" xfId="18533"/>
    <cellStyle name="SAPBEXHLevel1X 19" xfId="18534"/>
    <cellStyle name="SAPBEXHLevel1X 19 2" xfId="18535"/>
    <cellStyle name="SAPBEXHLevel1X 19 2 2" xfId="18536"/>
    <cellStyle name="SAPBEXHLevel1X 19 2 2 2" xfId="18537"/>
    <cellStyle name="SAPBEXHLevel1X 19 2 2 3" xfId="18538"/>
    <cellStyle name="SAPBEXHLevel1X 19 2 2 4" xfId="18539"/>
    <cellStyle name="SAPBEXHLevel1X 19 2 2 5" xfId="18540"/>
    <cellStyle name="SAPBEXHLevel1X 19 2 2 6" xfId="18541"/>
    <cellStyle name="SAPBEXHLevel1X 19 2 3" xfId="18542"/>
    <cellStyle name="SAPBEXHLevel1X 19 2 3 2" xfId="18543"/>
    <cellStyle name="SAPBEXHLevel1X 19 2 3 3" xfId="18544"/>
    <cellStyle name="SAPBEXHLevel1X 19 2 3 4" xfId="18545"/>
    <cellStyle name="SAPBEXHLevel1X 19 2 3 5" xfId="18546"/>
    <cellStyle name="SAPBEXHLevel1X 19 2 3 6" xfId="18547"/>
    <cellStyle name="SAPBEXHLevel1X 19 2 4" xfId="18548"/>
    <cellStyle name="SAPBEXHLevel1X 19 2 5" xfId="18549"/>
    <cellStyle name="SAPBEXHLevel1X 19 2 6" xfId="18550"/>
    <cellStyle name="SAPBEXHLevel1X 19 2 7" xfId="18551"/>
    <cellStyle name="SAPBEXHLevel1X 19 2 8" xfId="18552"/>
    <cellStyle name="SAPBEXHLevel1X 19 3" xfId="18553"/>
    <cellStyle name="SAPBEXHLevel1X 19 3 2" xfId="18554"/>
    <cellStyle name="SAPBEXHLevel1X 19 3 2 2" xfId="18555"/>
    <cellStyle name="SAPBEXHLevel1X 19 3 2 3" xfId="18556"/>
    <cellStyle name="SAPBEXHLevel1X 19 3 2 4" xfId="18557"/>
    <cellStyle name="SAPBEXHLevel1X 19 3 2 5" xfId="18558"/>
    <cellStyle name="SAPBEXHLevel1X 19 3 2 6" xfId="18559"/>
    <cellStyle name="SAPBEXHLevel1X 19 3 3" xfId="18560"/>
    <cellStyle name="SAPBEXHLevel1X 19 3 3 2" xfId="18561"/>
    <cellStyle name="SAPBEXHLevel1X 19 3 3 3" xfId="18562"/>
    <cellStyle name="SAPBEXHLevel1X 19 3 3 4" xfId="18563"/>
    <cellStyle name="SAPBEXHLevel1X 19 3 3 5" xfId="18564"/>
    <cellStyle name="SAPBEXHLevel1X 19 3 3 6" xfId="18565"/>
    <cellStyle name="SAPBEXHLevel1X 19 3 4" xfId="18566"/>
    <cellStyle name="SAPBEXHLevel1X 19 3 5" xfId="18567"/>
    <cellStyle name="SAPBEXHLevel1X 19 3 6" xfId="18568"/>
    <cellStyle name="SAPBEXHLevel1X 19 3 7" xfId="18569"/>
    <cellStyle name="SAPBEXHLevel1X 19 3 8" xfId="18570"/>
    <cellStyle name="SAPBEXHLevel1X 19 4" xfId="18571"/>
    <cellStyle name="SAPBEXHLevel1X 19 5" xfId="18572"/>
    <cellStyle name="SAPBEXHLevel1X 19 6" xfId="18573"/>
    <cellStyle name="SAPBEXHLevel1X 19 7" xfId="18574"/>
    <cellStyle name="SAPBEXHLevel1X 19 8" xfId="18575"/>
    <cellStyle name="SAPBEXHLevel1X 2" xfId="18576"/>
    <cellStyle name="SAPBEXHLevel1X 2 2" xfId="18577"/>
    <cellStyle name="SAPBEXHLevel1X 2 2 2" xfId="18578"/>
    <cellStyle name="SAPBEXHLevel1X 2 2 2 2" xfId="18579"/>
    <cellStyle name="SAPBEXHLevel1X 2 2 2 3" xfId="18580"/>
    <cellStyle name="SAPBEXHLevel1X 2 2 2 4" xfId="18581"/>
    <cellStyle name="SAPBEXHLevel1X 2 2 2 5" xfId="18582"/>
    <cellStyle name="SAPBEXHLevel1X 2 2 2 6" xfId="18583"/>
    <cellStyle name="SAPBEXHLevel1X 2 2 3" xfId="18584"/>
    <cellStyle name="SAPBEXHLevel1X 2 2 3 2" xfId="18585"/>
    <cellStyle name="SAPBEXHLevel1X 2 2 3 3" xfId="18586"/>
    <cellStyle name="SAPBEXHLevel1X 2 2 3 4" xfId="18587"/>
    <cellStyle name="SAPBEXHLevel1X 2 2 3 5" xfId="18588"/>
    <cellStyle name="SAPBEXHLevel1X 2 2 3 6" xfId="18589"/>
    <cellStyle name="SAPBEXHLevel1X 2 2 4" xfId="18590"/>
    <cellStyle name="SAPBEXHLevel1X 2 2 5" xfId="18591"/>
    <cellStyle name="SAPBEXHLevel1X 2 2 6" xfId="18592"/>
    <cellStyle name="SAPBEXHLevel1X 2 2 7" xfId="18593"/>
    <cellStyle name="SAPBEXHLevel1X 2 2 8" xfId="18594"/>
    <cellStyle name="SAPBEXHLevel1X 2 3" xfId="18595"/>
    <cellStyle name="SAPBEXHLevel1X 2 3 2" xfId="18596"/>
    <cellStyle name="SAPBEXHLevel1X 2 3 2 2" xfId="18597"/>
    <cellStyle name="SAPBEXHLevel1X 2 3 2 3" xfId="18598"/>
    <cellStyle name="SAPBEXHLevel1X 2 3 2 4" xfId="18599"/>
    <cellStyle name="SAPBEXHLevel1X 2 3 2 5" xfId="18600"/>
    <cellStyle name="SAPBEXHLevel1X 2 3 2 6" xfId="18601"/>
    <cellStyle name="SAPBEXHLevel1X 2 3 3" xfId="18602"/>
    <cellStyle name="SAPBEXHLevel1X 2 3 3 2" xfId="18603"/>
    <cellStyle name="SAPBEXHLevel1X 2 3 3 3" xfId="18604"/>
    <cellStyle name="SAPBEXHLevel1X 2 3 3 4" xfId="18605"/>
    <cellStyle name="SAPBEXHLevel1X 2 3 3 5" xfId="18606"/>
    <cellStyle name="SAPBEXHLevel1X 2 3 3 6" xfId="18607"/>
    <cellStyle name="SAPBEXHLevel1X 2 3 4" xfId="18608"/>
    <cellStyle name="SAPBEXHLevel1X 2 3 5" xfId="18609"/>
    <cellStyle name="SAPBEXHLevel1X 2 3 6" xfId="18610"/>
    <cellStyle name="SAPBEXHLevel1X 2 3 7" xfId="18611"/>
    <cellStyle name="SAPBEXHLevel1X 2 3 8" xfId="18612"/>
    <cellStyle name="SAPBEXHLevel1X 2 4" xfId="18613"/>
    <cellStyle name="SAPBEXHLevel1X 2 5" xfId="18614"/>
    <cellStyle name="SAPBEXHLevel1X 2 6" xfId="18615"/>
    <cellStyle name="SAPBEXHLevel1X 2 7" xfId="18616"/>
    <cellStyle name="SAPBEXHLevel1X 2 8" xfId="18617"/>
    <cellStyle name="SAPBEXHLevel1X 20" xfId="18618"/>
    <cellStyle name="SAPBEXHLevel1X 20 2" xfId="18619"/>
    <cellStyle name="SAPBEXHLevel1X 20 2 2" xfId="18620"/>
    <cellStyle name="SAPBEXHLevel1X 20 2 3" xfId="18621"/>
    <cellStyle name="SAPBEXHLevel1X 20 2 4" xfId="18622"/>
    <cellStyle name="SAPBEXHLevel1X 20 2 5" xfId="18623"/>
    <cellStyle name="SAPBEXHLevel1X 20 2 6" xfId="18624"/>
    <cellStyle name="SAPBEXHLevel1X 20 3" xfId="18625"/>
    <cellStyle name="SAPBEXHLevel1X 20 3 2" xfId="18626"/>
    <cellStyle name="SAPBEXHLevel1X 20 3 3" xfId="18627"/>
    <cellStyle name="SAPBEXHLevel1X 20 3 4" xfId="18628"/>
    <cellStyle name="SAPBEXHLevel1X 20 3 5" xfId="18629"/>
    <cellStyle name="SAPBEXHLevel1X 20 3 6" xfId="18630"/>
    <cellStyle name="SAPBEXHLevel1X 20 4" xfId="18631"/>
    <cellStyle name="SAPBEXHLevel1X 20 5" xfId="18632"/>
    <cellStyle name="SAPBEXHLevel1X 20 6" xfId="18633"/>
    <cellStyle name="SAPBEXHLevel1X 20 7" xfId="18634"/>
    <cellStyle name="SAPBEXHLevel1X 20 8" xfId="18635"/>
    <cellStyle name="SAPBEXHLevel1X 21" xfId="18636"/>
    <cellStyle name="SAPBEXHLevel1X 21 2" xfId="18637"/>
    <cellStyle name="SAPBEXHLevel1X 21 2 2" xfId="18638"/>
    <cellStyle name="SAPBEXHLevel1X 21 2 3" xfId="18639"/>
    <cellStyle name="SAPBEXHLevel1X 21 2 4" xfId="18640"/>
    <cellStyle name="SAPBEXHLevel1X 21 2 5" xfId="18641"/>
    <cellStyle name="SAPBEXHLevel1X 21 2 6" xfId="18642"/>
    <cellStyle name="SAPBEXHLevel1X 21 3" xfId="18643"/>
    <cellStyle name="SAPBEXHLevel1X 21 3 2" xfId="18644"/>
    <cellStyle name="SAPBEXHLevel1X 21 3 3" xfId="18645"/>
    <cellStyle name="SAPBEXHLevel1X 21 3 4" xfId="18646"/>
    <cellStyle name="SAPBEXHLevel1X 21 3 5" xfId="18647"/>
    <cellStyle name="SAPBEXHLevel1X 21 3 6" xfId="18648"/>
    <cellStyle name="SAPBEXHLevel1X 21 4" xfId="18649"/>
    <cellStyle name="SAPBEXHLevel1X 21 5" xfId="18650"/>
    <cellStyle name="SAPBEXHLevel1X 21 6" xfId="18651"/>
    <cellStyle name="SAPBEXHLevel1X 21 7" xfId="18652"/>
    <cellStyle name="SAPBEXHLevel1X 21 8" xfId="18653"/>
    <cellStyle name="SAPBEXHLevel1X 22" xfId="18654"/>
    <cellStyle name="SAPBEXHLevel1X 23" xfId="18655"/>
    <cellStyle name="SAPBEXHLevel1X 24" xfId="18656"/>
    <cellStyle name="SAPBEXHLevel1X 25" xfId="18657"/>
    <cellStyle name="SAPBEXHLevel1X 26" xfId="18658"/>
    <cellStyle name="SAPBEXHLevel1X 27" xfId="32949"/>
    <cellStyle name="SAPBEXHLevel1X 3" xfId="18659"/>
    <cellStyle name="SAPBEXHLevel1X 3 2" xfId="18660"/>
    <cellStyle name="SAPBEXHLevel1X 3 2 2" xfId="18661"/>
    <cellStyle name="SAPBEXHLevel1X 3 2 2 2" xfId="18662"/>
    <cellStyle name="SAPBEXHLevel1X 3 2 2 3" xfId="18663"/>
    <cellStyle name="SAPBEXHLevel1X 3 2 2 4" xfId="18664"/>
    <cellStyle name="SAPBEXHLevel1X 3 2 2 5" xfId="18665"/>
    <cellStyle name="SAPBEXHLevel1X 3 2 2 6" xfId="18666"/>
    <cellStyle name="SAPBEXHLevel1X 3 2 3" xfId="18667"/>
    <cellStyle name="SAPBEXHLevel1X 3 2 3 2" xfId="18668"/>
    <cellStyle name="SAPBEXHLevel1X 3 2 3 3" xfId="18669"/>
    <cellStyle name="SAPBEXHLevel1X 3 2 3 4" xfId="18670"/>
    <cellStyle name="SAPBEXHLevel1X 3 2 3 5" xfId="18671"/>
    <cellStyle name="SAPBEXHLevel1X 3 2 3 6" xfId="18672"/>
    <cellStyle name="SAPBEXHLevel1X 3 2 4" xfId="18673"/>
    <cellStyle name="SAPBEXHLevel1X 3 2 5" xfId="18674"/>
    <cellStyle name="SAPBEXHLevel1X 3 2 6" xfId="18675"/>
    <cellStyle name="SAPBEXHLevel1X 3 2 7" xfId="18676"/>
    <cellStyle name="SAPBEXHLevel1X 3 2 8" xfId="18677"/>
    <cellStyle name="SAPBEXHLevel1X 3 3" xfId="18678"/>
    <cellStyle name="SAPBEXHLevel1X 3 3 2" xfId="18679"/>
    <cellStyle name="SAPBEXHLevel1X 3 3 2 2" xfId="18680"/>
    <cellStyle name="SAPBEXHLevel1X 3 3 2 3" xfId="18681"/>
    <cellStyle name="SAPBEXHLevel1X 3 3 2 4" xfId="18682"/>
    <cellStyle name="SAPBEXHLevel1X 3 3 2 5" xfId="18683"/>
    <cellStyle name="SAPBEXHLevel1X 3 3 2 6" xfId="18684"/>
    <cellStyle name="SAPBEXHLevel1X 3 3 3" xfId="18685"/>
    <cellStyle name="SAPBEXHLevel1X 3 3 3 2" xfId="18686"/>
    <cellStyle name="SAPBEXHLevel1X 3 3 3 3" xfId="18687"/>
    <cellStyle name="SAPBEXHLevel1X 3 3 3 4" xfId="18688"/>
    <cellStyle name="SAPBEXHLevel1X 3 3 3 5" xfId="18689"/>
    <cellStyle name="SAPBEXHLevel1X 3 3 3 6" xfId="18690"/>
    <cellStyle name="SAPBEXHLevel1X 3 3 4" xfId="18691"/>
    <cellStyle name="SAPBEXHLevel1X 3 3 5" xfId="18692"/>
    <cellStyle name="SAPBEXHLevel1X 3 3 6" xfId="18693"/>
    <cellStyle name="SAPBEXHLevel1X 3 3 7" xfId="18694"/>
    <cellStyle name="SAPBEXHLevel1X 3 3 8" xfId="18695"/>
    <cellStyle name="SAPBEXHLevel1X 3 4" xfId="18696"/>
    <cellStyle name="SAPBEXHLevel1X 3 5" xfId="18697"/>
    <cellStyle name="SAPBEXHLevel1X 3 6" xfId="18698"/>
    <cellStyle name="SAPBEXHLevel1X 3 7" xfId="18699"/>
    <cellStyle name="SAPBEXHLevel1X 3 8" xfId="18700"/>
    <cellStyle name="SAPBEXHLevel1X 4" xfId="18701"/>
    <cellStyle name="SAPBEXHLevel1X 4 2" xfId="18702"/>
    <cellStyle name="SAPBEXHLevel1X 4 2 2" xfId="18703"/>
    <cellStyle name="SAPBEXHLevel1X 4 2 2 2" xfId="18704"/>
    <cellStyle name="SAPBEXHLevel1X 4 2 2 3" xfId="18705"/>
    <cellStyle name="SAPBEXHLevel1X 4 2 2 4" xfId="18706"/>
    <cellStyle name="SAPBEXHLevel1X 4 2 2 5" xfId="18707"/>
    <cellStyle name="SAPBEXHLevel1X 4 2 2 6" xfId="18708"/>
    <cellStyle name="SAPBEXHLevel1X 4 2 3" xfId="18709"/>
    <cellStyle name="SAPBEXHLevel1X 4 2 3 2" xfId="18710"/>
    <cellStyle name="SAPBEXHLevel1X 4 2 3 3" xfId="18711"/>
    <cellStyle name="SAPBEXHLevel1X 4 2 3 4" xfId="18712"/>
    <cellStyle name="SAPBEXHLevel1X 4 2 3 5" xfId="18713"/>
    <cellStyle name="SAPBEXHLevel1X 4 2 3 6" xfId="18714"/>
    <cellStyle name="SAPBEXHLevel1X 4 2 4" xfId="18715"/>
    <cellStyle name="SAPBEXHLevel1X 4 2 5" xfId="18716"/>
    <cellStyle name="SAPBEXHLevel1X 4 2 6" xfId="18717"/>
    <cellStyle name="SAPBEXHLevel1X 4 2 7" xfId="18718"/>
    <cellStyle name="SAPBEXHLevel1X 4 2 8" xfId="18719"/>
    <cellStyle name="SAPBEXHLevel1X 4 3" xfId="18720"/>
    <cellStyle name="SAPBEXHLevel1X 4 3 2" xfId="18721"/>
    <cellStyle name="SAPBEXHLevel1X 4 3 2 2" xfId="18722"/>
    <cellStyle name="SAPBEXHLevel1X 4 3 2 3" xfId="18723"/>
    <cellStyle name="SAPBEXHLevel1X 4 3 2 4" xfId="18724"/>
    <cellStyle name="SAPBEXHLevel1X 4 3 2 5" xfId="18725"/>
    <cellStyle name="SAPBEXHLevel1X 4 3 2 6" xfId="18726"/>
    <cellStyle name="SAPBEXHLevel1X 4 3 3" xfId="18727"/>
    <cellStyle name="SAPBEXHLevel1X 4 3 3 2" xfId="18728"/>
    <cellStyle name="SAPBEXHLevel1X 4 3 3 3" xfId="18729"/>
    <cellStyle name="SAPBEXHLevel1X 4 3 3 4" xfId="18730"/>
    <cellStyle name="SAPBEXHLevel1X 4 3 3 5" xfId="18731"/>
    <cellStyle name="SAPBEXHLevel1X 4 3 3 6" xfId="18732"/>
    <cellStyle name="SAPBEXHLevel1X 4 3 4" xfId="18733"/>
    <cellStyle name="SAPBEXHLevel1X 4 3 5" xfId="18734"/>
    <cellStyle name="SAPBEXHLevel1X 4 3 6" xfId="18735"/>
    <cellStyle name="SAPBEXHLevel1X 4 3 7" xfId="18736"/>
    <cellStyle name="SAPBEXHLevel1X 4 3 8" xfId="18737"/>
    <cellStyle name="SAPBEXHLevel1X 4 4" xfId="18738"/>
    <cellStyle name="SAPBEXHLevel1X 4 5" xfId="18739"/>
    <cellStyle name="SAPBEXHLevel1X 4 6" xfId="18740"/>
    <cellStyle name="SAPBEXHLevel1X 4 7" xfId="18741"/>
    <cellStyle name="SAPBEXHLevel1X 4 8" xfId="18742"/>
    <cellStyle name="SAPBEXHLevel1X 5" xfId="18743"/>
    <cellStyle name="SAPBEXHLevel1X 5 2" xfId="18744"/>
    <cellStyle name="SAPBEXHLevel1X 5 2 2" xfId="18745"/>
    <cellStyle name="SAPBEXHLevel1X 5 2 2 2" xfId="18746"/>
    <cellStyle name="SAPBEXHLevel1X 5 2 2 3" xfId="18747"/>
    <cellStyle name="SAPBEXHLevel1X 5 2 2 4" xfId="18748"/>
    <cellStyle name="SAPBEXHLevel1X 5 2 2 5" xfId="18749"/>
    <cellStyle name="SAPBEXHLevel1X 5 2 2 6" xfId="18750"/>
    <cellStyle name="SAPBEXHLevel1X 5 2 3" xfId="18751"/>
    <cellStyle name="SAPBEXHLevel1X 5 2 3 2" xfId="18752"/>
    <cellStyle name="SAPBEXHLevel1X 5 2 3 3" xfId="18753"/>
    <cellStyle name="SAPBEXHLevel1X 5 2 3 4" xfId="18754"/>
    <cellStyle name="SAPBEXHLevel1X 5 2 3 5" xfId="18755"/>
    <cellStyle name="SAPBEXHLevel1X 5 2 3 6" xfId="18756"/>
    <cellStyle name="SAPBEXHLevel1X 5 2 4" xfId="18757"/>
    <cellStyle name="SAPBEXHLevel1X 5 2 5" xfId="18758"/>
    <cellStyle name="SAPBEXHLevel1X 5 2 6" xfId="18759"/>
    <cellStyle name="SAPBEXHLevel1X 5 2 7" xfId="18760"/>
    <cellStyle name="SAPBEXHLevel1X 5 2 8" xfId="18761"/>
    <cellStyle name="SAPBEXHLevel1X 5 3" xfId="18762"/>
    <cellStyle name="SAPBEXHLevel1X 5 3 2" xfId="18763"/>
    <cellStyle name="SAPBEXHLevel1X 5 3 2 2" xfId="18764"/>
    <cellStyle name="SAPBEXHLevel1X 5 3 2 3" xfId="18765"/>
    <cellStyle name="SAPBEXHLevel1X 5 3 2 4" xfId="18766"/>
    <cellStyle name="SAPBEXHLevel1X 5 3 2 5" xfId="18767"/>
    <cellStyle name="SAPBEXHLevel1X 5 3 2 6" xfId="18768"/>
    <cellStyle name="SAPBEXHLevel1X 5 3 3" xfId="18769"/>
    <cellStyle name="SAPBEXHLevel1X 5 3 3 2" xfId="18770"/>
    <cellStyle name="SAPBEXHLevel1X 5 3 3 3" xfId="18771"/>
    <cellStyle name="SAPBEXHLevel1X 5 3 3 4" xfId="18772"/>
    <cellStyle name="SAPBEXHLevel1X 5 3 3 5" xfId="18773"/>
    <cellStyle name="SAPBEXHLevel1X 5 3 3 6" xfId="18774"/>
    <cellStyle name="SAPBEXHLevel1X 5 3 4" xfId="18775"/>
    <cellStyle name="SAPBEXHLevel1X 5 3 5" xfId="18776"/>
    <cellStyle name="SAPBEXHLevel1X 5 3 6" xfId="18777"/>
    <cellStyle name="SAPBEXHLevel1X 5 3 7" xfId="18778"/>
    <cellStyle name="SAPBEXHLevel1X 5 3 8" xfId="18779"/>
    <cellStyle name="SAPBEXHLevel1X 5 4" xfId="18780"/>
    <cellStyle name="SAPBEXHLevel1X 5 5" xfId="18781"/>
    <cellStyle name="SAPBEXHLevel1X 5 6" xfId="18782"/>
    <cellStyle name="SAPBEXHLevel1X 5 7" xfId="18783"/>
    <cellStyle name="SAPBEXHLevel1X 5 8" xfId="18784"/>
    <cellStyle name="SAPBEXHLevel1X 6" xfId="18785"/>
    <cellStyle name="SAPBEXHLevel1X 6 2" xfId="18786"/>
    <cellStyle name="SAPBEXHLevel1X 6 2 2" xfId="18787"/>
    <cellStyle name="SAPBEXHLevel1X 6 2 2 2" xfId="18788"/>
    <cellStyle name="SAPBEXHLevel1X 6 2 2 3" xfId="18789"/>
    <cellStyle name="SAPBEXHLevel1X 6 2 2 4" xfId="18790"/>
    <cellStyle name="SAPBEXHLevel1X 6 2 2 5" xfId="18791"/>
    <cellStyle name="SAPBEXHLevel1X 6 2 2 6" xfId="18792"/>
    <cellStyle name="SAPBEXHLevel1X 6 2 3" xfId="18793"/>
    <cellStyle name="SAPBEXHLevel1X 6 2 3 2" xfId="18794"/>
    <cellStyle name="SAPBEXHLevel1X 6 2 3 3" xfId="18795"/>
    <cellStyle name="SAPBEXHLevel1X 6 2 3 4" xfId="18796"/>
    <cellStyle name="SAPBEXHLevel1X 6 2 3 5" xfId="18797"/>
    <cellStyle name="SAPBEXHLevel1X 6 2 3 6" xfId="18798"/>
    <cellStyle name="SAPBEXHLevel1X 6 2 4" xfId="18799"/>
    <cellStyle name="SAPBEXHLevel1X 6 2 5" xfId="18800"/>
    <cellStyle name="SAPBEXHLevel1X 6 2 6" xfId="18801"/>
    <cellStyle name="SAPBEXHLevel1X 6 2 7" xfId="18802"/>
    <cellStyle name="SAPBEXHLevel1X 6 2 8" xfId="18803"/>
    <cellStyle name="SAPBEXHLevel1X 6 3" xfId="18804"/>
    <cellStyle name="SAPBEXHLevel1X 6 3 2" xfId="18805"/>
    <cellStyle name="SAPBEXHLevel1X 6 3 2 2" xfId="18806"/>
    <cellStyle name="SAPBEXHLevel1X 6 3 2 3" xfId="18807"/>
    <cellStyle name="SAPBEXHLevel1X 6 3 2 4" xfId="18808"/>
    <cellStyle name="SAPBEXHLevel1X 6 3 2 5" xfId="18809"/>
    <cellStyle name="SAPBEXHLevel1X 6 3 2 6" xfId="18810"/>
    <cellStyle name="SAPBEXHLevel1X 6 3 3" xfId="18811"/>
    <cellStyle name="SAPBEXHLevel1X 6 3 3 2" xfId="18812"/>
    <cellStyle name="SAPBEXHLevel1X 6 3 3 3" xfId="18813"/>
    <cellStyle name="SAPBEXHLevel1X 6 3 3 4" xfId="18814"/>
    <cellStyle name="SAPBEXHLevel1X 6 3 3 5" xfId="18815"/>
    <cellStyle name="SAPBEXHLevel1X 6 3 3 6" xfId="18816"/>
    <cellStyle name="SAPBEXHLevel1X 6 3 4" xfId="18817"/>
    <cellStyle name="SAPBEXHLevel1X 6 3 5" xfId="18818"/>
    <cellStyle name="SAPBEXHLevel1X 6 3 6" xfId="18819"/>
    <cellStyle name="SAPBEXHLevel1X 6 3 7" xfId="18820"/>
    <cellStyle name="SAPBEXHLevel1X 6 3 8" xfId="18821"/>
    <cellStyle name="SAPBEXHLevel1X 6 4" xfId="18822"/>
    <cellStyle name="SAPBEXHLevel1X 6 5" xfId="18823"/>
    <cellStyle name="SAPBEXHLevel1X 6 6" xfId="18824"/>
    <cellStyle name="SAPBEXHLevel1X 6 7" xfId="18825"/>
    <cellStyle name="SAPBEXHLevel1X 6 8" xfId="18826"/>
    <cellStyle name="SAPBEXHLevel1X 7" xfId="18827"/>
    <cellStyle name="SAPBEXHLevel1X 7 2" xfId="18828"/>
    <cellStyle name="SAPBEXHLevel1X 7 2 2" xfId="18829"/>
    <cellStyle name="SAPBEXHLevel1X 7 2 2 2" xfId="18830"/>
    <cellStyle name="SAPBEXHLevel1X 7 2 2 3" xfId="18831"/>
    <cellStyle name="SAPBEXHLevel1X 7 2 2 4" xfId="18832"/>
    <cellStyle name="SAPBEXHLevel1X 7 2 2 5" xfId="18833"/>
    <cellStyle name="SAPBEXHLevel1X 7 2 2 6" xfId="18834"/>
    <cellStyle name="SAPBEXHLevel1X 7 2 3" xfId="18835"/>
    <cellStyle name="SAPBEXHLevel1X 7 2 3 2" xfId="18836"/>
    <cellStyle name="SAPBEXHLevel1X 7 2 3 3" xfId="18837"/>
    <cellStyle name="SAPBEXHLevel1X 7 2 3 4" xfId="18838"/>
    <cellStyle name="SAPBEXHLevel1X 7 2 3 5" xfId="18839"/>
    <cellStyle name="SAPBEXHLevel1X 7 2 3 6" xfId="18840"/>
    <cellStyle name="SAPBEXHLevel1X 7 2 4" xfId="18841"/>
    <cellStyle name="SAPBEXHLevel1X 7 2 5" xfId="18842"/>
    <cellStyle name="SAPBEXHLevel1X 7 2 6" xfId="18843"/>
    <cellStyle name="SAPBEXHLevel1X 7 2 7" xfId="18844"/>
    <cellStyle name="SAPBEXHLevel1X 7 2 8" xfId="18845"/>
    <cellStyle name="SAPBEXHLevel1X 7 3" xfId="18846"/>
    <cellStyle name="SAPBEXHLevel1X 7 3 2" xfId="18847"/>
    <cellStyle name="SAPBEXHLevel1X 7 3 2 2" xfId="18848"/>
    <cellStyle name="SAPBEXHLevel1X 7 3 2 3" xfId="18849"/>
    <cellStyle name="SAPBEXHLevel1X 7 3 2 4" xfId="18850"/>
    <cellStyle name="SAPBEXHLevel1X 7 3 2 5" xfId="18851"/>
    <cellStyle name="SAPBEXHLevel1X 7 3 2 6" xfId="18852"/>
    <cellStyle name="SAPBEXHLevel1X 7 3 3" xfId="18853"/>
    <cellStyle name="SAPBEXHLevel1X 7 3 3 2" xfId="18854"/>
    <cellStyle name="SAPBEXHLevel1X 7 3 3 3" xfId="18855"/>
    <cellStyle name="SAPBEXHLevel1X 7 3 3 4" xfId="18856"/>
    <cellStyle name="SAPBEXHLevel1X 7 3 3 5" xfId="18857"/>
    <cellStyle name="SAPBEXHLevel1X 7 3 3 6" xfId="18858"/>
    <cellStyle name="SAPBEXHLevel1X 7 3 4" xfId="18859"/>
    <cellStyle name="SAPBEXHLevel1X 7 3 5" xfId="18860"/>
    <cellStyle name="SAPBEXHLevel1X 7 3 6" xfId="18861"/>
    <cellStyle name="SAPBEXHLevel1X 7 3 7" xfId="18862"/>
    <cellStyle name="SAPBEXHLevel1X 7 3 8" xfId="18863"/>
    <cellStyle name="SAPBEXHLevel1X 7 4" xfId="18864"/>
    <cellStyle name="SAPBEXHLevel1X 7 5" xfId="18865"/>
    <cellStyle name="SAPBEXHLevel1X 7 6" xfId="18866"/>
    <cellStyle name="SAPBEXHLevel1X 7 7" xfId="18867"/>
    <cellStyle name="SAPBEXHLevel1X 7 8" xfId="18868"/>
    <cellStyle name="SAPBEXHLevel1X 8" xfId="18869"/>
    <cellStyle name="SAPBEXHLevel1X 8 2" xfId="18870"/>
    <cellStyle name="SAPBEXHLevel1X 8 2 2" xfId="18871"/>
    <cellStyle name="SAPBEXHLevel1X 8 2 2 2" xfId="18872"/>
    <cellStyle name="SAPBEXHLevel1X 8 2 2 3" xfId="18873"/>
    <cellStyle name="SAPBEXHLevel1X 8 2 2 4" xfId="18874"/>
    <cellStyle name="SAPBEXHLevel1X 8 2 2 5" xfId="18875"/>
    <cellStyle name="SAPBEXHLevel1X 8 2 2 6" xfId="18876"/>
    <cellStyle name="SAPBEXHLevel1X 8 2 3" xfId="18877"/>
    <cellStyle name="SAPBEXHLevel1X 8 2 3 2" xfId="18878"/>
    <cellStyle name="SAPBEXHLevel1X 8 2 3 3" xfId="18879"/>
    <cellStyle name="SAPBEXHLevel1X 8 2 3 4" xfId="18880"/>
    <cellStyle name="SAPBEXHLevel1X 8 2 3 5" xfId="18881"/>
    <cellStyle name="SAPBEXHLevel1X 8 2 3 6" xfId="18882"/>
    <cellStyle name="SAPBEXHLevel1X 8 2 4" xfId="18883"/>
    <cellStyle name="SAPBEXHLevel1X 8 2 5" xfId="18884"/>
    <cellStyle name="SAPBEXHLevel1X 8 2 6" xfId="18885"/>
    <cellStyle name="SAPBEXHLevel1X 8 2 7" xfId="18886"/>
    <cellStyle name="SAPBEXHLevel1X 8 2 8" xfId="18887"/>
    <cellStyle name="SAPBEXHLevel1X 8 3" xfId="18888"/>
    <cellStyle name="SAPBEXHLevel1X 8 3 2" xfId="18889"/>
    <cellStyle name="SAPBEXHLevel1X 8 3 2 2" xfId="18890"/>
    <cellStyle name="SAPBEXHLevel1X 8 3 2 3" xfId="18891"/>
    <cellStyle name="SAPBEXHLevel1X 8 3 2 4" xfId="18892"/>
    <cellStyle name="SAPBEXHLevel1X 8 3 2 5" xfId="18893"/>
    <cellStyle name="SAPBEXHLevel1X 8 3 2 6" xfId="18894"/>
    <cellStyle name="SAPBEXHLevel1X 8 3 3" xfId="18895"/>
    <cellStyle name="SAPBEXHLevel1X 8 3 3 2" xfId="18896"/>
    <cellStyle name="SAPBEXHLevel1X 8 3 3 3" xfId="18897"/>
    <cellStyle name="SAPBEXHLevel1X 8 3 3 4" xfId="18898"/>
    <cellStyle name="SAPBEXHLevel1X 8 3 3 5" xfId="18899"/>
    <cellStyle name="SAPBEXHLevel1X 8 3 3 6" xfId="18900"/>
    <cellStyle name="SAPBEXHLevel1X 8 3 4" xfId="18901"/>
    <cellStyle name="SAPBEXHLevel1X 8 3 5" xfId="18902"/>
    <cellStyle name="SAPBEXHLevel1X 8 3 6" xfId="18903"/>
    <cellStyle name="SAPBEXHLevel1X 8 3 7" xfId="18904"/>
    <cellStyle name="SAPBEXHLevel1X 8 3 8" xfId="18905"/>
    <cellStyle name="SAPBEXHLevel1X 8 4" xfId="18906"/>
    <cellStyle name="SAPBEXHLevel1X 8 5" xfId="18907"/>
    <cellStyle name="SAPBEXHLevel1X 8 6" xfId="18908"/>
    <cellStyle name="SAPBEXHLevel1X 8 7" xfId="18909"/>
    <cellStyle name="SAPBEXHLevel1X 8 8" xfId="18910"/>
    <cellStyle name="SAPBEXHLevel1X 9" xfId="18911"/>
    <cellStyle name="SAPBEXHLevel1X 9 2" xfId="18912"/>
    <cellStyle name="SAPBEXHLevel1X 9 2 2" xfId="18913"/>
    <cellStyle name="SAPBEXHLevel1X 9 2 2 2" xfId="18914"/>
    <cellStyle name="SAPBEXHLevel1X 9 2 2 3" xfId="18915"/>
    <cellStyle name="SAPBEXHLevel1X 9 2 2 4" xfId="18916"/>
    <cellStyle name="SAPBEXHLevel1X 9 2 2 5" xfId="18917"/>
    <cellStyle name="SAPBEXHLevel1X 9 2 2 6" xfId="18918"/>
    <cellStyle name="SAPBEXHLevel1X 9 2 3" xfId="18919"/>
    <cellStyle name="SAPBEXHLevel1X 9 2 3 2" xfId="18920"/>
    <cellStyle name="SAPBEXHLevel1X 9 2 3 3" xfId="18921"/>
    <cellStyle name="SAPBEXHLevel1X 9 2 3 4" xfId="18922"/>
    <cellStyle name="SAPBEXHLevel1X 9 2 3 5" xfId="18923"/>
    <cellStyle name="SAPBEXHLevel1X 9 2 3 6" xfId="18924"/>
    <cellStyle name="SAPBEXHLevel1X 9 2 4" xfId="18925"/>
    <cellStyle name="SAPBEXHLevel1X 9 2 5" xfId="18926"/>
    <cellStyle name="SAPBEXHLevel1X 9 2 6" xfId="18927"/>
    <cellStyle name="SAPBEXHLevel1X 9 2 7" xfId="18928"/>
    <cellStyle name="SAPBEXHLevel1X 9 2 8" xfId="18929"/>
    <cellStyle name="SAPBEXHLevel1X 9 3" xfId="18930"/>
    <cellStyle name="SAPBEXHLevel1X 9 3 2" xfId="18931"/>
    <cellStyle name="SAPBEXHLevel1X 9 3 2 2" xfId="18932"/>
    <cellStyle name="SAPBEXHLevel1X 9 3 2 3" xfId="18933"/>
    <cellStyle name="SAPBEXHLevel1X 9 3 2 4" xfId="18934"/>
    <cellStyle name="SAPBEXHLevel1X 9 3 2 5" xfId="18935"/>
    <cellStyle name="SAPBEXHLevel1X 9 3 2 6" xfId="18936"/>
    <cellStyle name="SAPBEXHLevel1X 9 3 3" xfId="18937"/>
    <cellStyle name="SAPBEXHLevel1X 9 3 3 2" xfId="18938"/>
    <cellStyle name="SAPBEXHLevel1X 9 3 3 3" xfId="18939"/>
    <cellStyle name="SAPBEXHLevel1X 9 3 3 4" xfId="18940"/>
    <cellStyle name="SAPBEXHLevel1X 9 3 3 5" xfId="18941"/>
    <cellStyle name="SAPBEXHLevel1X 9 3 3 6" xfId="18942"/>
    <cellStyle name="SAPBEXHLevel1X 9 3 4" xfId="18943"/>
    <cellStyle name="SAPBEXHLevel1X 9 3 5" xfId="18944"/>
    <cellStyle name="SAPBEXHLevel1X 9 3 6" xfId="18945"/>
    <cellStyle name="SAPBEXHLevel1X 9 3 7" xfId="18946"/>
    <cellStyle name="SAPBEXHLevel1X 9 3 8" xfId="18947"/>
    <cellStyle name="SAPBEXHLevel1X 9 4" xfId="18948"/>
    <cellStyle name="SAPBEXHLevel1X 9 5" xfId="18949"/>
    <cellStyle name="SAPBEXHLevel1X 9 6" xfId="18950"/>
    <cellStyle name="SAPBEXHLevel1X 9 7" xfId="18951"/>
    <cellStyle name="SAPBEXHLevel1X 9 8" xfId="18952"/>
    <cellStyle name="SAPBEXHLevel2" xfId="35"/>
    <cellStyle name="SAPBEXHLevel2 10" xfId="18953"/>
    <cellStyle name="SAPBEXHLevel2 10 2" xfId="18954"/>
    <cellStyle name="SAPBEXHLevel2 10 2 2" xfId="18955"/>
    <cellStyle name="SAPBEXHLevel2 10 2 2 2" xfId="18956"/>
    <cellStyle name="SAPBEXHLevel2 10 2 2 3" xfId="18957"/>
    <cellStyle name="SAPBEXHLevel2 10 2 2 4" xfId="18958"/>
    <cellStyle name="SAPBEXHLevel2 10 2 2 5" xfId="18959"/>
    <cellStyle name="SAPBEXHLevel2 10 2 2 6" xfId="18960"/>
    <cellStyle name="SAPBEXHLevel2 10 2 3" xfId="18961"/>
    <cellStyle name="SAPBEXHLevel2 10 2 3 2" xfId="18962"/>
    <cellStyle name="SAPBEXHLevel2 10 2 3 3" xfId="18963"/>
    <cellStyle name="SAPBEXHLevel2 10 2 3 4" xfId="18964"/>
    <cellStyle name="SAPBEXHLevel2 10 2 3 5" xfId="18965"/>
    <cellStyle name="SAPBEXHLevel2 10 2 3 6" xfId="18966"/>
    <cellStyle name="SAPBEXHLevel2 10 2 4" xfId="18967"/>
    <cellStyle name="SAPBEXHLevel2 10 2 5" xfId="18968"/>
    <cellStyle name="SAPBEXHLevel2 10 2 6" xfId="18969"/>
    <cellStyle name="SAPBEXHLevel2 10 2 7" xfId="18970"/>
    <cellStyle name="SAPBEXHLevel2 10 2 8" xfId="18971"/>
    <cellStyle name="SAPBEXHLevel2 10 3" xfId="18972"/>
    <cellStyle name="SAPBEXHLevel2 10 3 2" xfId="18973"/>
    <cellStyle name="SAPBEXHLevel2 10 3 2 2" xfId="18974"/>
    <cellStyle name="SAPBEXHLevel2 10 3 2 3" xfId="18975"/>
    <cellStyle name="SAPBEXHLevel2 10 3 2 4" xfId="18976"/>
    <cellStyle name="SAPBEXHLevel2 10 3 2 5" xfId="18977"/>
    <cellStyle name="SAPBEXHLevel2 10 3 2 6" xfId="18978"/>
    <cellStyle name="SAPBEXHLevel2 10 3 3" xfId="18979"/>
    <cellStyle name="SAPBEXHLevel2 10 3 3 2" xfId="18980"/>
    <cellStyle name="SAPBEXHLevel2 10 3 3 3" xfId="18981"/>
    <cellStyle name="SAPBEXHLevel2 10 3 3 4" xfId="18982"/>
    <cellStyle name="SAPBEXHLevel2 10 3 3 5" xfId="18983"/>
    <cellStyle name="SAPBEXHLevel2 10 3 3 6" xfId="18984"/>
    <cellStyle name="SAPBEXHLevel2 10 3 4" xfId="18985"/>
    <cellStyle name="SAPBEXHLevel2 10 3 5" xfId="18986"/>
    <cellStyle name="SAPBEXHLevel2 10 3 6" xfId="18987"/>
    <cellStyle name="SAPBEXHLevel2 10 3 7" xfId="18988"/>
    <cellStyle name="SAPBEXHLevel2 10 3 8" xfId="18989"/>
    <cellStyle name="SAPBEXHLevel2 10 4" xfId="18990"/>
    <cellStyle name="SAPBEXHLevel2 10 5" xfId="18991"/>
    <cellStyle name="SAPBEXHLevel2 10 6" xfId="18992"/>
    <cellStyle name="SAPBEXHLevel2 10 7" xfId="18993"/>
    <cellStyle name="SAPBEXHLevel2 10 8" xfId="18994"/>
    <cellStyle name="SAPBEXHLevel2 11" xfId="18995"/>
    <cellStyle name="SAPBEXHLevel2 11 2" xfId="18996"/>
    <cellStyle name="SAPBEXHLevel2 11 2 2" xfId="18997"/>
    <cellStyle name="SAPBEXHLevel2 11 2 2 2" xfId="18998"/>
    <cellStyle name="SAPBEXHLevel2 11 2 2 3" xfId="18999"/>
    <cellStyle name="SAPBEXHLevel2 11 2 2 4" xfId="19000"/>
    <cellStyle name="SAPBEXHLevel2 11 2 2 5" xfId="19001"/>
    <cellStyle name="SAPBEXHLevel2 11 2 2 6" xfId="19002"/>
    <cellStyle name="SAPBEXHLevel2 11 2 3" xfId="19003"/>
    <cellStyle name="SAPBEXHLevel2 11 2 3 2" xfId="19004"/>
    <cellStyle name="SAPBEXHLevel2 11 2 3 3" xfId="19005"/>
    <cellStyle name="SAPBEXHLevel2 11 2 3 4" xfId="19006"/>
    <cellStyle name="SAPBEXHLevel2 11 2 3 5" xfId="19007"/>
    <cellStyle name="SAPBEXHLevel2 11 2 3 6" xfId="19008"/>
    <cellStyle name="SAPBEXHLevel2 11 2 4" xfId="19009"/>
    <cellStyle name="SAPBEXHLevel2 11 2 5" xfId="19010"/>
    <cellStyle name="SAPBEXHLevel2 11 2 6" xfId="19011"/>
    <cellStyle name="SAPBEXHLevel2 11 2 7" xfId="19012"/>
    <cellStyle name="SAPBEXHLevel2 11 2 8" xfId="19013"/>
    <cellStyle name="SAPBEXHLevel2 11 3" xfId="19014"/>
    <cellStyle name="SAPBEXHLevel2 11 3 2" xfId="19015"/>
    <cellStyle name="SAPBEXHLevel2 11 3 2 2" xfId="19016"/>
    <cellStyle name="SAPBEXHLevel2 11 3 2 3" xfId="19017"/>
    <cellStyle name="SAPBEXHLevel2 11 3 2 4" xfId="19018"/>
    <cellStyle name="SAPBEXHLevel2 11 3 2 5" xfId="19019"/>
    <cellStyle name="SAPBEXHLevel2 11 3 2 6" xfId="19020"/>
    <cellStyle name="SAPBEXHLevel2 11 3 3" xfId="19021"/>
    <cellStyle name="SAPBEXHLevel2 11 3 3 2" xfId="19022"/>
    <cellStyle name="SAPBEXHLevel2 11 3 3 3" xfId="19023"/>
    <cellStyle name="SAPBEXHLevel2 11 3 3 4" xfId="19024"/>
    <cellStyle name="SAPBEXHLevel2 11 3 3 5" xfId="19025"/>
    <cellStyle name="SAPBEXHLevel2 11 3 3 6" xfId="19026"/>
    <cellStyle name="SAPBEXHLevel2 11 3 4" xfId="19027"/>
    <cellStyle name="SAPBEXHLevel2 11 3 5" xfId="19028"/>
    <cellStyle name="SAPBEXHLevel2 11 3 6" xfId="19029"/>
    <cellStyle name="SAPBEXHLevel2 11 3 7" xfId="19030"/>
    <cellStyle name="SAPBEXHLevel2 11 3 8" xfId="19031"/>
    <cellStyle name="SAPBEXHLevel2 11 4" xfId="19032"/>
    <cellStyle name="SAPBEXHLevel2 11 5" xfId="19033"/>
    <cellStyle name="SAPBEXHLevel2 11 6" xfId="19034"/>
    <cellStyle name="SAPBEXHLevel2 11 7" xfId="19035"/>
    <cellStyle name="SAPBEXHLevel2 11 8" xfId="19036"/>
    <cellStyle name="SAPBEXHLevel2 12" xfId="19037"/>
    <cellStyle name="SAPBEXHLevel2 12 2" xfId="19038"/>
    <cellStyle name="SAPBEXHLevel2 12 2 2" xfId="19039"/>
    <cellStyle name="SAPBEXHLevel2 12 2 2 2" xfId="19040"/>
    <cellStyle name="SAPBEXHLevel2 12 2 2 3" xfId="19041"/>
    <cellStyle name="SAPBEXHLevel2 12 2 2 4" xfId="19042"/>
    <cellStyle name="SAPBEXHLevel2 12 2 2 5" xfId="19043"/>
    <cellStyle name="SAPBEXHLevel2 12 2 2 6" xfId="19044"/>
    <cellStyle name="SAPBEXHLevel2 12 2 3" xfId="19045"/>
    <cellStyle name="SAPBEXHLevel2 12 2 3 2" xfId="19046"/>
    <cellStyle name="SAPBEXHLevel2 12 2 3 3" xfId="19047"/>
    <cellStyle name="SAPBEXHLevel2 12 2 3 4" xfId="19048"/>
    <cellStyle name="SAPBEXHLevel2 12 2 3 5" xfId="19049"/>
    <cellStyle name="SAPBEXHLevel2 12 2 3 6" xfId="19050"/>
    <cellStyle name="SAPBEXHLevel2 12 2 4" xfId="19051"/>
    <cellStyle name="SAPBEXHLevel2 12 2 5" xfId="19052"/>
    <cellStyle name="SAPBEXHLevel2 12 2 6" xfId="19053"/>
    <cellStyle name="SAPBEXHLevel2 12 2 7" xfId="19054"/>
    <cellStyle name="SAPBEXHLevel2 12 2 8" xfId="19055"/>
    <cellStyle name="SAPBEXHLevel2 12 3" xfId="19056"/>
    <cellStyle name="SAPBEXHLevel2 12 3 2" xfId="19057"/>
    <cellStyle name="SAPBEXHLevel2 12 3 2 2" xfId="19058"/>
    <cellStyle name="SAPBEXHLevel2 12 3 2 3" xfId="19059"/>
    <cellStyle name="SAPBEXHLevel2 12 3 2 4" xfId="19060"/>
    <cellStyle name="SAPBEXHLevel2 12 3 2 5" xfId="19061"/>
    <cellStyle name="SAPBEXHLevel2 12 3 2 6" xfId="19062"/>
    <cellStyle name="SAPBEXHLevel2 12 3 3" xfId="19063"/>
    <cellStyle name="SAPBEXHLevel2 12 3 3 2" xfId="19064"/>
    <cellStyle name="SAPBEXHLevel2 12 3 3 3" xfId="19065"/>
    <cellStyle name="SAPBEXHLevel2 12 3 3 4" xfId="19066"/>
    <cellStyle name="SAPBEXHLevel2 12 3 3 5" xfId="19067"/>
    <cellStyle name="SAPBEXHLevel2 12 3 3 6" xfId="19068"/>
    <cellStyle name="SAPBEXHLevel2 12 3 4" xfId="19069"/>
    <cellStyle name="SAPBEXHLevel2 12 3 5" xfId="19070"/>
    <cellStyle name="SAPBEXHLevel2 12 3 6" xfId="19071"/>
    <cellStyle name="SAPBEXHLevel2 12 3 7" xfId="19072"/>
    <cellStyle name="SAPBEXHLevel2 12 3 8" xfId="19073"/>
    <cellStyle name="SAPBEXHLevel2 12 4" xfId="19074"/>
    <cellStyle name="SAPBEXHLevel2 12 5" xfId="19075"/>
    <cellStyle name="SAPBEXHLevel2 12 6" xfId="19076"/>
    <cellStyle name="SAPBEXHLevel2 12 7" xfId="19077"/>
    <cellStyle name="SAPBEXHLevel2 12 8" xfId="19078"/>
    <cellStyle name="SAPBEXHLevel2 13" xfId="19079"/>
    <cellStyle name="SAPBEXHLevel2 13 2" xfId="19080"/>
    <cellStyle name="SAPBEXHLevel2 13 2 2" xfId="19081"/>
    <cellStyle name="SAPBEXHLevel2 13 2 2 2" xfId="19082"/>
    <cellStyle name="SAPBEXHLevel2 13 2 2 3" xfId="19083"/>
    <cellStyle name="SAPBEXHLevel2 13 2 2 4" xfId="19084"/>
    <cellStyle name="SAPBEXHLevel2 13 2 2 5" xfId="19085"/>
    <cellStyle name="SAPBEXHLevel2 13 2 2 6" xfId="19086"/>
    <cellStyle name="SAPBEXHLevel2 13 2 3" xfId="19087"/>
    <cellStyle name="SAPBEXHLevel2 13 2 3 2" xfId="19088"/>
    <cellStyle name="SAPBEXHLevel2 13 2 3 3" xfId="19089"/>
    <cellStyle name="SAPBEXHLevel2 13 2 3 4" xfId="19090"/>
    <cellStyle name="SAPBEXHLevel2 13 2 3 5" xfId="19091"/>
    <cellStyle name="SAPBEXHLevel2 13 2 3 6" xfId="19092"/>
    <cellStyle name="SAPBEXHLevel2 13 2 4" xfId="19093"/>
    <cellStyle name="SAPBEXHLevel2 13 2 5" xfId="19094"/>
    <cellStyle name="SAPBEXHLevel2 13 2 6" xfId="19095"/>
    <cellStyle name="SAPBEXHLevel2 13 2 7" xfId="19096"/>
    <cellStyle name="SAPBEXHLevel2 13 2 8" xfId="19097"/>
    <cellStyle name="SAPBEXHLevel2 13 3" xfId="19098"/>
    <cellStyle name="SAPBEXHLevel2 13 3 2" xfId="19099"/>
    <cellStyle name="SAPBEXHLevel2 13 3 2 2" xfId="19100"/>
    <cellStyle name="SAPBEXHLevel2 13 3 2 3" xfId="19101"/>
    <cellStyle name="SAPBEXHLevel2 13 3 2 4" xfId="19102"/>
    <cellStyle name="SAPBEXHLevel2 13 3 2 5" xfId="19103"/>
    <cellStyle name="SAPBEXHLevel2 13 3 2 6" xfId="19104"/>
    <cellStyle name="SAPBEXHLevel2 13 3 3" xfId="19105"/>
    <cellStyle name="SAPBEXHLevel2 13 3 3 2" xfId="19106"/>
    <cellStyle name="SAPBEXHLevel2 13 3 3 3" xfId="19107"/>
    <cellStyle name="SAPBEXHLevel2 13 3 3 4" xfId="19108"/>
    <cellStyle name="SAPBEXHLevel2 13 3 3 5" xfId="19109"/>
    <cellStyle name="SAPBEXHLevel2 13 3 3 6" xfId="19110"/>
    <cellStyle name="SAPBEXHLevel2 13 3 4" xfId="19111"/>
    <cellStyle name="SAPBEXHLevel2 13 3 5" xfId="19112"/>
    <cellStyle name="SAPBEXHLevel2 13 3 6" xfId="19113"/>
    <cellStyle name="SAPBEXHLevel2 13 3 7" xfId="19114"/>
    <cellStyle name="SAPBEXHLevel2 13 3 8" xfId="19115"/>
    <cellStyle name="SAPBEXHLevel2 13 4" xfId="19116"/>
    <cellStyle name="SAPBEXHLevel2 13 5" xfId="19117"/>
    <cellStyle name="SAPBEXHLevel2 13 6" xfId="19118"/>
    <cellStyle name="SAPBEXHLevel2 13 7" xfId="19119"/>
    <cellStyle name="SAPBEXHLevel2 13 8" xfId="19120"/>
    <cellStyle name="SAPBEXHLevel2 14" xfId="19121"/>
    <cellStyle name="SAPBEXHLevel2 14 2" xfId="19122"/>
    <cellStyle name="SAPBEXHLevel2 14 2 2" xfId="19123"/>
    <cellStyle name="SAPBEXHLevel2 14 2 2 2" xfId="19124"/>
    <cellStyle name="SAPBEXHLevel2 14 2 2 3" xfId="19125"/>
    <cellStyle name="SAPBEXHLevel2 14 2 2 4" xfId="19126"/>
    <cellStyle name="SAPBEXHLevel2 14 2 2 5" xfId="19127"/>
    <cellStyle name="SAPBEXHLevel2 14 2 2 6" xfId="19128"/>
    <cellStyle name="SAPBEXHLevel2 14 2 3" xfId="19129"/>
    <cellStyle name="SAPBEXHLevel2 14 2 3 2" xfId="19130"/>
    <cellStyle name="SAPBEXHLevel2 14 2 3 3" xfId="19131"/>
    <cellStyle name="SAPBEXHLevel2 14 2 3 4" xfId="19132"/>
    <cellStyle name="SAPBEXHLevel2 14 2 3 5" xfId="19133"/>
    <cellStyle name="SAPBEXHLevel2 14 2 3 6" xfId="19134"/>
    <cellStyle name="SAPBEXHLevel2 14 2 4" xfId="19135"/>
    <cellStyle name="SAPBEXHLevel2 14 2 5" xfId="19136"/>
    <cellStyle name="SAPBEXHLevel2 14 2 6" xfId="19137"/>
    <cellStyle name="SAPBEXHLevel2 14 2 7" xfId="19138"/>
    <cellStyle name="SAPBEXHLevel2 14 2 8" xfId="19139"/>
    <cellStyle name="SAPBEXHLevel2 14 3" xfId="19140"/>
    <cellStyle name="SAPBEXHLevel2 14 3 2" xfId="19141"/>
    <cellStyle name="SAPBEXHLevel2 14 3 2 2" xfId="19142"/>
    <cellStyle name="SAPBEXHLevel2 14 3 2 3" xfId="19143"/>
    <cellStyle name="SAPBEXHLevel2 14 3 2 4" xfId="19144"/>
    <cellStyle name="SAPBEXHLevel2 14 3 2 5" xfId="19145"/>
    <cellStyle name="SAPBEXHLevel2 14 3 2 6" xfId="19146"/>
    <cellStyle name="SAPBEXHLevel2 14 3 3" xfId="19147"/>
    <cellStyle name="SAPBEXHLevel2 14 3 3 2" xfId="19148"/>
    <cellStyle name="SAPBEXHLevel2 14 3 3 3" xfId="19149"/>
    <cellStyle name="SAPBEXHLevel2 14 3 3 4" xfId="19150"/>
    <cellStyle name="SAPBEXHLevel2 14 3 3 5" xfId="19151"/>
    <cellStyle name="SAPBEXHLevel2 14 3 3 6" xfId="19152"/>
    <cellStyle name="SAPBEXHLevel2 14 3 4" xfId="19153"/>
    <cellStyle name="SAPBEXHLevel2 14 3 5" xfId="19154"/>
    <cellStyle name="SAPBEXHLevel2 14 3 6" xfId="19155"/>
    <cellStyle name="SAPBEXHLevel2 14 3 7" xfId="19156"/>
    <cellStyle name="SAPBEXHLevel2 14 3 8" xfId="19157"/>
    <cellStyle name="SAPBEXHLevel2 14 4" xfId="19158"/>
    <cellStyle name="SAPBEXHLevel2 14 5" xfId="19159"/>
    <cellStyle name="SAPBEXHLevel2 14 6" xfId="19160"/>
    <cellStyle name="SAPBEXHLevel2 14 7" xfId="19161"/>
    <cellStyle name="SAPBEXHLevel2 14 8" xfId="19162"/>
    <cellStyle name="SAPBEXHLevel2 15" xfId="19163"/>
    <cellStyle name="SAPBEXHLevel2 15 2" xfId="19164"/>
    <cellStyle name="SAPBEXHLevel2 15 2 2" xfId="19165"/>
    <cellStyle name="SAPBEXHLevel2 15 2 2 2" xfId="19166"/>
    <cellStyle name="SAPBEXHLevel2 15 2 2 3" xfId="19167"/>
    <cellStyle name="SAPBEXHLevel2 15 2 2 4" xfId="19168"/>
    <cellStyle name="SAPBEXHLevel2 15 2 2 5" xfId="19169"/>
    <cellStyle name="SAPBEXHLevel2 15 2 2 6" xfId="19170"/>
    <cellStyle name="SAPBEXHLevel2 15 2 3" xfId="19171"/>
    <cellStyle name="SAPBEXHLevel2 15 2 3 2" xfId="19172"/>
    <cellStyle name="SAPBEXHLevel2 15 2 3 3" xfId="19173"/>
    <cellStyle name="SAPBEXHLevel2 15 2 3 4" xfId="19174"/>
    <cellStyle name="SAPBEXHLevel2 15 2 3 5" xfId="19175"/>
    <cellStyle name="SAPBEXHLevel2 15 2 3 6" xfId="19176"/>
    <cellStyle name="SAPBEXHLevel2 15 2 4" xfId="19177"/>
    <cellStyle name="SAPBEXHLevel2 15 2 5" xfId="19178"/>
    <cellStyle name="SAPBEXHLevel2 15 2 6" xfId="19179"/>
    <cellStyle name="SAPBEXHLevel2 15 2 7" xfId="19180"/>
    <cellStyle name="SAPBEXHLevel2 15 2 8" xfId="19181"/>
    <cellStyle name="SAPBEXHLevel2 15 3" xfId="19182"/>
    <cellStyle name="SAPBEXHLevel2 15 3 2" xfId="19183"/>
    <cellStyle name="SAPBEXHLevel2 15 3 2 2" xfId="19184"/>
    <cellStyle name="SAPBEXHLevel2 15 3 2 3" xfId="19185"/>
    <cellStyle name="SAPBEXHLevel2 15 3 2 4" xfId="19186"/>
    <cellStyle name="SAPBEXHLevel2 15 3 2 5" xfId="19187"/>
    <cellStyle name="SAPBEXHLevel2 15 3 2 6" xfId="19188"/>
    <cellStyle name="SAPBEXHLevel2 15 3 3" xfId="19189"/>
    <cellStyle name="SAPBEXHLevel2 15 3 3 2" xfId="19190"/>
    <cellStyle name="SAPBEXHLevel2 15 3 3 3" xfId="19191"/>
    <cellStyle name="SAPBEXHLevel2 15 3 3 4" xfId="19192"/>
    <cellStyle name="SAPBEXHLevel2 15 3 3 5" xfId="19193"/>
    <cellStyle name="SAPBEXHLevel2 15 3 3 6" xfId="19194"/>
    <cellStyle name="SAPBEXHLevel2 15 3 4" xfId="19195"/>
    <cellStyle name="SAPBEXHLevel2 15 3 5" xfId="19196"/>
    <cellStyle name="SAPBEXHLevel2 15 3 6" xfId="19197"/>
    <cellStyle name="SAPBEXHLevel2 15 3 7" xfId="19198"/>
    <cellStyle name="SAPBEXHLevel2 15 3 8" xfId="19199"/>
    <cellStyle name="SAPBEXHLevel2 15 4" xfId="19200"/>
    <cellStyle name="SAPBEXHLevel2 15 5" xfId="19201"/>
    <cellStyle name="SAPBEXHLevel2 15 6" xfId="19202"/>
    <cellStyle name="SAPBEXHLevel2 15 7" xfId="19203"/>
    <cellStyle name="SAPBEXHLevel2 15 8" xfId="19204"/>
    <cellStyle name="SAPBEXHLevel2 16" xfId="19205"/>
    <cellStyle name="SAPBEXHLevel2 16 2" xfId="19206"/>
    <cellStyle name="SAPBEXHLevel2 16 2 2" xfId="19207"/>
    <cellStyle name="SAPBEXHLevel2 16 2 2 2" xfId="19208"/>
    <cellStyle name="SAPBEXHLevel2 16 2 2 3" xfId="19209"/>
    <cellStyle name="SAPBEXHLevel2 16 2 2 4" xfId="19210"/>
    <cellStyle name="SAPBEXHLevel2 16 2 2 5" xfId="19211"/>
    <cellStyle name="SAPBEXHLevel2 16 2 2 6" xfId="19212"/>
    <cellStyle name="SAPBEXHLevel2 16 2 3" xfId="19213"/>
    <cellStyle name="SAPBEXHLevel2 16 2 3 2" xfId="19214"/>
    <cellStyle name="SAPBEXHLevel2 16 2 3 3" xfId="19215"/>
    <cellStyle name="SAPBEXHLevel2 16 2 3 4" xfId="19216"/>
    <cellStyle name="SAPBEXHLevel2 16 2 3 5" xfId="19217"/>
    <cellStyle name="SAPBEXHLevel2 16 2 3 6" xfId="19218"/>
    <cellStyle name="SAPBEXHLevel2 16 2 4" xfId="19219"/>
    <cellStyle name="SAPBEXHLevel2 16 2 5" xfId="19220"/>
    <cellStyle name="SAPBEXHLevel2 16 2 6" xfId="19221"/>
    <cellStyle name="SAPBEXHLevel2 16 2 7" xfId="19222"/>
    <cellStyle name="SAPBEXHLevel2 16 2 8" xfId="19223"/>
    <cellStyle name="SAPBEXHLevel2 16 3" xfId="19224"/>
    <cellStyle name="SAPBEXHLevel2 16 3 2" xfId="19225"/>
    <cellStyle name="SAPBEXHLevel2 16 3 2 2" xfId="19226"/>
    <cellStyle name="SAPBEXHLevel2 16 3 2 3" xfId="19227"/>
    <cellStyle name="SAPBEXHLevel2 16 3 2 4" xfId="19228"/>
    <cellStyle name="SAPBEXHLevel2 16 3 2 5" xfId="19229"/>
    <cellStyle name="SAPBEXHLevel2 16 3 2 6" xfId="19230"/>
    <cellStyle name="SAPBEXHLevel2 16 3 3" xfId="19231"/>
    <cellStyle name="SAPBEXHLevel2 16 3 3 2" xfId="19232"/>
    <cellStyle name="SAPBEXHLevel2 16 3 3 3" xfId="19233"/>
    <cellStyle name="SAPBEXHLevel2 16 3 3 4" xfId="19234"/>
    <cellStyle name="SAPBEXHLevel2 16 3 3 5" xfId="19235"/>
    <cellStyle name="SAPBEXHLevel2 16 3 3 6" xfId="19236"/>
    <cellStyle name="SAPBEXHLevel2 16 3 4" xfId="19237"/>
    <cellStyle name="SAPBEXHLevel2 16 3 5" xfId="19238"/>
    <cellStyle name="SAPBEXHLevel2 16 3 6" xfId="19239"/>
    <cellStyle name="SAPBEXHLevel2 16 3 7" xfId="19240"/>
    <cellStyle name="SAPBEXHLevel2 16 3 8" xfId="19241"/>
    <cellStyle name="SAPBEXHLevel2 16 4" xfId="19242"/>
    <cellStyle name="SAPBEXHLevel2 16 5" xfId="19243"/>
    <cellStyle name="SAPBEXHLevel2 16 6" xfId="19244"/>
    <cellStyle name="SAPBEXHLevel2 16 7" xfId="19245"/>
    <cellStyle name="SAPBEXHLevel2 16 8" xfId="19246"/>
    <cellStyle name="SAPBEXHLevel2 17" xfId="19247"/>
    <cellStyle name="SAPBEXHLevel2 17 2" xfId="19248"/>
    <cellStyle name="SAPBEXHLevel2 17 2 2" xfId="19249"/>
    <cellStyle name="SAPBEXHLevel2 17 2 2 2" xfId="19250"/>
    <cellStyle name="SAPBEXHLevel2 17 2 2 3" xfId="19251"/>
    <cellStyle name="SAPBEXHLevel2 17 2 2 4" xfId="19252"/>
    <cellStyle name="SAPBEXHLevel2 17 2 2 5" xfId="19253"/>
    <cellStyle name="SAPBEXHLevel2 17 2 2 6" xfId="19254"/>
    <cellStyle name="SAPBEXHLevel2 17 2 3" xfId="19255"/>
    <cellStyle name="SAPBEXHLevel2 17 2 3 2" xfId="19256"/>
    <cellStyle name="SAPBEXHLevel2 17 2 3 3" xfId="19257"/>
    <cellStyle name="SAPBEXHLevel2 17 2 3 4" xfId="19258"/>
    <cellStyle name="SAPBEXHLevel2 17 2 3 5" xfId="19259"/>
    <cellStyle name="SAPBEXHLevel2 17 2 3 6" xfId="19260"/>
    <cellStyle name="SAPBEXHLevel2 17 2 4" xfId="19261"/>
    <cellStyle name="SAPBEXHLevel2 17 2 5" xfId="19262"/>
    <cellStyle name="SAPBEXHLevel2 17 2 6" xfId="19263"/>
    <cellStyle name="SAPBEXHLevel2 17 2 7" xfId="19264"/>
    <cellStyle name="SAPBEXHLevel2 17 2 8" xfId="19265"/>
    <cellStyle name="SAPBEXHLevel2 17 3" xfId="19266"/>
    <cellStyle name="SAPBEXHLevel2 17 3 2" xfId="19267"/>
    <cellStyle name="SAPBEXHLevel2 17 3 2 2" xfId="19268"/>
    <cellStyle name="SAPBEXHLevel2 17 3 2 3" xfId="19269"/>
    <cellStyle name="SAPBEXHLevel2 17 3 2 4" xfId="19270"/>
    <cellStyle name="SAPBEXHLevel2 17 3 2 5" xfId="19271"/>
    <cellStyle name="SAPBEXHLevel2 17 3 2 6" xfId="19272"/>
    <cellStyle name="SAPBEXHLevel2 17 3 3" xfId="19273"/>
    <cellStyle name="SAPBEXHLevel2 17 3 3 2" xfId="19274"/>
    <cellStyle name="SAPBEXHLevel2 17 3 3 3" xfId="19275"/>
    <cellStyle name="SAPBEXHLevel2 17 3 3 4" xfId="19276"/>
    <cellStyle name="SAPBEXHLevel2 17 3 3 5" xfId="19277"/>
    <cellStyle name="SAPBEXHLevel2 17 3 3 6" xfId="19278"/>
    <cellStyle name="SAPBEXHLevel2 17 3 4" xfId="19279"/>
    <cellStyle name="SAPBEXHLevel2 17 3 5" xfId="19280"/>
    <cellStyle name="SAPBEXHLevel2 17 3 6" xfId="19281"/>
    <cellStyle name="SAPBEXHLevel2 17 3 7" xfId="19282"/>
    <cellStyle name="SAPBEXHLevel2 17 3 8" xfId="19283"/>
    <cellStyle name="SAPBEXHLevel2 17 4" xfId="19284"/>
    <cellStyle name="SAPBEXHLevel2 17 5" xfId="19285"/>
    <cellStyle name="SAPBEXHLevel2 17 6" xfId="19286"/>
    <cellStyle name="SAPBEXHLevel2 17 7" xfId="19287"/>
    <cellStyle name="SAPBEXHLevel2 17 8" xfId="19288"/>
    <cellStyle name="SAPBEXHLevel2 18" xfId="19289"/>
    <cellStyle name="SAPBEXHLevel2 18 2" xfId="19290"/>
    <cellStyle name="SAPBEXHLevel2 18 2 2" xfId="19291"/>
    <cellStyle name="SAPBEXHLevel2 18 2 2 2" xfId="19292"/>
    <cellStyle name="SAPBEXHLevel2 18 2 2 3" xfId="19293"/>
    <cellStyle name="SAPBEXHLevel2 18 2 2 4" xfId="19294"/>
    <cellStyle name="SAPBEXHLevel2 18 2 2 5" xfId="19295"/>
    <cellStyle name="SAPBEXHLevel2 18 2 2 6" xfId="19296"/>
    <cellStyle name="SAPBEXHLevel2 18 2 3" xfId="19297"/>
    <cellStyle name="SAPBEXHLevel2 18 2 3 2" xfId="19298"/>
    <cellStyle name="SAPBEXHLevel2 18 2 3 3" xfId="19299"/>
    <cellStyle name="SAPBEXHLevel2 18 2 3 4" xfId="19300"/>
    <cellStyle name="SAPBEXHLevel2 18 2 3 5" xfId="19301"/>
    <cellStyle name="SAPBEXHLevel2 18 2 3 6" xfId="19302"/>
    <cellStyle name="SAPBEXHLevel2 18 2 4" xfId="19303"/>
    <cellStyle name="SAPBEXHLevel2 18 2 5" xfId="19304"/>
    <cellStyle name="SAPBEXHLevel2 18 2 6" xfId="19305"/>
    <cellStyle name="SAPBEXHLevel2 18 2 7" xfId="19306"/>
    <cellStyle name="SAPBEXHLevel2 18 2 8" xfId="19307"/>
    <cellStyle name="SAPBEXHLevel2 18 3" xfId="19308"/>
    <cellStyle name="SAPBEXHLevel2 18 3 2" xfId="19309"/>
    <cellStyle name="SAPBEXHLevel2 18 3 2 2" xfId="19310"/>
    <cellStyle name="SAPBEXHLevel2 18 3 2 3" xfId="19311"/>
    <cellStyle name="SAPBEXHLevel2 18 3 2 4" xfId="19312"/>
    <cellStyle name="SAPBEXHLevel2 18 3 2 5" xfId="19313"/>
    <cellStyle name="SAPBEXHLevel2 18 3 2 6" xfId="19314"/>
    <cellStyle name="SAPBEXHLevel2 18 3 3" xfId="19315"/>
    <cellStyle name="SAPBEXHLevel2 18 3 3 2" xfId="19316"/>
    <cellStyle name="SAPBEXHLevel2 18 3 3 3" xfId="19317"/>
    <cellStyle name="SAPBEXHLevel2 18 3 3 4" xfId="19318"/>
    <cellStyle name="SAPBEXHLevel2 18 3 3 5" xfId="19319"/>
    <cellStyle name="SAPBEXHLevel2 18 3 3 6" xfId="19320"/>
    <cellStyle name="SAPBEXHLevel2 18 3 4" xfId="19321"/>
    <cellStyle name="SAPBEXHLevel2 18 3 5" xfId="19322"/>
    <cellStyle name="SAPBEXHLevel2 18 3 6" xfId="19323"/>
    <cellStyle name="SAPBEXHLevel2 18 3 7" xfId="19324"/>
    <cellStyle name="SAPBEXHLevel2 18 3 8" xfId="19325"/>
    <cellStyle name="SAPBEXHLevel2 18 4" xfId="19326"/>
    <cellStyle name="SAPBEXHLevel2 18 5" xfId="19327"/>
    <cellStyle name="SAPBEXHLevel2 18 6" xfId="19328"/>
    <cellStyle name="SAPBEXHLevel2 18 7" xfId="19329"/>
    <cellStyle name="SAPBEXHLevel2 18 8" xfId="19330"/>
    <cellStyle name="SAPBEXHLevel2 19" xfId="19331"/>
    <cellStyle name="SAPBEXHLevel2 19 2" xfId="19332"/>
    <cellStyle name="SAPBEXHLevel2 19 2 2" xfId="19333"/>
    <cellStyle name="SAPBEXHLevel2 19 2 2 2" xfId="19334"/>
    <cellStyle name="SAPBEXHLevel2 19 2 2 3" xfId="19335"/>
    <cellStyle name="SAPBEXHLevel2 19 2 2 4" xfId="19336"/>
    <cellStyle name="SAPBEXHLevel2 19 2 2 5" xfId="19337"/>
    <cellStyle name="SAPBEXHLevel2 19 2 2 6" xfId="19338"/>
    <cellStyle name="SAPBEXHLevel2 19 2 3" xfId="19339"/>
    <cellStyle name="SAPBEXHLevel2 19 2 3 2" xfId="19340"/>
    <cellStyle name="SAPBEXHLevel2 19 2 3 3" xfId="19341"/>
    <cellStyle name="SAPBEXHLevel2 19 2 3 4" xfId="19342"/>
    <cellStyle name="SAPBEXHLevel2 19 2 3 5" xfId="19343"/>
    <cellStyle name="SAPBEXHLevel2 19 2 3 6" xfId="19344"/>
    <cellStyle name="SAPBEXHLevel2 19 2 4" xfId="19345"/>
    <cellStyle name="SAPBEXHLevel2 19 2 5" xfId="19346"/>
    <cellStyle name="SAPBEXHLevel2 19 2 6" xfId="19347"/>
    <cellStyle name="SAPBEXHLevel2 19 2 7" xfId="19348"/>
    <cellStyle name="SAPBEXHLevel2 19 2 8" xfId="19349"/>
    <cellStyle name="SAPBEXHLevel2 19 3" xfId="19350"/>
    <cellStyle name="SAPBEXHLevel2 19 3 2" xfId="19351"/>
    <cellStyle name="SAPBEXHLevel2 19 3 2 2" xfId="19352"/>
    <cellStyle name="SAPBEXHLevel2 19 3 2 3" xfId="19353"/>
    <cellStyle name="SAPBEXHLevel2 19 3 2 4" xfId="19354"/>
    <cellStyle name="SAPBEXHLevel2 19 3 2 5" xfId="19355"/>
    <cellStyle name="SAPBEXHLevel2 19 3 2 6" xfId="19356"/>
    <cellStyle name="SAPBEXHLevel2 19 3 3" xfId="19357"/>
    <cellStyle name="SAPBEXHLevel2 19 3 3 2" xfId="19358"/>
    <cellStyle name="SAPBEXHLevel2 19 3 3 3" xfId="19359"/>
    <cellStyle name="SAPBEXHLevel2 19 3 3 4" xfId="19360"/>
    <cellStyle name="SAPBEXHLevel2 19 3 3 5" xfId="19361"/>
    <cellStyle name="SAPBEXHLevel2 19 3 3 6" xfId="19362"/>
    <cellStyle name="SAPBEXHLevel2 19 3 4" xfId="19363"/>
    <cellStyle name="SAPBEXHLevel2 19 3 5" xfId="19364"/>
    <cellStyle name="SAPBEXHLevel2 19 3 6" xfId="19365"/>
    <cellStyle name="SAPBEXHLevel2 19 3 7" xfId="19366"/>
    <cellStyle name="SAPBEXHLevel2 19 3 8" xfId="19367"/>
    <cellStyle name="SAPBEXHLevel2 19 4" xfId="19368"/>
    <cellStyle name="SAPBEXHLevel2 19 5" xfId="19369"/>
    <cellStyle name="SAPBEXHLevel2 19 6" xfId="19370"/>
    <cellStyle name="SAPBEXHLevel2 19 7" xfId="19371"/>
    <cellStyle name="SAPBEXHLevel2 19 8" xfId="19372"/>
    <cellStyle name="SAPBEXHLevel2 2" xfId="19373"/>
    <cellStyle name="SAPBEXHLevel2 2 2" xfId="19374"/>
    <cellStyle name="SAPBEXHLevel2 2 2 2" xfId="19375"/>
    <cellStyle name="SAPBEXHLevel2 2 2 2 2" xfId="19376"/>
    <cellStyle name="SAPBEXHLevel2 2 2 2 3" xfId="19377"/>
    <cellStyle name="SAPBEXHLevel2 2 2 2 4" xfId="19378"/>
    <cellStyle name="SAPBEXHLevel2 2 2 2 5" xfId="19379"/>
    <cellStyle name="SAPBEXHLevel2 2 2 2 6" xfId="19380"/>
    <cellStyle name="SAPBEXHLevel2 2 2 3" xfId="19381"/>
    <cellStyle name="SAPBEXHLevel2 2 2 3 2" xfId="19382"/>
    <cellStyle name="SAPBEXHLevel2 2 2 3 3" xfId="19383"/>
    <cellStyle name="SAPBEXHLevel2 2 2 3 4" xfId="19384"/>
    <cellStyle name="SAPBEXHLevel2 2 2 3 5" xfId="19385"/>
    <cellStyle name="SAPBEXHLevel2 2 2 3 6" xfId="19386"/>
    <cellStyle name="SAPBEXHLevel2 2 2 4" xfId="19387"/>
    <cellStyle name="SAPBEXHLevel2 2 2 5" xfId="19388"/>
    <cellStyle name="SAPBEXHLevel2 2 2 6" xfId="19389"/>
    <cellStyle name="SAPBEXHLevel2 2 2 7" xfId="19390"/>
    <cellStyle name="SAPBEXHLevel2 2 2 8" xfId="19391"/>
    <cellStyle name="SAPBEXHLevel2 2 3" xfId="19392"/>
    <cellStyle name="SAPBEXHLevel2 2 3 2" xfId="19393"/>
    <cellStyle name="SAPBEXHLevel2 2 3 2 2" xfId="19394"/>
    <cellStyle name="SAPBEXHLevel2 2 3 2 3" xfId="19395"/>
    <cellStyle name="SAPBEXHLevel2 2 3 2 4" xfId="19396"/>
    <cellStyle name="SAPBEXHLevel2 2 3 2 5" xfId="19397"/>
    <cellStyle name="SAPBEXHLevel2 2 3 2 6" xfId="19398"/>
    <cellStyle name="SAPBEXHLevel2 2 3 3" xfId="19399"/>
    <cellStyle name="SAPBEXHLevel2 2 3 3 2" xfId="19400"/>
    <cellStyle name="SAPBEXHLevel2 2 3 3 3" xfId="19401"/>
    <cellStyle name="SAPBEXHLevel2 2 3 3 4" xfId="19402"/>
    <cellStyle name="SAPBEXHLevel2 2 3 3 5" xfId="19403"/>
    <cellStyle name="SAPBEXHLevel2 2 3 3 6" xfId="19404"/>
    <cellStyle name="SAPBEXHLevel2 2 3 4" xfId="19405"/>
    <cellStyle name="SAPBEXHLevel2 2 3 5" xfId="19406"/>
    <cellStyle name="SAPBEXHLevel2 2 3 6" xfId="19407"/>
    <cellStyle name="SAPBEXHLevel2 2 3 7" xfId="19408"/>
    <cellStyle name="SAPBEXHLevel2 2 3 8" xfId="19409"/>
    <cellStyle name="SAPBEXHLevel2 2 4" xfId="19410"/>
    <cellStyle name="SAPBEXHLevel2 2 5" xfId="19411"/>
    <cellStyle name="SAPBEXHLevel2 2 6" xfId="19412"/>
    <cellStyle name="SAPBEXHLevel2 2 7" xfId="19413"/>
    <cellStyle name="SAPBEXHLevel2 2 8" xfId="19414"/>
    <cellStyle name="SAPBEXHLevel2 20" xfId="19415"/>
    <cellStyle name="SAPBEXHLevel2 20 2" xfId="19416"/>
    <cellStyle name="SAPBEXHLevel2 20 2 2" xfId="19417"/>
    <cellStyle name="SAPBEXHLevel2 20 2 3" xfId="19418"/>
    <cellStyle name="SAPBEXHLevel2 20 2 4" xfId="19419"/>
    <cellStyle name="SAPBEXHLevel2 20 2 5" xfId="19420"/>
    <cellStyle name="SAPBEXHLevel2 20 2 6" xfId="19421"/>
    <cellStyle name="SAPBEXHLevel2 20 3" xfId="19422"/>
    <cellStyle name="SAPBEXHLevel2 20 3 2" xfId="19423"/>
    <cellStyle name="SAPBEXHLevel2 20 3 3" xfId="19424"/>
    <cellStyle name="SAPBEXHLevel2 20 3 4" xfId="19425"/>
    <cellStyle name="SAPBEXHLevel2 20 3 5" xfId="19426"/>
    <cellStyle name="SAPBEXHLevel2 20 3 6" xfId="19427"/>
    <cellStyle name="SAPBEXHLevel2 20 4" xfId="19428"/>
    <cellStyle name="SAPBEXHLevel2 20 5" xfId="19429"/>
    <cellStyle name="SAPBEXHLevel2 20 6" xfId="19430"/>
    <cellStyle name="SAPBEXHLevel2 20 7" xfId="19431"/>
    <cellStyle name="SAPBEXHLevel2 20 8" xfId="19432"/>
    <cellStyle name="SAPBEXHLevel2 21" xfId="19433"/>
    <cellStyle name="SAPBEXHLevel2 21 2" xfId="19434"/>
    <cellStyle name="SAPBEXHLevel2 21 2 2" xfId="19435"/>
    <cellStyle name="SAPBEXHLevel2 21 2 3" xfId="19436"/>
    <cellStyle name="SAPBEXHLevel2 21 2 4" xfId="19437"/>
    <cellStyle name="SAPBEXHLevel2 21 2 5" xfId="19438"/>
    <cellStyle name="SAPBEXHLevel2 21 2 6" xfId="19439"/>
    <cellStyle name="SAPBEXHLevel2 21 3" xfId="19440"/>
    <cellStyle name="SAPBEXHLevel2 21 3 2" xfId="19441"/>
    <cellStyle name="SAPBEXHLevel2 21 3 3" xfId="19442"/>
    <cellStyle name="SAPBEXHLevel2 21 3 4" xfId="19443"/>
    <cellStyle name="SAPBEXHLevel2 21 3 5" xfId="19444"/>
    <cellStyle name="SAPBEXHLevel2 21 3 6" xfId="19445"/>
    <cellStyle name="SAPBEXHLevel2 21 4" xfId="19446"/>
    <cellStyle name="SAPBEXHLevel2 21 5" xfId="19447"/>
    <cellStyle name="SAPBEXHLevel2 21 6" xfId="19448"/>
    <cellStyle name="SAPBEXHLevel2 21 7" xfId="19449"/>
    <cellStyle name="SAPBEXHLevel2 21 8" xfId="19450"/>
    <cellStyle name="SAPBEXHLevel2 22" xfId="19451"/>
    <cellStyle name="SAPBEXHLevel2 23" xfId="19452"/>
    <cellStyle name="SAPBEXHLevel2 24" xfId="19453"/>
    <cellStyle name="SAPBEXHLevel2 25" xfId="19454"/>
    <cellStyle name="SAPBEXHLevel2 26" xfId="19455"/>
    <cellStyle name="SAPBEXHLevel2 27" xfId="32950"/>
    <cellStyle name="SAPBEXHLevel2 3" xfId="19456"/>
    <cellStyle name="SAPBEXHLevel2 3 2" xfId="19457"/>
    <cellStyle name="SAPBEXHLevel2 3 2 2" xfId="19458"/>
    <cellStyle name="SAPBEXHLevel2 3 2 2 2" xfId="19459"/>
    <cellStyle name="SAPBEXHLevel2 3 2 2 3" xfId="19460"/>
    <cellStyle name="SAPBEXHLevel2 3 2 2 4" xfId="19461"/>
    <cellStyle name="SAPBEXHLevel2 3 2 2 5" xfId="19462"/>
    <cellStyle name="SAPBEXHLevel2 3 2 2 6" xfId="19463"/>
    <cellStyle name="SAPBEXHLevel2 3 2 3" xfId="19464"/>
    <cellStyle name="SAPBEXHLevel2 3 2 3 2" xfId="19465"/>
    <cellStyle name="SAPBEXHLevel2 3 2 3 3" xfId="19466"/>
    <cellStyle name="SAPBEXHLevel2 3 2 3 4" xfId="19467"/>
    <cellStyle name="SAPBEXHLevel2 3 2 3 5" xfId="19468"/>
    <cellStyle name="SAPBEXHLevel2 3 2 3 6" xfId="19469"/>
    <cellStyle name="SAPBEXHLevel2 3 2 4" xfId="19470"/>
    <cellStyle name="SAPBEXHLevel2 3 2 5" xfId="19471"/>
    <cellStyle name="SAPBEXHLevel2 3 2 6" xfId="19472"/>
    <cellStyle name="SAPBEXHLevel2 3 2 7" xfId="19473"/>
    <cellStyle name="SAPBEXHLevel2 3 2 8" xfId="19474"/>
    <cellStyle name="SAPBEXHLevel2 3 3" xfId="19475"/>
    <cellStyle name="SAPBEXHLevel2 3 3 2" xfId="19476"/>
    <cellStyle name="SAPBEXHLevel2 3 3 2 2" xfId="19477"/>
    <cellStyle name="SAPBEXHLevel2 3 3 2 3" xfId="19478"/>
    <cellStyle name="SAPBEXHLevel2 3 3 2 4" xfId="19479"/>
    <cellStyle name="SAPBEXHLevel2 3 3 2 5" xfId="19480"/>
    <cellStyle name="SAPBEXHLevel2 3 3 2 6" xfId="19481"/>
    <cellStyle name="SAPBEXHLevel2 3 3 3" xfId="19482"/>
    <cellStyle name="SAPBEXHLevel2 3 3 3 2" xfId="19483"/>
    <cellStyle name="SAPBEXHLevel2 3 3 3 3" xfId="19484"/>
    <cellStyle name="SAPBEXHLevel2 3 3 3 4" xfId="19485"/>
    <cellStyle name="SAPBEXHLevel2 3 3 3 5" xfId="19486"/>
    <cellStyle name="SAPBEXHLevel2 3 3 3 6" xfId="19487"/>
    <cellStyle name="SAPBEXHLevel2 3 3 4" xfId="19488"/>
    <cellStyle name="SAPBEXHLevel2 3 3 5" xfId="19489"/>
    <cellStyle name="SAPBEXHLevel2 3 3 6" xfId="19490"/>
    <cellStyle name="SAPBEXHLevel2 3 3 7" xfId="19491"/>
    <cellStyle name="SAPBEXHLevel2 3 3 8" xfId="19492"/>
    <cellStyle name="SAPBEXHLevel2 3 4" xfId="19493"/>
    <cellStyle name="SAPBEXHLevel2 3 5" xfId="19494"/>
    <cellStyle name="SAPBEXHLevel2 3 6" xfId="19495"/>
    <cellStyle name="SAPBEXHLevel2 3 7" xfId="19496"/>
    <cellStyle name="SAPBEXHLevel2 3 8" xfId="19497"/>
    <cellStyle name="SAPBEXHLevel2 4" xfId="19498"/>
    <cellStyle name="SAPBEXHLevel2 4 2" xfId="19499"/>
    <cellStyle name="SAPBEXHLevel2 4 2 2" xfId="19500"/>
    <cellStyle name="SAPBEXHLevel2 4 2 2 2" xfId="19501"/>
    <cellStyle name="SAPBEXHLevel2 4 2 2 3" xfId="19502"/>
    <cellStyle name="SAPBEXHLevel2 4 2 2 4" xfId="19503"/>
    <cellStyle name="SAPBEXHLevel2 4 2 2 5" xfId="19504"/>
    <cellStyle name="SAPBEXHLevel2 4 2 2 6" xfId="19505"/>
    <cellStyle name="SAPBEXHLevel2 4 2 3" xfId="19506"/>
    <cellStyle name="SAPBEXHLevel2 4 2 3 2" xfId="19507"/>
    <cellStyle name="SAPBEXHLevel2 4 2 3 3" xfId="19508"/>
    <cellStyle name="SAPBEXHLevel2 4 2 3 4" xfId="19509"/>
    <cellStyle name="SAPBEXHLevel2 4 2 3 5" xfId="19510"/>
    <cellStyle name="SAPBEXHLevel2 4 2 3 6" xfId="19511"/>
    <cellStyle name="SAPBEXHLevel2 4 2 4" xfId="19512"/>
    <cellStyle name="SAPBEXHLevel2 4 2 5" xfId="19513"/>
    <cellStyle name="SAPBEXHLevel2 4 2 6" xfId="19514"/>
    <cellStyle name="SAPBEXHLevel2 4 2 7" xfId="19515"/>
    <cellStyle name="SAPBEXHLevel2 4 2 8" xfId="19516"/>
    <cellStyle name="SAPBEXHLevel2 4 3" xfId="19517"/>
    <cellStyle name="SAPBEXHLevel2 4 3 2" xfId="19518"/>
    <cellStyle name="SAPBEXHLevel2 4 3 2 2" xfId="19519"/>
    <cellStyle name="SAPBEXHLevel2 4 3 2 3" xfId="19520"/>
    <cellStyle name="SAPBEXHLevel2 4 3 2 4" xfId="19521"/>
    <cellStyle name="SAPBEXHLevel2 4 3 2 5" xfId="19522"/>
    <cellStyle name="SAPBEXHLevel2 4 3 2 6" xfId="19523"/>
    <cellStyle name="SAPBEXHLevel2 4 3 3" xfId="19524"/>
    <cellStyle name="SAPBEXHLevel2 4 3 3 2" xfId="19525"/>
    <cellStyle name="SAPBEXHLevel2 4 3 3 3" xfId="19526"/>
    <cellStyle name="SAPBEXHLevel2 4 3 3 4" xfId="19527"/>
    <cellStyle name="SAPBEXHLevel2 4 3 3 5" xfId="19528"/>
    <cellStyle name="SAPBEXHLevel2 4 3 3 6" xfId="19529"/>
    <cellStyle name="SAPBEXHLevel2 4 3 4" xfId="19530"/>
    <cellStyle name="SAPBEXHLevel2 4 3 5" xfId="19531"/>
    <cellStyle name="SAPBEXHLevel2 4 3 6" xfId="19532"/>
    <cellStyle name="SAPBEXHLevel2 4 3 7" xfId="19533"/>
    <cellStyle name="SAPBEXHLevel2 4 3 8" xfId="19534"/>
    <cellStyle name="SAPBEXHLevel2 4 4" xfId="19535"/>
    <cellStyle name="SAPBEXHLevel2 4 5" xfId="19536"/>
    <cellStyle name="SAPBEXHLevel2 4 6" xfId="19537"/>
    <cellStyle name="SAPBEXHLevel2 4 7" xfId="19538"/>
    <cellStyle name="SAPBEXHLevel2 4 8" xfId="19539"/>
    <cellStyle name="SAPBEXHLevel2 5" xfId="19540"/>
    <cellStyle name="SAPBEXHLevel2 5 2" xfId="19541"/>
    <cellStyle name="SAPBEXHLevel2 5 2 2" xfId="19542"/>
    <cellStyle name="SAPBEXHLevel2 5 2 2 2" xfId="19543"/>
    <cellStyle name="SAPBEXHLevel2 5 2 2 3" xfId="19544"/>
    <cellStyle name="SAPBEXHLevel2 5 2 2 4" xfId="19545"/>
    <cellStyle name="SAPBEXHLevel2 5 2 2 5" xfId="19546"/>
    <cellStyle name="SAPBEXHLevel2 5 2 2 6" xfId="19547"/>
    <cellStyle name="SAPBEXHLevel2 5 2 3" xfId="19548"/>
    <cellStyle name="SAPBEXHLevel2 5 2 3 2" xfId="19549"/>
    <cellStyle name="SAPBEXHLevel2 5 2 3 3" xfId="19550"/>
    <cellStyle name="SAPBEXHLevel2 5 2 3 4" xfId="19551"/>
    <cellStyle name="SAPBEXHLevel2 5 2 3 5" xfId="19552"/>
    <cellStyle name="SAPBEXHLevel2 5 2 3 6" xfId="19553"/>
    <cellStyle name="SAPBEXHLevel2 5 2 4" xfId="19554"/>
    <cellStyle name="SAPBEXHLevel2 5 2 5" xfId="19555"/>
    <cellStyle name="SAPBEXHLevel2 5 2 6" xfId="19556"/>
    <cellStyle name="SAPBEXHLevel2 5 2 7" xfId="19557"/>
    <cellStyle name="SAPBEXHLevel2 5 2 8" xfId="19558"/>
    <cellStyle name="SAPBEXHLevel2 5 3" xfId="19559"/>
    <cellStyle name="SAPBEXHLevel2 5 3 2" xfId="19560"/>
    <cellStyle name="SAPBEXHLevel2 5 3 2 2" xfId="19561"/>
    <cellStyle name="SAPBEXHLevel2 5 3 2 3" xfId="19562"/>
    <cellStyle name="SAPBEXHLevel2 5 3 2 4" xfId="19563"/>
    <cellStyle name="SAPBEXHLevel2 5 3 2 5" xfId="19564"/>
    <cellStyle name="SAPBEXHLevel2 5 3 2 6" xfId="19565"/>
    <cellStyle name="SAPBEXHLevel2 5 3 3" xfId="19566"/>
    <cellStyle name="SAPBEXHLevel2 5 3 3 2" xfId="19567"/>
    <cellStyle name="SAPBEXHLevel2 5 3 3 3" xfId="19568"/>
    <cellStyle name="SAPBEXHLevel2 5 3 3 4" xfId="19569"/>
    <cellStyle name="SAPBEXHLevel2 5 3 3 5" xfId="19570"/>
    <cellStyle name="SAPBEXHLevel2 5 3 3 6" xfId="19571"/>
    <cellStyle name="SAPBEXHLevel2 5 3 4" xfId="19572"/>
    <cellStyle name="SAPBEXHLevel2 5 3 5" xfId="19573"/>
    <cellStyle name="SAPBEXHLevel2 5 3 6" xfId="19574"/>
    <cellStyle name="SAPBEXHLevel2 5 3 7" xfId="19575"/>
    <cellStyle name="SAPBEXHLevel2 5 3 8" xfId="19576"/>
    <cellStyle name="SAPBEXHLevel2 5 4" xfId="19577"/>
    <cellStyle name="SAPBEXHLevel2 5 5" xfId="19578"/>
    <cellStyle name="SAPBEXHLevel2 5 6" xfId="19579"/>
    <cellStyle name="SAPBEXHLevel2 5 7" xfId="19580"/>
    <cellStyle name="SAPBEXHLevel2 5 8" xfId="19581"/>
    <cellStyle name="SAPBEXHLevel2 6" xfId="19582"/>
    <cellStyle name="SAPBEXHLevel2 6 2" xfId="19583"/>
    <cellStyle name="SAPBEXHLevel2 6 2 2" xfId="19584"/>
    <cellStyle name="SAPBEXHLevel2 6 2 2 2" xfId="19585"/>
    <cellStyle name="SAPBEXHLevel2 6 2 2 3" xfId="19586"/>
    <cellStyle name="SAPBEXHLevel2 6 2 2 4" xfId="19587"/>
    <cellStyle name="SAPBEXHLevel2 6 2 2 5" xfId="19588"/>
    <cellStyle name="SAPBEXHLevel2 6 2 2 6" xfId="19589"/>
    <cellStyle name="SAPBEXHLevel2 6 2 3" xfId="19590"/>
    <cellStyle name="SAPBEXHLevel2 6 2 3 2" xfId="19591"/>
    <cellStyle name="SAPBEXHLevel2 6 2 3 3" xfId="19592"/>
    <cellStyle name="SAPBEXHLevel2 6 2 3 4" xfId="19593"/>
    <cellStyle name="SAPBEXHLevel2 6 2 3 5" xfId="19594"/>
    <cellStyle name="SAPBEXHLevel2 6 2 3 6" xfId="19595"/>
    <cellStyle name="SAPBEXHLevel2 6 2 4" xfId="19596"/>
    <cellStyle name="SAPBEXHLevel2 6 2 5" xfId="19597"/>
    <cellStyle name="SAPBEXHLevel2 6 2 6" xfId="19598"/>
    <cellStyle name="SAPBEXHLevel2 6 2 7" xfId="19599"/>
    <cellStyle name="SAPBEXHLevel2 6 2 8" xfId="19600"/>
    <cellStyle name="SAPBEXHLevel2 6 3" xfId="19601"/>
    <cellStyle name="SAPBEXHLevel2 6 3 2" xfId="19602"/>
    <cellStyle name="SAPBEXHLevel2 6 3 2 2" xfId="19603"/>
    <cellStyle name="SAPBEXHLevel2 6 3 2 3" xfId="19604"/>
    <cellStyle name="SAPBEXHLevel2 6 3 2 4" xfId="19605"/>
    <cellStyle name="SAPBEXHLevel2 6 3 2 5" xfId="19606"/>
    <cellStyle name="SAPBEXHLevel2 6 3 2 6" xfId="19607"/>
    <cellStyle name="SAPBEXHLevel2 6 3 3" xfId="19608"/>
    <cellStyle name="SAPBEXHLevel2 6 3 3 2" xfId="19609"/>
    <cellStyle name="SAPBEXHLevel2 6 3 3 3" xfId="19610"/>
    <cellStyle name="SAPBEXHLevel2 6 3 3 4" xfId="19611"/>
    <cellStyle name="SAPBEXHLevel2 6 3 3 5" xfId="19612"/>
    <cellStyle name="SAPBEXHLevel2 6 3 3 6" xfId="19613"/>
    <cellStyle name="SAPBEXHLevel2 6 3 4" xfId="19614"/>
    <cellStyle name="SAPBEXHLevel2 6 3 5" xfId="19615"/>
    <cellStyle name="SAPBEXHLevel2 6 3 6" xfId="19616"/>
    <cellStyle name="SAPBEXHLevel2 6 3 7" xfId="19617"/>
    <cellStyle name="SAPBEXHLevel2 6 3 8" xfId="19618"/>
    <cellStyle name="SAPBEXHLevel2 6 4" xfId="19619"/>
    <cellStyle name="SAPBEXHLevel2 6 5" xfId="19620"/>
    <cellStyle name="SAPBEXHLevel2 6 6" xfId="19621"/>
    <cellStyle name="SAPBEXHLevel2 6 7" xfId="19622"/>
    <cellStyle name="SAPBEXHLevel2 6 8" xfId="19623"/>
    <cellStyle name="SAPBEXHLevel2 7" xfId="19624"/>
    <cellStyle name="SAPBEXHLevel2 7 2" xfId="19625"/>
    <cellStyle name="SAPBEXHLevel2 7 2 2" xfId="19626"/>
    <cellStyle name="SAPBEXHLevel2 7 2 2 2" xfId="19627"/>
    <cellStyle name="SAPBEXHLevel2 7 2 2 3" xfId="19628"/>
    <cellStyle name="SAPBEXHLevel2 7 2 2 4" xfId="19629"/>
    <cellStyle name="SAPBEXHLevel2 7 2 2 5" xfId="19630"/>
    <cellStyle name="SAPBEXHLevel2 7 2 2 6" xfId="19631"/>
    <cellStyle name="SAPBEXHLevel2 7 2 3" xfId="19632"/>
    <cellStyle name="SAPBEXHLevel2 7 2 3 2" xfId="19633"/>
    <cellStyle name="SAPBEXHLevel2 7 2 3 3" xfId="19634"/>
    <cellStyle name="SAPBEXHLevel2 7 2 3 4" xfId="19635"/>
    <cellStyle name="SAPBEXHLevel2 7 2 3 5" xfId="19636"/>
    <cellStyle name="SAPBEXHLevel2 7 2 3 6" xfId="19637"/>
    <cellStyle name="SAPBEXHLevel2 7 2 4" xfId="19638"/>
    <cellStyle name="SAPBEXHLevel2 7 2 5" xfId="19639"/>
    <cellStyle name="SAPBEXHLevel2 7 2 6" xfId="19640"/>
    <cellStyle name="SAPBEXHLevel2 7 2 7" xfId="19641"/>
    <cellStyle name="SAPBEXHLevel2 7 2 8" xfId="19642"/>
    <cellStyle name="SAPBEXHLevel2 7 3" xfId="19643"/>
    <cellStyle name="SAPBEXHLevel2 7 3 2" xfId="19644"/>
    <cellStyle name="SAPBEXHLevel2 7 3 2 2" xfId="19645"/>
    <cellStyle name="SAPBEXHLevel2 7 3 2 3" xfId="19646"/>
    <cellStyle name="SAPBEXHLevel2 7 3 2 4" xfId="19647"/>
    <cellStyle name="SAPBEXHLevel2 7 3 2 5" xfId="19648"/>
    <cellStyle name="SAPBEXHLevel2 7 3 2 6" xfId="19649"/>
    <cellStyle name="SAPBEXHLevel2 7 3 3" xfId="19650"/>
    <cellStyle name="SAPBEXHLevel2 7 3 3 2" xfId="19651"/>
    <cellStyle name="SAPBEXHLevel2 7 3 3 3" xfId="19652"/>
    <cellStyle name="SAPBEXHLevel2 7 3 3 4" xfId="19653"/>
    <cellStyle name="SAPBEXHLevel2 7 3 3 5" xfId="19654"/>
    <cellStyle name="SAPBEXHLevel2 7 3 3 6" xfId="19655"/>
    <cellStyle name="SAPBEXHLevel2 7 3 4" xfId="19656"/>
    <cellStyle name="SAPBEXHLevel2 7 3 5" xfId="19657"/>
    <cellStyle name="SAPBEXHLevel2 7 3 6" xfId="19658"/>
    <cellStyle name="SAPBEXHLevel2 7 3 7" xfId="19659"/>
    <cellStyle name="SAPBEXHLevel2 7 3 8" xfId="19660"/>
    <cellStyle name="SAPBEXHLevel2 7 4" xfId="19661"/>
    <cellStyle name="SAPBEXHLevel2 7 5" xfId="19662"/>
    <cellStyle name="SAPBEXHLevel2 7 6" xfId="19663"/>
    <cellStyle name="SAPBEXHLevel2 7 7" xfId="19664"/>
    <cellStyle name="SAPBEXHLevel2 7 8" xfId="19665"/>
    <cellStyle name="SAPBEXHLevel2 8" xfId="19666"/>
    <cellStyle name="SAPBEXHLevel2 8 2" xfId="19667"/>
    <cellStyle name="SAPBEXHLevel2 8 2 2" xfId="19668"/>
    <cellStyle name="SAPBEXHLevel2 8 2 2 2" xfId="19669"/>
    <cellStyle name="SAPBEXHLevel2 8 2 2 3" xfId="19670"/>
    <cellStyle name="SAPBEXHLevel2 8 2 2 4" xfId="19671"/>
    <cellStyle name="SAPBEXHLevel2 8 2 2 5" xfId="19672"/>
    <cellStyle name="SAPBEXHLevel2 8 2 2 6" xfId="19673"/>
    <cellStyle name="SAPBEXHLevel2 8 2 3" xfId="19674"/>
    <cellStyle name="SAPBEXHLevel2 8 2 3 2" xfId="19675"/>
    <cellStyle name="SAPBEXHLevel2 8 2 3 3" xfId="19676"/>
    <cellStyle name="SAPBEXHLevel2 8 2 3 4" xfId="19677"/>
    <cellStyle name="SAPBEXHLevel2 8 2 3 5" xfId="19678"/>
    <cellStyle name="SAPBEXHLevel2 8 2 3 6" xfId="19679"/>
    <cellStyle name="SAPBEXHLevel2 8 2 4" xfId="19680"/>
    <cellStyle name="SAPBEXHLevel2 8 2 5" xfId="19681"/>
    <cellStyle name="SAPBEXHLevel2 8 2 6" xfId="19682"/>
    <cellStyle name="SAPBEXHLevel2 8 2 7" xfId="19683"/>
    <cellStyle name="SAPBEXHLevel2 8 2 8" xfId="19684"/>
    <cellStyle name="SAPBEXHLevel2 8 3" xfId="19685"/>
    <cellStyle name="SAPBEXHLevel2 8 3 2" xfId="19686"/>
    <cellStyle name="SAPBEXHLevel2 8 3 2 2" xfId="19687"/>
    <cellStyle name="SAPBEXHLevel2 8 3 2 3" xfId="19688"/>
    <cellStyle name="SAPBEXHLevel2 8 3 2 4" xfId="19689"/>
    <cellStyle name="SAPBEXHLevel2 8 3 2 5" xfId="19690"/>
    <cellStyle name="SAPBEXHLevel2 8 3 2 6" xfId="19691"/>
    <cellStyle name="SAPBEXHLevel2 8 3 3" xfId="19692"/>
    <cellStyle name="SAPBEXHLevel2 8 3 3 2" xfId="19693"/>
    <cellStyle name="SAPBEXHLevel2 8 3 3 3" xfId="19694"/>
    <cellStyle name="SAPBEXHLevel2 8 3 3 4" xfId="19695"/>
    <cellStyle name="SAPBEXHLevel2 8 3 3 5" xfId="19696"/>
    <cellStyle name="SAPBEXHLevel2 8 3 3 6" xfId="19697"/>
    <cellStyle name="SAPBEXHLevel2 8 3 4" xfId="19698"/>
    <cellStyle name="SAPBEXHLevel2 8 3 5" xfId="19699"/>
    <cellStyle name="SAPBEXHLevel2 8 3 6" xfId="19700"/>
    <cellStyle name="SAPBEXHLevel2 8 3 7" xfId="19701"/>
    <cellStyle name="SAPBEXHLevel2 8 3 8" xfId="19702"/>
    <cellStyle name="SAPBEXHLevel2 8 4" xfId="19703"/>
    <cellStyle name="SAPBEXHLevel2 8 5" xfId="19704"/>
    <cellStyle name="SAPBEXHLevel2 8 6" xfId="19705"/>
    <cellStyle name="SAPBEXHLevel2 8 7" xfId="19706"/>
    <cellStyle name="SAPBEXHLevel2 8 8" xfId="19707"/>
    <cellStyle name="SAPBEXHLevel2 9" xfId="19708"/>
    <cellStyle name="SAPBEXHLevel2 9 2" xfId="19709"/>
    <cellStyle name="SAPBEXHLevel2 9 2 2" xfId="19710"/>
    <cellStyle name="SAPBEXHLevel2 9 2 2 2" xfId="19711"/>
    <cellStyle name="SAPBEXHLevel2 9 2 2 3" xfId="19712"/>
    <cellStyle name="SAPBEXHLevel2 9 2 2 4" xfId="19713"/>
    <cellStyle name="SAPBEXHLevel2 9 2 2 5" xfId="19714"/>
    <cellStyle name="SAPBEXHLevel2 9 2 2 6" xfId="19715"/>
    <cellStyle name="SAPBEXHLevel2 9 2 3" xfId="19716"/>
    <cellStyle name="SAPBEXHLevel2 9 2 3 2" xfId="19717"/>
    <cellStyle name="SAPBEXHLevel2 9 2 3 3" xfId="19718"/>
    <cellStyle name="SAPBEXHLevel2 9 2 3 4" xfId="19719"/>
    <cellStyle name="SAPBEXHLevel2 9 2 3 5" xfId="19720"/>
    <cellStyle name="SAPBEXHLevel2 9 2 3 6" xfId="19721"/>
    <cellStyle name="SAPBEXHLevel2 9 2 4" xfId="19722"/>
    <cellStyle name="SAPBEXHLevel2 9 2 5" xfId="19723"/>
    <cellStyle name="SAPBEXHLevel2 9 2 6" xfId="19724"/>
    <cellStyle name="SAPBEXHLevel2 9 2 7" xfId="19725"/>
    <cellStyle name="SAPBEXHLevel2 9 2 8" xfId="19726"/>
    <cellStyle name="SAPBEXHLevel2 9 3" xfId="19727"/>
    <cellStyle name="SAPBEXHLevel2 9 3 2" xfId="19728"/>
    <cellStyle name="SAPBEXHLevel2 9 3 2 2" xfId="19729"/>
    <cellStyle name="SAPBEXHLevel2 9 3 2 3" xfId="19730"/>
    <cellStyle name="SAPBEXHLevel2 9 3 2 4" xfId="19731"/>
    <cellStyle name="SAPBEXHLevel2 9 3 2 5" xfId="19732"/>
    <cellStyle name="SAPBEXHLevel2 9 3 2 6" xfId="19733"/>
    <cellStyle name="SAPBEXHLevel2 9 3 3" xfId="19734"/>
    <cellStyle name="SAPBEXHLevel2 9 3 3 2" xfId="19735"/>
    <cellStyle name="SAPBEXHLevel2 9 3 3 3" xfId="19736"/>
    <cellStyle name="SAPBEXHLevel2 9 3 3 4" xfId="19737"/>
    <cellStyle name="SAPBEXHLevel2 9 3 3 5" xfId="19738"/>
    <cellStyle name="SAPBEXHLevel2 9 3 3 6" xfId="19739"/>
    <cellStyle name="SAPBEXHLevel2 9 3 4" xfId="19740"/>
    <cellStyle name="SAPBEXHLevel2 9 3 5" xfId="19741"/>
    <cellStyle name="SAPBEXHLevel2 9 3 6" xfId="19742"/>
    <cellStyle name="SAPBEXHLevel2 9 3 7" xfId="19743"/>
    <cellStyle name="SAPBEXHLevel2 9 3 8" xfId="19744"/>
    <cellStyle name="SAPBEXHLevel2 9 4" xfId="19745"/>
    <cellStyle name="SAPBEXHLevel2 9 5" xfId="19746"/>
    <cellStyle name="SAPBEXHLevel2 9 6" xfId="19747"/>
    <cellStyle name="SAPBEXHLevel2 9 7" xfId="19748"/>
    <cellStyle name="SAPBEXHLevel2 9 8" xfId="19749"/>
    <cellStyle name="SAPBEXHLevel2_Input PL ana GRD - HCREG" xfId="19750"/>
    <cellStyle name="SAPBEXHLevel2X" xfId="36"/>
    <cellStyle name="SAPBEXHLevel2X 10" xfId="19751"/>
    <cellStyle name="SAPBEXHLevel2X 10 2" xfId="19752"/>
    <cellStyle name="SAPBEXHLevel2X 10 2 2" xfId="19753"/>
    <cellStyle name="SAPBEXHLevel2X 10 2 2 2" xfId="19754"/>
    <cellStyle name="SAPBEXHLevel2X 10 2 2 3" xfId="19755"/>
    <cellStyle name="SAPBEXHLevel2X 10 2 2 4" xfId="19756"/>
    <cellStyle name="SAPBEXHLevel2X 10 2 2 5" xfId="19757"/>
    <cellStyle name="SAPBEXHLevel2X 10 2 2 6" xfId="19758"/>
    <cellStyle name="SAPBEXHLevel2X 10 2 3" xfId="19759"/>
    <cellStyle name="SAPBEXHLevel2X 10 2 3 2" xfId="19760"/>
    <cellStyle name="SAPBEXHLevel2X 10 2 3 3" xfId="19761"/>
    <cellStyle name="SAPBEXHLevel2X 10 2 3 4" xfId="19762"/>
    <cellStyle name="SAPBEXHLevel2X 10 2 3 5" xfId="19763"/>
    <cellStyle name="SAPBEXHLevel2X 10 2 3 6" xfId="19764"/>
    <cellStyle name="SAPBEXHLevel2X 10 2 4" xfId="19765"/>
    <cellStyle name="SAPBEXHLevel2X 10 2 5" xfId="19766"/>
    <cellStyle name="SAPBEXHLevel2X 10 2 6" xfId="19767"/>
    <cellStyle name="SAPBEXHLevel2X 10 2 7" xfId="19768"/>
    <cellStyle name="SAPBEXHLevel2X 10 2 8" xfId="19769"/>
    <cellStyle name="SAPBEXHLevel2X 10 3" xfId="19770"/>
    <cellStyle name="SAPBEXHLevel2X 10 3 2" xfId="19771"/>
    <cellStyle name="SAPBEXHLevel2X 10 3 2 2" xfId="19772"/>
    <cellStyle name="SAPBEXHLevel2X 10 3 2 3" xfId="19773"/>
    <cellStyle name="SAPBEXHLevel2X 10 3 2 4" xfId="19774"/>
    <cellStyle name="SAPBEXHLevel2X 10 3 2 5" xfId="19775"/>
    <cellStyle name="SAPBEXHLevel2X 10 3 2 6" xfId="19776"/>
    <cellStyle name="SAPBEXHLevel2X 10 3 3" xfId="19777"/>
    <cellStyle name="SAPBEXHLevel2X 10 3 3 2" xfId="19778"/>
    <cellStyle name="SAPBEXHLevel2X 10 3 3 3" xfId="19779"/>
    <cellStyle name="SAPBEXHLevel2X 10 3 3 4" xfId="19780"/>
    <cellStyle name="SAPBEXHLevel2X 10 3 3 5" xfId="19781"/>
    <cellStyle name="SAPBEXHLevel2X 10 3 3 6" xfId="19782"/>
    <cellStyle name="SAPBEXHLevel2X 10 3 4" xfId="19783"/>
    <cellStyle name="SAPBEXHLevel2X 10 3 5" xfId="19784"/>
    <cellStyle name="SAPBEXHLevel2X 10 3 6" xfId="19785"/>
    <cellStyle name="SAPBEXHLevel2X 10 3 7" xfId="19786"/>
    <cellStyle name="SAPBEXHLevel2X 10 3 8" xfId="19787"/>
    <cellStyle name="SAPBEXHLevel2X 10 4" xfId="19788"/>
    <cellStyle name="SAPBEXHLevel2X 10 5" xfId="19789"/>
    <cellStyle name="SAPBEXHLevel2X 10 6" xfId="19790"/>
    <cellStyle name="SAPBEXHLevel2X 10 7" xfId="19791"/>
    <cellStyle name="SAPBEXHLevel2X 10 8" xfId="19792"/>
    <cellStyle name="SAPBEXHLevel2X 11" xfId="19793"/>
    <cellStyle name="SAPBEXHLevel2X 11 2" xfId="19794"/>
    <cellStyle name="SAPBEXHLevel2X 11 2 2" xfId="19795"/>
    <cellStyle name="SAPBEXHLevel2X 11 2 2 2" xfId="19796"/>
    <cellStyle name="SAPBEXHLevel2X 11 2 2 3" xfId="19797"/>
    <cellStyle name="SAPBEXHLevel2X 11 2 2 4" xfId="19798"/>
    <cellStyle name="SAPBEXHLevel2X 11 2 2 5" xfId="19799"/>
    <cellStyle name="SAPBEXHLevel2X 11 2 2 6" xfId="19800"/>
    <cellStyle name="SAPBEXHLevel2X 11 2 3" xfId="19801"/>
    <cellStyle name="SAPBEXHLevel2X 11 2 3 2" xfId="19802"/>
    <cellStyle name="SAPBEXHLevel2X 11 2 3 3" xfId="19803"/>
    <cellStyle name="SAPBEXHLevel2X 11 2 3 4" xfId="19804"/>
    <cellStyle name="SAPBEXHLevel2X 11 2 3 5" xfId="19805"/>
    <cellStyle name="SAPBEXHLevel2X 11 2 3 6" xfId="19806"/>
    <cellStyle name="SAPBEXHLevel2X 11 2 4" xfId="19807"/>
    <cellStyle name="SAPBEXHLevel2X 11 2 5" xfId="19808"/>
    <cellStyle name="SAPBEXHLevel2X 11 2 6" xfId="19809"/>
    <cellStyle name="SAPBEXHLevel2X 11 2 7" xfId="19810"/>
    <cellStyle name="SAPBEXHLevel2X 11 2 8" xfId="19811"/>
    <cellStyle name="SAPBEXHLevel2X 11 3" xfId="19812"/>
    <cellStyle name="SAPBEXHLevel2X 11 3 2" xfId="19813"/>
    <cellStyle name="SAPBEXHLevel2X 11 3 2 2" xfId="19814"/>
    <cellStyle name="SAPBEXHLevel2X 11 3 2 3" xfId="19815"/>
    <cellStyle name="SAPBEXHLevel2X 11 3 2 4" xfId="19816"/>
    <cellStyle name="SAPBEXHLevel2X 11 3 2 5" xfId="19817"/>
    <cellStyle name="SAPBEXHLevel2X 11 3 2 6" xfId="19818"/>
    <cellStyle name="SAPBEXHLevel2X 11 3 3" xfId="19819"/>
    <cellStyle name="SAPBEXHLevel2X 11 3 3 2" xfId="19820"/>
    <cellStyle name="SAPBEXHLevel2X 11 3 3 3" xfId="19821"/>
    <cellStyle name="SAPBEXHLevel2X 11 3 3 4" xfId="19822"/>
    <cellStyle name="SAPBEXHLevel2X 11 3 3 5" xfId="19823"/>
    <cellStyle name="SAPBEXHLevel2X 11 3 3 6" xfId="19824"/>
    <cellStyle name="SAPBEXHLevel2X 11 3 4" xfId="19825"/>
    <cellStyle name="SAPBEXHLevel2X 11 3 5" xfId="19826"/>
    <cellStyle name="SAPBEXHLevel2X 11 3 6" xfId="19827"/>
    <cellStyle name="SAPBEXHLevel2X 11 3 7" xfId="19828"/>
    <cellStyle name="SAPBEXHLevel2X 11 3 8" xfId="19829"/>
    <cellStyle name="SAPBEXHLevel2X 11 4" xfId="19830"/>
    <cellStyle name="SAPBEXHLevel2X 11 5" xfId="19831"/>
    <cellStyle name="SAPBEXHLevel2X 11 6" xfId="19832"/>
    <cellStyle name="SAPBEXHLevel2X 11 7" xfId="19833"/>
    <cellStyle name="SAPBEXHLevel2X 11 8" xfId="19834"/>
    <cellStyle name="SAPBEXHLevel2X 12" xfId="19835"/>
    <cellStyle name="SAPBEXHLevel2X 12 2" xfId="19836"/>
    <cellStyle name="SAPBEXHLevel2X 12 2 2" xfId="19837"/>
    <cellStyle name="SAPBEXHLevel2X 12 2 2 2" xfId="19838"/>
    <cellStyle name="SAPBEXHLevel2X 12 2 2 3" xfId="19839"/>
    <cellStyle name="SAPBEXHLevel2X 12 2 2 4" xfId="19840"/>
    <cellStyle name="SAPBEXHLevel2X 12 2 2 5" xfId="19841"/>
    <cellStyle name="SAPBEXHLevel2X 12 2 2 6" xfId="19842"/>
    <cellStyle name="SAPBEXHLevel2X 12 2 3" xfId="19843"/>
    <cellStyle name="SAPBEXHLevel2X 12 2 3 2" xfId="19844"/>
    <cellStyle name="SAPBEXHLevel2X 12 2 3 3" xfId="19845"/>
    <cellStyle name="SAPBEXHLevel2X 12 2 3 4" xfId="19846"/>
    <cellStyle name="SAPBEXHLevel2X 12 2 3 5" xfId="19847"/>
    <cellStyle name="SAPBEXHLevel2X 12 2 3 6" xfId="19848"/>
    <cellStyle name="SAPBEXHLevel2X 12 2 4" xfId="19849"/>
    <cellStyle name="SAPBEXHLevel2X 12 2 5" xfId="19850"/>
    <cellStyle name="SAPBEXHLevel2X 12 2 6" xfId="19851"/>
    <cellStyle name="SAPBEXHLevel2X 12 2 7" xfId="19852"/>
    <cellStyle name="SAPBEXHLevel2X 12 2 8" xfId="19853"/>
    <cellStyle name="SAPBEXHLevel2X 12 3" xfId="19854"/>
    <cellStyle name="SAPBEXHLevel2X 12 3 2" xfId="19855"/>
    <cellStyle name="SAPBEXHLevel2X 12 3 2 2" xfId="19856"/>
    <cellStyle name="SAPBEXHLevel2X 12 3 2 3" xfId="19857"/>
    <cellStyle name="SAPBEXHLevel2X 12 3 2 4" xfId="19858"/>
    <cellStyle name="SAPBEXHLevel2X 12 3 2 5" xfId="19859"/>
    <cellStyle name="SAPBEXHLevel2X 12 3 2 6" xfId="19860"/>
    <cellStyle name="SAPBEXHLevel2X 12 3 3" xfId="19861"/>
    <cellStyle name="SAPBEXHLevel2X 12 3 3 2" xfId="19862"/>
    <cellStyle name="SAPBEXHLevel2X 12 3 3 3" xfId="19863"/>
    <cellStyle name="SAPBEXHLevel2X 12 3 3 4" xfId="19864"/>
    <cellStyle name="SAPBEXHLevel2X 12 3 3 5" xfId="19865"/>
    <cellStyle name="SAPBEXHLevel2X 12 3 3 6" xfId="19866"/>
    <cellStyle name="SAPBEXHLevel2X 12 3 4" xfId="19867"/>
    <cellStyle name="SAPBEXHLevel2X 12 3 5" xfId="19868"/>
    <cellStyle name="SAPBEXHLevel2X 12 3 6" xfId="19869"/>
    <cellStyle name="SAPBEXHLevel2X 12 3 7" xfId="19870"/>
    <cellStyle name="SAPBEXHLevel2X 12 3 8" xfId="19871"/>
    <cellStyle name="SAPBEXHLevel2X 12 4" xfId="19872"/>
    <cellStyle name="SAPBEXHLevel2X 12 5" xfId="19873"/>
    <cellStyle name="SAPBEXHLevel2X 12 6" xfId="19874"/>
    <cellStyle name="SAPBEXHLevel2X 12 7" xfId="19875"/>
    <cellStyle name="SAPBEXHLevel2X 12 8" xfId="19876"/>
    <cellStyle name="SAPBEXHLevel2X 13" xfId="19877"/>
    <cellStyle name="SAPBEXHLevel2X 13 2" xfId="19878"/>
    <cellStyle name="SAPBEXHLevel2X 13 2 2" xfId="19879"/>
    <cellStyle name="SAPBEXHLevel2X 13 2 2 2" xfId="19880"/>
    <cellStyle name="SAPBEXHLevel2X 13 2 2 3" xfId="19881"/>
    <cellStyle name="SAPBEXHLevel2X 13 2 2 4" xfId="19882"/>
    <cellStyle name="SAPBEXHLevel2X 13 2 2 5" xfId="19883"/>
    <cellStyle name="SAPBEXHLevel2X 13 2 2 6" xfId="19884"/>
    <cellStyle name="SAPBEXHLevel2X 13 2 3" xfId="19885"/>
    <cellStyle name="SAPBEXHLevel2X 13 2 3 2" xfId="19886"/>
    <cellStyle name="SAPBEXHLevel2X 13 2 3 3" xfId="19887"/>
    <cellStyle name="SAPBEXHLevel2X 13 2 3 4" xfId="19888"/>
    <cellStyle name="SAPBEXHLevel2X 13 2 3 5" xfId="19889"/>
    <cellStyle name="SAPBEXHLevel2X 13 2 3 6" xfId="19890"/>
    <cellStyle name="SAPBEXHLevel2X 13 2 4" xfId="19891"/>
    <cellStyle name="SAPBEXHLevel2X 13 2 5" xfId="19892"/>
    <cellStyle name="SAPBEXHLevel2X 13 2 6" xfId="19893"/>
    <cellStyle name="SAPBEXHLevel2X 13 2 7" xfId="19894"/>
    <cellStyle name="SAPBEXHLevel2X 13 2 8" xfId="19895"/>
    <cellStyle name="SAPBEXHLevel2X 13 3" xfId="19896"/>
    <cellStyle name="SAPBEXHLevel2X 13 3 2" xfId="19897"/>
    <cellStyle name="SAPBEXHLevel2X 13 3 2 2" xfId="19898"/>
    <cellStyle name="SAPBEXHLevel2X 13 3 2 3" xfId="19899"/>
    <cellStyle name="SAPBEXHLevel2X 13 3 2 4" xfId="19900"/>
    <cellStyle name="SAPBEXHLevel2X 13 3 2 5" xfId="19901"/>
    <cellStyle name="SAPBEXHLevel2X 13 3 2 6" xfId="19902"/>
    <cellStyle name="SAPBEXHLevel2X 13 3 3" xfId="19903"/>
    <cellStyle name="SAPBEXHLevel2X 13 3 3 2" xfId="19904"/>
    <cellStyle name="SAPBEXHLevel2X 13 3 3 3" xfId="19905"/>
    <cellStyle name="SAPBEXHLevel2X 13 3 3 4" xfId="19906"/>
    <cellStyle name="SAPBEXHLevel2X 13 3 3 5" xfId="19907"/>
    <cellStyle name="SAPBEXHLevel2X 13 3 3 6" xfId="19908"/>
    <cellStyle name="SAPBEXHLevel2X 13 3 4" xfId="19909"/>
    <cellStyle name="SAPBEXHLevel2X 13 3 5" xfId="19910"/>
    <cellStyle name="SAPBEXHLevel2X 13 3 6" xfId="19911"/>
    <cellStyle name="SAPBEXHLevel2X 13 3 7" xfId="19912"/>
    <cellStyle name="SAPBEXHLevel2X 13 3 8" xfId="19913"/>
    <cellStyle name="SAPBEXHLevel2X 13 4" xfId="19914"/>
    <cellStyle name="SAPBEXHLevel2X 13 5" xfId="19915"/>
    <cellStyle name="SAPBEXHLevel2X 13 6" xfId="19916"/>
    <cellStyle name="SAPBEXHLevel2X 13 7" xfId="19917"/>
    <cellStyle name="SAPBEXHLevel2X 13 8" xfId="19918"/>
    <cellStyle name="SAPBEXHLevel2X 14" xfId="19919"/>
    <cellStyle name="SAPBEXHLevel2X 14 2" xfId="19920"/>
    <cellStyle name="SAPBEXHLevel2X 14 2 2" xfId="19921"/>
    <cellStyle name="SAPBEXHLevel2X 14 2 2 2" xfId="19922"/>
    <cellStyle name="SAPBEXHLevel2X 14 2 2 3" xfId="19923"/>
    <cellStyle name="SAPBEXHLevel2X 14 2 2 4" xfId="19924"/>
    <cellStyle name="SAPBEXHLevel2X 14 2 2 5" xfId="19925"/>
    <cellStyle name="SAPBEXHLevel2X 14 2 2 6" xfId="19926"/>
    <cellStyle name="SAPBEXHLevel2X 14 2 3" xfId="19927"/>
    <cellStyle name="SAPBEXHLevel2X 14 2 3 2" xfId="19928"/>
    <cellStyle name="SAPBEXHLevel2X 14 2 3 3" xfId="19929"/>
    <cellStyle name="SAPBEXHLevel2X 14 2 3 4" xfId="19930"/>
    <cellStyle name="SAPBEXHLevel2X 14 2 3 5" xfId="19931"/>
    <cellStyle name="SAPBEXHLevel2X 14 2 3 6" xfId="19932"/>
    <cellStyle name="SAPBEXHLevel2X 14 2 4" xfId="19933"/>
    <cellStyle name="SAPBEXHLevel2X 14 2 5" xfId="19934"/>
    <cellStyle name="SAPBEXHLevel2X 14 2 6" xfId="19935"/>
    <cellStyle name="SAPBEXHLevel2X 14 2 7" xfId="19936"/>
    <cellStyle name="SAPBEXHLevel2X 14 2 8" xfId="19937"/>
    <cellStyle name="SAPBEXHLevel2X 14 3" xfId="19938"/>
    <cellStyle name="SAPBEXHLevel2X 14 3 2" xfId="19939"/>
    <cellStyle name="SAPBEXHLevel2X 14 3 2 2" xfId="19940"/>
    <cellStyle name="SAPBEXHLevel2X 14 3 2 3" xfId="19941"/>
    <cellStyle name="SAPBEXHLevel2X 14 3 2 4" xfId="19942"/>
    <cellStyle name="SAPBEXHLevel2X 14 3 2 5" xfId="19943"/>
    <cellStyle name="SAPBEXHLevel2X 14 3 2 6" xfId="19944"/>
    <cellStyle name="SAPBEXHLevel2X 14 3 3" xfId="19945"/>
    <cellStyle name="SAPBEXHLevel2X 14 3 3 2" xfId="19946"/>
    <cellStyle name="SAPBEXHLevel2X 14 3 3 3" xfId="19947"/>
    <cellStyle name="SAPBEXHLevel2X 14 3 3 4" xfId="19948"/>
    <cellStyle name="SAPBEXHLevel2X 14 3 3 5" xfId="19949"/>
    <cellStyle name="SAPBEXHLevel2X 14 3 3 6" xfId="19950"/>
    <cellStyle name="SAPBEXHLevel2X 14 3 4" xfId="19951"/>
    <cellStyle name="SAPBEXHLevel2X 14 3 5" xfId="19952"/>
    <cellStyle name="SAPBEXHLevel2X 14 3 6" xfId="19953"/>
    <cellStyle name="SAPBEXHLevel2X 14 3 7" xfId="19954"/>
    <cellStyle name="SAPBEXHLevel2X 14 3 8" xfId="19955"/>
    <cellStyle name="SAPBEXHLevel2X 14 4" xfId="19956"/>
    <cellStyle name="SAPBEXHLevel2X 14 5" xfId="19957"/>
    <cellStyle name="SAPBEXHLevel2X 14 6" xfId="19958"/>
    <cellStyle name="SAPBEXHLevel2X 14 7" xfId="19959"/>
    <cellStyle name="SAPBEXHLevel2X 14 8" xfId="19960"/>
    <cellStyle name="SAPBEXHLevel2X 15" xfId="19961"/>
    <cellStyle name="SAPBEXHLevel2X 15 2" xfId="19962"/>
    <cellStyle name="SAPBEXHLevel2X 15 2 2" xfId="19963"/>
    <cellStyle name="SAPBEXHLevel2X 15 2 2 2" xfId="19964"/>
    <cellStyle name="SAPBEXHLevel2X 15 2 2 3" xfId="19965"/>
    <cellStyle name="SAPBEXHLevel2X 15 2 2 4" xfId="19966"/>
    <cellStyle name="SAPBEXHLevel2X 15 2 2 5" xfId="19967"/>
    <cellStyle name="SAPBEXHLevel2X 15 2 2 6" xfId="19968"/>
    <cellStyle name="SAPBEXHLevel2X 15 2 3" xfId="19969"/>
    <cellStyle name="SAPBEXHLevel2X 15 2 3 2" xfId="19970"/>
    <cellStyle name="SAPBEXHLevel2X 15 2 3 3" xfId="19971"/>
    <cellStyle name="SAPBEXHLevel2X 15 2 3 4" xfId="19972"/>
    <cellStyle name="SAPBEXHLevel2X 15 2 3 5" xfId="19973"/>
    <cellStyle name="SAPBEXHLevel2X 15 2 3 6" xfId="19974"/>
    <cellStyle name="SAPBEXHLevel2X 15 2 4" xfId="19975"/>
    <cellStyle name="SAPBEXHLevel2X 15 2 5" xfId="19976"/>
    <cellStyle name="SAPBEXHLevel2X 15 2 6" xfId="19977"/>
    <cellStyle name="SAPBEXHLevel2X 15 2 7" xfId="19978"/>
    <cellStyle name="SAPBEXHLevel2X 15 2 8" xfId="19979"/>
    <cellStyle name="SAPBEXHLevel2X 15 3" xfId="19980"/>
    <cellStyle name="SAPBEXHLevel2X 15 3 2" xfId="19981"/>
    <cellStyle name="SAPBEXHLevel2X 15 3 2 2" xfId="19982"/>
    <cellStyle name="SAPBEXHLevel2X 15 3 2 3" xfId="19983"/>
    <cellStyle name="SAPBEXHLevel2X 15 3 2 4" xfId="19984"/>
    <cellStyle name="SAPBEXHLevel2X 15 3 2 5" xfId="19985"/>
    <cellStyle name="SAPBEXHLevel2X 15 3 2 6" xfId="19986"/>
    <cellStyle name="SAPBEXHLevel2X 15 3 3" xfId="19987"/>
    <cellStyle name="SAPBEXHLevel2X 15 3 3 2" xfId="19988"/>
    <cellStyle name="SAPBEXHLevel2X 15 3 3 3" xfId="19989"/>
    <cellStyle name="SAPBEXHLevel2X 15 3 3 4" xfId="19990"/>
    <cellStyle name="SAPBEXHLevel2X 15 3 3 5" xfId="19991"/>
    <cellStyle name="SAPBEXHLevel2X 15 3 3 6" xfId="19992"/>
    <cellStyle name="SAPBEXHLevel2X 15 3 4" xfId="19993"/>
    <cellStyle name="SAPBEXHLevel2X 15 3 5" xfId="19994"/>
    <cellStyle name="SAPBEXHLevel2X 15 3 6" xfId="19995"/>
    <cellStyle name="SAPBEXHLevel2X 15 3 7" xfId="19996"/>
    <cellStyle name="SAPBEXHLevel2X 15 3 8" xfId="19997"/>
    <cellStyle name="SAPBEXHLevel2X 15 4" xfId="19998"/>
    <cellStyle name="SAPBEXHLevel2X 15 5" xfId="19999"/>
    <cellStyle name="SAPBEXHLevel2X 15 6" xfId="20000"/>
    <cellStyle name="SAPBEXHLevel2X 15 7" xfId="20001"/>
    <cellStyle name="SAPBEXHLevel2X 15 8" xfId="20002"/>
    <cellStyle name="SAPBEXHLevel2X 16" xfId="20003"/>
    <cellStyle name="SAPBEXHLevel2X 16 2" xfId="20004"/>
    <cellStyle name="SAPBEXHLevel2X 16 2 2" xfId="20005"/>
    <cellStyle name="SAPBEXHLevel2X 16 2 2 2" xfId="20006"/>
    <cellStyle name="SAPBEXHLevel2X 16 2 2 3" xfId="20007"/>
    <cellStyle name="SAPBEXHLevel2X 16 2 2 4" xfId="20008"/>
    <cellStyle name="SAPBEXHLevel2X 16 2 2 5" xfId="20009"/>
    <cellStyle name="SAPBEXHLevel2X 16 2 2 6" xfId="20010"/>
    <cellStyle name="SAPBEXHLevel2X 16 2 3" xfId="20011"/>
    <cellStyle name="SAPBEXHLevel2X 16 2 3 2" xfId="20012"/>
    <cellStyle name="SAPBEXHLevel2X 16 2 3 3" xfId="20013"/>
    <cellStyle name="SAPBEXHLevel2X 16 2 3 4" xfId="20014"/>
    <cellStyle name="SAPBEXHLevel2X 16 2 3 5" xfId="20015"/>
    <cellStyle name="SAPBEXHLevel2X 16 2 3 6" xfId="20016"/>
    <cellStyle name="SAPBEXHLevel2X 16 2 4" xfId="20017"/>
    <cellStyle name="SAPBEXHLevel2X 16 2 5" xfId="20018"/>
    <cellStyle name="SAPBEXHLevel2X 16 2 6" xfId="20019"/>
    <cellStyle name="SAPBEXHLevel2X 16 2 7" xfId="20020"/>
    <cellStyle name="SAPBEXHLevel2X 16 2 8" xfId="20021"/>
    <cellStyle name="SAPBEXHLevel2X 16 3" xfId="20022"/>
    <cellStyle name="SAPBEXHLevel2X 16 3 2" xfId="20023"/>
    <cellStyle name="SAPBEXHLevel2X 16 3 2 2" xfId="20024"/>
    <cellStyle name="SAPBEXHLevel2X 16 3 2 3" xfId="20025"/>
    <cellStyle name="SAPBEXHLevel2X 16 3 2 4" xfId="20026"/>
    <cellStyle name="SAPBEXHLevel2X 16 3 2 5" xfId="20027"/>
    <cellStyle name="SAPBEXHLevel2X 16 3 2 6" xfId="20028"/>
    <cellStyle name="SAPBEXHLevel2X 16 3 3" xfId="20029"/>
    <cellStyle name="SAPBEXHLevel2X 16 3 3 2" xfId="20030"/>
    <cellStyle name="SAPBEXHLevel2X 16 3 3 3" xfId="20031"/>
    <cellStyle name="SAPBEXHLevel2X 16 3 3 4" xfId="20032"/>
    <cellStyle name="SAPBEXHLevel2X 16 3 3 5" xfId="20033"/>
    <cellStyle name="SAPBEXHLevel2X 16 3 3 6" xfId="20034"/>
    <cellStyle name="SAPBEXHLevel2X 16 3 4" xfId="20035"/>
    <cellStyle name="SAPBEXHLevel2X 16 3 5" xfId="20036"/>
    <cellStyle name="SAPBEXHLevel2X 16 3 6" xfId="20037"/>
    <cellStyle name="SAPBEXHLevel2X 16 3 7" xfId="20038"/>
    <cellStyle name="SAPBEXHLevel2X 16 3 8" xfId="20039"/>
    <cellStyle name="SAPBEXHLevel2X 16 4" xfId="20040"/>
    <cellStyle name="SAPBEXHLevel2X 16 5" xfId="20041"/>
    <cellStyle name="SAPBEXHLevel2X 16 6" xfId="20042"/>
    <cellStyle name="SAPBEXHLevel2X 16 7" xfId="20043"/>
    <cellStyle name="SAPBEXHLevel2X 16 8" xfId="20044"/>
    <cellStyle name="SAPBEXHLevel2X 17" xfId="20045"/>
    <cellStyle name="SAPBEXHLevel2X 17 2" xfId="20046"/>
    <cellStyle name="SAPBEXHLevel2X 17 2 2" xfId="20047"/>
    <cellStyle name="SAPBEXHLevel2X 17 2 2 2" xfId="20048"/>
    <cellStyle name="SAPBEXHLevel2X 17 2 2 3" xfId="20049"/>
    <cellStyle name="SAPBEXHLevel2X 17 2 2 4" xfId="20050"/>
    <cellStyle name="SAPBEXHLevel2X 17 2 2 5" xfId="20051"/>
    <cellStyle name="SAPBEXHLevel2X 17 2 2 6" xfId="20052"/>
    <cellStyle name="SAPBEXHLevel2X 17 2 3" xfId="20053"/>
    <cellStyle name="SAPBEXHLevel2X 17 2 3 2" xfId="20054"/>
    <cellStyle name="SAPBEXHLevel2X 17 2 3 3" xfId="20055"/>
    <cellStyle name="SAPBEXHLevel2X 17 2 3 4" xfId="20056"/>
    <cellStyle name="SAPBEXHLevel2X 17 2 3 5" xfId="20057"/>
    <cellStyle name="SAPBEXHLevel2X 17 2 3 6" xfId="20058"/>
    <cellStyle name="SAPBEXHLevel2X 17 2 4" xfId="20059"/>
    <cellStyle name="SAPBEXHLevel2X 17 2 5" xfId="20060"/>
    <cellStyle name="SAPBEXHLevel2X 17 2 6" xfId="20061"/>
    <cellStyle name="SAPBEXHLevel2X 17 2 7" xfId="20062"/>
    <cellStyle name="SAPBEXHLevel2X 17 2 8" xfId="20063"/>
    <cellStyle name="SAPBEXHLevel2X 17 3" xfId="20064"/>
    <cellStyle name="SAPBEXHLevel2X 17 3 2" xfId="20065"/>
    <cellStyle name="SAPBEXHLevel2X 17 3 2 2" xfId="20066"/>
    <cellStyle name="SAPBEXHLevel2X 17 3 2 3" xfId="20067"/>
    <cellStyle name="SAPBEXHLevel2X 17 3 2 4" xfId="20068"/>
    <cellStyle name="SAPBEXHLevel2X 17 3 2 5" xfId="20069"/>
    <cellStyle name="SAPBEXHLevel2X 17 3 2 6" xfId="20070"/>
    <cellStyle name="SAPBEXHLevel2X 17 3 3" xfId="20071"/>
    <cellStyle name="SAPBEXHLevel2X 17 3 3 2" xfId="20072"/>
    <cellStyle name="SAPBEXHLevel2X 17 3 3 3" xfId="20073"/>
    <cellStyle name="SAPBEXHLevel2X 17 3 3 4" xfId="20074"/>
    <cellStyle name="SAPBEXHLevel2X 17 3 3 5" xfId="20075"/>
    <cellStyle name="SAPBEXHLevel2X 17 3 3 6" xfId="20076"/>
    <cellStyle name="SAPBEXHLevel2X 17 3 4" xfId="20077"/>
    <cellStyle name="SAPBEXHLevel2X 17 3 5" xfId="20078"/>
    <cellStyle name="SAPBEXHLevel2X 17 3 6" xfId="20079"/>
    <cellStyle name="SAPBEXHLevel2X 17 3 7" xfId="20080"/>
    <cellStyle name="SAPBEXHLevel2X 17 3 8" xfId="20081"/>
    <cellStyle name="SAPBEXHLevel2X 17 4" xfId="20082"/>
    <cellStyle name="SAPBEXHLevel2X 17 5" xfId="20083"/>
    <cellStyle name="SAPBEXHLevel2X 17 6" xfId="20084"/>
    <cellStyle name="SAPBEXHLevel2X 17 7" xfId="20085"/>
    <cellStyle name="SAPBEXHLevel2X 17 8" xfId="20086"/>
    <cellStyle name="SAPBEXHLevel2X 18" xfId="20087"/>
    <cellStyle name="SAPBEXHLevel2X 18 2" xfId="20088"/>
    <cellStyle name="SAPBEXHLevel2X 18 2 2" xfId="20089"/>
    <cellStyle name="SAPBEXHLevel2X 18 2 2 2" xfId="20090"/>
    <cellStyle name="SAPBEXHLevel2X 18 2 2 3" xfId="20091"/>
    <cellStyle name="SAPBEXHLevel2X 18 2 2 4" xfId="20092"/>
    <cellStyle name="SAPBEXHLevel2X 18 2 2 5" xfId="20093"/>
    <cellStyle name="SAPBEXHLevel2X 18 2 2 6" xfId="20094"/>
    <cellStyle name="SAPBEXHLevel2X 18 2 3" xfId="20095"/>
    <cellStyle name="SAPBEXHLevel2X 18 2 3 2" xfId="20096"/>
    <cellStyle name="SAPBEXHLevel2X 18 2 3 3" xfId="20097"/>
    <cellStyle name="SAPBEXHLevel2X 18 2 3 4" xfId="20098"/>
    <cellStyle name="SAPBEXHLevel2X 18 2 3 5" xfId="20099"/>
    <cellStyle name="SAPBEXHLevel2X 18 2 3 6" xfId="20100"/>
    <cellStyle name="SAPBEXHLevel2X 18 2 4" xfId="20101"/>
    <cellStyle name="SAPBEXHLevel2X 18 2 5" xfId="20102"/>
    <cellStyle name="SAPBEXHLevel2X 18 2 6" xfId="20103"/>
    <cellStyle name="SAPBEXHLevel2X 18 2 7" xfId="20104"/>
    <cellStyle name="SAPBEXHLevel2X 18 2 8" xfId="20105"/>
    <cellStyle name="SAPBEXHLevel2X 18 3" xfId="20106"/>
    <cellStyle name="SAPBEXHLevel2X 18 3 2" xfId="20107"/>
    <cellStyle name="SAPBEXHLevel2X 18 3 2 2" xfId="20108"/>
    <cellStyle name="SAPBEXHLevel2X 18 3 2 3" xfId="20109"/>
    <cellStyle name="SAPBEXHLevel2X 18 3 2 4" xfId="20110"/>
    <cellStyle name="SAPBEXHLevel2X 18 3 2 5" xfId="20111"/>
    <cellStyle name="SAPBEXHLevel2X 18 3 2 6" xfId="20112"/>
    <cellStyle name="SAPBEXHLevel2X 18 3 3" xfId="20113"/>
    <cellStyle name="SAPBEXHLevel2X 18 3 3 2" xfId="20114"/>
    <cellStyle name="SAPBEXHLevel2X 18 3 3 3" xfId="20115"/>
    <cellStyle name="SAPBEXHLevel2X 18 3 3 4" xfId="20116"/>
    <cellStyle name="SAPBEXHLevel2X 18 3 3 5" xfId="20117"/>
    <cellStyle name="SAPBEXHLevel2X 18 3 3 6" xfId="20118"/>
    <cellStyle name="SAPBEXHLevel2X 18 3 4" xfId="20119"/>
    <cellStyle name="SAPBEXHLevel2X 18 3 5" xfId="20120"/>
    <cellStyle name="SAPBEXHLevel2X 18 3 6" xfId="20121"/>
    <cellStyle name="SAPBEXHLevel2X 18 3 7" xfId="20122"/>
    <cellStyle name="SAPBEXHLevel2X 18 3 8" xfId="20123"/>
    <cellStyle name="SAPBEXHLevel2X 18 4" xfId="20124"/>
    <cellStyle name="SAPBEXHLevel2X 18 5" xfId="20125"/>
    <cellStyle name="SAPBEXHLevel2X 18 6" xfId="20126"/>
    <cellStyle name="SAPBEXHLevel2X 18 7" xfId="20127"/>
    <cellStyle name="SAPBEXHLevel2X 18 8" xfId="20128"/>
    <cellStyle name="SAPBEXHLevel2X 19" xfId="20129"/>
    <cellStyle name="SAPBEXHLevel2X 19 2" xfId="20130"/>
    <cellStyle name="SAPBEXHLevel2X 19 2 2" xfId="20131"/>
    <cellStyle name="SAPBEXHLevel2X 19 2 2 2" xfId="20132"/>
    <cellStyle name="SAPBEXHLevel2X 19 2 2 3" xfId="20133"/>
    <cellStyle name="SAPBEXHLevel2X 19 2 2 4" xfId="20134"/>
    <cellStyle name="SAPBEXHLevel2X 19 2 2 5" xfId="20135"/>
    <cellStyle name="SAPBEXHLevel2X 19 2 2 6" xfId="20136"/>
    <cellStyle name="SAPBEXHLevel2X 19 2 3" xfId="20137"/>
    <cellStyle name="SAPBEXHLevel2X 19 2 3 2" xfId="20138"/>
    <cellStyle name="SAPBEXHLevel2X 19 2 3 3" xfId="20139"/>
    <cellStyle name="SAPBEXHLevel2X 19 2 3 4" xfId="20140"/>
    <cellStyle name="SAPBEXHLevel2X 19 2 3 5" xfId="20141"/>
    <cellStyle name="SAPBEXHLevel2X 19 2 3 6" xfId="20142"/>
    <cellStyle name="SAPBEXHLevel2X 19 2 4" xfId="20143"/>
    <cellStyle name="SAPBEXHLevel2X 19 2 5" xfId="20144"/>
    <cellStyle name="SAPBEXHLevel2X 19 2 6" xfId="20145"/>
    <cellStyle name="SAPBEXHLevel2X 19 2 7" xfId="20146"/>
    <cellStyle name="SAPBEXHLevel2X 19 2 8" xfId="20147"/>
    <cellStyle name="SAPBEXHLevel2X 19 3" xfId="20148"/>
    <cellStyle name="SAPBEXHLevel2X 19 3 2" xfId="20149"/>
    <cellStyle name="SAPBEXHLevel2X 19 3 2 2" xfId="20150"/>
    <cellStyle name="SAPBEXHLevel2X 19 3 2 3" xfId="20151"/>
    <cellStyle name="SAPBEXHLevel2X 19 3 2 4" xfId="20152"/>
    <cellStyle name="SAPBEXHLevel2X 19 3 2 5" xfId="20153"/>
    <cellStyle name="SAPBEXHLevel2X 19 3 2 6" xfId="20154"/>
    <cellStyle name="SAPBEXHLevel2X 19 3 3" xfId="20155"/>
    <cellStyle name="SAPBEXHLevel2X 19 3 3 2" xfId="20156"/>
    <cellStyle name="SAPBEXHLevel2X 19 3 3 3" xfId="20157"/>
    <cellStyle name="SAPBEXHLevel2X 19 3 3 4" xfId="20158"/>
    <cellStyle name="SAPBEXHLevel2X 19 3 3 5" xfId="20159"/>
    <cellStyle name="SAPBEXHLevel2X 19 3 3 6" xfId="20160"/>
    <cellStyle name="SAPBEXHLevel2X 19 3 4" xfId="20161"/>
    <cellStyle name="SAPBEXHLevel2X 19 3 5" xfId="20162"/>
    <cellStyle name="SAPBEXHLevel2X 19 3 6" xfId="20163"/>
    <cellStyle name="SAPBEXHLevel2X 19 3 7" xfId="20164"/>
    <cellStyle name="SAPBEXHLevel2X 19 3 8" xfId="20165"/>
    <cellStyle name="SAPBEXHLevel2X 19 4" xfId="20166"/>
    <cellStyle name="SAPBEXHLevel2X 19 5" xfId="20167"/>
    <cellStyle name="SAPBEXHLevel2X 19 6" xfId="20168"/>
    <cellStyle name="SAPBEXHLevel2X 19 7" xfId="20169"/>
    <cellStyle name="SAPBEXHLevel2X 19 8" xfId="20170"/>
    <cellStyle name="SAPBEXHLevel2X 2" xfId="20171"/>
    <cellStyle name="SAPBEXHLevel2X 2 2" xfId="20172"/>
    <cellStyle name="SAPBEXHLevel2X 2 2 2" xfId="20173"/>
    <cellStyle name="SAPBEXHLevel2X 2 2 2 2" xfId="20174"/>
    <cellStyle name="SAPBEXHLevel2X 2 2 2 3" xfId="20175"/>
    <cellStyle name="SAPBEXHLevel2X 2 2 2 4" xfId="20176"/>
    <cellStyle name="SAPBEXHLevel2X 2 2 2 5" xfId="20177"/>
    <cellStyle name="SAPBEXHLevel2X 2 2 2 6" xfId="20178"/>
    <cellStyle name="SAPBEXHLevel2X 2 2 3" xfId="20179"/>
    <cellStyle name="SAPBEXHLevel2X 2 2 3 2" xfId="20180"/>
    <cellStyle name="SAPBEXHLevel2X 2 2 3 3" xfId="20181"/>
    <cellStyle name="SAPBEXHLevel2X 2 2 3 4" xfId="20182"/>
    <cellStyle name="SAPBEXHLevel2X 2 2 3 5" xfId="20183"/>
    <cellStyle name="SAPBEXHLevel2X 2 2 3 6" xfId="20184"/>
    <cellStyle name="SAPBEXHLevel2X 2 2 4" xfId="20185"/>
    <cellStyle name="SAPBEXHLevel2X 2 2 5" xfId="20186"/>
    <cellStyle name="SAPBEXHLevel2X 2 2 6" xfId="20187"/>
    <cellStyle name="SAPBEXHLevel2X 2 2 7" xfId="20188"/>
    <cellStyle name="SAPBEXHLevel2X 2 2 8" xfId="20189"/>
    <cellStyle name="SAPBEXHLevel2X 2 3" xfId="20190"/>
    <cellStyle name="SAPBEXHLevel2X 2 3 2" xfId="20191"/>
    <cellStyle name="SAPBEXHLevel2X 2 3 2 2" xfId="20192"/>
    <cellStyle name="SAPBEXHLevel2X 2 3 2 3" xfId="20193"/>
    <cellStyle name="SAPBEXHLevel2X 2 3 2 4" xfId="20194"/>
    <cellStyle name="SAPBEXHLevel2X 2 3 2 5" xfId="20195"/>
    <cellStyle name="SAPBEXHLevel2X 2 3 2 6" xfId="20196"/>
    <cellStyle name="SAPBEXHLevel2X 2 3 3" xfId="20197"/>
    <cellStyle name="SAPBEXHLevel2X 2 3 3 2" xfId="20198"/>
    <cellStyle name="SAPBEXHLevel2X 2 3 3 3" xfId="20199"/>
    <cellStyle name="SAPBEXHLevel2X 2 3 3 4" xfId="20200"/>
    <cellStyle name="SAPBEXHLevel2X 2 3 3 5" xfId="20201"/>
    <cellStyle name="SAPBEXHLevel2X 2 3 3 6" xfId="20202"/>
    <cellStyle name="SAPBEXHLevel2X 2 3 4" xfId="20203"/>
    <cellStyle name="SAPBEXHLevel2X 2 3 5" xfId="20204"/>
    <cellStyle name="SAPBEXHLevel2X 2 3 6" xfId="20205"/>
    <cellStyle name="SAPBEXHLevel2X 2 3 7" xfId="20206"/>
    <cellStyle name="SAPBEXHLevel2X 2 3 8" xfId="20207"/>
    <cellStyle name="SAPBEXHLevel2X 2 4" xfId="20208"/>
    <cellStyle name="SAPBEXHLevel2X 2 5" xfId="20209"/>
    <cellStyle name="SAPBEXHLevel2X 2 6" xfId="20210"/>
    <cellStyle name="SAPBEXHLevel2X 2 7" xfId="20211"/>
    <cellStyle name="SAPBEXHLevel2X 2 8" xfId="20212"/>
    <cellStyle name="SAPBEXHLevel2X 20" xfId="20213"/>
    <cellStyle name="SAPBEXHLevel2X 20 2" xfId="20214"/>
    <cellStyle name="SAPBEXHLevel2X 20 2 2" xfId="20215"/>
    <cellStyle name="SAPBEXHLevel2X 20 2 3" xfId="20216"/>
    <cellStyle name="SAPBEXHLevel2X 20 2 4" xfId="20217"/>
    <cellStyle name="SAPBEXHLevel2X 20 2 5" xfId="20218"/>
    <cellStyle name="SAPBEXHLevel2X 20 2 6" xfId="20219"/>
    <cellStyle name="SAPBEXHLevel2X 20 3" xfId="20220"/>
    <cellStyle name="SAPBEXHLevel2X 20 3 2" xfId="20221"/>
    <cellStyle name="SAPBEXHLevel2X 20 3 3" xfId="20222"/>
    <cellStyle name="SAPBEXHLevel2X 20 3 4" xfId="20223"/>
    <cellStyle name="SAPBEXHLevel2X 20 3 5" xfId="20224"/>
    <cellStyle name="SAPBEXHLevel2X 20 3 6" xfId="20225"/>
    <cellStyle name="SAPBEXHLevel2X 20 4" xfId="20226"/>
    <cellStyle name="SAPBEXHLevel2X 20 5" xfId="20227"/>
    <cellStyle name="SAPBEXHLevel2X 20 6" xfId="20228"/>
    <cellStyle name="SAPBEXHLevel2X 20 7" xfId="20229"/>
    <cellStyle name="SAPBEXHLevel2X 20 8" xfId="20230"/>
    <cellStyle name="SAPBEXHLevel2X 21" xfId="20231"/>
    <cellStyle name="SAPBEXHLevel2X 21 2" xfId="20232"/>
    <cellStyle name="SAPBEXHLevel2X 21 2 2" xfId="20233"/>
    <cellStyle name="SAPBEXHLevel2X 21 2 3" xfId="20234"/>
    <cellStyle name="SAPBEXHLevel2X 21 2 4" xfId="20235"/>
    <cellStyle name="SAPBEXHLevel2X 21 2 5" xfId="20236"/>
    <cellStyle name="SAPBEXHLevel2X 21 2 6" xfId="20237"/>
    <cellStyle name="SAPBEXHLevel2X 21 3" xfId="20238"/>
    <cellStyle name="SAPBEXHLevel2X 21 3 2" xfId="20239"/>
    <cellStyle name="SAPBEXHLevel2X 21 3 3" xfId="20240"/>
    <cellStyle name="SAPBEXHLevel2X 21 3 4" xfId="20241"/>
    <cellStyle name="SAPBEXHLevel2X 21 3 5" xfId="20242"/>
    <cellStyle name="SAPBEXHLevel2X 21 3 6" xfId="20243"/>
    <cellStyle name="SAPBEXHLevel2X 21 4" xfId="20244"/>
    <cellStyle name="SAPBEXHLevel2X 21 5" xfId="20245"/>
    <cellStyle name="SAPBEXHLevel2X 21 6" xfId="20246"/>
    <cellStyle name="SAPBEXHLevel2X 21 7" xfId="20247"/>
    <cellStyle name="SAPBEXHLevel2X 21 8" xfId="20248"/>
    <cellStyle name="SAPBEXHLevel2X 22" xfId="20249"/>
    <cellStyle name="SAPBEXHLevel2X 23" xfId="20250"/>
    <cellStyle name="SAPBEXHLevel2X 24" xfId="20251"/>
    <cellStyle name="SAPBEXHLevel2X 25" xfId="20252"/>
    <cellStyle name="SAPBEXHLevel2X 26" xfId="20253"/>
    <cellStyle name="SAPBEXHLevel2X 27" xfId="32951"/>
    <cellStyle name="SAPBEXHLevel2X 3" xfId="20254"/>
    <cellStyle name="SAPBEXHLevel2X 3 2" xfId="20255"/>
    <cellStyle name="SAPBEXHLevel2X 3 2 2" xfId="20256"/>
    <cellStyle name="SAPBEXHLevel2X 3 2 2 2" xfId="20257"/>
    <cellStyle name="SAPBEXHLevel2X 3 2 2 3" xfId="20258"/>
    <cellStyle name="SAPBEXHLevel2X 3 2 2 4" xfId="20259"/>
    <cellStyle name="SAPBEXHLevel2X 3 2 2 5" xfId="20260"/>
    <cellStyle name="SAPBEXHLevel2X 3 2 2 6" xfId="20261"/>
    <cellStyle name="SAPBEXHLevel2X 3 2 3" xfId="20262"/>
    <cellStyle name="SAPBEXHLevel2X 3 2 3 2" xfId="20263"/>
    <cellStyle name="SAPBEXHLevel2X 3 2 3 3" xfId="20264"/>
    <cellStyle name="SAPBEXHLevel2X 3 2 3 4" xfId="20265"/>
    <cellStyle name="SAPBEXHLevel2X 3 2 3 5" xfId="20266"/>
    <cellStyle name="SAPBEXHLevel2X 3 2 3 6" xfId="20267"/>
    <cellStyle name="SAPBEXHLevel2X 3 2 4" xfId="20268"/>
    <cellStyle name="SAPBEXHLevel2X 3 2 5" xfId="20269"/>
    <cellStyle name="SAPBEXHLevel2X 3 2 6" xfId="20270"/>
    <cellStyle name="SAPBEXHLevel2X 3 2 7" xfId="20271"/>
    <cellStyle name="SAPBEXHLevel2X 3 2 8" xfId="20272"/>
    <cellStyle name="SAPBEXHLevel2X 3 3" xfId="20273"/>
    <cellStyle name="SAPBEXHLevel2X 3 3 2" xfId="20274"/>
    <cellStyle name="SAPBEXHLevel2X 3 3 2 2" xfId="20275"/>
    <cellStyle name="SAPBEXHLevel2X 3 3 2 3" xfId="20276"/>
    <cellStyle name="SAPBEXHLevel2X 3 3 2 4" xfId="20277"/>
    <cellStyle name="SAPBEXHLevel2X 3 3 2 5" xfId="20278"/>
    <cellStyle name="SAPBEXHLevel2X 3 3 2 6" xfId="20279"/>
    <cellStyle name="SAPBEXHLevel2X 3 3 3" xfId="20280"/>
    <cellStyle name="SAPBEXHLevel2X 3 3 3 2" xfId="20281"/>
    <cellStyle name="SAPBEXHLevel2X 3 3 3 3" xfId="20282"/>
    <cellStyle name="SAPBEXHLevel2X 3 3 3 4" xfId="20283"/>
    <cellStyle name="SAPBEXHLevel2X 3 3 3 5" xfId="20284"/>
    <cellStyle name="SAPBEXHLevel2X 3 3 3 6" xfId="20285"/>
    <cellStyle name="SAPBEXHLevel2X 3 3 4" xfId="20286"/>
    <cellStyle name="SAPBEXHLevel2X 3 3 5" xfId="20287"/>
    <cellStyle name="SAPBEXHLevel2X 3 3 6" xfId="20288"/>
    <cellStyle name="SAPBEXHLevel2X 3 3 7" xfId="20289"/>
    <cellStyle name="SAPBEXHLevel2X 3 3 8" xfId="20290"/>
    <cellStyle name="SAPBEXHLevel2X 3 4" xfId="20291"/>
    <cellStyle name="SAPBEXHLevel2X 3 5" xfId="20292"/>
    <cellStyle name="SAPBEXHLevel2X 3 6" xfId="20293"/>
    <cellStyle name="SAPBEXHLevel2X 3 7" xfId="20294"/>
    <cellStyle name="SAPBEXHLevel2X 3 8" xfId="20295"/>
    <cellStyle name="SAPBEXHLevel2X 4" xfId="20296"/>
    <cellStyle name="SAPBEXHLevel2X 4 2" xfId="20297"/>
    <cellStyle name="SAPBEXHLevel2X 4 2 2" xfId="20298"/>
    <cellStyle name="SAPBEXHLevel2X 4 2 2 2" xfId="20299"/>
    <cellStyle name="SAPBEXHLevel2X 4 2 2 3" xfId="20300"/>
    <cellStyle name="SAPBEXHLevel2X 4 2 2 4" xfId="20301"/>
    <cellStyle name="SAPBEXHLevel2X 4 2 2 5" xfId="20302"/>
    <cellStyle name="SAPBEXHLevel2X 4 2 2 6" xfId="20303"/>
    <cellStyle name="SAPBEXHLevel2X 4 2 3" xfId="20304"/>
    <cellStyle name="SAPBEXHLevel2X 4 2 3 2" xfId="20305"/>
    <cellStyle name="SAPBEXHLevel2X 4 2 3 3" xfId="20306"/>
    <cellStyle name="SAPBEXHLevel2X 4 2 3 4" xfId="20307"/>
    <cellStyle name="SAPBEXHLevel2X 4 2 3 5" xfId="20308"/>
    <cellStyle name="SAPBEXHLevel2X 4 2 3 6" xfId="20309"/>
    <cellStyle name="SAPBEXHLevel2X 4 2 4" xfId="20310"/>
    <cellStyle name="SAPBEXHLevel2X 4 2 5" xfId="20311"/>
    <cellStyle name="SAPBEXHLevel2X 4 2 6" xfId="20312"/>
    <cellStyle name="SAPBEXHLevel2X 4 2 7" xfId="20313"/>
    <cellStyle name="SAPBEXHLevel2X 4 2 8" xfId="20314"/>
    <cellStyle name="SAPBEXHLevel2X 4 3" xfId="20315"/>
    <cellStyle name="SAPBEXHLevel2X 4 3 2" xfId="20316"/>
    <cellStyle name="SAPBEXHLevel2X 4 3 2 2" xfId="20317"/>
    <cellStyle name="SAPBEXHLevel2X 4 3 2 3" xfId="20318"/>
    <cellStyle name="SAPBEXHLevel2X 4 3 2 4" xfId="20319"/>
    <cellStyle name="SAPBEXHLevel2X 4 3 2 5" xfId="20320"/>
    <cellStyle name="SAPBEXHLevel2X 4 3 2 6" xfId="20321"/>
    <cellStyle name="SAPBEXHLevel2X 4 3 3" xfId="20322"/>
    <cellStyle name="SAPBEXHLevel2X 4 3 3 2" xfId="20323"/>
    <cellStyle name="SAPBEXHLevel2X 4 3 3 3" xfId="20324"/>
    <cellStyle name="SAPBEXHLevel2X 4 3 3 4" xfId="20325"/>
    <cellStyle name="SAPBEXHLevel2X 4 3 3 5" xfId="20326"/>
    <cellStyle name="SAPBEXHLevel2X 4 3 3 6" xfId="20327"/>
    <cellStyle name="SAPBEXHLevel2X 4 3 4" xfId="20328"/>
    <cellStyle name="SAPBEXHLevel2X 4 3 5" xfId="20329"/>
    <cellStyle name="SAPBEXHLevel2X 4 3 6" xfId="20330"/>
    <cellStyle name="SAPBEXHLevel2X 4 3 7" xfId="20331"/>
    <cellStyle name="SAPBEXHLevel2X 4 3 8" xfId="20332"/>
    <cellStyle name="SAPBEXHLevel2X 4 4" xfId="20333"/>
    <cellStyle name="SAPBEXHLevel2X 4 5" xfId="20334"/>
    <cellStyle name="SAPBEXHLevel2X 4 6" xfId="20335"/>
    <cellStyle name="SAPBEXHLevel2X 4 7" xfId="20336"/>
    <cellStyle name="SAPBEXHLevel2X 4 8" xfId="20337"/>
    <cellStyle name="SAPBEXHLevel2X 5" xfId="20338"/>
    <cellStyle name="SAPBEXHLevel2X 5 2" xfId="20339"/>
    <cellStyle name="SAPBEXHLevel2X 5 2 2" xfId="20340"/>
    <cellStyle name="SAPBEXHLevel2X 5 2 2 2" xfId="20341"/>
    <cellStyle name="SAPBEXHLevel2X 5 2 2 3" xfId="20342"/>
    <cellStyle name="SAPBEXHLevel2X 5 2 2 4" xfId="20343"/>
    <cellStyle name="SAPBEXHLevel2X 5 2 2 5" xfId="20344"/>
    <cellStyle name="SAPBEXHLevel2X 5 2 2 6" xfId="20345"/>
    <cellStyle name="SAPBEXHLevel2X 5 2 3" xfId="20346"/>
    <cellStyle name="SAPBEXHLevel2X 5 2 3 2" xfId="20347"/>
    <cellStyle name="SAPBEXHLevel2X 5 2 3 3" xfId="20348"/>
    <cellStyle name="SAPBEXHLevel2X 5 2 3 4" xfId="20349"/>
    <cellStyle name="SAPBEXHLevel2X 5 2 3 5" xfId="20350"/>
    <cellStyle name="SAPBEXHLevel2X 5 2 3 6" xfId="20351"/>
    <cellStyle name="SAPBEXHLevel2X 5 2 4" xfId="20352"/>
    <cellStyle name="SAPBEXHLevel2X 5 2 5" xfId="20353"/>
    <cellStyle name="SAPBEXHLevel2X 5 2 6" xfId="20354"/>
    <cellStyle name="SAPBEXHLevel2X 5 2 7" xfId="20355"/>
    <cellStyle name="SAPBEXHLevel2X 5 2 8" xfId="20356"/>
    <cellStyle name="SAPBEXHLevel2X 5 3" xfId="20357"/>
    <cellStyle name="SAPBEXHLevel2X 5 3 2" xfId="20358"/>
    <cellStyle name="SAPBEXHLevel2X 5 3 2 2" xfId="20359"/>
    <cellStyle name="SAPBEXHLevel2X 5 3 2 3" xfId="20360"/>
    <cellStyle name="SAPBEXHLevel2X 5 3 2 4" xfId="20361"/>
    <cellStyle name="SAPBEXHLevel2X 5 3 2 5" xfId="20362"/>
    <cellStyle name="SAPBEXHLevel2X 5 3 2 6" xfId="20363"/>
    <cellStyle name="SAPBEXHLevel2X 5 3 3" xfId="20364"/>
    <cellStyle name="SAPBEXHLevel2X 5 3 3 2" xfId="20365"/>
    <cellStyle name="SAPBEXHLevel2X 5 3 3 3" xfId="20366"/>
    <cellStyle name="SAPBEXHLevel2X 5 3 3 4" xfId="20367"/>
    <cellStyle name="SAPBEXHLevel2X 5 3 3 5" xfId="20368"/>
    <cellStyle name="SAPBEXHLevel2X 5 3 3 6" xfId="20369"/>
    <cellStyle name="SAPBEXHLevel2X 5 3 4" xfId="20370"/>
    <cellStyle name="SAPBEXHLevel2X 5 3 5" xfId="20371"/>
    <cellStyle name="SAPBEXHLevel2X 5 3 6" xfId="20372"/>
    <cellStyle name="SAPBEXHLevel2X 5 3 7" xfId="20373"/>
    <cellStyle name="SAPBEXHLevel2X 5 3 8" xfId="20374"/>
    <cellStyle name="SAPBEXHLevel2X 5 4" xfId="20375"/>
    <cellStyle name="SAPBEXHLevel2X 5 5" xfId="20376"/>
    <cellStyle name="SAPBEXHLevel2X 5 6" xfId="20377"/>
    <cellStyle name="SAPBEXHLevel2X 5 7" xfId="20378"/>
    <cellStyle name="SAPBEXHLevel2X 5 8" xfId="20379"/>
    <cellStyle name="SAPBEXHLevel2X 6" xfId="20380"/>
    <cellStyle name="SAPBEXHLevel2X 6 2" xfId="20381"/>
    <cellStyle name="SAPBEXHLevel2X 6 2 2" xfId="20382"/>
    <cellStyle name="SAPBEXHLevel2X 6 2 2 2" xfId="20383"/>
    <cellStyle name="SAPBEXHLevel2X 6 2 2 3" xfId="20384"/>
    <cellStyle name="SAPBEXHLevel2X 6 2 2 4" xfId="20385"/>
    <cellStyle name="SAPBEXHLevel2X 6 2 2 5" xfId="20386"/>
    <cellStyle name="SAPBEXHLevel2X 6 2 2 6" xfId="20387"/>
    <cellStyle name="SAPBEXHLevel2X 6 2 3" xfId="20388"/>
    <cellStyle name="SAPBEXHLevel2X 6 2 3 2" xfId="20389"/>
    <cellStyle name="SAPBEXHLevel2X 6 2 3 3" xfId="20390"/>
    <cellStyle name="SAPBEXHLevel2X 6 2 3 4" xfId="20391"/>
    <cellStyle name="SAPBEXHLevel2X 6 2 3 5" xfId="20392"/>
    <cellStyle name="SAPBEXHLevel2X 6 2 3 6" xfId="20393"/>
    <cellStyle name="SAPBEXHLevel2X 6 2 4" xfId="20394"/>
    <cellStyle name="SAPBEXHLevel2X 6 2 5" xfId="20395"/>
    <cellStyle name="SAPBEXHLevel2X 6 2 6" xfId="20396"/>
    <cellStyle name="SAPBEXHLevel2X 6 2 7" xfId="20397"/>
    <cellStyle name="SAPBEXHLevel2X 6 2 8" xfId="20398"/>
    <cellStyle name="SAPBEXHLevel2X 6 3" xfId="20399"/>
    <cellStyle name="SAPBEXHLevel2X 6 3 2" xfId="20400"/>
    <cellStyle name="SAPBEXHLevel2X 6 3 2 2" xfId="20401"/>
    <cellStyle name="SAPBEXHLevel2X 6 3 2 3" xfId="20402"/>
    <cellStyle name="SAPBEXHLevel2X 6 3 2 4" xfId="20403"/>
    <cellStyle name="SAPBEXHLevel2X 6 3 2 5" xfId="20404"/>
    <cellStyle name="SAPBEXHLevel2X 6 3 2 6" xfId="20405"/>
    <cellStyle name="SAPBEXHLevel2X 6 3 3" xfId="20406"/>
    <cellStyle name="SAPBEXHLevel2X 6 3 3 2" xfId="20407"/>
    <cellStyle name="SAPBEXHLevel2X 6 3 3 3" xfId="20408"/>
    <cellStyle name="SAPBEXHLevel2X 6 3 3 4" xfId="20409"/>
    <cellStyle name="SAPBEXHLevel2X 6 3 3 5" xfId="20410"/>
    <cellStyle name="SAPBEXHLevel2X 6 3 3 6" xfId="20411"/>
    <cellStyle name="SAPBEXHLevel2X 6 3 4" xfId="20412"/>
    <cellStyle name="SAPBEXHLevel2X 6 3 5" xfId="20413"/>
    <cellStyle name="SAPBEXHLevel2X 6 3 6" xfId="20414"/>
    <cellStyle name="SAPBEXHLevel2X 6 3 7" xfId="20415"/>
    <cellStyle name="SAPBEXHLevel2X 6 3 8" xfId="20416"/>
    <cellStyle name="SAPBEXHLevel2X 6 4" xfId="20417"/>
    <cellStyle name="SAPBEXHLevel2X 6 5" xfId="20418"/>
    <cellStyle name="SAPBEXHLevel2X 6 6" xfId="20419"/>
    <cellStyle name="SAPBEXHLevel2X 6 7" xfId="20420"/>
    <cellStyle name="SAPBEXHLevel2X 6 8" xfId="20421"/>
    <cellStyle name="SAPBEXHLevel2X 7" xfId="20422"/>
    <cellStyle name="SAPBEXHLevel2X 7 2" xfId="20423"/>
    <cellStyle name="SAPBEXHLevel2X 7 2 2" xfId="20424"/>
    <cellStyle name="SAPBEXHLevel2X 7 2 2 2" xfId="20425"/>
    <cellStyle name="SAPBEXHLevel2X 7 2 2 3" xfId="20426"/>
    <cellStyle name="SAPBEXHLevel2X 7 2 2 4" xfId="20427"/>
    <cellStyle name="SAPBEXHLevel2X 7 2 2 5" xfId="20428"/>
    <cellStyle name="SAPBEXHLevel2X 7 2 2 6" xfId="20429"/>
    <cellStyle name="SAPBEXHLevel2X 7 2 3" xfId="20430"/>
    <cellStyle name="SAPBEXHLevel2X 7 2 3 2" xfId="20431"/>
    <cellStyle name="SAPBEXHLevel2X 7 2 3 3" xfId="20432"/>
    <cellStyle name="SAPBEXHLevel2X 7 2 3 4" xfId="20433"/>
    <cellStyle name="SAPBEXHLevel2X 7 2 3 5" xfId="20434"/>
    <cellStyle name="SAPBEXHLevel2X 7 2 3 6" xfId="20435"/>
    <cellStyle name="SAPBEXHLevel2X 7 2 4" xfId="20436"/>
    <cellStyle name="SAPBEXHLevel2X 7 2 5" xfId="20437"/>
    <cellStyle name="SAPBEXHLevel2X 7 2 6" xfId="20438"/>
    <cellStyle name="SAPBEXHLevel2X 7 2 7" xfId="20439"/>
    <cellStyle name="SAPBEXHLevel2X 7 2 8" xfId="20440"/>
    <cellStyle name="SAPBEXHLevel2X 7 3" xfId="20441"/>
    <cellStyle name="SAPBEXHLevel2X 7 3 2" xfId="20442"/>
    <cellStyle name="SAPBEXHLevel2X 7 3 2 2" xfId="20443"/>
    <cellStyle name="SAPBEXHLevel2X 7 3 2 3" xfId="20444"/>
    <cellStyle name="SAPBEXHLevel2X 7 3 2 4" xfId="20445"/>
    <cellStyle name="SAPBEXHLevel2X 7 3 2 5" xfId="20446"/>
    <cellStyle name="SAPBEXHLevel2X 7 3 2 6" xfId="20447"/>
    <cellStyle name="SAPBEXHLevel2X 7 3 3" xfId="20448"/>
    <cellStyle name="SAPBEXHLevel2X 7 3 3 2" xfId="20449"/>
    <cellStyle name="SAPBEXHLevel2X 7 3 3 3" xfId="20450"/>
    <cellStyle name="SAPBEXHLevel2X 7 3 3 4" xfId="20451"/>
    <cellStyle name="SAPBEXHLevel2X 7 3 3 5" xfId="20452"/>
    <cellStyle name="SAPBEXHLevel2X 7 3 3 6" xfId="20453"/>
    <cellStyle name="SAPBEXHLevel2X 7 3 4" xfId="20454"/>
    <cellStyle name="SAPBEXHLevel2X 7 3 5" xfId="20455"/>
    <cellStyle name="SAPBEXHLevel2X 7 3 6" xfId="20456"/>
    <cellStyle name="SAPBEXHLevel2X 7 3 7" xfId="20457"/>
    <cellStyle name="SAPBEXHLevel2X 7 3 8" xfId="20458"/>
    <cellStyle name="SAPBEXHLevel2X 7 4" xfId="20459"/>
    <cellStyle name="SAPBEXHLevel2X 7 5" xfId="20460"/>
    <cellStyle name="SAPBEXHLevel2X 7 6" xfId="20461"/>
    <cellStyle name="SAPBEXHLevel2X 7 7" xfId="20462"/>
    <cellStyle name="SAPBEXHLevel2X 7 8" xfId="20463"/>
    <cellStyle name="SAPBEXHLevel2X 8" xfId="20464"/>
    <cellStyle name="SAPBEXHLevel2X 8 2" xfId="20465"/>
    <cellStyle name="SAPBEXHLevel2X 8 2 2" xfId="20466"/>
    <cellStyle name="SAPBEXHLevel2X 8 2 2 2" xfId="20467"/>
    <cellStyle name="SAPBEXHLevel2X 8 2 2 3" xfId="20468"/>
    <cellStyle name="SAPBEXHLevel2X 8 2 2 4" xfId="20469"/>
    <cellStyle name="SAPBEXHLevel2X 8 2 2 5" xfId="20470"/>
    <cellStyle name="SAPBEXHLevel2X 8 2 2 6" xfId="20471"/>
    <cellStyle name="SAPBEXHLevel2X 8 2 3" xfId="20472"/>
    <cellStyle name="SAPBEXHLevel2X 8 2 3 2" xfId="20473"/>
    <cellStyle name="SAPBEXHLevel2X 8 2 3 3" xfId="20474"/>
    <cellStyle name="SAPBEXHLevel2X 8 2 3 4" xfId="20475"/>
    <cellStyle name="SAPBEXHLevel2X 8 2 3 5" xfId="20476"/>
    <cellStyle name="SAPBEXHLevel2X 8 2 3 6" xfId="20477"/>
    <cellStyle name="SAPBEXHLevel2X 8 2 4" xfId="20478"/>
    <cellStyle name="SAPBEXHLevel2X 8 2 5" xfId="20479"/>
    <cellStyle name="SAPBEXHLevel2X 8 2 6" xfId="20480"/>
    <cellStyle name="SAPBEXHLevel2X 8 2 7" xfId="20481"/>
    <cellStyle name="SAPBEXHLevel2X 8 2 8" xfId="20482"/>
    <cellStyle name="SAPBEXHLevel2X 8 3" xfId="20483"/>
    <cellStyle name="SAPBEXHLevel2X 8 3 2" xfId="20484"/>
    <cellStyle name="SAPBEXHLevel2X 8 3 2 2" xfId="20485"/>
    <cellStyle name="SAPBEXHLevel2X 8 3 2 3" xfId="20486"/>
    <cellStyle name="SAPBEXHLevel2X 8 3 2 4" xfId="20487"/>
    <cellStyle name="SAPBEXHLevel2X 8 3 2 5" xfId="20488"/>
    <cellStyle name="SAPBEXHLevel2X 8 3 2 6" xfId="20489"/>
    <cellStyle name="SAPBEXHLevel2X 8 3 3" xfId="20490"/>
    <cellStyle name="SAPBEXHLevel2X 8 3 3 2" xfId="20491"/>
    <cellStyle name="SAPBEXHLevel2X 8 3 3 3" xfId="20492"/>
    <cellStyle name="SAPBEXHLevel2X 8 3 3 4" xfId="20493"/>
    <cellStyle name="SAPBEXHLevel2X 8 3 3 5" xfId="20494"/>
    <cellStyle name="SAPBEXHLevel2X 8 3 3 6" xfId="20495"/>
    <cellStyle name="SAPBEXHLevel2X 8 3 4" xfId="20496"/>
    <cellStyle name="SAPBEXHLevel2X 8 3 5" xfId="20497"/>
    <cellStyle name="SAPBEXHLevel2X 8 3 6" xfId="20498"/>
    <cellStyle name="SAPBEXHLevel2X 8 3 7" xfId="20499"/>
    <cellStyle name="SAPBEXHLevel2X 8 3 8" xfId="20500"/>
    <cellStyle name="SAPBEXHLevel2X 8 4" xfId="20501"/>
    <cellStyle name="SAPBEXHLevel2X 8 5" xfId="20502"/>
    <cellStyle name="SAPBEXHLevel2X 8 6" xfId="20503"/>
    <cellStyle name="SAPBEXHLevel2X 8 7" xfId="20504"/>
    <cellStyle name="SAPBEXHLevel2X 8 8" xfId="20505"/>
    <cellStyle name="SAPBEXHLevel2X 9" xfId="20506"/>
    <cellStyle name="SAPBEXHLevel2X 9 2" xfId="20507"/>
    <cellStyle name="SAPBEXHLevel2X 9 2 2" xfId="20508"/>
    <cellStyle name="SAPBEXHLevel2X 9 2 2 2" xfId="20509"/>
    <cellStyle name="SAPBEXHLevel2X 9 2 2 3" xfId="20510"/>
    <cellStyle name="SAPBEXHLevel2X 9 2 2 4" xfId="20511"/>
    <cellStyle name="SAPBEXHLevel2X 9 2 2 5" xfId="20512"/>
    <cellStyle name="SAPBEXHLevel2X 9 2 2 6" xfId="20513"/>
    <cellStyle name="SAPBEXHLevel2X 9 2 3" xfId="20514"/>
    <cellStyle name="SAPBEXHLevel2X 9 2 3 2" xfId="20515"/>
    <cellStyle name="SAPBEXHLevel2X 9 2 3 3" xfId="20516"/>
    <cellStyle name="SAPBEXHLevel2X 9 2 3 4" xfId="20517"/>
    <cellStyle name="SAPBEXHLevel2X 9 2 3 5" xfId="20518"/>
    <cellStyle name="SAPBEXHLevel2X 9 2 3 6" xfId="20519"/>
    <cellStyle name="SAPBEXHLevel2X 9 2 4" xfId="20520"/>
    <cellStyle name="SAPBEXHLevel2X 9 2 5" xfId="20521"/>
    <cellStyle name="SAPBEXHLevel2X 9 2 6" xfId="20522"/>
    <cellStyle name="SAPBEXHLevel2X 9 2 7" xfId="20523"/>
    <cellStyle name="SAPBEXHLevel2X 9 2 8" xfId="20524"/>
    <cellStyle name="SAPBEXHLevel2X 9 3" xfId="20525"/>
    <cellStyle name="SAPBEXHLevel2X 9 3 2" xfId="20526"/>
    <cellStyle name="SAPBEXHLevel2X 9 3 2 2" xfId="20527"/>
    <cellStyle name="SAPBEXHLevel2X 9 3 2 3" xfId="20528"/>
    <cellStyle name="SAPBEXHLevel2X 9 3 2 4" xfId="20529"/>
    <cellStyle name="SAPBEXHLevel2X 9 3 2 5" xfId="20530"/>
    <cellStyle name="SAPBEXHLevel2X 9 3 2 6" xfId="20531"/>
    <cellStyle name="SAPBEXHLevel2X 9 3 3" xfId="20532"/>
    <cellStyle name="SAPBEXHLevel2X 9 3 3 2" xfId="20533"/>
    <cellStyle name="SAPBEXHLevel2X 9 3 3 3" xfId="20534"/>
    <cellStyle name="SAPBEXHLevel2X 9 3 3 4" xfId="20535"/>
    <cellStyle name="SAPBEXHLevel2X 9 3 3 5" xfId="20536"/>
    <cellStyle name="SAPBEXHLevel2X 9 3 3 6" xfId="20537"/>
    <cellStyle name="SAPBEXHLevel2X 9 3 4" xfId="20538"/>
    <cellStyle name="SAPBEXHLevel2X 9 3 5" xfId="20539"/>
    <cellStyle name="SAPBEXHLevel2X 9 3 6" xfId="20540"/>
    <cellStyle name="SAPBEXHLevel2X 9 3 7" xfId="20541"/>
    <cellStyle name="SAPBEXHLevel2X 9 3 8" xfId="20542"/>
    <cellStyle name="SAPBEXHLevel2X 9 4" xfId="20543"/>
    <cellStyle name="SAPBEXHLevel2X 9 5" xfId="20544"/>
    <cellStyle name="SAPBEXHLevel2X 9 6" xfId="20545"/>
    <cellStyle name="SAPBEXHLevel2X 9 7" xfId="20546"/>
    <cellStyle name="SAPBEXHLevel2X 9 8" xfId="20547"/>
    <cellStyle name="SAPBEXHLevel3" xfId="37"/>
    <cellStyle name="SAPBEXHLevel3 10" xfId="20548"/>
    <cellStyle name="SAPBEXHLevel3 10 2" xfId="20549"/>
    <cellStyle name="SAPBEXHLevel3 10 2 2" xfId="20550"/>
    <cellStyle name="SAPBEXHLevel3 10 2 2 2" xfId="20551"/>
    <cellStyle name="SAPBEXHLevel3 10 2 2 3" xfId="20552"/>
    <cellStyle name="SAPBEXHLevel3 10 2 2 4" xfId="20553"/>
    <cellStyle name="SAPBEXHLevel3 10 2 2 5" xfId="20554"/>
    <cellStyle name="SAPBEXHLevel3 10 2 2 6" xfId="20555"/>
    <cellStyle name="SAPBEXHLevel3 10 2 3" xfId="20556"/>
    <cellStyle name="SAPBEXHLevel3 10 2 3 2" xfId="20557"/>
    <cellStyle name="SAPBEXHLevel3 10 2 3 3" xfId="20558"/>
    <cellStyle name="SAPBEXHLevel3 10 2 3 4" xfId="20559"/>
    <cellStyle name="SAPBEXHLevel3 10 2 3 5" xfId="20560"/>
    <cellStyle name="SAPBEXHLevel3 10 2 3 6" xfId="20561"/>
    <cellStyle name="SAPBEXHLevel3 10 2 4" xfId="20562"/>
    <cellStyle name="SAPBEXHLevel3 10 2 5" xfId="20563"/>
    <cellStyle name="SAPBEXHLevel3 10 2 6" xfId="20564"/>
    <cellStyle name="SAPBEXHLevel3 10 2 7" xfId="20565"/>
    <cellStyle name="SAPBEXHLevel3 10 2 8" xfId="20566"/>
    <cellStyle name="SAPBEXHLevel3 10 3" xfId="20567"/>
    <cellStyle name="SAPBEXHLevel3 10 3 2" xfId="20568"/>
    <cellStyle name="SAPBEXHLevel3 10 3 2 2" xfId="20569"/>
    <cellStyle name="SAPBEXHLevel3 10 3 2 3" xfId="20570"/>
    <cellStyle name="SAPBEXHLevel3 10 3 2 4" xfId="20571"/>
    <cellStyle name="SAPBEXHLevel3 10 3 2 5" xfId="20572"/>
    <cellStyle name="SAPBEXHLevel3 10 3 2 6" xfId="20573"/>
    <cellStyle name="SAPBEXHLevel3 10 3 3" xfId="20574"/>
    <cellStyle name="SAPBEXHLevel3 10 3 3 2" xfId="20575"/>
    <cellStyle name="SAPBEXHLevel3 10 3 3 3" xfId="20576"/>
    <cellStyle name="SAPBEXHLevel3 10 3 3 4" xfId="20577"/>
    <cellStyle name="SAPBEXHLevel3 10 3 3 5" xfId="20578"/>
    <cellStyle name="SAPBEXHLevel3 10 3 3 6" xfId="20579"/>
    <cellStyle name="SAPBEXHLevel3 10 3 4" xfId="20580"/>
    <cellStyle name="SAPBEXHLevel3 10 3 5" xfId="20581"/>
    <cellStyle name="SAPBEXHLevel3 10 3 6" xfId="20582"/>
    <cellStyle name="SAPBEXHLevel3 10 3 7" xfId="20583"/>
    <cellStyle name="SAPBEXHLevel3 10 3 8" xfId="20584"/>
    <cellStyle name="SAPBEXHLevel3 10 4" xfId="20585"/>
    <cellStyle name="SAPBEXHLevel3 10 5" xfId="20586"/>
    <cellStyle name="SAPBEXHLevel3 10 6" xfId="20587"/>
    <cellStyle name="SAPBEXHLevel3 10 7" xfId="20588"/>
    <cellStyle name="SAPBEXHLevel3 10 8" xfId="20589"/>
    <cellStyle name="SAPBEXHLevel3 11" xfId="20590"/>
    <cellStyle name="SAPBEXHLevel3 11 2" xfId="20591"/>
    <cellStyle name="SAPBEXHLevel3 11 2 2" xfId="20592"/>
    <cellStyle name="SAPBEXHLevel3 11 2 2 2" xfId="20593"/>
    <cellStyle name="SAPBEXHLevel3 11 2 2 3" xfId="20594"/>
    <cellStyle name="SAPBEXHLevel3 11 2 2 4" xfId="20595"/>
    <cellStyle name="SAPBEXHLevel3 11 2 2 5" xfId="20596"/>
    <cellStyle name="SAPBEXHLevel3 11 2 2 6" xfId="20597"/>
    <cellStyle name="SAPBEXHLevel3 11 2 3" xfId="20598"/>
    <cellStyle name="SAPBEXHLevel3 11 2 3 2" xfId="20599"/>
    <cellStyle name="SAPBEXHLevel3 11 2 3 3" xfId="20600"/>
    <cellStyle name="SAPBEXHLevel3 11 2 3 4" xfId="20601"/>
    <cellStyle name="SAPBEXHLevel3 11 2 3 5" xfId="20602"/>
    <cellStyle name="SAPBEXHLevel3 11 2 3 6" xfId="20603"/>
    <cellStyle name="SAPBEXHLevel3 11 2 4" xfId="20604"/>
    <cellStyle name="SAPBEXHLevel3 11 2 5" xfId="20605"/>
    <cellStyle name="SAPBEXHLevel3 11 2 6" xfId="20606"/>
    <cellStyle name="SAPBEXHLevel3 11 2 7" xfId="20607"/>
    <cellStyle name="SAPBEXHLevel3 11 2 8" xfId="20608"/>
    <cellStyle name="SAPBEXHLevel3 11 3" xfId="20609"/>
    <cellStyle name="SAPBEXHLevel3 11 3 2" xfId="20610"/>
    <cellStyle name="SAPBEXHLevel3 11 3 2 2" xfId="20611"/>
    <cellStyle name="SAPBEXHLevel3 11 3 2 3" xfId="20612"/>
    <cellStyle name="SAPBEXHLevel3 11 3 2 4" xfId="20613"/>
    <cellStyle name="SAPBEXHLevel3 11 3 2 5" xfId="20614"/>
    <cellStyle name="SAPBEXHLevel3 11 3 2 6" xfId="20615"/>
    <cellStyle name="SAPBEXHLevel3 11 3 3" xfId="20616"/>
    <cellStyle name="SAPBEXHLevel3 11 3 3 2" xfId="20617"/>
    <cellStyle name="SAPBEXHLevel3 11 3 3 3" xfId="20618"/>
    <cellStyle name="SAPBEXHLevel3 11 3 3 4" xfId="20619"/>
    <cellStyle name="SAPBEXHLevel3 11 3 3 5" xfId="20620"/>
    <cellStyle name="SAPBEXHLevel3 11 3 3 6" xfId="20621"/>
    <cellStyle name="SAPBEXHLevel3 11 3 4" xfId="20622"/>
    <cellStyle name="SAPBEXHLevel3 11 3 5" xfId="20623"/>
    <cellStyle name="SAPBEXHLevel3 11 3 6" xfId="20624"/>
    <cellStyle name="SAPBEXHLevel3 11 3 7" xfId="20625"/>
    <cellStyle name="SAPBEXHLevel3 11 3 8" xfId="20626"/>
    <cellStyle name="SAPBEXHLevel3 11 4" xfId="20627"/>
    <cellStyle name="SAPBEXHLevel3 11 5" xfId="20628"/>
    <cellStyle name="SAPBEXHLevel3 11 6" xfId="20629"/>
    <cellStyle name="SAPBEXHLevel3 11 7" xfId="20630"/>
    <cellStyle name="SAPBEXHLevel3 11 8" xfId="20631"/>
    <cellStyle name="SAPBEXHLevel3 12" xfId="20632"/>
    <cellStyle name="SAPBEXHLevel3 12 2" xfId="20633"/>
    <cellStyle name="SAPBEXHLevel3 12 2 2" xfId="20634"/>
    <cellStyle name="SAPBEXHLevel3 12 2 2 2" xfId="20635"/>
    <cellStyle name="SAPBEXHLevel3 12 2 2 3" xfId="20636"/>
    <cellStyle name="SAPBEXHLevel3 12 2 2 4" xfId="20637"/>
    <cellStyle name="SAPBEXHLevel3 12 2 2 5" xfId="20638"/>
    <cellStyle name="SAPBEXHLevel3 12 2 2 6" xfId="20639"/>
    <cellStyle name="SAPBEXHLevel3 12 2 3" xfId="20640"/>
    <cellStyle name="SAPBEXHLevel3 12 2 3 2" xfId="20641"/>
    <cellStyle name="SAPBEXHLevel3 12 2 3 3" xfId="20642"/>
    <cellStyle name="SAPBEXHLevel3 12 2 3 4" xfId="20643"/>
    <cellStyle name="SAPBEXHLevel3 12 2 3 5" xfId="20644"/>
    <cellStyle name="SAPBEXHLevel3 12 2 3 6" xfId="20645"/>
    <cellStyle name="SAPBEXHLevel3 12 2 4" xfId="20646"/>
    <cellStyle name="SAPBEXHLevel3 12 2 5" xfId="20647"/>
    <cellStyle name="SAPBEXHLevel3 12 2 6" xfId="20648"/>
    <cellStyle name="SAPBEXHLevel3 12 2 7" xfId="20649"/>
    <cellStyle name="SAPBEXHLevel3 12 2 8" xfId="20650"/>
    <cellStyle name="SAPBEXHLevel3 12 3" xfId="20651"/>
    <cellStyle name="SAPBEXHLevel3 12 3 2" xfId="20652"/>
    <cellStyle name="SAPBEXHLevel3 12 3 2 2" xfId="20653"/>
    <cellStyle name="SAPBEXHLevel3 12 3 2 3" xfId="20654"/>
    <cellStyle name="SAPBEXHLevel3 12 3 2 4" xfId="20655"/>
    <cellStyle name="SAPBEXHLevel3 12 3 2 5" xfId="20656"/>
    <cellStyle name="SAPBEXHLevel3 12 3 2 6" xfId="20657"/>
    <cellStyle name="SAPBEXHLevel3 12 3 3" xfId="20658"/>
    <cellStyle name="SAPBEXHLevel3 12 3 3 2" xfId="20659"/>
    <cellStyle name="SAPBEXHLevel3 12 3 3 3" xfId="20660"/>
    <cellStyle name="SAPBEXHLevel3 12 3 3 4" xfId="20661"/>
    <cellStyle name="SAPBEXHLevel3 12 3 3 5" xfId="20662"/>
    <cellStyle name="SAPBEXHLevel3 12 3 3 6" xfId="20663"/>
    <cellStyle name="SAPBEXHLevel3 12 3 4" xfId="20664"/>
    <cellStyle name="SAPBEXHLevel3 12 3 5" xfId="20665"/>
    <cellStyle name="SAPBEXHLevel3 12 3 6" xfId="20666"/>
    <cellStyle name="SAPBEXHLevel3 12 3 7" xfId="20667"/>
    <cellStyle name="SAPBEXHLevel3 12 3 8" xfId="20668"/>
    <cellStyle name="SAPBEXHLevel3 12 4" xfId="20669"/>
    <cellStyle name="SAPBEXHLevel3 12 5" xfId="20670"/>
    <cellStyle name="SAPBEXHLevel3 12 6" xfId="20671"/>
    <cellStyle name="SAPBEXHLevel3 12 7" xfId="20672"/>
    <cellStyle name="SAPBEXHLevel3 12 8" xfId="20673"/>
    <cellStyle name="SAPBEXHLevel3 13" xfId="20674"/>
    <cellStyle name="SAPBEXHLevel3 13 2" xfId="20675"/>
    <cellStyle name="SAPBEXHLevel3 13 2 2" xfId="20676"/>
    <cellStyle name="SAPBEXHLevel3 13 2 2 2" xfId="20677"/>
    <cellStyle name="SAPBEXHLevel3 13 2 2 3" xfId="20678"/>
    <cellStyle name="SAPBEXHLevel3 13 2 2 4" xfId="20679"/>
    <cellStyle name="SAPBEXHLevel3 13 2 2 5" xfId="20680"/>
    <cellStyle name="SAPBEXHLevel3 13 2 2 6" xfId="20681"/>
    <cellStyle name="SAPBEXHLevel3 13 2 3" xfId="20682"/>
    <cellStyle name="SAPBEXHLevel3 13 2 3 2" xfId="20683"/>
    <cellStyle name="SAPBEXHLevel3 13 2 3 3" xfId="20684"/>
    <cellStyle name="SAPBEXHLevel3 13 2 3 4" xfId="20685"/>
    <cellStyle name="SAPBEXHLevel3 13 2 3 5" xfId="20686"/>
    <cellStyle name="SAPBEXHLevel3 13 2 3 6" xfId="20687"/>
    <cellStyle name="SAPBEXHLevel3 13 2 4" xfId="20688"/>
    <cellStyle name="SAPBEXHLevel3 13 2 5" xfId="20689"/>
    <cellStyle name="SAPBEXHLevel3 13 2 6" xfId="20690"/>
    <cellStyle name="SAPBEXHLevel3 13 2 7" xfId="20691"/>
    <cellStyle name="SAPBEXHLevel3 13 2 8" xfId="20692"/>
    <cellStyle name="SAPBEXHLevel3 13 3" xfId="20693"/>
    <cellStyle name="SAPBEXHLevel3 13 3 2" xfId="20694"/>
    <cellStyle name="SAPBEXHLevel3 13 3 2 2" xfId="20695"/>
    <cellStyle name="SAPBEXHLevel3 13 3 2 3" xfId="20696"/>
    <cellStyle name="SAPBEXHLevel3 13 3 2 4" xfId="20697"/>
    <cellStyle name="SAPBEXHLevel3 13 3 2 5" xfId="20698"/>
    <cellStyle name="SAPBEXHLevel3 13 3 2 6" xfId="20699"/>
    <cellStyle name="SAPBEXHLevel3 13 3 3" xfId="20700"/>
    <cellStyle name="SAPBEXHLevel3 13 3 3 2" xfId="20701"/>
    <cellStyle name="SAPBEXHLevel3 13 3 3 3" xfId="20702"/>
    <cellStyle name="SAPBEXHLevel3 13 3 3 4" xfId="20703"/>
    <cellStyle name="SAPBEXHLevel3 13 3 3 5" xfId="20704"/>
    <cellStyle name="SAPBEXHLevel3 13 3 3 6" xfId="20705"/>
    <cellStyle name="SAPBEXHLevel3 13 3 4" xfId="20706"/>
    <cellStyle name="SAPBEXHLevel3 13 3 5" xfId="20707"/>
    <cellStyle name="SAPBEXHLevel3 13 3 6" xfId="20708"/>
    <cellStyle name="SAPBEXHLevel3 13 3 7" xfId="20709"/>
    <cellStyle name="SAPBEXHLevel3 13 3 8" xfId="20710"/>
    <cellStyle name="SAPBEXHLevel3 13 4" xfId="20711"/>
    <cellStyle name="SAPBEXHLevel3 13 5" xfId="20712"/>
    <cellStyle name="SAPBEXHLevel3 13 6" xfId="20713"/>
    <cellStyle name="SAPBEXHLevel3 13 7" xfId="20714"/>
    <cellStyle name="SAPBEXHLevel3 13 8" xfId="20715"/>
    <cellStyle name="SAPBEXHLevel3 14" xfId="20716"/>
    <cellStyle name="SAPBEXHLevel3 14 2" xfId="20717"/>
    <cellStyle name="SAPBEXHLevel3 14 2 2" xfId="20718"/>
    <cellStyle name="SAPBEXHLevel3 14 2 2 2" xfId="20719"/>
    <cellStyle name="SAPBEXHLevel3 14 2 2 3" xfId="20720"/>
    <cellStyle name="SAPBEXHLevel3 14 2 2 4" xfId="20721"/>
    <cellStyle name="SAPBEXHLevel3 14 2 2 5" xfId="20722"/>
    <cellStyle name="SAPBEXHLevel3 14 2 2 6" xfId="20723"/>
    <cellStyle name="SAPBEXHLevel3 14 2 3" xfId="20724"/>
    <cellStyle name="SAPBEXHLevel3 14 2 3 2" xfId="20725"/>
    <cellStyle name="SAPBEXHLevel3 14 2 3 3" xfId="20726"/>
    <cellStyle name="SAPBEXHLevel3 14 2 3 4" xfId="20727"/>
    <cellStyle name="SAPBEXHLevel3 14 2 3 5" xfId="20728"/>
    <cellStyle name="SAPBEXHLevel3 14 2 3 6" xfId="20729"/>
    <cellStyle name="SAPBEXHLevel3 14 2 4" xfId="20730"/>
    <cellStyle name="SAPBEXHLevel3 14 2 5" xfId="20731"/>
    <cellStyle name="SAPBEXHLevel3 14 2 6" xfId="20732"/>
    <cellStyle name="SAPBEXHLevel3 14 2 7" xfId="20733"/>
    <cellStyle name="SAPBEXHLevel3 14 2 8" xfId="20734"/>
    <cellStyle name="SAPBEXHLevel3 14 3" xfId="20735"/>
    <cellStyle name="SAPBEXHLevel3 14 3 2" xfId="20736"/>
    <cellStyle name="SAPBEXHLevel3 14 3 2 2" xfId="20737"/>
    <cellStyle name="SAPBEXHLevel3 14 3 2 3" xfId="20738"/>
    <cellStyle name="SAPBEXHLevel3 14 3 2 4" xfId="20739"/>
    <cellStyle name="SAPBEXHLevel3 14 3 2 5" xfId="20740"/>
    <cellStyle name="SAPBEXHLevel3 14 3 2 6" xfId="20741"/>
    <cellStyle name="SAPBEXHLevel3 14 3 3" xfId="20742"/>
    <cellStyle name="SAPBEXHLevel3 14 3 3 2" xfId="20743"/>
    <cellStyle name="SAPBEXHLevel3 14 3 3 3" xfId="20744"/>
    <cellStyle name="SAPBEXHLevel3 14 3 3 4" xfId="20745"/>
    <cellStyle name="SAPBEXHLevel3 14 3 3 5" xfId="20746"/>
    <cellStyle name="SAPBEXHLevel3 14 3 3 6" xfId="20747"/>
    <cellStyle name="SAPBEXHLevel3 14 3 4" xfId="20748"/>
    <cellStyle name="SAPBEXHLevel3 14 3 5" xfId="20749"/>
    <cellStyle name="SAPBEXHLevel3 14 3 6" xfId="20750"/>
    <cellStyle name="SAPBEXHLevel3 14 3 7" xfId="20751"/>
    <cellStyle name="SAPBEXHLevel3 14 3 8" xfId="20752"/>
    <cellStyle name="SAPBEXHLevel3 14 4" xfId="20753"/>
    <cellStyle name="SAPBEXHLevel3 14 5" xfId="20754"/>
    <cellStyle name="SAPBEXHLevel3 14 6" xfId="20755"/>
    <cellStyle name="SAPBEXHLevel3 14 7" xfId="20756"/>
    <cellStyle name="SAPBEXHLevel3 14 8" xfId="20757"/>
    <cellStyle name="SAPBEXHLevel3 15" xfId="20758"/>
    <cellStyle name="SAPBEXHLevel3 15 2" xfId="20759"/>
    <cellStyle name="SAPBEXHLevel3 15 2 2" xfId="20760"/>
    <cellStyle name="SAPBEXHLevel3 15 2 2 2" xfId="20761"/>
    <cellStyle name="SAPBEXHLevel3 15 2 2 3" xfId="20762"/>
    <cellStyle name="SAPBEXHLevel3 15 2 2 4" xfId="20763"/>
    <cellStyle name="SAPBEXHLevel3 15 2 2 5" xfId="20764"/>
    <cellStyle name="SAPBEXHLevel3 15 2 2 6" xfId="20765"/>
    <cellStyle name="SAPBEXHLevel3 15 2 3" xfId="20766"/>
    <cellStyle name="SAPBEXHLevel3 15 2 3 2" xfId="20767"/>
    <cellStyle name="SAPBEXHLevel3 15 2 3 3" xfId="20768"/>
    <cellStyle name="SAPBEXHLevel3 15 2 3 4" xfId="20769"/>
    <cellStyle name="SAPBEXHLevel3 15 2 3 5" xfId="20770"/>
    <cellStyle name="SAPBEXHLevel3 15 2 3 6" xfId="20771"/>
    <cellStyle name="SAPBEXHLevel3 15 2 4" xfId="20772"/>
    <cellStyle name="SAPBEXHLevel3 15 2 5" xfId="20773"/>
    <cellStyle name="SAPBEXHLevel3 15 2 6" xfId="20774"/>
    <cellStyle name="SAPBEXHLevel3 15 2 7" xfId="20775"/>
    <cellStyle name="SAPBEXHLevel3 15 2 8" xfId="20776"/>
    <cellStyle name="SAPBEXHLevel3 15 3" xfId="20777"/>
    <cellStyle name="SAPBEXHLevel3 15 3 2" xfId="20778"/>
    <cellStyle name="SAPBEXHLevel3 15 3 2 2" xfId="20779"/>
    <cellStyle name="SAPBEXHLevel3 15 3 2 3" xfId="20780"/>
    <cellStyle name="SAPBEXHLevel3 15 3 2 4" xfId="20781"/>
    <cellStyle name="SAPBEXHLevel3 15 3 2 5" xfId="20782"/>
    <cellStyle name="SAPBEXHLevel3 15 3 2 6" xfId="20783"/>
    <cellStyle name="SAPBEXHLevel3 15 3 3" xfId="20784"/>
    <cellStyle name="SAPBEXHLevel3 15 3 3 2" xfId="20785"/>
    <cellStyle name="SAPBEXHLevel3 15 3 3 3" xfId="20786"/>
    <cellStyle name="SAPBEXHLevel3 15 3 3 4" xfId="20787"/>
    <cellStyle name="SAPBEXHLevel3 15 3 3 5" xfId="20788"/>
    <cellStyle name="SAPBEXHLevel3 15 3 3 6" xfId="20789"/>
    <cellStyle name="SAPBEXHLevel3 15 3 4" xfId="20790"/>
    <cellStyle name="SAPBEXHLevel3 15 3 5" xfId="20791"/>
    <cellStyle name="SAPBEXHLevel3 15 3 6" xfId="20792"/>
    <cellStyle name="SAPBEXHLevel3 15 3 7" xfId="20793"/>
    <cellStyle name="SAPBEXHLevel3 15 3 8" xfId="20794"/>
    <cellStyle name="SAPBEXHLevel3 15 4" xfId="20795"/>
    <cellStyle name="SAPBEXHLevel3 15 5" xfId="20796"/>
    <cellStyle name="SAPBEXHLevel3 15 6" xfId="20797"/>
    <cellStyle name="SAPBEXHLevel3 15 7" xfId="20798"/>
    <cellStyle name="SAPBEXHLevel3 15 8" xfId="20799"/>
    <cellStyle name="SAPBEXHLevel3 16" xfId="20800"/>
    <cellStyle name="SAPBEXHLevel3 16 2" xfId="20801"/>
    <cellStyle name="SAPBEXHLevel3 16 2 2" xfId="20802"/>
    <cellStyle name="SAPBEXHLevel3 16 2 2 2" xfId="20803"/>
    <cellStyle name="SAPBEXHLevel3 16 2 2 3" xfId="20804"/>
    <cellStyle name="SAPBEXHLevel3 16 2 2 4" xfId="20805"/>
    <cellStyle name="SAPBEXHLevel3 16 2 2 5" xfId="20806"/>
    <cellStyle name="SAPBEXHLevel3 16 2 2 6" xfId="20807"/>
    <cellStyle name="SAPBEXHLevel3 16 2 3" xfId="20808"/>
    <cellStyle name="SAPBEXHLevel3 16 2 3 2" xfId="20809"/>
    <cellStyle name="SAPBEXHLevel3 16 2 3 3" xfId="20810"/>
    <cellStyle name="SAPBEXHLevel3 16 2 3 4" xfId="20811"/>
    <cellStyle name="SAPBEXHLevel3 16 2 3 5" xfId="20812"/>
    <cellStyle name="SAPBEXHLevel3 16 2 3 6" xfId="20813"/>
    <cellStyle name="SAPBEXHLevel3 16 2 4" xfId="20814"/>
    <cellStyle name="SAPBEXHLevel3 16 2 5" xfId="20815"/>
    <cellStyle name="SAPBEXHLevel3 16 2 6" xfId="20816"/>
    <cellStyle name="SAPBEXHLevel3 16 2 7" xfId="20817"/>
    <cellStyle name="SAPBEXHLevel3 16 2 8" xfId="20818"/>
    <cellStyle name="SAPBEXHLevel3 16 3" xfId="20819"/>
    <cellStyle name="SAPBEXHLevel3 16 3 2" xfId="20820"/>
    <cellStyle name="SAPBEXHLevel3 16 3 2 2" xfId="20821"/>
    <cellStyle name="SAPBEXHLevel3 16 3 2 3" xfId="20822"/>
    <cellStyle name="SAPBEXHLevel3 16 3 2 4" xfId="20823"/>
    <cellStyle name="SAPBEXHLevel3 16 3 2 5" xfId="20824"/>
    <cellStyle name="SAPBEXHLevel3 16 3 2 6" xfId="20825"/>
    <cellStyle name="SAPBEXHLevel3 16 3 3" xfId="20826"/>
    <cellStyle name="SAPBEXHLevel3 16 3 3 2" xfId="20827"/>
    <cellStyle name="SAPBEXHLevel3 16 3 3 3" xfId="20828"/>
    <cellStyle name="SAPBEXHLevel3 16 3 3 4" xfId="20829"/>
    <cellStyle name="SAPBEXHLevel3 16 3 3 5" xfId="20830"/>
    <cellStyle name="SAPBEXHLevel3 16 3 3 6" xfId="20831"/>
    <cellStyle name="SAPBEXHLevel3 16 3 4" xfId="20832"/>
    <cellStyle name="SAPBEXHLevel3 16 3 5" xfId="20833"/>
    <cellStyle name="SAPBEXHLevel3 16 3 6" xfId="20834"/>
    <cellStyle name="SAPBEXHLevel3 16 3 7" xfId="20835"/>
    <cellStyle name="SAPBEXHLevel3 16 3 8" xfId="20836"/>
    <cellStyle name="SAPBEXHLevel3 16 4" xfId="20837"/>
    <cellStyle name="SAPBEXHLevel3 16 5" xfId="20838"/>
    <cellStyle name="SAPBEXHLevel3 16 6" xfId="20839"/>
    <cellStyle name="SAPBEXHLevel3 16 7" xfId="20840"/>
    <cellStyle name="SAPBEXHLevel3 16 8" xfId="20841"/>
    <cellStyle name="SAPBEXHLevel3 17" xfId="20842"/>
    <cellStyle name="SAPBEXHLevel3 17 2" xfId="20843"/>
    <cellStyle name="SAPBEXHLevel3 17 2 2" xfId="20844"/>
    <cellStyle name="SAPBEXHLevel3 17 2 2 2" xfId="20845"/>
    <cellStyle name="SAPBEXHLevel3 17 2 2 3" xfId="20846"/>
    <cellStyle name="SAPBEXHLevel3 17 2 2 4" xfId="20847"/>
    <cellStyle name="SAPBEXHLevel3 17 2 2 5" xfId="20848"/>
    <cellStyle name="SAPBEXHLevel3 17 2 2 6" xfId="20849"/>
    <cellStyle name="SAPBEXHLevel3 17 2 3" xfId="20850"/>
    <cellStyle name="SAPBEXHLevel3 17 2 3 2" xfId="20851"/>
    <cellStyle name="SAPBEXHLevel3 17 2 3 3" xfId="20852"/>
    <cellStyle name="SAPBEXHLevel3 17 2 3 4" xfId="20853"/>
    <cellStyle name="SAPBEXHLevel3 17 2 3 5" xfId="20854"/>
    <cellStyle name="SAPBEXHLevel3 17 2 3 6" xfId="20855"/>
    <cellStyle name="SAPBEXHLevel3 17 2 4" xfId="20856"/>
    <cellStyle name="SAPBEXHLevel3 17 2 5" xfId="20857"/>
    <cellStyle name="SAPBEXHLevel3 17 2 6" xfId="20858"/>
    <cellStyle name="SAPBEXHLevel3 17 2 7" xfId="20859"/>
    <cellStyle name="SAPBEXHLevel3 17 2 8" xfId="20860"/>
    <cellStyle name="SAPBEXHLevel3 17 3" xfId="20861"/>
    <cellStyle name="SAPBEXHLevel3 17 3 2" xfId="20862"/>
    <cellStyle name="SAPBEXHLevel3 17 3 2 2" xfId="20863"/>
    <cellStyle name="SAPBEXHLevel3 17 3 2 3" xfId="20864"/>
    <cellStyle name="SAPBEXHLevel3 17 3 2 4" xfId="20865"/>
    <cellStyle name="SAPBEXHLevel3 17 3 2 5" xfId="20866"/>
    <cellStyle name="SAPBEXHLevel3 17 3 2 6" xfId="20867"/>
    <cellStyle name="SAPBEXHLevel3 17 3 3" xfId="20868"/>
    <cellStyle name="SAPBEXHLevel3 17 3 3 2" xfId="20869"/>
    <cellStyle name="SAPBEXHLevel3 17 3 3 3" xfId="20870"/>
    <cellStyle name="SAPBEXHLevel3 17 3 3 4" xfId="20871"/>
    <cellStyle name="SAPBEXHLevel3 17 3 3 5" xfId="20872"/>
    <cellStyle name="SAPBEXHLevel3 17 3 3 6" xfId="20873"/>
    <cellStyle name="SAPBEXHLevel3 17 3 4" xfId="20874"/>
    <cellStyle name="SAPBEXHLevel3 17 3 5" xfId="20875"/>
    <cellStyle name="SAPBEXHLevel3 17 3 6" xfId="20876"/>
    <cellStyle name="SAPBEXHLevel3 17 3 7" xfId="20877"/>
    <cellStyle name="SAPBEXHLevel3 17 3 8" xfId="20878"/>
    <cellStyle name="SAPBEXHLevel3 17 4" xfId="20879"/>
    <cellStyle name="SAPBEXHLevel3 17 5" xfId="20880"/>
    <cellStyle name="SAPBEXHLevel3 17 6" xfId="20881"/>
    <cellStyle name="SAPBEXHLevel3 17 7" xfId="20882"/>
    <cellStyle name="SAPBEXHLevel3 17 8" xfId="20883"/>
    <cellStyle name="SAPBEXHLevel3 18" xfId="20884"/>
    <cellStyle name="SAPBEXHLevel3 18 2" xfId="20885"/>
    <cellStyle name="SAPBEXHLevel3 18 2 2" xfId="20886"/>
    <cellStyle name="SAPBEXHLevel3 18 2 2 2" xfId="20887"/>
    <cellStyle name="SAPBEXHLevel3 18 2 2 3" xfId="20888"/>
    <cellStyle name="SAPBEXHLevel3 18 2 2 4" xfId="20889"/>
    <cellStyle name="SAPBEXHLevel3 18 2 2 5" xfId="20890"/>
    <cellStyle name="SAPBEXHLevel3 18 2 2 6" xfId="20891"/>
    <cellStyle name="SAPBEXHLevel3 18 2 3" xfId="20892"/>
    <cellStyle name="SAPBEXHLevel3 18 2 3 2" xfId="20893"/>
    <cellStyle name="SAPBEXHLevel3 18 2 3 3" xfId="20894"/>
    <cellStyle name="SAPBEXHLevel3 18 2 3 4" xfId="20895"/>
    <cellStyle name="SAPBEXHLevel3 18 2 3 5" xfId="20896"/>
    <cellStyle name="SAPBEXHLevel3 18 2 3 6" xfId="20897"/>
    <cellStyle name="SAPBEXHLevel3 18 2 4" xfId="20898"/>
    <cellStyle name="SAPBEXHLevel3 18 2 5" xfId="20899"/>
    <cellStyle name="SAPBEXHLevel3 18 2 6" xfId="20900"/>
    <cellStyle name="SAPBEXHLevel3 18 2 7" xfId="20901"/>
    <cellStyle name="SAPBEXHLevel3 18 2 8" xfId="20902"/>
    <cellStyle name="SAPBEXHLevel3 18 3" xfId="20903"/>
    <cellStyle name="SAPBEXHLevel3 18 3 2" xfId="20904"/>
    <cellStyle name="SAPBEXHLevel3 18 3 2 2" xfId="20905"/>
    <cellStyle name="SAPBEXHLevel3 18 3 2 3" xfId="20906"/>
    <cellStyle name="SAPBEXHLevel3 18 3 2 4" xfId="20907"/>
    <cellStyle name="SAPBEXHLevel3 18 3 2 5" xfId="20908"/>
    <cellStyle name="SAPBEXHLevel3 18 3 2 6" xfId="20909"/>
    <cellStyle name="SAPBEXHLevel3 18 3 3" xfId="20910"/>
    <cellStyle name="SAPBEXHLevel3 18 3 3 2" xfId="20911"/>
    <cellStyle name="SAPBEXHLevel3 18 3 3 3" xfId="20912"/>
    <cellStyle name="SAPBEXHLevel3 18 3 3 4" xfId="20913"/>
    <cellStyle name="SAPBEXHLevel3 18 3 3 5" xfId="20914"/>
    <cellStyle name="SAPBEXHLevel3 18 3 3 6" xfId="20915"/>
    <cellStyle name="SAPBEXHLevel3 18 3 4" xfId="20916"/>
    <cellStyle name="SAPBEXHLevel3 18 3 5" xfId="20917"/>
    <cellStyle name="SAPBEXHLevel3 18 3 6" xfId="20918"/>
    <cellStyle name="SAPBEXHLevel3 18 3 7" xfId="20919"/>
    <cellStyle name="SAPBEXHLevel3 18 3 8" xfId="20920"/>
    <cellStyle name="SAPBEXHLevel3 18 4" xfId="20921"/>
    <cellStyle name="SAPBEXHLevel3 18 5" xfId="20922"/>
    <cellStyle name="SAPBEXHLevel3 18 6" xfId="20923"/>
    <cellStyle name="SAPBEXHLevel3 18 7" xfId="20924"/>
    <cellStyle name="SAPBEXHLevel3 18 8" xfId="20925"/>
    <cellStyle name="SAPBEXHLevel3 19" xfId="20926"/>
    <cellStyle name="SAPBEXHLevel3 19 2" xfId="20927"/>
    <cellStyle name="SAPBEXHLevel3 19 2 2" xfId="20928"/>
    <cellStyle name="SAPBEXHLevel3 19 2 2 2" xfId="20929"/>
    <cellStyle name="SAPBEXHLevel3 19 2 2 3" xfId="20930"/>
    <cellStyle name="SAPBEXHLevel3 19 2 2 4" xfId="20931"/>
    <cellStyle name="SAPBEXHLevel3 19 2 2 5" xfId="20932"/>
    <cellStyle name="SAPBEXHLevel3 19 2 2 6" xfId="20933"/>
    <cellStyle name="SAPBEXHLevel3 19 2 3" xfId="20934"/>
    <cellStyle name="SAPBEXHLevel3 19 2 3 2" xfId="20935"/>
    <cellStyle name="SAPBEXHLevel3 19 2 3 3" xfId="20936"/>
    <cellStyle name="SAPBEXHLevel3 19 2 3 4" xfId="20937"/>
    <cellStyle name="SAPBEXHLevel3 19 2 3 5" xfId="20938"/>
    <cellStyle name="SAPBEXHLevel3 19 2 3 6" xfId="20939"/>
    <cellStyle name="SAPBEXHLevel3 19 2 4" xfId="20940"/>
    <cellStyle name="SAPBEXHLevel3 19 2 5" xfId="20941"/>
    <cellStyle name="SAPBEXHLevel3 19 2 6" xfId="20942"/>
    <cellStyle name="SAPBEXHLevel3 19 2 7" xfId="20943"/>
    <cellStyle name="SAPBEXHLevel3 19 2 8" xfId="20944"/>
    <cellStyle name="SAPBEXHLevel3 19 3" xfId="20945"/>
    <cellStyle name="SAPBEXHLevel3 19 3 2" xfId="20946"/>
    <cellStyle name="SAPBEXHLevel3 19 3 2 2" xfId="20947"/>
    <cellStyle name="SAPBEXHLevel3 19 3 2 3" xfId="20948"/>
    <cellStyle name="SAPBEXHLevel3 19 3 2 4" xfId="20949"/>
    <cellStyle name="SAPBEXHLevel3 19 3 2 5" xfId="20950"/>
    <cellStyle name="SAPBEXHLevel3 19 3 2 6" xfId="20951"/>
    <cellStyle name="SAPBEXHLevel3 19 3 3" xfId="20952"/>
    <cellStyle name="SAPBEXHLevel3 19 3 3 2" xfId="20953"/>
    <cellStyle name="SAPBEXHLevel3 19 3 3 3" xfId="20954"/>
    <cellStyle name="SAPBEXHLevel3 19 3 3 4" xfId="20955"/>
    <cellStyle name="SAPBEXHLevel3 19 3 3 5" xfId="20956"/>
    <cellStyle name="SAPBEXHLevel3 19 3 3 6" xfId="20957"/>
    <cellStyle name="SAPBEXHLevel3 19 3 4" xfId="20958"/>
    <cellStyle name="SAPBEXHLevel3 19 3 5" xfId="20959"/>
    <cellStyle name="SAPBEXHLevel3 19 3 6" xfId="20960"/>
    <cellStyle name="SAPBEXHLevel3 19 3 7" xfId="20961"/>
    <cellStyle name="SAPBEXHLevel3 19 3 8" xfId="20962"/>
    <cellStyle name="SAPBEXHLevel3 19 4" xfId="20963"/>
    <cellStyle name="SAPBEXHLevel3 19 5" xfId="20964"/>
    <cellStyle name="SAPBEXHLevel3 19 6" xfId="20965"/>
    <cellStyle name="SAPBEXHLevel3 19 7" xfId="20966"/>
    <cellStyle name="SAPBEXHLevel3 19 8" xfId="20967"/>
    <cellStyle name="SAPBEXHLevel3 2" xfId="20968"/>
    <cellStyle name="SAPBEXHLevel3 2 2" xfId="20969"/>
    <cellStyle name="SAPBEXHLevel3 2 2 2" xfId="20970"/>
    <cellStyle name="SAPBEXHLevel3 2 2 2 2" xfId="20971"/>
    <cellStyle name="SAPBEXHLevel3 2 2 2 3" xfId="20972"/>
    <cellStyle name="SAPBEXHLevel3 2 2 2 4" xfId="20973"/>
    <cellStyle name="SAPBEXHLevel3 2 2 2 5" xfId="20974"/>
    <cellStyle name="SAPBEXHLevel3 2 2 2 6" xfId="20975"/>
    <cellStyle name="SAPBEXHLevel3 2 2 3" xfId="20976"/>
    <cellStyle name="SAPBEXHLevel3 2 2 3 2" xfId="20977"/>
    <cellStyle name="SAPBEXHLevel3 2 2 3 3" xfId="20978"/>
    <cellStyle name="SAPBEXHLevel3 2 2 3 4" xfId="20979"/>
    <cellStyle name="SAPBEXHLevel3 2 2 3 5" xfId="20980"/>
    <cellStyle name="SAPBEXHLevel3 2 2 3 6" xfId="20981"/>
    <cellStyle name="SAPBEXHLevel3 2 2 4" xfId="20982"/>
    <cellStyle name="SAPBEXHLevel3 2 2 5" xfId="20983"/>
    <cellStyle name="SAPBEXHLevel3 2 2 6" xfId="20984"/>
    <cellStyle name="SAPBEXHLevel3 2 2 7" xfId="20985"/>
    <cellStyle name="SAPBEXHLevel3 2 2 8" xfId="20986"/>
    <cellStyle name="SAPBEXHLevel3 2 3" xfId="20987"/>
    <cellStyle name="SAPBEXHLevel3 2 3 2" xfId="20988"/>
    <cellStyle name="SAPBEXHLevel3 2 3 2 2" xfId="20989"/>
    <cellStyle name="SAPBEXHLevel3 2 3 2 3" xfId="20990"/>
    <cellStyle name="SAPBEXHLevel3 2 3 2 4" xfId="20991"/>
    <cellStyle name="SAPBEXHLevel3 2 3 2 5" xfId="20992"/>
    <cellStyle name="SAPBEXHLevel3 2 3 2 6" xfId="20993"/>
    <cellStyle name="SAPBEXHLevel3 2 3 3" xfId="20994"/>
    <cellStyle name="SAPBEXHLevel3 2 3 3 2" xfId="20995"/>
    <cellStyle name="SAPBEXHLevel3 2 3 3 3" xfId="20996"/>
    <cellStyle name="SAPBEXHLevel3 2 3 3 4" xfId="20997"/>
    <cellStyle name="SAPBEXHLevel3 2 3 3 5" xfId="20998"/>
    <cellStyle name="SAPBEXHLevel3 2 3 3 6" xfId="20999"/>
    <cellStyle name="SAPBEXHLevel3 2 3 4" xfId="21000"/>
    <cellStyle name="SAPBEXHLevel3 2 3 5" xfId="21001"/>
    <cellStyle name="SAPBEXHLevel3 2 3 6" xfId="21002"/>
    <cellStyle name="SAPBEXHLevel3 2 3 7" xfId="21003"/>
    <cellStyle name="SAPBEXHLevel3 2 3 8" xfId="21004"/>
    <cellStyle name="SAPBEXHLevel3 2 4" xfId="21005"/>
    <cellStyle name="SAPBEXHLevel3 2 5" xfId="21006"/>
    <cellStyle name="SAPBEXHLevel3 2 6" xfId="21007"/>
    <cellStyle name="SAPBEXHLevel3 2 7" xfId="21008"/>
    <cellStyle name="SAPBEXHLevel3 2 8" xfId="21009"/>
    <cellStyle name="SAPBEXHLevel3 20" xfId="21010"/>
    <cellStyle name="SAPBEXHLevel3 20 2" xfId="21011"/>
    <cellStyle name="SAPBEXHLevel3 20 2 2" xfId="21012"/>
    <cellStyle name="SAPBEXHLevel3 20 2 3" xfId="21013"/>
    <cellStyle name="SAPBEXHLevel3 20 2 4" xfId="21014"/>
    <cellStyle name="SAPBEXHLevel3 20 2 5" xfId="21015"/>
    <cellStyle name="SAPBEXHLevel3 20 2 6" xfId="21016"/>
    <cellStyle name="SAPBEXHLevel3 20 3" xfId="21017"/>
    <cellStyle name="SAPBEXHLevel3 20 3 2" xfId="21018"/>
    <cellStyle name="SAPBEXHLevel3 20 3 3" xfId="21019"/>
    <cellStyle name="SAPBEXHLevel3 20 3 4" xfId="21020"/>
    <cellStyle name="SAPBEXHLevel3 20 3 5" xfId="21021"/>
    <cellStyle name="SAPBEXHLevel3 20 3 6" xfId="21022"/>
    <cellStyle name="SAPBEXHLevel3 20 4" xfId="21023"/>
    <cellStyle name="SAPBEXHLevel3 20 5" xfId="21024"/>
    <cellStyle name="SAPBEXHLevel3 20 6" xfId="21025"/>
    <cellStyle name="SAPBEXHLevel3 20 7" xfId="21026"/>
    <cellStyle name="SAPBEXHLevel3 20 8" xfId="21027"/>
    <cellStyle name="SAPBEXHLevel3 21" xfId="21028"/>
    <cellStyle name="SAPBEXHLevel3 21 2" xfId="21029"/>
    <cellStyle name="SAPBEXHLevel3 21 2 2" xfId="21030"/>
    <cellStyle name="SAPBEXHLevel3 21 2 3" xfId="21031"/>
    <cellStyle name="SAPBEXHLevel3 21 2 4" xfId="21032"/>
    <cellStyle name="SAPBEXHLevel3 21 2 5" xfId="21033"/>
    <cellStyle name="SAPBEXHLevel3 21 2 6" xfId="21034"/>
    <cellStyle name="SAPBEXHLevel3 21 3" xfId="21035"/>
    <cellStyle name="SAPBEXHLevel3 21 3 2" xfId="21036"/>
    <cellStyle name="SAPBEXHLevel3 21 3 3" xfId="21037"/>
    <cellStyle name="SAPBEXHLevel3 21 3 4" xfId="21038"/>
    <cellStyle name="SAPBEXHLevel3 21 3 5" xfId="21039"/>
    <cellStyle name="SAPBEXHLevel3 21 3 6" xfId="21040"/>
    <cellStyle name="SAPBEXHLevel3 21 4" xfId="21041"/>
    <cellStyle name="SAPBEXHLevel3 21 5" xfId="21042"/>
    <cellStyle name="SAPBEXHLevel3 21 6" xfId="21043"/>
    <cellStyle name="SAPBEXHLevel3 21 7" xfId="21044"/>
    <cellStyle name="SAPBEXHLevel3 21 8" xfId="21045"/>
    <cellStyle name="SAPBEXHLevel3 22" xfId="21046"/>
    <cellStyle name="SAPBEXHLevel3 23" xfId="21047"/>
    <cellStyle name="SAPBEXHLevel3 24" xfId="21048"/>
    <cellStyle name="SAPBEXHLevel3 25" xfId="21049"/>
    <cellStyle name="SAPBEXHLevel3 26" xfId="21050"/>
    <cellStyle name="SAPBEXHLevel3 27" xfId="32952"/>
    <cellStyle name="SAPBEXHLevel3 3" xfId="21051"/>
    <cellStyle name="SAPBEXHLevel3 3 2" xfId="21052"/>
    <cellStyle name="SAPBEXHLevel3 3 2 2" xfId="21053"/>
    <cellStyle name="SAPBEXHLevel3 3 2 2 2" xfId="21054"/>
    <cellStyle name="SAPBEXHLevel3 3 2 2 3" xfId="21055"/>
    <cellStyle name="SAPBEXHLevel3 3 2 2 4" xfId="21056"/>
    <cellStyle name="SAPBEXHLevel3 3 2 2 5" xfId="21057"/>
    <cellStyle name="SAPBEXHLevel3 3 2 2 6" xfId="21058"/>
    <cellStyle name="SAPBEXHLevel3 3 2 3" xfId="21059"/>
    <cellStyle name="SAPBEXHLevel3 3 2 3 2" xfId="21060"/>
    <cellStyle name="SAPBEXHLevel3 3 2 3 3" xfId="21061"/>
    <cellStyle name="SAPBEXHLevel3 3 2 3 4" xfId="21062"/>
    <cellStyle name="SAPBEXHLevel3 3 2 3 5" xfId="21063"/>
    <cellStyle name="SAPBEXHLevel3 3 2 3 6" xfId="21064"/>
    <cellStyle name="SAPBEXHLevel3 3 2 4" xfId="21065"/>
    <cellStyle name="SAPBEXHLevel3 3 2 5" xfId="21066"/>
    <cellStyle name="SAPBEXHLevel3 3 2 6" xfId="21067"/>
    <cellStyle name="SAPBEXHLevel3 3 2 7" xfId="21068"/>
    <cellStyle name="SAPBEXHLevel3 3 2 8" xfId="21069"/>
    <cellStyle name="SAPBEXHLevel3 3 3" xfId="21070"/>
    <cellStyle name="SAPBEXHLevel3 3 3 2" xfId="21071"/>
    <cellStyle name="SAPBEXHLevel3 3 3 2 2" xfId="21072"/>
    <cellStyle name="SAPBEXHLevel3 3 3 2 3" xfId="21073"/>
    <cellStyle name="SAPBEXHLevel3 3 3 2 4" xfId="21074"/>
    <cellStyle name="SAPBEXHLevel3 3 3 2 5" xfId="21075"/>
    <cellStyle name="SAPBEXHLevel3 3 3 2 6" xfId="21076"/>
    <cellStyle name="SAPBEXHLevel3 3 3 3" xfId="21077"/>
    <cellStyle name="SAPBEXHLevel3 3 3 3 2" xfId="21078"/>
    <cellStyle name="SAPBEXHLevel3 3 3 3 3" xfId="21079"/>
    <cellStyle name="SAPBEXHLevel3 3 3 3 4" xfId="21080"/>
    <cellStyle name="SAPBEXHLevel3 3 3 3 5" xfId="21081"/>
    <cellStyle name="SAPBEXHLevel3 3 3 3 6" xfId="21082"/>
    <cellStyle name="SAPBEXHLevel3 3 3 4" xfId="21083"/>
    <cellStyle name="SAPBEXHLevel3 3 3 5" xfId="21084"/>
    <cellStyle name="SAPBEXHLevel3 3 3 6" xfId="21085"/>
    <cellStyle name="SAPBEXHLevel3 3 3 7" xfId="21086"/>
    <cellStyle name="SAPBEXHLevel3 3 3 8" xfId="21087"/>
    <cellStyle name="SAPBEXHLevel3 3 4" xfId="21088"/>
    <cellStyle name="SAPBEXHLevel3 3 5" xfId="21089"/>
    <cellStyle name="SAPBEXHLevel3 3 6" xfId="21090"/>
    <cellStyle name="SAPBEXHLevel3 3 7" xfId="21091"/>
    <cellStyle name="SAPBEXHLevel3 3 8" xfId="21092"/>
    <cellStyle name="SAPBEXHLevel3 4" xfId="21093"/>
    <cellStyle name="SAPBEXHLevel3 4 2" xfId="21094"/>
    <cellStyle name="SAPBEXHLevel3 4 2 2" xfId="21095"/>
    <cellStyle name="SAPBEXHLevel3 4 2 2 2" xfId="21096"/>
    <cellStyle name="SAPBEXHLevel3 4 2 2 3" xfId="21097"/>
    <cellStyle name="SAPBEXHLevel3 4 2 2 4" xfId="21098"/>
    <cellStyle name="SAPBEXHLevel3 4 2 2 5" xfId="21099"/>
    <cellStyle name="SAPBEXHLevel3 4 2 2 6" xfId="21100"/>
    <cellStyle name="SAPBEXHLevel3 4 2 3" xfId="21101"/>
    <cellStyle name="SAPBEXHLevel3 4 2 3 2" xfId="21102"/>
    <cellStyle name="SAPBEXHLevel3 4 2 3 3" xfId="21103"/>
    <cellStyle name="SAPBEXHLevel3 4 2 3 4" xfId="21104"/>
    <cellStyle name="SAPBEXHLevel3 4 2 3 5" xfId="21105"/>
    <cellStyle name="SAPBEXHLevel3 4 2 3 6" xfId="21106"/>
    <cellStyle name="SAPBEXHLevel3 4 2 4" xfId="21107"/>
    <cellStyle name="SAPBEXHLevel3 4 2 5" xfId="21108"/>
    <cellStyle name="SAPBEXHLevel3 4 2 6" xfId="21109"/>
    <cellStyle name="SAPBEXHLevel3 4 2 7" xfId="21110"/>
    <cellStyle name="SAPBEXHLevel3 4 2 8" xfId="21111"/>
    <cellStyle name="SAPBEXHLevel3 4 3" xfId="21112"/>
    <cellStyle name="SAPBEXHLevel3 4 3 2" xfId="21113"/>
    <cellStyle name="SAPBEXHLevel3 4 3 2 2" xfId="21114"/>
    <cellStyle name="SAPBEXHLevel3 4 3 2 3" xfId="21115"/>
    <cellStyle name="SAPBEXHLevel3 4 3 2 4" xfId="21116"/>
    <cellStyle name="SAPBEXHLevel3 4 3 2 5" xfId="21117"/>
    <cellStyle name="SAPBEXHLevel3 4 3 2 6" xfId="21118"/>
    <cellStyle name="SAPBEXHLevel3 4 3 3" xfId="21119"/>
    <cellStyle name="SAPBEXHLevel3 4 3 3 2" xfId="21120"/>
    <cellStyle name="SAPBEXHLevel3 4 3 3 3" xfId="21121"/>
    <cellStyle name="SAPBEXHLevel3 4 3 3 4" xfId="21122"/>
    <cellStyle name="SAPBEXHLevel3 4 3 3 5" xfId="21123"/>
    <cellStyle name="SAPBEXHLevel3 4 3 3 6" xfId="21124"/>
    <cellStyle name="SAPBEXHLevel3 4 3 4" xfId="21125"/>
    <cellStyle name="SAPBEXHLevel3 4 3 5" xfId="21126"/>
    <cellStyle name="SAPBEXHLevel3 4 3 6" xfId="21127"/>
    <cellStyle name="SAPBEXHLevel3 4 3 7" xfId="21128"/>
    <cellStyle name="SAPBEXHLevel3 4 3 8" xfId="21129"/>
    <cellStyle name="SAPBEXHLevel3 4 4" xfId="21130"/>
    <cellStyle name="SAPBEXHLevel3 4 5" xfId="21131"/>
    <cellStyle name="SAPBEXHLevel3 4 6" xfId="21132"/>
    <cellStyle name="SAPBEXHLevel3 4 7" xfId="21133"/>
    <cellStyle name="SAPBEXHLevel3 4 8" xfId="21134"/>
    <cellStyle name="SAPBEXHLevel3 5" xfId="21135"/>
    <cellStyle name="SAPBEXHLevel3 5 2" xfId="21136"/>
    <cellStyle name="SAPBEXHLevel3 5 2 2" xfId="21137"/>
    <cellStyle name="SAPBEXHLevel3 5 2 2 2" xfId="21138"/>
    <cellStyle name="SAPBEXHLevel3 5 2 2 3" xfId="21139"/>
    <cellStyle name="SAPBEXHLevel3 5 2 2 4" xfId="21140"/>
    <cellStyle name="SAPBEXHLevel3 5 2 2 5" xfId="21141"/>
    <cellStyle name="SAPBEXHLevel3 5 2 2 6" xfId="21142"/>
    <cellStyle name="SAPBEXHLevel3 5 2 3" xfId="21143"/>
    <cellStyle name="SAPBEXHLevel3 5 2 3 2" xfId="21144"/>
    <cellStyle name="SAPBEXHLevel3 5 2 3 3" xfId="21145"/>
    <cellStyle name="SAPBEXHLevel3 5 2 3 4" xfId="21146"/>
    <cellStyle name="SAPBEXHLevel3 5 2 3 5" xfId="21147"/>
    <cellStyle name="SAPBEXHLevel3 5 2 3 6" xfId="21148"/>
    <cellStyle name="SAPBEXHLevel3 5 2 4" xfId="21149"/>
    <cellStyle name="SAPBEXHLevel3 5 2 5" xfId="21150"/>
    <cellStyle name="SAPBEXHLevel3 5 2 6" xfId="21151"/>
    <cellStyle name="SAPBEXHLevel3 5 2 7" xfId="21152"/>
    <cellStyle name="SAPBEXHLevel3 5 2 8" xfId="21153"/>
    <cellStyle name="SAPBEXHLevel3 5 3" xfId="21154"/>
    <cellStyle name="SAPBEXHLevel3 5 3 2" xfId="21155"/>
    <cellStyle name="SAPBEXHLevel3 5 3 2 2" xfId="21156"/>
    <cellStyle name="SAPBEXHLevel3 5 3 2 3" xfId="21157"/>
    <cellStyle name="SAPBEXHLevel3 5 3 2 4" xfId="21158"/>
    <cellStyle name="SAPBEXHLevel3 5 3 2 5" xfId="21159"/>
    <cellStyle name="SAPBEXHLevel3 5 3 2 6" xfId="21160"/>
    <cellStyle name="SAPBEXHLevel3 5 3 3" xfId="21161"/>
    <cellStyle name="SAPBEXHLevel3 5 3 3 2" xfId="21162"/>
    <cellStyle name="SAPBEXHLevel3 5 3 3 3" xfId="21163"/>
    <cellStyle name="SAPBEXHLevel3 5 3 3 4" xfId="21164"/>
    <cellStyle name="SAPBEXHLevel3 5 3 3 5" xfId="21165"/>
    <cellStyle name="SAPBEXHLevel3 5 3 3 6" xfId="21166"/>
    <cellStyle name="SAPBEXHLevel3 5 3 4" xfId="21167"/>
    <cellStyle name="SAPBEXHLevel3 5 3 5" xfId="21168"/>
    <cellStyle name="SAPBEXHLevel3 5 3 6" xfId="21169"/>
    <cellStyle name="SAPBEXHLevel3 5 3 7" xfId="21170"/>
    <cellStyle name="SAPBEXHLevel3 5 3 8" xfId="21171"/>
    <cellStyle name="SAPBEXHLevel3 5 4" xfId="21172"/>
    <cellStyle name="SAPBEXHLevel3 5 5" xfId="21173"/>
    <cellStyle name="SAPBEXHLevel3 5 6" xfId="21174"/>
    <cellStyle name="SAPBEXHLevel3 5 7" xfId="21175"/>
    <cellStyle name="SAPBEXHLevel3 5 8" xfId="21176"/>
    <cellStyle name="SAPBEXHLevel3 6" xfId="21177"/>
    <cellStyle name="SAPBEXHLevel3 6 2" xfId="21178"/>
    <cellStyle name="SAPBEXHLevel3 6 2 2" xfId="21179"/>
    <cellStyle name="SAPBEXHLevel3 6 2 2 2" xfId="21180"/>
    <cellStyle name="SAPBEXHLevel3 6 2 2 3" xfId="21181"/>
    <cellStyle name="SAPBEXHLevel3 6 2 2 4" xfId="21182"/>
    <cellStyle name="SAPBEXHLevel3 6 2 2 5" xfId="21183"/>
    <cellStyle name="SAPBEXHLevel3 6 2 2 6" xfId="21184"/>
    <cellStyle name="SAPBEXHLevel3 6 2 3" xfId="21185"/>
    <cellStyle name="SAPBEXHLevel3 6 2 3 2" xfId="21186"/>
    <cellStyle name="SAPBEXHLevel3 6 2 3 3" xfId="21187"/>
    <cellStyle name="SAPBEXHLevel3 6 2 3 4" xfId="21188"/>
    <cellStyle name="SAPBEXHLevel3 6 2 3 5" xfId="21189"/>
    <cellStyle name="SAPBEXHLevel3 6 2 3 6" xfId="21190"/>
    <cellStyle name="SAPBEXHLevel3 6 2 4" xfId="21191"/>
    <cellStyle name="SAPBEXHLevel3 6 2 5" xfId="21192"/>
    <cellStyle name="SAPBEXHLevel3 6 2 6" xfId="21193"/>
    <cellStyle name="SAPBEXHLevel3 6 2 7" xfId="21194"/>
    <cellStyle name="SAPBEXHLevel3 6 2 8" xfId="21195"/>
    <cellStyle name="SAPBEXHLevel3 6 3" xfId="21196"/>
    <cellStyle name="SAPBEXHLevel3 6 3 2" xfId="21197"/>
    <cellStyle name="SAPBEXHLevel3 6 3 2 2" xfId="21198"/>
    <cellStyle name="SAPBEXHLevel3 6 3 2 3" xfId="21199"/>
    <cellStyle name="SAPBEXHLevel3 6 3 2 4" xfId="21200"/>
    <cellStyle name="SAPBEXHLevel3 6 3 2 5" xfId="21201"/>
    <cellStyle name="SAPBEXHLevel3 6 3 2 6" xfId="21202"/>
    <cellStyle name="SAPBEXHLevel3 6 3 3" xfId="21203"/>
    <cellStyle name="SAPBEXHLevel3 6 3 3 2" xfId="21204"/>
    <cellStyle name="SAPBEXHLevel3 6 3 3 3" xfId="21205"/>
    <cellStyle name="SAPBEXHLevel3 6 3 3 4" xfId="21206"/>
    <cellStyle name="SAPBEXHLevel3 6 3 3 5" xfId="21207"/>
    <cellStyle name="SAPBEXHLevel3 6 3 3 6" xfId="21208"/>
    <cellStyle name="SAPBEXHLevel3 6 3 4" xfId="21209"/>
    <cellStyle name="SAPBEXHLevel3 6 3 5" xfId="21210"/>
    <cellStyle name="SAPBEXHLevel3 6 3 6" xfId="21211"/>
    <cellStyle name="SAPBEXHLevel3 6 3 7" xfId="21212"/>
    <cellStyle name="SAPBEXHLevel3 6 3 8" xfId="21213"/>
    <cellStyle name="SAPBEXHLevel3 6 4" xfId="21214"/>
    <cellStyle name="SAPBEXHLevel3 6 5" xfId="21215"/>
    <cellStyle name="SAPBEXHLevel3 6 6" xfId="21216"/>
    <cellStyle name="SAPBEXHLevel3 6 7" xfId="21217"/>
    <cellStyle name="SAPBEXHLevel3 6 8" xfId="21218"/>
    <cellStyle name="SAPBEXHLevel3 7" xfId="21219"/>
    <cellStyle name="SAPBEXHLevel3 7 2" xfId="21220"/>
    <cellStyle name="SAPBEXHLevel3 7 2 2" xfId="21221"/>
    <cellStyle name="SAPBEXHLevel3 7 2 2 2" xfId="21222"/>
    <cellStyle name="SAPBEXHLevel3 7 2 2 3" xfId="21223"/>
    <cellStyle name="SAPBEXHLevel3 7 2 2 4" xfId="21224"/>
    <cellStyle name="SAPBEXHLevel3 7 2 2 5" xfId="21225"/>
    <cellStyle name="SAPBEXHLevel3 7 2 2 6" xfId="21226"/>
    <cellStyle name="SAPBEXHLevel3 7 2 3" xfId="21227"/>
    <cellStyle name="SAPBEXHLevel3 7 2 3 2" xfId="21228"/>
    <cellStyle name="SAPBEXHLevel3 7 2 3 3" xfId="21229"/>
    <cellStyle name="SAPBEXHLevel3 7 2 3 4" xfId="21230"/>
    <cellStyle name="SAPBEXHLevel3 7 2 3 5" xfId="21231"/>
    <cellStyle name="SAPBEXHLevel3 7 2 3 6" xfId="21232"/>
    <cellStyle name="SAPBEXHLevel3 7 2 4" xfId="21233"/>
    <cellStyle name="SAPBEXHLevel3 7 2 5" xfId="21234"/>
    <cellStyle name="SAPBEXHLevel3 7 2 6" xfId="21235"/>
    <cellStyle name="SAPBEXHLevel3 7 2 7" xfId="21236"/>
    <cellStyle name="SAPBEXHLevel3 7 2 8" xfId="21237"/>
    <cellStyle name="SAPBEXHLevel3 7 3" xfId="21238"/>
    <cellStyle name="SAPBEXHLevel3 7 3 2" xfId="21239"/>
    <cellStyle name="SAPBEXHLevel3 7 3 2 2" xfId="21240"/>
    <cellStyle name="SAPBEXHLevel3 7 3 2 3" xfId="21241"/>
    <cellStyle name="SAPBEXHLevel3 7 3 2 4" xfId="21242"/>
    <cellStyle name="SAPBEXHLevel3 7 3 2 5" xfId="21243"/>
    <cellStyle name="SAPBEXHLevel3 7 3 2 6" xfId="21244"/>
    <cellStyle name="SAPBEXHLevel3 7 3 3" xfId="21245"/>
    <cellStyle name="SAPBEXHLevel3 7 3 3 2" xfId="21246"/>
    <cellStyle name="SAPBEXHLevel3 7 3 3 3" xfId="21247"/>
    <cellStyle name="SAPBEXHLevel3 7 3 3 4" xfId="21248"/>
    <cellStyle name="SAPBEXHLevel3 7 3 3 5" xfId="21249"/>
    <cellStyle name="SAPBEXHLevel3 7 3 3 6" xfId="21250"/>
    <cellStyle name="SAPBEXHLevel3 7 3 4" xfId="21251"/>
    <cellStyle name="SAPBEXHLevel3 7 3 5" xfId="21252"/>
    <cellStyle name="SAPBEXHLevel3 7 3 6" xfId="21253"/>
    <cellStyle name="SAPBEXHLevel3 7 3 7" xfId="21254"/>
    <cellStyle name="SAPBEXHLevel3 7 3 8" xfId="21255"/>
    <cellStyle name="SAPBEXHLevel3 7 4" xfId="21256"/>
    <cellStyle name="SAPBEXHLevel3 7 5" xfId="21257"/>
    <cellStyle name="SAPBEXHLevel3 7 6" xfId="21258"/>
    <cellStyle name="SAPBEXHLevel3 7 7" xfId="21259"/>
    <cellStyle name="SAPBEXHLevel3 7 8" xfId="21260"/>
    <cellStyle name="SAPBEXHLevel3 8" xfId="21261"/>
    <cellStyle name="SAPBEXHLevel3 8 2" xfId="21262"/>
    <cellStyle name="SAPBEXHLevel3 8 2 2" xfId="21263"/>
    <cellStyle name="SAPBEXHLevel3 8 2 2 2" xfId="21264"/>
    <cellStyle name="SAPBEXHLevel3 8 2 2 3" xfId="21265"/>
    <cellStyle name="SAPBEXHLevel3 8 2 2 4" xfId="21266"/>
    <cellStyle name="SAPBEXHLevel3 8 2 2 5" xfId="21267"/>
    <cellStyle name="SAPBEXHLevel3 8 2 2 6" xfId="21268"/>
    <cellStyle name="SAPBEXHLevel3 8 2 3" xfId="21269"/>
    <cellStyle name="SAPBEXHLevel3 8 2 3 2" xfId="21270"/>
    <cellStyle name="SAPBEXHLevel3 8 2 3 3" xfId="21271"/>
    <cellStyle name="SAPBEXHLevel3 8 2 3 4" xfId="21272"/>
    <cellStyle name="SAPBEXHLevel3 8 2 3 5" xfId="21273"/>
    <cellStyle name="SAPBEXHLevel3 8 2 3 6" xfId="21274"/>
    <cellStyle name="SAPBEXHLevel3 8 2 4" xfId="21275"/>
    <cellStyle name="SAPBEXHLevel3 8 2 5" xfId="21276"/>
    <cellStyle name="SAPBEXHLevel3 8 2 6" xfId="21277"/>
    <cellStyle name="SAPBEXHLevel3 8 2 7" xfId="21278"/>
    <cellStyle name="SAPBEXHLevel3 8 2 8" xfId="21279"/>
    <cellStyle name="SAPBEXHLevel3 8 3" xfId="21280"/>
    <cellStyle name="SAPBEXHLevel3 8 3 2" xfId="21281"/>
    <cellStyle name="SAPBEXHLevel3 8 3 2 2" xfId="21282"/>
    <cellStyle name="SAPBEXHLevel3 8 3 2 3" xfId="21283"/>
    <cellStyle name="SAPBEXHLevel3 8 3 2 4" xfId="21284"/>
    <cellStyle name="SAPBEXHLevel3 8 3 2 5" xfId="21285"/>
    <cellStyle name="SAPBEXHLevel3 8 3 2 6" xfId="21286"/>
    <cellStyle name="SAPBEXHLevel3 8 3 3" xfId="21287"/>
    <cellStyle name="SAPBEXHLevel3 8 3 3 2" xfId="21288"/>
    <cellStyle name="SAPBEXHLevel3 8 3 3 3" xfId="21289"/>
    <cellStyle name="SAPBEXHLevel3 8 3 3 4" xfId="21290"/>
    <cellStyle name="SAPBEXHLevel3 8 3 3 5" xfId="21291"/>
    <cellStyle name="SAPBEXHLevel3 8 3 3 6" xfId="21292"/>
    <cellStyle name="SAPBEXHLevel3 8 3 4" xfId="21293"/>
    <cellStyle name="SAPBEXHLevel3 8 3 5" xfId="21294"/>
    <cellStyle name="SAPBEXHLevel3 8 3 6" xfId="21295"/>
    <cellStyle name="SAPBEXHLevel3 8 3 7" xfId="21296"/>
    <cellStyle name="SAPBEXHLevel3 8 3 8" xfId="21297"/>
    <cellStyle name="SAPBEXHLevel3 8 4" xfId="21298"/>
    <cellStyle name="SAPBEXHLevel3 8 5" xfId="21299"/>
    <cellStyle name="SAPBEXHLevel3 8 6" xfId="21300"/>
    <cellStyle name="SAPBEXHLevel3 8 7" xfId="21301"/>
    <cellStyle name="SAPBEXHLevel3 8 8" xfId="21302"/>
    <cellStyle name="SAPBEXHLevel3 9" xfId="21303"/>
    <cellStyle name="SAPBEXHLevel3 9 2" xfId="21304"/>
    <cellStyle name="SAPBEXHLevel3 9 2 2" xfId="21305"/>
    <cellStyle name="SAPBEXHLevel3 9 2 2 2" xfId="21306"/>
    <cellStyle name="SAPBEXHLevel3 9 2 2 3" xfId="21307"/>
    <cellStyle name="SAPBEXHLevel3 9 2 2 4" xfId="21308"/>
    <cellStyle name="SAPBEXHLevel3 9 2 2 5" xfId="21309"/>
    <cellStyle name="SAPBEXHLevel3 9 2 2 6" xfId="21310"/>
    <cellStyle name="SAPBEXHLevel3 9 2 3" xfId="21311"/>
    <cellStyle name="SAPBEXHLevel3 9 2 3 2" xfId="21312"/>
    <cellStyle name="SAPBEXHLevel3 9 2 3 3" xfId="21313"/>
    <cellStyle name="SAPBEXHLevel3 9 2 3 4" xfId="21314"/>
    <cellStyle name="SAPBEXHLevel3 9 2 3 5" xfId="21315"/>
    <cellStyle name="SAPBEXHLevel3 9 2 3 6" xfId="21316"/>
    <cellStyle name="SAPBEXHLevel3 9 2 4" xfId="21317"/>
    <cellStyle name="SAPBEXHLevel3 9 2 5" xfId="21318"/>
    <cellStyle name="SAPBEXHLevel3 9 2 6" xfId="21319"/>
    <cellStyle name="SAPBEXHLevel3 9 2 7" xfId="21320"/>
    <cellStyle name="SAPBEXHLevel3 9 2 8" xfId="21321"/>
    <cellStyle name="SAPBEXHLevel3 9 3" xfId="21322"/>
    <cellStyle name="SAPBEXHLevel3 9 3 2" xfId="21323"/>
    <cellStyle name="SAPBEXHLevel3 9 3 2 2" xfId="21324"/>
    <cellStyle name="SAPBEXHLevel3 9 3 2 3" xfId="21325"/>
    <cellStyle name="SAPBEXHLevel3 9 3 2 4" xfId="21326"/>
    <cellStyle name="SAPBEXHLevel3 9 3 2 5" xfId="21327"/>
    <cellStyle name="SAPBEXHLevel3 9 3 2 6" xfId="21328"/>
    <cellStyle name="SAPBEXHLevel3 9 3 3" xfId="21329"/>
    <cellStyle name="SAPBEXHLevel3 9 3 3 2" xfId="21330"/>
    <cellStyle name="SAPBEXHLevel3 9 3 3 3" xfId="21331"/>
    <cellStyle name="SAPBEXHLevel3 9 3 3 4" xfId="21332"/>
    <cellStyle name="SAPBEXHLevel3 9 3 3 5" xfId="21333"/>
    <cellStyle name="SAPBEXHLevel3 9 3 3 6" xfId="21334"/>
    <cellStyle name="SAPBEXHLevel3 9 3 4" xfId="21335"/>
    <cellStyle name="SAPBEXHLevel3 9 3 5" xfId="21336"/>
    <cellStyle name="SAPBEXHLevel3 9 3 6" xfId="21337"/>
    <cellStyle name="SAPBEXHLevel3 9 3 7" xfId="21338"/>
    <cellStyle name="SAPBEXHLevel3 9 3 8" xfId="21339"/>
    <cellStyle name="SAPBEXHLevel3 9 4" xfId="21340"/>
    <cellStyle name="SAPBEXHLevel3 9 5" xfId="21341"/>
    <cellStyle name="SAPBEXHLevel3 9 6" xfId="21342"/>
    <cellStyle name="SAPBEXHLevel3 9 7" xfId="21343"/>
    <cellStyle name="SAPBEXHLevel3 9 8" xfId="21344"/>
    <cellStyle name="SAPBEXHLevel3_Input PL ana GRD - HCREG" xfId="21345"/>
    <cellStyle name="SAPBEXHLevel3X" xfId="38"/>
    <cellStyle name="SAPBEXHLevel3X 10" xfId="21346"/>
    <cellStyle name="SAPBEXHLevel3X 10 2" xfId="21347"/>
    <cellStyle name="SAPBEXHLevel3X 10 2 2" xfId="21348"/>
    <cellStyle name="SAPBEXHLevel3X 10 2 2 2" xfId="21349"/>
    <cellStyle name="SAPBEXHLevel3X 10 2 2 3" xfId="21350"/>
    <cellStyle name="SAPBEXHLevel3X 10 2 2 4" xfId="21351"/>
    <cellStyle name="SAPBEXHLevel3X 10 2 2 5" xfId="21352"/>
    <cellStyle name="SAPBEXHLevel3X 10 2 2 6" xfId="21353"/>
    <cellStyle name="SAPBEXHLevel3X 10 2 3" xfId="21354"/>
    <cellStyle name="SAPBEXHLevel3X 10 2 3 2" xfId="21355"/>
    <cellStyle name="SAPBEXHLevel3X 10 2 3 3" xfId="21356"/>
    <cellStyle name="SAPBEXHLevel3X 10 2 3 4" xfId="21357"/>
    <cellStyle name="SAPBEXHLevel3X 10 2 3 5" xfId="21358"/>
    <cellStyle name="SAPBEXHLevel3X 10 2 3 6" xfId="21359"/>
    <cellStyle name="SAPBEXHLevel3X 10 2 4" xfId="21360"/>
    <cellStyle name="SAPBEXHLevel3X 10 2 5" xfId="21361"/>
    <cellStyle name="SAPBEXHLevel3X 10 2 6" xfId="21362"/>
    <cellStyle name="SAPBEXHLevel3X 10 2 7" xfId="21363"/>
    <cellStyle name="SAPBEXHLevel3X 10 2 8" xfId="21364"/>
    <cellStyle name="SAPBEXHLevel3X 10 3" xfId="21365"/>
    <cellStyle name="SAPBEXHLevel3X 10 3 2" xfId="21366"/>
    <cellStyle name="SAPBEXHLevel3X 10 3 2 2" xfId="21367"/>
    <cellStyle name="SAPBEXHLevel3X 10 3 2 3" xfId="21368"/>
    <cellStyle name="SAPBEXHLevel3X 10 3 2 4" xfId="21369"/>
    <cellStyle name="SAPBEXHLevel3X 10 3 2 5" xfId="21370"/>
    <cellStyle name="SAPBEXHLevel3X 10 3 2 6" xfId="21371"/>
    <cellStyle name="SAPBEXHLevel3X 10 3 3" xfId="21372"/>
    <cellStyle name="SAPBEXHLevel3X 10 3 3 2" xfId="21373"/>
    <cellStyle name="SAPBEXHLevel3X 10 3 3 3" xfId="21374"/>
    <cellStyle name="SAPBEXHLevel3X 10 3 3 4" xfId="21375"/>
    <cellStyle name="SAPBEXHLevel3X 10 3 3 5" xfId="21376"/>
    <cellStyle name="SAPBEXHLevel3X 10 3 3 6" xfId="21377"/>
    <cellStyle name="SAPBEXHLevel3X 10 3 4" xfId="21378"/>
    <cellStyle name="SAPBEXHLevel3X 10 3 5" xfId="21379"/>
    <cellStyle name="SAPBEXHLevel3X 10 3 6" xfId="21380"/>
    <cellStyle name="SAPBEXHLevel3X 10 3 7" xfId="21381"/>
    <cellStyle name="SAPBEXHLevel3X 10 3 8" xfId="21382"/>
    <cellStyle name="SAPBEXHLevel3X 10 4" xfId="21383"/>
    <cellStyle name="SAPBEXHLevel3X 10 5" xfId="21384"/>
    <cellStyle name="SAPBEXHLevel3X 10 6" xfId="21385"/>
    <cellStyle name="SAPBEXHLevel3X 10 7" xfId="21386"/>
    <cellStyle name="SAPBEXHLevel3X 10 8" xfId="21387"/>
    <cellStyle name="SAPBEXHLevel3X 11" xfId="21388"/>
    <cellStyle name="SAPBEXHLevel3X 11 2" xfId="21389"/>
    <cellStyle name="SAPBEXHLevel3X 11 2 2" xfId="21390"/>
    <cellStyle name="SAPBEXHLevel3X 11 2 2 2" xfId="21391"/>
    <cellStyle name="SAPBEXHLevel3X 11 2 2 3" xfId="21392"/>
    <cellStyle name="SAPBEXHLevel3X 11 2 2 4" xfId="21393"/>
    <cellStyle name="SAPBEXHLevel3X 11 2 2 5" xfId="21394"/>
    <cellStyle name="SAPBEXHLevel3X 11 2 2 6" xfId="21395"/>
    <cellStyle name="SAPBEXHLevel3X 11 2 3" xfId="21396"/>
    <cellStyle name="SAPBEXHLevel3X 11 2 3 2" xfId="21397"/>
    <cellStyle name="SAPBEXHLevel3X 11 2 3 3" xfId="21398"/>
    <cellStyle name="SAPBEXHLevel3X 11 2 3 4" xfId="21399"/>
    <cellStyle name="SAPBEXHLevel3X 11 2 3 5" xfId="21400"/>
    <cellStyle name="SAPBEXHLevel3X 11 2 3 6" xfId="21401"/>
    <cellStyle name="SAPBEXHLevel3X 11 2 4" xfId="21402"/>
    <cellStyle name="SAPBEXHLevel3X 11 2 5" xfId="21403"/>
    <cellStyle name="SAPBEXHLevel3X 11 2 6" xfId="21404"/>
    <cellStyle name="SAPBEXHLevel3X 11 2 7" xfId="21405"/>
    <cellStyle name="SAPBEXHLevel3X 11 2 8" xfId="21406"/>
    <cellStyle name="SAPBEXHLevel3X 11 3" xfId="21407"/>
    <cellStyle name="SAPBEXHLevel3X 11 3 2" xfId="21408"/>
    <cellStyle name="SAPBEXHLevel3X 11 3 2 2" xfId="21409"/>
    <cellStyle name="SAPBEXHLevel3X 11 3 2 3" xfId="21410"/>
    <cellStyle name="SAPBEXHLevel3X 11 3 2 4" xfId="21411"/>
    <cellStyle name="SAPBEXHLevel3X 11 3 2 5" xfId="21412"/>
    <cellStyle name="SAPBEXHLevel3X 11 3 2 6" xfId="21413"/>
    <cellStyle name="SAPBEXHLevel3X 11 3 3" xfId="21414"/>
    <cellStyle name="SAPBEXHLevel3X 11 3 3 2" xfId="21415"/>
    <cellStyle name="SAPBEXHLevel3X 11 3 3 3" xfId="21416"/>
    <cellStyle name="SAPBEXHLevel3X 11 3 3 4" xfId="21417"/>
    <cellStyle name="SAPBEXHLevel3X 11 3 3 5" xfId="21418"/>
    <cellStyle name="SAPBEXHLevel3X 11 3 3 6" xfId="21419"/>
    <cellStyle name="SAPBEXHLevel3X 11 3 4" xfId="21420"/>
    <cellStyle name="SAPBEXHLevel3X 11 3 5" xfId="21421"/>
    <cellStyle name="SAPBEXHLevel3X 11 3 6" xfId="21422"/>
    <cellStyle name="SAPBEXHLevel3X 11 3 7" xfId="21423"/>
    <cellStyle name="SAPBEXHLevel3X 11 3 8" xfId="21424"/>
    <cellStyle name="SAPBEXHLevel3X 11 4" xfId="21425"/>
    <cellStyle name="SAPBEXHLevel3X 11 5" xfId="21426"/>
    <cellStyle name="SAPBEXHLevel3X 11 6" xfId="21427"/>
    <cellStyle name="SAPBEXHLevel3X 11 7" xfId="21428"/>
    <cellStyle name="SAPBEXHLevel3X 11 8" xfId="21429"/>
    <cellStyle name="SAPBEXHLevel3X 12" xfId="21430"/>
    <cellStyle name="SAPBEXHLevel3X 12 2" xfId="21431"/>
    <cellStyle name="SAPBEXHLevel3X 12 2 2" xfId="21432"/>
    <cellStyle name="SAPBEXHLevel3X 12 2 2 2" xfId="21433"/>
    <cellStyle name="SAPBEXHLevel3X 12 2 2 3" xfId="21434"/>
    <cellStyle name="SAPBEXHLevel3X 12 2 2 4" xfId="21435"/>
    <cellStyle name="SAPBEXHLevel3X 12 2 2 5" xfId="21436"/>
    <cellStyle name="SAPBEXHLevel3X 12 2 2 6" xfId="21437"/>
    <cellStyle name="SAPBEXHLevel3X 12 2 3" xfId="21438"/>
    <cellStyle name="SAPBEXHLevel3X 12 2 3 2" xfId="21439"/>
    <cellStyle name="SAPBEXHLevel3X 12 2 3 3" xfId="21440"/>
    <cellStyle name="SAPBEXHLevel3X 12 2 3 4" xfId="21441"/>
    <cellStyle name="SAPBEXHLevel3X 12 2 3 5" xfId="21442"/>
    <cellStyle name="SAPBEXHLevel3X 12 2 3 6" xfId="21443"/>
    <cellStyle name="SAPBEXHLevel3X 12 2 4" xfId="21444"/>
    <cellStyle name="SAPBEXHLevel3X 12 2 5" xfId="21445"/>
    <cellStyle name="SAPBEXHLevel3X 12 2 6" xfId="21446"/>
    <cellStyle name="SAPBEXHLevel3X 12 2 7" xfId="21447"/>
    <cellStyle name="SAPBEXHLevel3X 12 2 8" xfId="21448"/>
    <cellStyle name="SAPBEXHLevel3X 12 3" xfId="21449"/>
    <cellStyle name="SAPBEXHLevel3X 12 3 2" xfId="21450"/>
    <cellStyle name="SAPBEXHLevel3X 12 3 2 2" xfId="21451"/>
    <cellStyle name="SAPBEXHLevel3X 12 3 2 3" xfId="21452"/>
    <cellStyle name="SAPBEXHLevel3X 12 3 2 4" xfId="21453"/>
    <cellStyle name="SAPBEXHLevel3X 12 3 2 5" xfId="21454"/>
    <cellStyle name="SAPBEXHLevel3X 12 3 2 6" xfId="21455"/>
    <cellStyle name="SAPBEXHLevel3X 12 3 3" xfId="21456"/>
    <cellStyle name="SAPBEXHLevel3X 12 3 3 2" xfId="21457"/>
    <cellStyle name="SAPBEXHLevel3X 12 3 3 3" xfId="21458"/>
    <cellStyle name="SAPBEXHLevel3X 12 3 3 4" xfId="21459"/>
    <cellStyle name="SAPBEXHLevel3X 12 3 3 5" xfId="21460"/>
    <cellStyle name="SAPBEXHLevel3X 12 3 3 6" xfId="21461"/>
    <cellStyle name="SAPBEXHLevel3X 12 3 4" xfId="21462"/>
    <cellStyle name="SAPBEXHLevel3X 12 3 5" xfId="21463"/>
    <cellStyle name="SAPBEXHLevel3X 12 3 6" xfId="21464"/>
    <cellStyle name="SAPBEXHLevel3X 12 3 7" xfId="21465"/>
    <cellStyle name="SAPBEXHLevel3X 12 3 8" xfId="21466"/>
    <cellStyle name="SAPBEXHLevel3X 12 4" xfId="21467"/>
    <cellStyle name="SAPBEXHLevel3X 12 5" xfId="21468"/>
    <cellStyle name="SAPBEXHLevel3X 12 6" xfId="21469"/>
    <cellStyle name="SAPBEXHLevel3X 12 7" xfId="21470"/>
    <cellStyle name="SAPBEXHLevel3X 12 8" xfId="21471"/>
    <cellStyle name="SAPBEXHLevel3X 13" xfId="21472"/>
    <cellStyle name="SAPBEXHLevel3X 13 2" xfId="21473"/>
    <cellStyle name="SAPBEXHLevel3X 13 2 2" xfId="21474"/>
    <cellStyle name="SAPBEXHLevel3X 13 2 2 2" xfId="21475"/>
    <cellStyle name="SAPBEXHLevel3X 13 2 2 3" xfId="21476"/>
    <cellStyle name="SAPBEXHLevel3X 13 2 2 4" xfId="21477"/>
    <cellStyle name="SAPBEXHLevel3X 13 2 2 5" xfId="21478"/>
    <cellStyle name="SAPBEXHLevel3X 13 2 2 6" xfId="21479"/>
    <cellStyle name="SAPBEXHLevel3X 13 2 3" xfId="21480"/>
    <cellStyle name="SAPBEXHLevel3X 13 2 3 2" xfId="21481"/>
    <cellStyle name="SAPBEXHLevel3X 13 2 3 3" xfId="21482"/>
    <cellStyle name="SAPBEXHLevel3X 13 2 3 4" xfId="21483"/>
    <cellStyle name="SAPBEXHLevel3X 13 2 3 5" xfId="21484"/>
    <cellStyle name="SAPBEXHLevel3X 13 2 3 6" xfId="21485"/>
    <cellStyle name="SAPBEXHLevel3X 13 2 4" xfId="21486"/>
    <cellStyle name="SAPBEXHLevel3X 13 2 5" xfId="21487"/>
    <cellStyle name="SAPBEXHLevel3X 13 2 6" xfId="21488"/>
    <cellStyle name="SAPBEXHLevel3X 13 2 7" xfId="21489"/>
    <cellStyle name="SAPBEXHLevel3X 13 2 8" xfId="21490"/>
    <cellStyle name="SAPBEXHLevel3X 13 3" xfId="21491"/>
    <cellStyle name="SAPBEXHLevel3X 13 3 2" xfId="21492"/>
    <cellStyle name="SAPBEXHLevel3X 13 3 2 2" xfId="21493"/>
    <cellStyle name="SAPBEXHLevel3X 13 3 2 3" xfId="21494"/>
    <cellStyle name="SAPBEXHLevel3X 13 3 2 4" xfId="21495"/>
    <cellStyle name="SAPBEXHLevel3X 13 3 2 5" xfId="21496"/>
    <cellStyle name="SAPBEXHLevel3X 13 3 2 6" xfId="21497"/>
    <cellStyle name="SAPBEXHLevel3X 13 3 3" xfId="21498"/>
    <cellStyle name="SAPBEXHLevel3X 13 3 3 2" xfId="21499"/>
    <cellStyle name="SAPBEXHLevel3X 13 3 3 3" xfId="21500"/>
    <cellStyle name="SAPBEXHLevel3X 13 3 3 4" xfId="21501"/>
    <cellStyle name="SAPBEXHLevel3X 13 3 3 5" xfId="21502"/>
    <cellStyle name="SAPBEXHLevel3X 13 3 3 6" xfId="21503"/>
    <cellStyle name="SAPBEXHLevel3X 13 3 4" xfId="21504"/>
    <cellStyle name="SAPBEXHLevel3X 13 3 5" xfId="21505"/>
    <cellStyle name="SAPBEXHLevel3X 13 3 6" xfId="21506"/>
    <cellStyle name="SAPBEXHLevel3X 13 3 7" xfId="21507"/>
    <cellStyle name="SAPBEXHLevel3X 13 3 8" xfId="21508"/>
    <cellStyle name="SAPBEXHLevel3X 13 4" xfId="21509"/>
    <cellStyle name="SAPBEXHLevel3X 13 5" xfId="21510"/>
    <cellStyle name="SAPBEXHLevel3X 13 6" xfId="21511"/>
    <cellStyle name="SAPBEXHLevel3X 13 7" xfId="21512"/>
    <cellStyle name="SAPBEXHLevel3X 13 8" xfId="21513"/>
    <cellStyle name="SAPBEXHLevel3X 14" xfId="21514"/>
    <cellStyle name="SAPBEXHLevel3X 14 2" xfId="21515"/>
    <cellStyle name="SAPBEXHLevel3X 14 2 2" xfId="21516"/>
    <cellStyle name="SAPBEXHLevel3X 14 2 2 2" xfId="21517"/>
    <cellStyle name="SAPBEXHLevel3X 14 2 2 3" xfId="21518"/>
    <cellStyle name="SAPBEXHLevel3X 14 2 2 4" xfId="21519"/>
    <cellStyle name="SAPBEXHLevel3X 14 2 2 5" xfId="21520"/>
    <cellStyle name="SAPBEXHLevel3X 14 2 2 6" xfId="21521"/>
    <cellStyle name="SAPBEXHLevel3X 14 2 3" xfId="21522"/>
    <cellStyle name="SAPBEXHLevel3X 14 2 3 2" xfId="21523"/>
    <cellStyle name="SAPBEXHLevel3X 14 2 3 3" xfId="21524"/>
    <cellStyle name="SAPBEXHLevel3X 14 2 3 4" xfId="21525"/>
    <cellStyle name="SAPBEXHLevel3X 14 2 3 5" xfId="21526"/>
    <cellStyle name="SAPBEXHLevel3X 14 2 3 6" xfId="21527"/>
    <cellStyle name="SAPBEXHLevel3X 14 2 4" xfId="21528"/>
    <cellStyle name="SAPBEXHLevel3X 14 2 5" xfId="21529"/>
    <cellStyle name="SAPBEXHLevel3X 14 2 6" xfId="21530"/>
    <cellStyle name="SAPBEXHLevel3X 14 2 7" xfId="21531"/>
    <cellStyle name="SAPBEXHLevel3X 14 2 8" xfId="21532"/>
    <cellStyle name="SAPBEXHLevel3X 14 3" xfId="21533"/>
    <cellStyle name="SAPBEXHLevel3X 14 3 2" xfId="21534"/>
    <cellStyle name="SAPBEXHLevel3X 14 3 2 2" xfId="21535"/>
    <cellStyle name="SAPBEXHLevel3X 14 3 2 3" xfId="21536"/>
    <cellStyle name="SAPBEXHLevel3X 14 3 2 4" xfId="21537"/>
    <cellStyle name="SAPBEXHLevel3X 14 3 2 5" xfId="21538"/>
    <cellStyle name="SAPBEXHLevel3X 14 3 2 6" xfId="21539"/>
    <cellStyle name="SAPBEXHLevel3X 14 3 3" xfId="21540"/>
    <cellStyle name="SAPBEXHLevel3X 14 3 3 2" xfId="21541"/>
    <cellStyle name="SAPBEXHLevel3X 14 3 3 3" xfId="21542"/>
    <cellStyle name="SAPBEXHLevel3X 14 3 3 4" xfId="21543"/>
    <cellStyle name="SAPBEXHLevel3X 14 3 3 5" xfId="21544"/>
    <cellStyle name="SAPBEXHLevel3X 14 3 3 6" xfId="21545"/>
    <cellStyle name="SAPBEXHLevel3X 14 3 4" xfId="21546"/>
    <cellStyle name="SAPBEXHLevel3X 14 3 5" xfId="21547"/>
    <cellStyle name="SAPBEXHLevel3X 14 3 6" xfId="21548"/>
    <cellStyle name="SAPBEXHLevel3X 14 3 7" xfId="21549"/>
    <cellStyle name="SAPBEXHLevel3X 14 3 8" xfId="21550"/>
    <cellStyle name="SAPBEXHLevel3X 14 4" xfId="21551"/>
    <cellStyle name="SAPBEXHLevel3X 14 5" xfId="21552"/>
    <cellStyle name="SAPBEXHLevel3X 14 6" xfId="21553"/>
    <cellStyle name="SAPBEXHLevel3X 14 7" xfId="21554"/>
    <cellStyle name="SAPBEXHLevel3X 14 8" xfId="21555"/>
    <cellStyle name="SAPBEXHLevel3X 15" xfId="21556"/>
    <cellStyle name="SAPBEXHLevel3X 15 2" xfId="21557"/>
    <cellStyle name="SAPBEXHLevel3X 15 2 2" xfId="21558"/>
    <cellStyle name="SAPBEXHLevel3X 15 2 2 2" xfId="21559"/>
    <cellStyle name="SAPBEXHLevel3X 15 2 2 3" xfId="21560"/>
    <cellStyle name="SAPBEXHLevel3X 15 2 2 4" xfId="21561"/>
    <cellStyle name="SAPBEXHLevel3X 15 2 2 5" xfId="21562"/>
    <cellStyle name="SAPBEXHLevel3X 15 2 2 6" xfId="21563"/>
    <cellStyle name="SAPBEXHLevel3X 15 2 3" xfId="21564"/>
    <cellStyle name="SAPBEXHLevel3X 15 2 3 2" xfId="21565"/>
    <cellStyle name="SAPBEXHLevel3X 15 2 3 3" xfId="21566"/>
    <cellStyle name="SAPBEXHLevel3X 15 2 3 4" xfId="21567"/>
    <cellStyle name="SAPBEXHLevel3X 15 2 3 5" xfId="21568"/>
    <cellStyle name="SAPBEXHLevel3X 15 2 3 6" xfId="21569"/>
    <cellStyle name="SAPBEXHLevel3X 15 2 4" xfId="21570"/>
    <cellStyle name="SAPBEXHLevel3X 15 2 5" xfId="21571"/>
    <cellStyle name="SAPBEXHLevel3X 15 2 6" xfId="21572"/>
    <cellStyle name="SAPBEXHLevel3X 15 2 7" xfId="21573"/>
    <cellStyle name="SAPBEXHLevel3X 15 2 8" xfId="21574"/>
    <cellStyle name="SAPBEXHLevel3X 15 3" xfId="21575"/>
    <cellStyle name="SAPBEXHLevel3X 15 3 2" xfId="21576"/>
    <cellStyle name="SAPBEXHLevel3X 15 3 2 2" xfId="21577"/>
    <cellStyle name="SAPBEXHLevel3X 15 3 2 3" xfId="21578"/>
    <cellStyle name="SAPBEXHLevel3X 15 3 2 4" xfId="21579"/>
    <cellStyle name="SAPBEXHLevel3X 15 3 2 5" xfId="21580"/>
    <cellStyle name="SAPBEXHLevel3X 15 3 2 6" xfId="21581"/>
    <cellStyle name="SAPBEXHLevel3X 15 3 3" xfId="21582"/>
    <cellStyle name="SAPBEXHLevel3X 15 3 3 2" xfId="21583"/>
    <cellStyle name="SAPBEXHLevel3X 15 3 3 3" xfId="21584"/>
    <cellStyle name="SAPBEXHLevel3X 15 3 3 4" xfId="21585"/>
    <cellStyle name="SAPBEXHLevel3X 15 3 3 5" xfId="21586"/>
    <cellStyle name="SAPBEXHLevel3X 15 3 3 6" xfId="21587"/>
    <cellStyle name="SAPBEXHLevel3X 15 3 4" xfId="21588"/>
    <cellStyle name="SAPBEXHLevel3X 15 3 5" xfId="21589"/>
    <cellStyle name="SAPBEXHLevel3X 15 3 6" xfId="21590"/>
    <cellStyle name="SAPBEXHLevel3X 15 3 7" xfId="21591"/>
    <cellStyle name="SAPBEXHLevel3X 15 3 8" xfId="21592"/>
    <cellStyle name="SAPBEXHLevel3X 15 4" xfId="21593"/>
    <cellStyle name="SAPBEXHLevel3X 15 5" xfId="21594"/>
    <cellStyle name="SAPBEXHLevel3X 15 6" xfId="21595"/>
    <cellStyle name="SAPBEXHLevel3X 15 7" xfId="21596"/>
    <cellStyle name="SAPBEXHLevel3X 15 8" xfId="21597"/>
    <cellStyle name="SAPBEXHLevel3X 16" xfId="21598"/>
    <cellStyle name="SAPBEXHLevel3X 16 2" xfId="21599"/>
    <cellStyle name="SAPBEXHLevel3X 16 2 2" xfId="21600"/>
    <cellStyle name="SAPBEXHLevel3X 16 2 2 2" xfId="21601"/>
    <cellStyle name="SAPBEXHLevel3X 16 2 2 3" xfId="21602"/>
    <cellStyle name="SAPBEXHLevel3X 16 2 2 4" xfId="21603"/>
    <cellStyle name="SAPBEXHLevel3X 16 2 2 5" xfId="21604"/>
    <cellStyle name="SAPBEXHLevel3X 16 2 2 6" xfId="21605"/>
    <cellStyle name="SAPBEXHLevel3X 16 2 3" xfId="21606"/>
    <cellStyle name="SAPBEXHLevel3X 16 2 3 2" xfId="21607"/>
    <cellStyle name="SAPBEXHLevel3X 16 2 3 3" xfId="21608"/>
    <cellStyle name="SAPBEXHLevel3X 16 2 3 4" xfId="21609"/>
    <cellStyle name="SAPBEXHLevel3X 16 2 3 5" xfId="21610"/>
    <cellStyle name="SAPBEXHLevel3X 16 2 3 6" xfId="21611"/>
    <cellStyle name="SAPBEXHLevel3X 16 2 4" xfId="21612"/>
    <cellStyle name="SAPBEXHLevel3X 16 2 5" xfId="21613"/>
    <cellStyle name="SAPBEXHLevel3X 16 2 6" xfId="21614"/>
    <cellStyle name="SAPBEXHLevel3X 16 2 7" xfId="21615"/>
    <cellStyle name="SAPBEXHLevel3X 16 2 8" xfId="21616"/>
    <cellStyle name="SAPBEXHLevel3X 16 3" xfId="21617"/>
    <cellStyle name="SAPBEXHLevel3X 16 3 2" xfId="21618"/>
    <cellStyle name="SAPBEXHLevel3X 16 3 2 2" xfId="21619"/>
    <cellStyle name="SAPBEXHLevel3X 16 3 2 3" xfId="21620"/>
    <cellStyle name="SAPBEXHLevel3X 16 3 2 4" xfId="21621"/>
    <cellStyle name="SAPBEXHLevel3X 16 3 2 5" xfId="21622"/>
    <cellStyle name="SAPBEXHLevel3X 16 3 2 6" xfId="21623"/>
    <cellStyle name="SAPBEXHLevel3X 16 3 3" xfId="21624"/>
    <cellStyle name="SAPBEXHLevel3X 16 3 3 2" xfId="21625"/>
    <cellStyle name="SAPBEXHLevel3X 16 3 3 3" xfId="21626"/>
    <cellStyle name="SAPBEXHLevel3X 16 3 3 4" xfId="21627"/>
    <cellStyle name="SAPBEXHLevel3X 16 3 3 5" xfId="21628"/>
    <cellStyle name="SAPBEXHLevel3X 16 3 3 6" xfId="21629"/>
    <cellStyle name="SAPBEXHLevel3X 16 3 4" xfId="21630"/>
    <cellStyle name="SAPBEXHLevel3X 16 3 5" xfId="21631"/>
    <cellStyle name="SAPBEXHLevel3X 16 3 6" xfId="21632"/>
    <cellStyle name="SAPBEXHLevel3X 16 3 7" xfId="21633"/>
    <cellStyle name="SAPBEXHLevel3X 16 3 8" xfId="21634"/>
    <cellStyle name="SAPBEXHLevel3X 16 4" xfId="21635"/>
    <cellStyle name="SAPBEXHLevel3X 16 5" xfId="21636"/>
    <cellStyle name="SAPBEXHLevel3X 16 6" xfId="21637"/>
    <cellStyle name="SAPBEXHLevel3X 16 7" xfId="21638"/>
    <cellStyle name="SAPBEXHLevel3X 16 8" xfId="21639"/>
    <cellStyle name="SAPBEXHLevel3X 17" xfId="21640"/>
    <cellStyle name="SAPBEXHLevel3X 17 2" xfId="21641"/>
    <cellStyle name="SAPBEXHLevel3X 17 2 2" xfId="21642"/>
    <cellStyle name="SAPBEXHLevel3X 17 2 2 2" xfId="21643"/>
    <cellStyle name="SAPBEXHLevel3X 17 2 2 3" xfId="21644"/>
    <cellStyle name="SAPBEXHLevel3X 17 2 2 4" xfId="21645"/>
    <cellStyle name="SAPBEXHLevel3X 17 2 2 5" xfId="21646"/>
    <cellStyle name="SAPBEXHLevel3X 17 2 2 6" xfId="21647"/>
    <cellStyle name="SAPBEXHLevel3X 17 2 3" xfId="21648"/>
    <cellStyle name="SAPBEXHLevel3X 17 2 3 2" xfId="21649"/>
    <cellStyle name="SAPBEXHLevel3X 17 2 3 3" xfId="21650"/>
    <cellStyle name="SAPBEXHLevel3X 17 2 3 4" xfId="21651"/>
    <cellStyle name="SAPBEXHLevel3X 17 2 3 5" xfId="21652"/>
    <cellStyle name="SAPBEXHLevel3X 17 2 3 6" xfId="21653"/>
    <cellStyle name="SAPBEXHLevel3X 17 2 4" xfId="21654"/>
    <cellStyle name="SAPBEXHLevel3X 17 2 5" xfId="21655"/>
    <cellStyle name="SAPBEXHLevel3X 17 2 6" xfId="21656"/>
    <cellStyle name="SAPBEXHLevel3X 17 2 7" xfId="21657"/>
    <cellStyle name="SAPBEXHLevel3X 17 2 8" xfId="21658"/>
    <cellStyle name="SAPBEXHLevel3X 17 3" xfId="21659"/>
    <cellStyle name="SAPBEXHLevel3X 17 3 2" xfId="21660"/>
    <cellStyle name="SAPBEXHLevel3X 17 3 2 2" xfId="21661"/>
    <cellStyle name="SAPBEXHLevel3X 17 3 2 3" xfId="21662"/>
    <cellStyle name="SAPBEXHLevel3X 17 3 2 4" xfId="21663"/>
    <cellStyle name="SAPBEXHLevel3X 17 3 2 5" xfId="21664"/>
    <cellStyle name="SAPBEXHLevel3X 17 3 2 6" xfId="21665"/>
    <cellStyle name="SAPBEXHLevel3X 17 3 3" xfId="21666"/>
    <cellStyle name="SAPBEXHLevel3X 17 3 3 2" xfId="21667"/>
    <cellStyle name="SAPBEXHLevel3X 17 3 3 3" xfId="21668"/>
    <cellStyle name="SAPBEXHLevel3X 17 3 3 4" xfId="21669"/>
    <cellStyle name="SAPBEXHLevel3X 17 3 3 5" xfId="21670"/>
    <cellStyle name="SAPBEXHLevel3X 17 3 3 6" xfId="21671"/>
    <cellStyle name="SAPBEXHLevel3X 17 3 4" xfId="21672"/>
    <cellStyle name="SAPBEXHLevel3X 17 3 5" xfId="21673"/>
    <cellStyle name="SAPBEXHLevel3X 17 3 6" xfId="21674"/>
    <cellStyle name="SAPBEXHLevel3X 17 3 7" xfId="21675"/>
    <cellStyle name="SAPBEXHLevel3X 17 3 8" xfId="21676"/>
    <cellStyle name="SAPBEXHLevel3X 17 4" xfId="21677"/>
    <cellStyle name="SAPBEXHLevel3X 17 5" xfId="21678"/>
    <cellStyle name="SAPBEXHLevel3X 17 6" xfId="21679"/>
    <cellStyle name="SAPBEXHLevel3X 17 7" xfId="21680"/>
    <cellStyle name="SAPBEXHLevel3X 17 8" xfId="21681"/>
    <cellStyle name="SAPBEXHLevel3X 18" xfId="21682"/>
    <cellStyle name="SAPBEXHLevel3X 18 2" xfId="21683"/>
    <cellStyle name="SAPBEXHLevel3X 18 2 2" xfId="21684"/>
    <cellStyle name="SAPBEXHLevel3X 18 2 2 2" xfId="21685"/>
    <cellStyle name="SAPBEXHLevel3X 18 2 2 3" xfId="21686"/>
    <cellStyle name="SAPBEXHLevel3X 18 2 2 4" xfId="21687"/>
    <cellStyle name="SAPBEXHLevel3X 18 2 2 5" xfId="21688"/>
    <cellStyle name="SAPBEXHLevel3X 18 2 2 6" xfId="21689"/>
    <cellStyle name="SAPBEXHLevel3X 18 2 3" xfId="21690"/>
    <cellStyle name="SAPBEXHLevel3X 18 2 3 2" xfId="21691"/>
    <cellStyle name="SAPBEXHLevel3X 18 2 3 3" xfId="21692"/>
    <cellStyle name="SAPBEXHLevel3X 18 2 3 4" xfId="21693"/>
    <cellStyle name="SAPBEXHLevel3X 18 2 3 5" xfId="21694"/>
    <cellStyle name="SAPBEXHLevel3X 18 2 3 6" xfId="21695"/>
    <cellStyle name="SAPBEXHLevel3X 18 2 4" xfId="21696"/>
    <cellStyle name="SAPBEXHLevel3X 18 2 5" xfId="21697"/>
    <cellStyle name="SAPBEXHLevel3X 18 2 6" xfId="21698"/>
    <cellStyle name="SAPBEXHLevel3X 18 2 7" xfId="21699"/>
    <cellStyle name="SAPBEXHLevel3X 18 2 8" xfId="21700"/>
    <cellStyle name="SAPBEXHLevel3X 18 3" xfId="21701"/>
    <cellStyle name="SAPBEXHLevel3X 18 3 2" xfId="21702"/>
    <cellStyle name="SAPBEXHLevel3X 18 3 2 2" xfId="21703"/>
    <cellStyle name="SAPBEXHLevel3X 18 3 2 3" xfId="21704"/>
    <cellStyle name="SAPBEXHLevel3X 18 3 2 4" xfId="21705"/>
    <cellStyle name="SAPBEXHLevel3X 18 3 2 5" xfId="21706"/>
    <cellStyle name="SAPBEXHLevel3X 18 3 2 6" xfId="21707"/>
    <cellStyle name="SAPBEXHLevel3X 18 3 3" xfId="21708"/>
    <cellStyle name="SAPBEXHLevel3X 18 3 3 2" xfId="21709"/>
    <cellStyle name="SAPBEXHLevel3X 18 3 3 3" xfId="21710"/>
    <cellStyle name="SAPBEXHLevel3X 18 3 3 4" xfId="21711"/>
    <cellStyle name="SAPBEXHLevel3X 18 3 3 5" xfId="21712"/>
    <cellStyle name="SAPBEXHLevel3X 18 3 3 6" xfId="21713"/>
    <cellStyle name="SAPBEXHLevel3X 18 3 4" xfId="21714"/>
    <cellStyle name="SAPBEXHLevel3X 18 3 5" xfId="21715"/>
    <cellStyle name="SAPBEXHLevel3X 18 3 6" xfId="21716"/>
    <cellStyle name="SAPBEXHLevel3X 18 3 7" xfId="21717"/>
    <cellStyle name="SAPBEXHLevel3X 18 3 8" xfId="21718"/>
    <cellStyle name="SAPBEXHLevel3X 18 4" xfId="21719"/>
    <cellStyle name="SAPBEXHLevel3X 18 5" xfId="21720"/>
    <cellStyle name="SAPBEXHLevel3X 18 6" xfId="21721"/>
    <cellStyle name="SAPBEXHLevel3X 18 7" xfId="21722"/>
    <cellStyle name="SAPBEXHLevel3X 18 8" xfId="21723"/>
    <cellStyle name="SAPBEXHLevel3X 19" xfId="21724"/>
    <cellStyle name="SAPBEXHLevel3X 19 2" xfId="21725"/>
    <cellStyle name="SAPBEXHLevel3X 19 2 2" xfId="21726"/>
    <cellStyle name="SAPBEXHLevel3X 19 2 2 2" xfId="21727"/>
    <cellStyle name="SAPBEXHLevel3X 19 2 2 3" xfId="21728"/>
    <cellStyle name="SAPBEXHLevel3X 19 2 2 4" xfId="21729"/>
    <cellStyle name="SAPBEXHLevel3X 19 2 2 5" xfId="21730"/>
    <cellStyle name="SAPBEXHLevel3X 19 2 2 6" xfId="21731"/>
    <cellStyle name="SAPBEXHLevel3X 19 2 3" xfId="21732"/>
    <cellStyle name="SAPBEXHLevel3X 19 2 3 2" xfId="21733"/>
    <cellStyle name="SAPBEXHLevel3X 19 2 3 3" xfId="21734"/>
    <cellStyle name="SAPBEXHLevel3X 19 2 3 4" xfId="21735"/>
    <cellStyle name="SAPBEXHLevel3X 19 2 3 5" xfId="21736"/>
    <cellStyle name="SAPBEXHLevel3X 19 2 3 6" xfId="21737"/>
    <cellStyle name="SAPBEXHLevel3X 19 2 4" xfId="21738"/>
    <cellStyle name="SAPBEXHLevel3X 19 2 5" xfId="21739"/>
    <cellStyle name="SAPBEXHLevel3X 19 2 6" xfId="21740"/>
    <cellStyle name="SAPBEXHLevel3X 19 2 7" xfId="21741"/>
    <cellStyle name="SAPBEXHLevel3X 19 2 8" xfId="21742"/>
    <cellStyle name="SAPBEXHLevel3X 19 3" xfId="21743"/>
    <cellStyle name="SAPBEXHLevel3X 19 3 2" xfId="21744"/>
    <cellStyle name="SAPBEXHLevel3X 19 3 2 2" xfId="21745"/>
    <cellStyle name="SAPBEXHLevel3X 19 3 2 3" xfId="21746"/>
    <cellStyle name="SAPBEXHLevel3X 19 3 2 4" xfId="21747"/>
    <cellStyle name="SAPBEXHLevel3X 19 3 2 5" xfId="21748"/>
    <cellStyle name="SAPBEXHLevel3X 19 3 2 6" xfId="21749"/>
    <cellStyle name="SAPBEXHLevel3X 19 3 3" xfId="21750"/>
    <cellStyle name="SAPBEXHLevel3X 19 3 3 2" xfId="21751"/>
    <cellStyle name="SAPBEXHLevel3X 19 3 3 3" xfId="21752"/>
    <cellStyle name="SAPBEXHLevel3X 19 3 3 4" xfId="21753"/>
    <cellStyle name="SAPBEXHLevel3X 19 3 3 5" xfId="21754"/>
    <cellStyle name="SAPBEXHLevel3X 19 3 3 6" xfId="21755"/>
    <cellStyle name="SAPBEXHLevel3X 19 3 4" xfId="21756"/>
    <cellStyle name="SAPBEXHLevel3X 19 3 5" xfId="21757"/>
    <cellStyle name="SAPBEXHLevel3X 19 3 6" xfId="21758"/>
    <cellStyle name="SAPBEXHLevel3X 19 3 7" xfId="21759"/>
    <cellStyle name="SAPBEXHLevel3X 19 3 8" xfId="21760"/>
    <cellStyle name="SAPBEXHLevel3X 19 4" xfId="21761"/>
    <cellStyle name="SAPBEXHLevel3X 19 5" xfId="21762"/>
    <cellStyle name="SAPBEXHLevel3X 19 6" xfId="21763"/>
    <cellStyle name="SAPBEXHLevel3X 19 7" xfId="21764"/>
    <cellStyle name="SAPBEXHLevel3X 19 8" xfId="21765"/>
    <cellStyle name="SAPBEXHLevel3X 2" xfId="21766"/>
    <cellStyle name="SAPBEXHLevel3X 2 2" xfId="21767"/>
    <cellStyle name="SAPBEXHLevel3X 2 2 2" xfId="21768"/>
    <cellStyle name="SAPBEXHLevel3X 2 2 2 2" xfId="21769"/>
    <cellStyle name="SAPBEXHLevel3X 2 2 2 3" xfId="21770"/>
    <cellStyle name="SAPBEXHLevel3X 2 2 2 4" xfId="21771"/>
    <cellStyle name="SAPBEXHLevel3X 2 2 2 5" xfId="21772"/>
    <cellStyle name="SAPBEXHLevel3X 2 2 2 6" xfId="21773"/>
    <cellStyle name="SAPBEXHLevel3X 2 2 3" xfId="21774"/>
    <cellStyle name="SAPBEXHLevel3X 2 2 3 2" xfId="21775"/>
    <cellStyle name="SAPBEXHLevel3X 2 2 3 3" xfId="21776"/>
    <cellStyle name="SAPBEXHLevel3X 2 2 3 4" xfId="21777"/>
    <cellStyle name="SAPBEXHLevel3X 2 2 3 5" xfId="21778"/>
    <cellStyle name="SAPBEXHLevel3X 2 2 3 6" xfId="21779"/>
    <cellStyle name="SAPBEXHLevel3X 2 2 4" xfId="21780"/>
    <cellStyle name="SAPBEXHLevel3X 2 2 5" xfId="21781"/>
    <cellStyle name="SAPBEXHLevel3X 2 2 6" xfId="21782"/>
    <cellStyle name="SAPBEXHLevel3X 2 2 7" xfId="21783"/>
    <cellStyle name="SAPBEXHLevel3X 2 2 8" xfId="21784"/>
    <cellStyle name="SAPBEXHLevel3X 2 3" xfId="21785"/>
    <cellStyle name="SAPBEXHLevel3X 2 3 2" xfId="21786"/>
    <cellStyle name="SAPBEXHLevel3X 2 3 2 2" xfId="21787"/>
    <cellStyle name="SAPBEXHLevel3X 2 3 2 3" xfId="21788"/>
    <cellStyle name="SAPBEXHLevel3X 2 3 2 4" xfId="21789"/>
    <cellStyle name="SAPBEXHLevel3X 2 3 2 5" xfId="21790"/>
    <cellStyle name="SAPBEXHLevel3X 2 3 2 6" xfId="21791"/>
    <cellStyle name="SAPBEXHLevel3X 2 3 3" xfId="21792"/>
    <cellStyle name="SAPBEXHLevel3X 2 3 3 2" xfId="21793"/>
    <cellStyle name="SAPBEXHLevel3X 2 3 3 3" xfId="21794"/>
    <cellStyle name="SAPBEXHLevel3X 2 3 3 4" xfId="21795"/>
    <cellStyle name="SAPBEXHLevel3X 2 3 3 5" xfId="21796"/>
    <cellStyle name="SAPBEXHLevel3X 2 3 3 6" xfId="21797"/>
    <cellStyle name="SAPBEXHLevel3X 2 3 4" xfId="21798"/>
    <cellStyle name="SAPBEXHLevel3X 2 3 5" xfId="21799"/>
    <cellStyle name="SAPBEXHLevel3X 2 3 6" xfId="21800"/>
    <cellStyle name="SAPBEXHLevel3X 2 3 7" xfId="21801"/>
    <cellStyle name="SAPBEXHLevel3X 2 3 8" xfId="21802"/>
    <cellStyle name="SAPBEXHLevel3X 2 4" xfId="21803"/>
    <cellStyle name="SAPBEXHLevel3X 2 5" xfId="21804"/>
    <cellStyle name="SAPBEXHLevel3X 2 6" xfId="21805"/>
    <cellStyle name="SAPBEXHLevel3X 2 7" xfId="21806"/>
    <cellStyle name="SAPBEXHLevel3X 2 8" xfId="21807"/>
    <cellStyle name="SAPBEXHLevel3X 20" xfId="21808"/>
    <cellStyle name="SAPBEXHLevel3X 20 2" xfId="21809"/>
    <cellStyle name="SAPBEXHLevel3X 20 2 2" xfId="21810"/>
    <cellStyle name="SAPBEXHLevel3X 20 2 3" xfId="21811"/>
    <cellStyle name="SAPBEXHLevel3X 20 2 4" xfId="21812"/>
    <cellStyle name="SAPBEXHLevel3X 20 2 5" xfId="21813"/>
    <cellStyle name="SAPBEXHLevel3X 20 2 6" xfId="21814"/>
    <cellStyle name="SAPBEXHLevel3X 20 3" xfId="21815"/>
    <cellStyle name="SAPBEXHLevel3X 20 3 2" xfId="21816"/>
    <cellStyle name="SAPBEXHLevel3X 20 3 3" xfId="21817"/>
    <cellStyle name="SAPBEXHLevel3X 20 3 4" xfId="21818"/>
    <cellStyle name="SAPBEXHLevel3X 20 3 5" xfId="21819"/>
    <cellStyle name="SAPBEXHLevel3X 20 3 6" xfId="21820"/>
    <cellStyle name="SAPBEXHLevel3X 20 4" xfId="21821"/>
    <cellStyle name="SAPBEXHLevel3X 20 5" xfId="21822"/>
    <cellStyle name="SAPBEXHLevel3X 20 6" xfId="21823"/>
    <cellStyle name="SAPBEXHLevel3X 20 7" xfId="21824"/>
    <cellStyle name="SAPBEXHLevel3X 20 8" xfId="21825"/>
    <cellStyle name="SAPBEXHLevel3X 21" xfId="21826"/>
    <cellStyle name="SAPBEXHLevel3X 21 2" xfId="21827"/>
    <cellStyle name="SAPBEXHLevel3X 21 2 2" xfId="21828"/>
    <cellStyle name="SAPBEXHLevel3X 21 2 3" xfId="21829"/>
    <cellStyle name="SAPBEXHLevel3X 21 2 4" xfId="21830"/>
    <cellStyle name="SAPBEXHLevel3X 21 2 5" xfId="21831"/>
    <cellStyle name="SAPBEXHLevel3X 21 2 6" xfId="21832"/>
    <cellStyle name="SAPBEXHLevel3X 21 3" xfId="21833"/>
    <cellStyle name="SAPBEXHLevel3X 21 3 2" xfId="21834"/>
    <cellStyle name="SAPBEXHLevel3X 21 3 3" xfId="21835"/>
    <cellStyle name="SAPBEXHLevel3X 21 3 4" xfId="21836"/>
    <cellStyle name="SAPBEXHLevel3X 21 3 5" xfId="21837"/>
    <cellStyle name="SAPBEXHLevel3X 21 3 6" xfId="21838"/>
    <cellStyle name="SAPBEXHLevel3X 21 4" xfId="21839"/>
    <cellStyle name="SAPBEXHLevel3X 21 5" xfId="21840"/>
    <cellStyle name="SAPBEXHLevel3X 21 6" xfId="21841"/>
    <cellStyle name="SAPBEXHLevel3X 21 7" xfId="21842"/>
    <cellStyle name="SAPBEXHLevel3X 21 8" xfId="21843"/>
    <cellStyle name="SAPBEXHLevel3X 22" xfId="21844"/>
    <cellStyle name="SAPBEXHLevel3X 23" xfId="21845"/>
    <cellStyle name="SAPBEXHLevel3X 24" xfId="21846"/>
    <cellStyle name="SAPBEXHLevel3X 25" xfId="21847"/>
    <cellStyle name="SAPBEXHLevel3X 26" xfId="21848"/>
    <cellStyle name="SAPBEXHLevel3X 27" xfId="32953"/>
    <cellStyle name="SAPBEXHLevel3X 3" xfId="21849"/>
    <cellStyle name="SAPBEXHLevel3X 3 2" xfId="21850"/>
    <cellStyle name="SAPBEXHLevel3X 3 2 2" xfId="21851"/>
    <cellStyle name="SAPBEXHLevel3X 3 2 2 2" xfId="21852"/>
    <cellStyle name="SAPBEXHLevel3X 3 2 2 3" xfId="21853"/>
    <cellStyle name="SAPBEXHLevel3X 3 2 2 4" xfId="21854"/>
    <cellStyle name="SAPBEXHLevel3X 3 2 2 5" xfId="21855"/>
    <cellStyle name="SAPBEXHLevel3X 3 2 2 6" xfId="21856"/>
    <cellStyle name="SAPBEXHLevel3X 3 2 3" xfId="21857"/>
    <cellStyle name="SAPBEXHLevel3X 3 2 3 2" xfId="21858"/>
    <cellStyle name="SAPBEXHLevel3X 3 2 3 3" xfId="21859"/>
    <cellStyle name="SAPBEXHLevel3X 3 2 3 4" xfId="21860"/>
    <cellStyle name="SAPBEXHLevel3X 3 2 3 5" xfId="21861"/>
    <cellStyle name="SAPBEXHLevel3X 3 2 3 6" xfId="21862"/>
    <cellStyle name="SAPBEXHLevel3X 3 2 4" xfId="21863"/>
    <cellStyle name="SAPBEXHLevel3X 3 2 5" xfId="21864"/>
    <cellStyle name="SAPBEXHLevel3X 3 2 6" xfId="21865"/>
    <cellStyle name="SAPBEXHLevel3X 3 2 7" xfId="21866"/>
    <cellStyle name="SAPBEXHLevel3X 3 2 8" xfId="21867"/>
    <cellStyle name="SAPBEXHLevel3X 3 3" xfId="21868"/>
    <cellStyle name="SAPBEXHLevel3X 3 3 2" xfId="21869"/>
    <cellStyle name="SAPBEXHLevel3X 3 3 2 2" xfId="21870"/>
    <cellStyle name="SAPBEXHLevel3X 3 3 2 3" xfId="21871"/>
    <cellStyle name="SAPBEXHLevel3X 3 3 2 4" xfId="21872"/>
    <cellStyle name="SAPBEXHLevel3X 3 3 2 5" xfId="21873"/>
    <cellStyle name="SAPBEXHLevel3X 3 3 2 6" xfId="21874"/>
    <cellStyle name="SAPBEXHLevel3X 3 3 3" xfId="21875"/>
    <cellStyle name="SAPBEXHLevel3X 3 3 3 2" xfId="21876"/>
    <cellStyle name="SAPBEXHLevel3X 3 3 3 3" xfId="21877"/>
    <cellStyle name="SAPBEXHLevel3X 3 3 3 4" xfId="21878"/>
    <cellStyle name="SAPBEXHLevel3X 3 3 3 5" xfId="21879"/>
    <cellStyle name="SAPBEXHLevel3X 3 3 3 6" xfId="21880"/>
    <cellStyle name="SAPBEXHLevel3X 3 3 4" xfId="21881"/>
    <cellStyle name="SAPBEXHLevel3X 3 3 5" xfId="21882"/>
    <cellStyle name="SAPBEXHLevel3X 3 3 6" xfId="21883"/>
    <cellStyle name="SAPBEXHLevel3X 3 3 7" xfId="21884"/>
    <cellStyle name="SAPBEXHLevel3X 3 3 8" xfId="21885"/>
    <cellStyle name="SAPBEXHLevel3X 3 4" xfId="21886"/>
    <cellStyle name="SAPBEXHLevel3X 3 5" xfId="21887"/>
    <cellStyle name="SAPBEXHLevel3X 3 6" xfId="21888"/>
    <cellStyle name="SAPBEXHLevel3X 3 7" xfId="21889"/>
    <cellStyle name="SAPBEXHLevel3X 3 8" xfId="21890"/>
    <cellStyle name="SAPBEXHLevel3X 4" xfId="21891"/>
    <cellStyle name="SAPBEXHLevel3X 4 2" xfId="21892"/>
    <cellStyle name="SAPBEXHLevel3X 4 2 2" xfId="21893"/>
    <cellStyle name="SAPBEXHLevel3X 4 2 2 2" xfId="21894"/>
    <cellStyle name="SAPBEXHLevel3X 4 2 2 3" xfId="21895"/>
    <cellStyle name="SAPBEXHLevel3X 4 2 2 4" xfId="21896"/>
    <cellStyle name="SAPBEXHLevel3X 4 2 2 5" xfId="21897"/>
    <cellStyle name="SAPBEXHLevel3X 4 2 2 6" xfId="21898"/>
    <cellStyle name="SAPBEXHLevel3X 4 2 3" xfId="21899"/>
    <cellStyle name="SAPBEXHLevel3X 4 2 3 2" xfId="21900"/>
    <cellStyle name="SAPBEXHLevel3X 4 2 3 3" xfId="21901"/>
    <cellStyle name="SAPBEXHLevel3X 4 2 3 4" xfId="21902"/>
    <cellStyle name="SAPBEXHLevel3X 4 2 3 5" xfId="21903"/>
    <cellStyle name="SAPBEXHLevel3X 4 2 3 6" xfId="21904"/>
    <cellStyle name="SAPBEXHLevel3X 4 2 4" xfId="21905"/>
    <cellStyle name="SAPBEXHLevel3X 4 2 5" xfId="21906"/>
    <cellStyle name="SAPBEXHLevel3X 4 2 6" xfId="21907"/>
    <cellStyle name="SAPBEXHLevel3X 4 2 7" xfId="21908"/>
    <cellStyle name="SAPBEXHLevel3X 4 2 8" xfId="21909"/>
    <cellStyle name="SAPBEXHLevel3X 4 3" xfId="21910"/>
    <cellStyle name="SAPBEXHLevel3X 4 3 2" xfId="21911"/>
    <cellStyle name="SAPBEXHLevel3X 4 3 2 2" xfId="21912"/>
    <cellStyle name="SAPBEXHLevel3X 4 3 2 3" xfId="21913"/>
    <cellStyle name="SAPBEXHLevel3X 4 3 2 4" xfId="21914"/>
    <cellStyle name="SAPBEXHLevel3X 4 3 2 5" xfId="21915"/>
    <cellStyle name="SAPBEXHLevel3X 4 3 2 6" xfId="21916"/>
    <cellStyle name="SAPBEXHLevel3X 4 3 3" xfId="21917"/>
    <cellStyle name="SAPBEXHLevel3X 4 3 3 2" xfId="21918"/>
    <cellStyle name="SAPBEXHLevel3X 4 3 3 3" xfId="21919"/>
    <cellStyle name="SAPBEXHLevel3X 4 3 3 4" xfId="21920"/>
    <cellStyle name="SAPBEXHLevel3X 4 3 3 5" xfId="21921"/>
    <cellStyle name="SAPBEXHLevel3X 4 3 3 6" xfId="21922"/>
    <cellStyle name="SAPBEXHLevel3X 4 3 4" xfId="21923"/>
    <cellStyle name="SAPBEXHLevel3X 4 3 5" xfId="21924"/>
    <cellStyle name="SAPBEXHLevel3X 4 3 6" xfId="21925"/>
    <cellStyle name="SAPBEXHLevel3X 4 3 7" xfId="21926"/>
    <cellStyle name="SAPBEXHLevel3X 4 3 8" xfId="21927"/>
    <cellStyle name="SAPBEXHLevel3X 4 4" xfId="21928"/>
    <cellStyle name="SAPBEXHLevel3X 4 5" xfId="21929"/>
    <cellStyle name="SAPBEXHLevel3X 4 6" xfId="21930"/>
    <cellStyle name="SAPBEXHLevel3X 4 7" xfId="21931"/>
    <cellStyle name="SAPBEXHLevel3X 4 8" xfId="21932"/>
    <cellStyle name="SAPBEXHLevel3X 5" xfId="21933"/>
    <cellStyle name="SAPBEXHLevel3X 5 2" xfId="21934"/>
    <cellStyle name="SAPBEXHLevel3X 5 2 2" xfId="21935"/>
    <cellStyle name="SAPBEXHLevel3X 5 2 2 2" xfId="21936"/>
    <cellStyle name="SAPBEXHLevel3X 5 2 2 3" xfId="21937"/>
    <cellStyle name="SAPBEXHLevel3X 5 2 2 4" xfId="21938"/>
    <cellStyle name="SAPBEXHLevel3X 5 2 2 5" xfId="21939"/>
    <cellStyle name="SAPBEXHLevel3X 5 2 2 6" xfId="21940"/>
    <cellStyle name="SAPBEXHLevel3X 5 2 3" xfId="21941"/>
    <cellStyle name="SAPBEXHLevel3X 5 2 3 2" xfId="21942"/>
    <cellStyle name="SAPBEXHLevel3X 5 2 3 3" xfId="21943"/>
    <cellStyle name="SAPBEXHLevel3X 5 2 3 4" xfId="21944"/>
    <cellStyle name="SAPBEXHLevel3X 5 2 3 5" xfId="21945"/>
    <cellStyle name="SAPBEXHLevel3X 5 2 3 6" xfId="21946"/>
    <cellStyle name="SAPBEXHLevel3X 5 2 4" xfId="21947"/>
    <cellStyle name="SAPBEXHLevel3X 5 2 5" xfId="21948"/>
    <cellStyle name="SAPBEXHLevel3X 5 2 6" xfId="21949"/>
    <cellStyle name="SAPBEXHLevel3X 5 2 7" xfId="21950"/>
    <cellStyle name="SAPBEXHLevel3X 5 2 8" xfId="21951"/>
    <cellStyle name="SAPBEXHLevel3X 5 3" xfId="21952"/>
    <cellStyle name="SAPBEXHLevel3X 5 3 2" xfId="21953"/>
    <cellStyle name="SAPBEXHLevel3X 5 3 2 2" xfId="21954"/>
    <cellStyle name="SAPBEXHLevel3X 5 3 2 3" xfId="21955"/>
    <cellStyle name="SAPBEXHLevel3X 5 3 2 4" xfId="21956"/>
    <cellStyle name="SAPBEXHLevel3X 5 3 2 5" xfId="21957"/>
    <cellStyle name="SAPBEXHLevel3X 5 3 2 6" xfId="21958"/>
    <cellStyle name="SAPBEXHLevel3X 5 3 3" xfId="21959"/>
    <cellStyle name="SAPBEXHLevel3X 5 3 3 2" xfId="21960"/>
    <cellStyle name="SAPBEXHLevel3X 5 3 3 3" xfId="21961"/>
    <cellStyle name="SAPBEXHLevel3X 5 3 3 4" xfId="21962"/>
    <cellStyle name="SAPBEXHLevel3X 5 3 3 5" xfId="21963"/>
    <cellStyle name="SAPBEXHLevel3X 5 3 3 6" xfId="21964"/>
    <cellStyle name="SAPBEXHLevel3X 5 3 4" xfId="21965"/>
    <cellStyle name="SAPBEXHLevel3X 5 3 5" xfId="21966"/>
    <cellStyle name="SAPBEXHLevel3X 5 3 6" xfId="21967"/>
    <cellStyle name="SAPBEXHLevel3X 5 3 7" xfId="21968"/>
    <cellStyle name="SAPBEXHLevel3X 5 3 8" xfId="21969"/>
    <cellStyle name="SAPBEXHLevel3X 5 4" xfId="21970"/>
    <cellStyle name="SAPBEXHLevel3X 5 5" xfId="21971"/>
    <cellStyle name="SAPBEXHLevel3X 5 6" xfId="21972"/>
    <cellStyle name="SAPBEXHLevel3X 5 7" xfId="21973"/>
    <cellStyle name="SAPBEXHLevel3X 5 8" xfId="21974"/>
    <cellStyle name="SAPBEXHLevel3X 6" xfId="21975"/>
    <cellStyle name="SAPBEXHLevel3X 6 2" xfId="21976"/>
    <cellStyle name="SAPBEXHLevel3X 6 2 2" xfId="21977"/>
    <cellStyle name="SAPBEXHLevel3X 6 2 2 2" xfId="21978"/>
    <cellStyle name="SAPBEXHLevel3X 6 2 2 3" xfId="21979"/>
    <cellStyle name="SAPBEXHLevel3X 6 2 2 4" xfId="21980"/>
    <cellStyle name="SAPBEXHLevel3X 6 2 2 5" xfId="21981"/>
    <cellStyle name="SAPBEXHLevel3X 6 2 2 6" xfId="21982"/>
    <cellStyle name="SAPBEXHLevel3X 6 2 3" xfId="21983"/>
    <cellStyle name="SAPBEXHLevel3X 6 2 3 2" xfId="21984"/>
    <cellStyle name="SAPBEXHLevel3X 6 2 3 3" xfId="21985"/>
    <cellStyle name="SAPBEXHLevel3X 6 2 3 4" xfId="21986"/>
    <cellStyle name="SAPBEXHLevel3X 6 2 3 5" xfId="21987"/>
    <cellStyle name="SAPBEXHLevel3X 6 2 3 6" xfId="21988"/>
    <cellStyle name="SAPBEXHLevel3X 6 2 4" xfId="21989"/>
    <cellStyle name="SAPBEXHLevel3X 6 2 5" xfId="21990"/>
    <cellStyle name="SAPBEXHLevel3X 6 2 6" xfId="21991"/>
    <cellStyle name="SAPBEXHLevel3X 6 2 7" xfId="21992"/>
    <cellStyle name="SAPBEXHLevel3X 6 2 8" xfId="21993"/>
    <cellStyle name="SAPBEXHLevel3X 6 3" xfId="21994"/>
    <cellStyle name="SAPBEXHLevel3X 6 3 2" xfId="21995"/>
    <cellStyle name="SAPBEXHLevel3X 6 3 2 2" xfId="21996"/>
    <cellStyle name="SAPBEXHLevel3X 6 3 2 3" xfId="21997"/>
    <cellStyle name="SAPBEXHLevel3X 6 3 2 4" xfId="21998"/>
    <cellStyle name="SAPBEXHLevel3X 6 3 2 5" xfId="21999"/>
    <cellStyle name="SAPBEXHLevel3X 6 3 2 6" xfId="22000"/>
    <cellStyle name="SAPBEXHLevel3X 6 3 3" xfId="22001"/>
    <cellStyle name="SAPBEXHLevel3X 6 3 3 2" xfId="22002"/>
    <cellStyle name="SAPBEXHLevel3X 6 3 3 3" xfId="22003"/>
    <cellStyle name="SAPBEXHLevel3X 6 3 3 4" xfId="22004"/>
    <cellStyle name="SAPBEXHLevel3X 6 3 3 5" xfId="22005"/>
    <cellStyle name="SAPBEXHLevel3X 6 3 3 6" xfId="22006"/>
    <cellStyle name="SAPBEXHLevel3X 6 3 4" xfId="22007"/>
    <cellStyle name="SAPBEXHLevel3X 6 3 5" xfId="22008"/>
    <cellStyle name="SAPBEXHLevel3X 6 3 6" xfId="22009"/>
    <cellStyle name="SAPBEXHLevel3X 6 3 7" xfId="22010"/>
    <cellStyle name="SAPBEXHLevel3X 6 3 8" xfId="22011"/>
    <cellStyle name="SAPBEXHLevel3X 6 4" xfId="22012"/>
    <cellStyle name="SAPBEXHLevel3X 6 5" xfId="22013"/>
    <cellStyle name="SAPBEXHLevel3X 6 6" xfId="22014"/>
    <cellStyle name="SAPBEXHLevel3X 6 7" xfId="22015"/>
    <cellStyle name="SAPBEXHLevel3X 6 8" xfId="22016"/>
    <cellStyle name="SAPBEXHLevel3X 7" xfId="22017"/>
    <cellStyle name="SAPBEXHLevel3X 7 2" xfId="22018"/>
    <cellStyle name="SAPBEXHLevel3X 7 2 2" xfId="22019"/>
    <cellStyle name="SAPBEXHLevel3X 7 2 2 2" xfId="22020"/>
    <cellStyle name="SAPBEXHLevel3X 7 2 2 3" xfId="22021"/>
    <cellStyle name="SAPBEXHLevel3X 7 2 2 4" xfId="22022"/>
    <cellStyle name="SAPBEXHLevel3X 7 2 2 5" xfId="22023"/>
    <cellStyle name="SAPBEXHLevel3X 7 2 2 6" xfId="22024"/>
    <cellStyle name="SAPBEXHLevel3X 7 2 3" xfId="22025"/>
    <cellStyle name="SAPBEXHLevel3X 7 2 3 2" xfId="22026"/>
    <cellStyle name="SAPBEXHLevel3X 7 2 3 3" xfId="22027"/>
    <cellStyle name="SAPBEXHLevel3X 7 2 3 4" xfId="22028"/>
    <cellStyle name="SAPBEXHLevel3X 7 2 3 5" xfId="22029"/>
    <cellStyle name="SAPBEXHLevel3X 7 2 3 6" xfId="22030"/>
    <cellStyle name="SAPBEXHLevel3X 7 2 4" xfId="22031"/>
    <cellStyle name="SAPBEXHLevel3X 7 2 5" xfId="22032"/>
    <cellStyle name="SAPBEXHLevel3X 7 2 6" xfId="22033"/>
    <cellStyle name="SAPBEXHLevel3X 7 2 7" xfId="22034"/>
    <cellStyle name="SAPBEXHLevel3X 7 2 8" xfId="22035"/>
    <cellStyle name="SAPBEXHLevel3X 7 3" xfId="22036"/>
    <cellStyle name="SAPBEXHLevel3X 7 3 2" xfId="22037"/>
    <cellStyle name="SAPBEXHLevel3X 7 3 2 2" xfId="22038"/>
    <cellStyle name="SAPBEXHLevel3X 7 3 2 3" xfId="22039"/>
    <cellStyle name="SAPBEXHLevel3X 7 3 2 4" xfId="22040"/>
    <cellStyle name="SAPBEXHLevel3X 7 3 2 5" xfId="22041"/>
    <cellStyle name="SAPBEXHLevel3X 7 3 2 6" xfId="22042"/>
    <cellStyle name="SAPBEXHLevel3X 7 3 3" xfId="22043"/>
    <cellStyle name="SAPBEXHLevel3X 7 3 3 2" xfId="22044"/>
    <cellStyle name="SAPBEXHLevel3X 7 3 3 3" xfId="22045"/>
    <cellStyle name="SAPBEXHLevel3X 7 3 3 4" xfId="22046"/>
    <cellStyle name="SAPBEXHLevel3X 7 3 3 5" xfId="22047"/>
    <cellStyle name="SAPBEXHLevel3X 7 3 3 6" xfId="22048"/>
    <cellStyle name="SAPBEXHLevel3X 7 3 4" xfId="22049"/>
    <cellStyle name="SAPBEXHLevel3X 7 3 5" xfId="22050"/>
    <cellStyle name="SAPBEXHLevel3X 7 3 6" xfId="22051"/>
    <cellStyle name="SAPBEXHLevel3X 7 3 7" xfId="22052"/>
    <cellStyle name="SAPBEXHLevel3X 7 3 8" xfId="22053"/>
    <cellStyle name="SAPBEXHLevel3X 7 4" xfId="22054"/>
    <cellStyle name="SAPBEXHLevel3X 7 5" xfId="22055"/>
    <cellStyle name="SAPBEXHLevel3X 7 6" xfId="22056"/>
    <cellStyle name="SAPBEXHLevel3X 7 7" xfId="22057"/>
    <cellStyle name="SAPBEXHLevel3X 7 8" xfId="22058"/>
    <cellStyle name="SAPBEXHLevel3X 8" xfId="22059"/>
    <cellStyle name="SAPBEXHLevel3X 8 2" xfId="22060"/>
    <cellStyle name="SAPBEXHLevel3X 8 2 2" xfId="22061"/>
    <cellStyle name="SAPBEXHLevel3X 8 2 2 2" xfId="22062"/>
    <cellStyle name="SAPBEXHLevel3X 8 2 2 3" xfId="22063"/>
    <cellStyle name="SAPBEXHLevel3X 8 2 2 4" xfId="22064"/>
    <cellStyle name="SAPBEXHLevel3X 8 2 2 5" xfId="22065"/>
    <cellStyle name="SAPBEXHLevel3X 8 2 2 6" xfId="22066"/>
    <cellStyle name="SAPBEXHLevel3X 8 2 3" xfId="22067"/>
    <cellStyle name="SAPBEXHLevel3X 8 2 3 2" xfId="22068"/>
    <cellStyle name="SAPBEXHLevel3X 8 2 3 3" xfId="22069"/>
    <cellStyle name="SAPBEXHLevel3X 8 2 3 4" xfId="22070"/>
    <cellStyle name="SAPBEXHLevel3X 8 2 3 5" xfId="22071"/>
    <cellStyle name="SAPBEXHLevel3X 8 2 3 6" xfId="22072"/>
    <cellStyle name="SAPBEXHLevel3X 8 2 4" xfId="22073"/>
    <cellStyle name="SAPBEXHLevel3X 8 2 5" xfId="22074"/>
    <cellStyle name="SAPBEXHLevel3X 8 2 6" xfId="22075"/>
    <cellStyle name="SAPBEXHLevel3X 8 2 7" xfId="22076"/>
    <cellStyle name="SAPBEXHLevel3X 8 2 8" xfId="22077"/>
    <cellStyle name="SAPBEXHLevel3X 8 3" xfId="22078"/>
    <cellStyle name="SAPBEXHLevel3X 8 3 2" xfId="22079"/>
    <cellStyle name="SAPBEXHLevel3X 8 3 2 2" xfId="22080"/>
    <cellStyle name="SAPBEXHLevel3X 8 3 2 3" xfId="22081"/>
    <cellStyle name="SAPBEXHLevel3X 8 3 2 4" xfId="22082"/>
    <cellStyle name="SAPBEXHLevel3X 8 3 2 5" xfId="22083"/>
    <cellStyle name="SAPBEXHLevel3X 8 3 2 6" xfId="22084"/>
    <cellStyle name="SAPBEXHLevel3X 8 3 3" xfId="22085"/>
    <cellStyle name="SAPBEXHLevel3X 8 3 3 2" xfId="22086"/>
    <cellStyle name="SAPBEXHLevel3X 8 3 3 3" xfId="22087"/>
    <cellStyle name="SAPBEXHLevel3X 8 3 3 4" xfId="22088"/>
    <cellStyle name="SAPBEXHLevel3X 8 3 3 5" xfId="22089"/>
    <cellStyle name="SAPBEXHLevel3X 8 3 3 6" xfId="22090"/>
    <cellStyle name="SAPBEXHLevel3X 8 3 4" xfId="22091"/>
    <cellStyle name="SAPBEXHLevel3X 8 3 5" xfId="22092"/>
    <cellStyle name="SAPBEXHLevel3X 8 3 6" xfId="22093"/>
    <cellStyle name="SAPBEXHLevel3X 8 3 7" xfId="22094"/>
    <cellStyle name="SAPBEXHLevel3X 8 3 8" xfId="22095"/>
    <cellStyle name="SAPBEXHLevel3X 8 4" xfId="22096"/>
    <cellStyle name="SAPBEXHLevel3X 8 5" xfId="22097"/>
    <cellStyle name="SAPBEXHLevel3X 8 6" xfId="22098"/>
    <cellStyle name="SAPBEXHLevel3X 8 7" xfId="22099"/>
    <cellStyle name="SAPBEXHLevel3X 8 8" xfId="22100"/>
    <cellStyle name="SAPBEXHLevel3X 9" xfId="22101"/>
    <cellStyle name="SAPBEXHLevel3X 9 2" xfId="22102"/>
    <cellStyle name="SAPBEXHLevel3X 9 2 2" xfId="22103"/>
    <cellStyle name="SAPBEXHLevel3X 9 2 2 2" xfId="22104"/>
    <cellStyle name="SAPBEXHLevel3X 9 2 2 3" xfId="22105"/>
    <cellStyle name="SAPBEXHLevel3X 9 2 2 4" xfId="22106"/>
    <cellStyle name="SAPBEXHLevel3X 9 2 2 5" xfId="22107"/>
    <cellStyle name="SAPBEXHLevel3X 9 2 2 6" xfId="22108"/>
    <cellStyle name="SAPBEXHLevel3X 9 2 3" xfId="22109"/>
    <cellStyle name="SAPBEXHLevel3X 9 2 3 2" xfId="22110"/>
    <cellStyle name="SAPBEXHLevel3X 9 2 3 3" xfId="22111"/>
    <cellStyle name="SAPBEXHLevel3X 9 2 3 4" xfId="22112"/>
    <cellStyle name="SAPBEXHLevel3X 9 2 3 5" xfId="22113"/>
    <cellStyle name="SAPBEXHLevel3X 9 2 3 6" xfId="22114"/>
    <cellStyle name="SAPBEXHLevel3X 9 2 4" xfId="22115"/>
    <cellStyle name="SAPBEXHLevel3X 9 2 5" xfId="22116"/>
    <cellStyle name="SAPBEXHLevel3X 9 2 6" xfId="22117"/>
    <cellStyle name="SAPBEXHLevel3X 9 2 7" xfId="22118"/>
    <cellStyle name="SAPBEXHLevel3X 9 2 8" xfId="22119"/>
    <cellStyle name="SAPBEXHLevel3X 9 3" xfId="22120"/>
    <cellStyle name="SAPBEXHLevel3X 9 3 2" xfId="22121"/>
    <cellStyle name="SAPBEXHLevel3X 9 3 2 2" xfId="22122"/>
    <cellStyle name="SAPBEXHLevel3X 9 3 2 3" xfId="22123"/>
    <cellStyle name="SAPBEXHLevel3X 9 3 2 4" xfId="22124"/>
    <cellStyle name="SAPBEXHLevel3X 9 3 2 5" xfId="22125"/>
    <cellStyle name="SAPBEXHLevel3X 9 3 2 6" xfId="22126"/>
    <cellStyle name="SAPBEXHLevel3X 9 3 3" xfId="22127"/>
    <cellStyle name="SAPBEXHLevel3X 9 3 3 2" xfId="22128"/>
    <cellStyle name="SAPBEXHLevel3X 9 3 3 3" xfId="22129"/>
    <cellStyle name="SAPBEXHLevel3X 9 3 3 4" xfId="22130"/>
    <cellStyle name="SAPBEXHLevel3X 9 3 3 5" xfId="22131"/>
    <cellStyle name="SAPBEXHLevel3X 9 3 3 6" xfId="22132"/>
    <cellStyle name="SAPBEXHLevel3X 9 3 4" xfId="22133"/>
    <cellStyle name="SAPBEXHLevel3X 9 3 5" xfId="22134"/>
    <cellStyle name="SAPBEXHLevel3X 9 3 6" xfId="22135"/>
    <cellStyle name="SAPBEXHLevel3X 9 3 7" xfId="22136"/>
    <cellStyle name="SAPBEXHLevel3X 9 3 8" xfId="22137"/>
    <cellStyle name="SAPBEXHLevel3X 9 4" xfId="22138"/>
    <cellStyle name="SAPBEXHLevel3X 9 5" xfId="22139"/>
    <cellStyle name="SAPBEXHLevel3X 9 6" xfId="22140"/>
    <cellStyle name="SAPBEXHLevel3X 9 7" xfId="22141"/>
    <cellStyle name="SAPBEXHLevel3X 9 8" xfId="22142"/>
    <cellStyle name="SAPBEXinputData" xfId="22143"/>
    <cellStyle name="SAPBEXinputData 10" xfId="22144"/>
    <cellStyle name="SAPBEXinputData 11" xfId="22145"/>
    <cellStyle name="SAPBEXinputData 2" xfId="22146"/>
    <cellStyle name="SAPBEXinputData 3" xfId="22147"/>
    <cellStyle name="SAPBEXinputData 4" xfId="22148"/>
    <cellStyle name="SAPBEXinputData 5" xfId="22149"/>
    <cellStyle name="SAPBEXinputData 6" xfId="22150"/>
    <cellStyle name="SAPBEXinputData 7" xfId="22151"/>
    <cellStyle name="SAPBEXinputData 8" xfId="22152"/>
    <cellStyle name="SAPBEXinputData 9" xfId="22153"/>
    <cellStyle name="SAPBEXItemHeader" xfId="22154"/>
    <cellStyle name="SAPBEXItemHeader 2" xfId="22155"/>
    <cellStyle name="SAPBEXItemHeader 2 2" xfId="22156"/>
    <cellStyle name="SAPBEXItemHeader 2 2 2" xfId="22157"/>
    <cellStyle name="SAPBEXItemHeader 2 2 3" xfId="22158"/>
    <cellStyle name="SAPBEXItemHeader 2 2 4" xfId="22159"/>
    <cellStyle name="SAPBEXItemHeader 2 2 5" xfId="22160"/>
    <cellStyle name="SAPBEXItemHeader 2 2 6" xfId="22161"/>
    <cellStyle name="SAPBEXItemHeader 2 3" xfId="22162"/>
    <cellStyle name="SAPBEXItemHeader 2 3 2" xfId="22163"/>
    <cellStyle name="SAPBEXItemHeader 2 3 3" xfId="22164"/>
    <cellStyle name="SAPBEXItemHeader 2 3 4" xfId="22165"/>
    <cellStyle name="SAPBEXItemHeader 2 3 5" xfId="22166"/>
    <cellStyle name="SAPBEXItemHeader 2 3 6" xfId="22167"/>
    <cellStyle name="SAPBEXItemHeader 2 4" xfId="22168"/>
    <cellStyle name="SAPBEXItemHeader 2 5" xfId="22169"/>
    <cellStyle name="SAPBEXItemHeader 2 6" xfId="22170"/>
    <cellStyle name="SAPBEXItemHeader 2 7" xfId="22171"/>
    <cellStyle name="SAPBEXItemHeader 2 8" xfId="22172"/>
    <cellStyle name="SAPBEXItemHeader 3" xfId="22173"/>
    <cellStyle name="SAPBEXItemHeader 3 2" xfId="22174"/>
    <cellStyle name="SAPBEXItemHeader 3 2 2" xfId="22175"/>
    <cellStyle name="SAPBEXItemHeader 3 2 3" xfId="22176"/>
    <cellStyle name="SAPBEXItemHeader 3 2 4" xfId="22177"/>
    <cellStyle name="SAPBEXItemHeader 3 2 5" xfId="22178"/>
    <cellStyle name="SAPBEXItemHeader 3 2 6" xfId="22179"/>
    <cellStyle name="SAPBEXItemHeader 3 3" xfId="22180"/>
    <cellStyle name="SAPBEXItemHeader 3 3 2" xfId="22181"/>
    <cellStyle name="SAPBEXItemHeader 3 3 3" xfId="22182"/>
    <cellStyle name="SAPBEXItemHeader 3 3 4" xfId="22183"/>
    <cellStyle name="SAPBEXItemHeader 3 3 5" xfId="22184"/>
    <cellStyle name="SAPBEXItemHeader 3 3 6" xfId="22185"/>
    <cellStyle name="SAPBEXItemHeader 3 4" xfId="22186"/>
    <cellStyle name="SAPBEXItemHeader 3 5" xfId="22187"/>
    <cellStyle name="SAPBEXItemHeader 3 6" xfId="22188"/>
    <cellStyle name="SAPBEXItemHeader 3 7" xfId="22189"/>
    <cellStyle name="SAPBEXItemHeader 3 8" xfId="22190"/>
    <cellStyle name="SAPBEXItemHeader 4" xfId="22191"/>
    <cellStyle name="SAPBEXItemHeader 5" xfId="22192"/>
    <cellStyle name="SAPBEXItemHeader 6" xfId="22193"/>
    <cellStyle name="SAPBEXItemHeader 7" xfId="22194"/>
    <cellStyle name="SAPBEXItemHeader 8" xfId="22195"/>
    <cellStyle name="SAPBEXresData" xfId="39"/>
    <cellStyle name="SAPBEXresData 10" xfId="22196"/>
    <cellStyle name="SAPBEXresData 10 2" xfId="22197"/>
    <cellStyle name="SAPBEXresData 10 2 2" xfId="22198"/>
    <cellStyle name="SAPBEXresData 10 2 2 2" xfId="22199"/>
    <cellStyle name="SAPBEXresData 10 2 2 3" xfId="22200"/>
    <cellStyle name="SAPBEXresData 10 2 2 4" xfId="22201"/>
    <cellStyle name="SAPBEXresData 10 2 2 5" xfId="22202"/>
    <cellStyle name="SAPBEXresData 10 2 2 6" xfId="22203"/>
    <cellStyle name="SAPBEXresData 10 2 3" xfId="22204"/>
    <cellStyle name="SAPBEXresData 10 2 3 2" xfId="22205"/>
    <cellStyle name="SAPBEXresData 10 2 3 3" xfId="22206"/>
    <cellStyle name="SAPBEXresData 10 2 3 4" xfId="22207"/>
    <cellStyle name="SAPBEXresData 10 2 3 5" xfId="22208"/>
    <cellStyle name="SAPBEXresData 10 2 3 6" xfId="22209"/>
    <cellStyle name="SAPBEXresData 10 2 4" xfId="22210"/>
    <cellStyle name="SAPBEXresData 10 2 5" xfId="22211"/>
    <cellStyle name="SAPBEXresData 10 2 6" xfId="22212"/>
    <cellStyle name="SAPBEXresData 10 2 7" xfId="22213"/>
    <cellStyle name="SAPBEXresData 10 2 8" xfId="22214"/>
    <cellStyle name="SAPBEXresData 10 3" xfId="22215"/>
    <cellStyle name="SAPBEXresData 10 3 2" xfId="22216"/>
    <cellStyle name="SAPBEXresData 10 3 2 2" xfId="22217"/>
    <cellStyle name="SAPBEXresData 10 3 2 3" xfId="22218"/>
    <cellStyle name="SAPBEXresData 10 3 2 4" xfId="22219"/>
    <cellStyle name="SAPBEXresData 10 3 2 5" xfId="22220"/>
    <cellStyle name="SAPBEXresData 10 3 2 6" xfId="22221"/>
    <cellStyle name="SAPBEXresData 10 3 3" xfId="22222"/>
    <cellStyle name="SAPBEXresData 10 3 3 2" xfId="22223"/>
    <cellStyle name="SAPBEXresData 10 3 3 3" xfId="22224"/>
    <cellStyle name="SAPBEXresData 10 3 3 4" xfId="22225"/>
    <cellStyle name="SAPBEXresData 10 3 3 5" xfId="22226"/>
    <cellStyle name="SAPBEXresData 10 3 3 6" xfId="22227"/>
    <cellStyle name="SAPBEXresData 10 3 4" xfId="22228"/>
    <cellStyle name="SAPBEXresData 10 3 5" xfId="22229"/>
    <cellStyle name="SAPBEXresData 10 3 6" xfId="22230"/>
    <cellStyle name="SAPBEXresData 10 3 7" xfId="22231"/>
    <cellStyle name="SAPBEXresData 10 3 8" xfId="22232"/>
    <cellStyle name="SAPBEXresData 10 4" xfId="22233"/>
    <cellStyle name="SAPBEXresData 10 5" xfId="22234"/>
    <cellStyle name="SAPBEXresData 10 6" xfId="22235"/>
    <cellStyle name="SAPBEXresData 10 7" xfId="22236"/>
    <cellStyle name="SAPBEXresData 10 8" xfId="22237"/>
    <cellStyle name="SAPBEXresData 11" xfId="22238"/>
    <cellStyle name="SAPBEXresData 11 2" xfId="22239"/>
    <cellStyle name="SAPBEXresData 11 2 2" xfId="22240"/>
    <cellStyle name="SAPBEXresData 11 2 2 2" xfId="22241"/>
    <cellStyle name="SAPBEXresData 11 2 2 3" xfId="22242"/>
    <cellStyle name="SAPBEXresData 11 2 2 4" xfId="22243"/>
    <cellStyle name="SAPBEXresData 11 2 2 5" xfId="22244"/>
    <cellStyle name="SAPBEXresData 11 2 2 6" xfId="22245"/>
    <cellStyle name="SAPBEXresData 11 2 3" xfId="22246"/>
    <cellStyle name="SAPBEXresData 11 2 3 2" xfId="22247"/>
    <cellStyle name="SAPBEXresData 11 2 3 3" xfId="22248"/>
    <cellStyle name="SAPBEXresData 11 2 3 4" xfId="22249"/>
    <cellStyle name="SAPBEXresData 11 2 3 5" xfId="22250"/>
    <cellStyle name="SAPBEXresData 11 2 3 6" xfId="22251"/>
    <cellStyle name="SAPBEXresData 11 2 4" xfId="22252"/>
    <cellStyle name="SAPBEXresData 11 2 5" xfId="22253"/>
    <cellStyle name="SAPBEXresData 11 2 6" xfId="22254"/>
    <cellStyle name="SAPBEXresData 11 2 7" xfId="22255"/>
    <cellStyle name="SAPBEXresData 11 2 8" xfId="22256"/>
    <cellStyle name="SAPBEXresData 11 3" xfId="22257"/>
    <cellStyle name="SAPBEXresData 11 3 2" xfId="22258"/>
    <cellStyle name="SAPBEXresData 11 3 2 2" xfId="22259"/>
    <cellStyle name="SAPBEXresData 11 3 2 3" xfId="22260"/>
    <cellStyle name="SAPBEXresData 11 3 2 4" xfId="22261"/>
    <cellStyle name="SAPBEXresData 11 3 2 5" xfId="22262"/>
    <cellStyle name="SAPBEXresData 11 3 2 6" xfId="22263"/>
    <cellStyle name="SAPBEXresData 11 3 3" xfId="22264"/>
    <cellStyle name="SAPBEXresData 11 3 3 2" xfId="22265"/>
    <cellStyle name="SAPBEXresData 11 3 3 3" xfId="22266"/>
    <cellStyle name="SAPBEXresData 11 3 3 4" xfId="22267"/>
    <cellStyle name="SAPBEXresData 11 3 3 5" xfId="22268"/>
    <cellStyle name="SAPBEXresData 11 3 3 6" xfId="22269"/>
    <cellStyle name="SAPBEXresData 11 3 4" xfId="22270"/>
    <cellStyle name="SAPBEXresData 11 3 5" xfId="22271"/>
    <cellStyle name="SAPBEXresData 11 3 6" xfId="22272"/>
    <cellStyle name="SAPBEXresData 11 3 7" xfId="22273"/>
    <cellStyle name="SAPBEXresData 11 3 8" xfId="22274"/>
    <cellStyle name="SAPBEXresData 11 4" xfId="22275"/>
    <cellStyle name="SAPBEXresData 11 5" xfId="22276"/>
    <cellStyle name="SAPBEXresData 11 6" xfId="22277"/>
    <cellStyle name="SAPBEXresData 11 7" xfId="22278"/>
    <cellStyle name="SAPBEXresData 11 8" xfId="22279"/>
    <cellStyle name="SAPBEXresData 12" xfId="22280"/>
    <cellStyle name="SAPBEXresData 12 2" xfId="22281"/>
    <cellStyle name="SAPBEXresData 12 2 2" xfId="22282"/>
    <cellStyle name="SAPBEXresData 12 2 2 2" xfId="22283"/>
    <cellStyle name="SAPBEXresData 12 2 2 3" xfId="22284"/>
    <cellStyle name="SAPBEXresData 12 2 2 4" xfId="22285"/>
    <cellStyle name="SAPBEXresData 12 2 2 5" xfId="22286"/>
    <cellStyle name="SAPBEXresData 12 2 2 6" xfId="22287"/>
    <cellStyle name="SAPBEXresData 12 2 3" xfId="22288"/>
    <cellStyle name="SAPBEXresData 12 2 3 2" xfId="22289"/>
    <cellStyle name="SAPBEXresData 12 2 3 3" xfId="22290"/>
    <cellStyle name="SAPBEXresData 12 2 3 4" xfId="22291"/>
    <cellStyle name="SAPBEXresData 12 2 3 5" xfId="22292"/>
    <cellStyle name="SAPBEXresData 12 2 3 6" xfId="22293"/>
    <cellStyle name="SAPBEXresData 12 2 4" xfId="22294"/>
    <cellStyle name="SAPBEXresData 12 2 5" xfId="22295"/>
    <cellStyle name="SAPBEXresData 12 2 6" xfId="22296"/>
    <cellStyle name="SAPBEXresData 12 2 7" xfId="22297"/>
    <cellStyle name="SAPBEXresData 12 2 8" xfId="22298"/>
    <cellStyle name="SAPBEXresData 12 3" xfId="22299"/>
    <cellStyle name="SAPBEXresData 12 3 2" xfId="22300"/>
    <cellStyle name="SAPBEXresData 12 3 2 2" xfId="22301"/>
    <cellStyle name="SAPBEXresData 12 3 2 3" xfId="22302"/>
    <cellStyle name="SAPBEXresData 12 3 2 4" xfId="22303"/>
    <cellStyle name="SAPBEXresData 12 3 2 5" xfId="22304"/>
    <cellStyle name="SAPBEXresData 12 3 2 6" xfId="22305"/>
    <cellStyle name="SAPBEXresData 12 3 3" xfId="22306"/>
    <cellStyle name="SAPBEXresData 12 3 3 2" xfId="22307"/>
    <cellStyle name="SAPBEXresData 12 3 3 3" xfId="22308"/>
    <cellStyle name="SAPBEXresData 12 3 3 4" xfId="22309"/>
    <cellStyle name="SAPBEXresData 12 3 3 5" xfId="22310"/>
    <cellStyle name="SAPBEXresData 12 3 3 6" xfId="22311"/>
    <cellStyle name="SAPBEXresData 12 3 4" xfId="22312"/>
    <cellStyle name="SAPBEXresData 12 3 5" xfId="22313"/>
    <cellStyle name="SAPBEXresData 12 3 6" xfId="22314"/>
    <cellStyle name="SAPBEXresData 12 3 7" xfId="22315"/>
    <cellStyle name="SAPBEXresData 12 3 8" xfId="22316"/>
    <cellStyle name="SAPBEXresData 12 4" xfId="22317"/>
    <cellStyle name="SAPBEXresData 12 5" xfId="22318"/>
    <cellStyle name="SAPBEXresData 12 6" xfId="22319"/>
    <cellStyle name="SAPBEXresData 12 7" xfId="22320"/>
    <cellStyle name="SAPBEXresData 12 8" xfId="22321"/>
    <cellStyle name="SAPBEXresData 13" xfId="22322"/>
    <cellStyle name="SAPBEXresData 13 2" xfId="22323"/>
    <cellStyle name="SAPBEXresData 13 2 2" xfId="22324"/>
    <cellStyle name="SAPBEXresData 13 2 2 2" xfId="22325"/>
    <cellStyle name="SAPBEXresData 13 2 2 3" xfId="22326"/>
    <cellStyle name="SAPBEXresData 13 2 2 4" xfId="22327"/>
    <cellStyle name="SAPBEXresData 13 2 2 5" xfId="22328"/>
    <cellStyle name="SAPBEXresData 13 2 2 6" xfId="22329"/>
    <cellStyle name="SAPBEXresData 13 2 3" xfId="22330"/>
    <cellStyle name="SAPBEXresData 13 2 3 2" xfId="22331"/>
    <cellStyle name="SAPBEXresData 13 2 3 3" xfId="22332"/>
    <cellStyle name="SAPBEXresData 13 2 3 4" xfId="22333"/>
    <cellStyle name="SAPBEXresData 13 2 3 5" xfId="22334"/>
    <cellStyle name="SAPBEXresData 13 2 3 6" xfId="22335"/>
    <cellStyle name="SAPBEXresData 13 2 4" xfId="22336"/>
    <cellStyle name="SAPBEXresData 13 2 5" xfId="22337"/>
    <cellStyle name="SAPBEXresData 13 2 6" xfId="22338"/>
    <cellStyle name="SAPBEXresData 13 2 7" xfId="22339"/>
    <cellStyle name="SAPBEXresData 13 2 8" xfId="22340"/>
    <cellStyle name="SAPBEXresData 13 3" xfId="22341"/>
    <cellStyle name="SAPBEXresData 13 3 2" xfId="22342"/>
    <cellStyle name="SAPBEXresData 13 3 2 2" xfId="22343"/>
    <cellStyle name="SAPBEXresData 13 3 2 3" xfId="22344"/>
    <cellStyle name="SAPBEXresData 13 3 2 4" xfId="22345"/>
    <cellStyle name="SAPBEXresData 13 3 2 5" xfId="22346"/>
    <cellStyle name="SAPBEXresData 13 3 2 6" xfId="22347"/>
    <cellStyle name="SAPBEXresData 13 3 3" xfId="22348"/>
    <cellStyle name="SAPBEXresData 13 3 3 2" xfId="22349"/>
    <cellStyle name="SAPBEXresData 13 3 3 3" xfId="22350"/>
    <cellStyle name="SAPBEXresData 13 3 3 4" xfId="22351"/>
    <cellStyle name="SAPBEXresData 13 3 3 5" xfId="22352"/>
    <cellStyle name="SAPBEXresData 13 3 3 6" xfId="22353"/>
    <cellStyle name="SAPBEXresData 13 3 4" xfId="22354"/>
    <cellStyle name="SAPBEXresData 13 3 5" xfId="22355"/>
    <cellStyle name="SAPBEXresData 13 3 6" xfId="22356"/>
    <cellStyle name="SAPBEXresData 13 3 7" xfId="22357"/>
    <cellStyle name="SAPBEXresData 13 3 8" xfId="22358"/>
    <cellStyle name="SAPBEXresData 13 4" xfId="22359"/>
    <cellStyle name="SAPBEXresData 13 5" xfId="22360"/>
    <cellStyle name="SAPBEXresData 13 6" xfId="22361"/>
    <cellStyle name="SAPBEXresData 13 7" xfId="22362"/>
    <cellStyle name="SAPBEXresData 13 8" xfId="22363"/>
    <cellStyle name="SAPBEXresData 14" xfId="22364"/>
    <cellStyle name="SAPBEXresData 14 2" xfId="22365"/>
    <cellStyle name="SAPBEXresData 14 2 2" xfId="22366"/>
    <cellStyle name="SAPBEXresData 14 2 2 2" xfId="22367"/>
    <cellStyle name="SAPBEXresData 14 2 2 3" xfId="22368"/>
    <cellStyle name="SAPBEXresData 14 2 2 4" xfId="22369"/>
    <cellStyle name="SAPBEXresData 14 2 2 5" xfId="22370"/>
    <cellStyle name="SAPBEXresData 14 2 2 6" xfId="22371"/>
    <cellStyle name="SAPBEXresData 14 2 3" xfId="22372"/>
    <cellStyle name="SAPBEXresData 14 2 3 2" xfId="22373"/>
    <cellStyle name="SAPBEXresData 14 2 3 3" xfId="22374"/>
    <cellStyle name="SAPBEXresData 14 2 3 4" xfId="22375"/>
    <cellStyle name="SAPBEXresData 14 2 3 5" xfId="22376"/>
    <cellStyle name="SAPBEXresData 14 2 3 6" xfId="22377"/>
    <cellStyle name="SAPBEXresData 14 2 4" xfId="22378"/>
    <cellStyle name="SAPBEXresData 14 2 5" xfId="22379"/>
    <cellStyle name="SAPBEXresData 14 2 6" xfId="22380"/>
    <cellStyle name="SAPBEXresData 14 2 7" xfId="22381"/>
    <cellStyle name="SAPBEXresData 14 2 8" xfId="22382"/>
    <cellStyle name="SAPBEXresData 14 3" xfId="22383"/>
    <cellStyle name="SAPBEXresData 14 3 2" xfId="22384"/>
    <cellStyle name="SAPBEXresData 14 3 2 2" xfId="22385"/>
    <cellStyle name="SAPBEXresData 14 3 2 3" xfId="22386"/>
    <cellStyle name="SAPBEXresData 14 3 2 4" xfId="22387"/>
    <cellStyle name="SAPBEXresData 14 3 2 5" xfId="22388"/>
    <cellStyle name="SAPBEXresData 14 3 2 6" xfId="22389"/>
    <cellStyle name="SAPBEXresData 14 3 3" xfId="22390"/>
    <cellStyle name="SAPBEXresData 14 3 3 2" xfId="22391"/>
    <cellStyle name="SAPBEXresData 14 3 3 3" xfId="22392"/>
    <cellStyle name="SAPBEXresData 14 3 3 4" xfId="22393"/>
    <cellStyle name="SAPBEXresData 14 3 3 5" xfId="22394"/>
    <cellStyle name="SAPBEXresData 14 3 3 6" xfId="22395"/>
    <cellStyle name="SAPBEXresData 14 3 4" xfId="22396"/>
    <cellStyle name="SAPBEXresData 14 3 5" xfId="22397"/>
    <cellStyle name="SAPBEXresData 14 3 6" xfId="22398"/>
    <cellStyle name="SAPBEXresData 14 3 7" xfId="22399"/>
    <cellStyle name="SAPBEXresData 14 3 8" xfId="22400"/>
    <cellStyle name="SAPBEXresData 14 4" xfId="22401"/>
    <cellStyle name="SAPBEXresData 14 5" xfId="22402"/>
    <cellStyle name="SAPBEXresData 14 6" xfId="22403"/>
    <cellStyle name="SAPBEXresData 14 7" xfId="22404"/>
    <cellStyle name="SAPBEXresData 14 8" xfId="22405"/>
    <cellStyle name="SAPBEXresData 15" xfId="22406"/>
    <cellStyle name="SAPBEXresData 15 2" xfId="22407"/>
    <cellStyle name="SAPBEXresData 15 2 2" xfId="22408"/>
    <cellStyle name="SAPBEXresData 15 2 2 2" xfId="22409"/>
    <cellStyle name="SAPBEXresData 15 2 2 3" xfId="22410"/>
    <cellStyle name="SAPBEXresData 15 2 2 4" xfId="22411"/>
    <cellStyle name="SAPBEXresData 15 2 2 5" xfId="22412"/>
    <cellStyle name="SAPBEXresData 15 2 2 6" xfId="22413"/>
    <cellStyle name="SAPBEXresData 15 2 3" xfId="22414"/>
    <cellStyle name="SAPBEXresData 15 2 3 2" xfId="22415"/>
    <cellStyle name="SAPBEXresData 15 2 3 3" xfId="22416"/>
    <cellStyle name="SAPBEXresData 15 2 3 4" xfId="22417"/>
    <cellStyle name="SAPBEXresData 15 2 3 5" xfId="22418"/>
    <cellStyle name="SAPBEXresData 15 2 3 6" xfId="22419"/>
    <cellStyle name="SAPBEXresData 15 2 4" xfId="22420"/>
    <cellStyle name="SAPBEXresData 15 2 5" xfId="22421"/>
    <cellStyle name="SAPBEXresData 15 2 6" xfId="22422"/>
    <cellStyle name="SAPBEXresData 15 2 7" xfId="22423"/>
    <cellStyle name="SAPBEXresData 15 2 8" xfId="22424"/>
    <cellStyle name="SAPBEXresData 15 3" xfId="22425"/>
    <cellStyle name="SAPBEXresData 15 3 2" xfId="22426"/>
    <cellStyle name="SAPBEXresData 15 3 2 2" xfId="22427"/>
    <cellStyle name="SAPBEXresData 15 3 2 3" xfId="22428"/>
    <cellStyle name="SAPBEXresData 15 3 2 4" xfId="22429"/>
    <cellStyle name="SAPBEXresData 15 3 2 5" xfId="22430"/>
    <cellStyle name="SAPBEXresData 15 3 2 6" xfId="22431"/>
    <cellStyle name="SAPBEXresData 15 3 3" xfId="22432"/>
    <cellStyle name="SAPBEXresData 15 3 3 2" xfId="22433"/>
    <cellStyle name="SAPBEXresData 15 3 3 3" xfId="22434"/>
    <cellStyle name="SAPBEXresData 15 3 3 4" xfId="22435"/>
    <cellStyle name="SAPBEXresData 15 3 3 5" xfId="22436"/>
    <cellStyle name="SAPBEXresData 15 3 3 6" xfId="22437"/>
    <cellStyle name="SAPBEXresData 15 3 4" xfId="22438"/>
    <cellStyle name="SAPBEXresData 15 3 5" xfId="22439"/>
    <cellStyle name="SAPBEXresData 15 3 6" xfId="22440"/>
    <cellStyle name="SAPBEXresData 15 3 7" xfId="22441"/>
    <cellStyle name="SAPBEXresData 15 3 8" xfId="22442"/>
    <cellStyle name="SAPBEXresData 15 4" xfId="22443"/>
    <cellStyle name="SAPBEXresData 15 5" xfId="22444"/>
    <cellStyle name="SAPBEXresData 15 6" xfId="22445"/>
    <cellStyle name="SAPBEXresData 15 7" xfId="22446"/>
    <cellStyle name="SAPBEXresData 15 8" xfId="22447"/>
    <cellStyle name="SAPBEXresData 16" xfId="22448"/>
    <cellStyle name="SAPBEXresData 16 2" xfId="22449"/>
    <cellStyle name="SAPBEXresData 16 2 2" xfId="22450"/>
    <cellStyle name="SAPBEXresData 16 2 2 2" xfId="22451"/>
    <cellStyle name="SAPBEXresData 16 2 2 3" xfId="22452"/>
    <cellStyle name="SAPBEXresData 16 2 2 4" xfId="22453"/>
    <cellStyle name="SAPBEXresData 16 2 2 5" xfId="22454"/>
    <cellStyle name="SAPBEXresData 16 2 2 6" xfId="22455"/>
    <cellStyle name="SAPBEXresData 16 2 3" xfId="22456"/>
    <cellStyle name="SAPBEXresData 16 2 3 2" xfId="22457"/>
    <cellStyle name="SAPBEXresData 16 2 3 3" xfId="22458"/>
    <cellStyle name="SAPBEXresData 16 2 3 4" xfId="22459"/>
    <cellStyle name="SAPBEXresData 16 2 3 5" xfId="22460"/>
    <cellStyle name="SAPBEXresData 16 2 3 6" xfId="22461"/>
    <cellStyle name="SAPBEXresData 16 2 4" xfId="22462"/>
    <cellStyle name="SAPBEXresData 16 2 5" xfId="22463"/>
    <cellStyle name="SAPBEXresData 16 2 6" xfId="22464"/>
    <cellStyle name="SAPBEXresData 16 2 7" xfId="22465"/>
    <cellStyle name="SAPBEXresData 16 2 8" xfId="22466"/>
    <cellStyle name="SAPBEXresData 16 3" xfId="22467"/>
    <cellStyle name="SAPBEXresData 16 3 2" xfId="22468"/>
    <cellStyle name="SAPBEXresData 16 3 2 2" xfId="22469"/>
    <cellStyle name="SAPBEXresData 16 3 2 3" xfId="22470"/>
    <cellStyle name="SAPBEXresData 16 3 2 4" xfId="22471"/>
    <cellStyle name="SAPBEXresData 16 3 2 5" xfId="22472"/>
    <cellStyle name="SAPBEXresData 16 3 2 6" xfId="22473"/>
    <cellStyle name="SAPBEXresData 16 3 3" xfId="22474"/>
    <cellStyle name="SAPBEXresData 16 3 3 2" xfId="22475"/>
    <cellStyle name="SAPBEXresData 16 3 3 3" xfId="22476"/>
    <cellStyle name="SAPBEXresData 16 3 3 4" xfId="22477"/>
    <cellStyle name="SAPBEXresData 16 3 3 5" xfId="22478"/>
    <cellStyle name="SAPBEXresData 16 3 3 6" xfId="22479"/>
    <cellStyle name="SAPBEXresData 16 3 4" xfId="22480"/>
    <cellStyle name="SAPBEXresData 16 3 5" xfId="22481"/>
    <cellStyle name="SAPBEXresData 16 3 6" xfId="22482"/>
    <cellStyle name="SAPBEXresData 16 3 7" xfId="22483"/>
    <cellStyle name="SAPBEXresData 16 3 8" xfId="22484"/>
    <cellStyle name="SAPBEXresData 16 4" xfId="22485"/>
    <cellStyle name="SAPBEXresData 16 5" xfId="22486"/>
    <cellStyle name="SAPBEXresData 16 6" xfId="22487"/>
    <cellStyle name="SAPBEXresData 16 7" xfId="22488"/>
    <cellStyle name="SAPBEXresData 16 8" xfId="22489"/>
    <cellStyle name="SAPBEXresData 17" xfId="22490"/>
    <cellStyle name="SAPBEXresData 17 2" xfId="22491"/>
    <cellStyle name="SAPBEXresData 17 2 2" xfId="22492"/>
    <cellStyle name="SAPBEXresData 17 2 2 2" xfId="22493"/>
    <cellStyle name="SAPBEXresData 17 2 2 3" xfId="22494"/>
    <cellStyle name="SAPBEXresData 17 2 2 4" xfId="22495"/>
    <cellStyle name="SAPBEXresData 17 2 2 5" xfId="22496"/>
    <cellStyle name="SAPBEXresData 17 2 2 6" xfId="22497"/>
    <cellStyle name="SAPBEXresData 17 2 3" xfId="22498"/>
    <cellStyle name="SAPBEXresData 17 2 3 2" xfId="22499"/>
    <cellStyle name="SAPBEXresData 17 2 3 3" xfId="22500"/>
    <cellStyle name="SAPBEXresData 17 2 3 4" xfId="22501"/>
    <cellStyle name="SAPBEXresData 17 2 3 5" xfId="22502"/>
    <cellStyle name="SAPBEXresData 17 2 3 6" xfId="22503"/>
    <cellStyle name="SAPBEXresData 17 2 4" xfId="22504"/>
    <cellStyle name="SAPBEXresData 17 2 5" xfId="22505"/>
    <cellStyle name="SAPBEXresData 17 2 6" xfId="22506"/>
    <cellStyle name="SAPBEXresData 17 2 7" xfId="22507"/>
    <cellStyle name="SAPBEXresData 17 2 8" xfId="22508"/>
    <cellStyle name="SAPBEXresData 17 3" xfId="22509"/>
    <cellStyle name="SAPBEXresData 17 3 2" xfId="22510"/>
    <cellStyle name="SAPBEXresData 17 3 2 2" xfId="22511"/>
    <cellStyle name="SAPBEXresData 17 3 2 3" xfId="22512"/>
    <cellStyle name="SAPBEXresData 17 3 2 4" xfId="22513"/>
    <cellStyle name="SAPBEXresData 17 3 2 5" xfId="22514"/>
    <cellStyle name="SAPBEXresData 17 3 2 6" xfId="22515"/>
    <cellStyle name="SAPBEXresData 17 3 3" xfId="22516"/>
    <cellStyle name="SAPBEXresData 17 3 3 2" xfId="22517"/>
    <cellStyle name="SAPBEXresData 17 3 3 3" xfId="22518"/>
    <cellStyle name="SAPBEXresData 17 3 3 4" xfId="22519"/>
    <cellStyle name="SAPBEXresData 17 3 3 5" xfId="22520"/>
    <cellStyle name="SAPBEXresData 17 3 3 6" xfId="22521"/>
    <cellStyle name="SAPBEXresData 17 3 4" xfId="22522"/>
    <cellStyle name="SAPBEXresData 17 3 5" xfId="22523"/>
    <cellStyle name="SAPBEXresData 17 3 6" xfId="22524"/>
    <cellStyle name="SAPBEXresData 17 3 7" xfId="22525"/>
    <cellStyle name="SAPBEXresData 17 3 8" xfId="22526"/>
    <cellStyle name="SAPBEXresData 17 4" xfId="22527"/>
    <cellStyle name="SAPBEXresData 17 5" xfId="22528"/>
    <cellStyle name="SAPBEXresData 17 6" xfId="22529"/>
    <cellStyle name="SAPBEXresData 17 7" xfId="22530"/>
    <cellStyle name="SAPBEXresData 17 8" xfId="22531"/>
    <cellStyle name="SAPBEXresData 18" xfId="22532"/>
    <cellStyle name="SAPBEXresData 18 2" xfId="22533"/>
    <cellStyle name="SAPBEXresData 18 2 2" xfId="22534"/>
    <cellStyle name="SAPBEXresData 18 2 2 2" xfId="22535"/>
    <cellStyle name="SAPBEXresData 18 2 2 3" xfId="22536"/>
    <cellStyle name="SAPBEXresData 18 2 2 4" xfId="22537"/>
    <cellStyle name="SAPBEXresData 18 2 2 5" xfId="22538"/>
    <cellStyle name="SAPBEXresData 18 2 2 6" xfId="22539"/>
    <cellStyle name="SAPBEXresData 18 2 3" xfId="22540"/>
    <cellStyle name="SAPBEXresData 18 2 3 2" xfId="22541"/>
    <cellStyle name="SAPBEXresData 18 2 3 3" xfId="22542"/>
    <cellStyle name="SAPBEXresData 18 2 3 4" xfId="22543"/>
    <cellStyle name="SAPBEXresData 18 2 3 5" xfId="22544"/>
    <cellStyle name="SAPBEXresData 18 2 3 6" xfId="22545"/>
    <cellStyle name="SAPBEXresData 18 2 4" xfId="22546"/>
    <cellStyle name="SAPBEXresData 18 2 5" xfId="22547"/>
    <cellStyle name="SAPBEXresData 18 2 6" xfId="22548"/>
    <cellStyle name="SAPBEXresData 18 2 7" xfId="22549"/>
    <cellStyle name="SAPBEXresData 18 2 8" xfId="22550"/>
    <cellStyle name="SAPBEXresData 18 3" xfId="22551"/>
    <cellStyle name="SAPBEXresData 18 3 2" xfId="22552"/>
    <cellStyle name="SAPBEXresData 18 3 2 2" xfId="22553"/>
    <cellStyle name="SAPBEXresData 18 3 2 3" xfId="22554"/>
    <cellStyle name="SAPBEXresData 18 3 2 4" xfId="22555"/>
    <cellStyle name="SAPBEXresData 18 3 2 5" xfId="22556"/>
    <cellStyle name="SAPBEXresData 18 3 2 6" xfId="22557"/>
    <cellStyle name="SAPBEXresData 18 3 3" xfId="22558"/>
    <cellStyle name="SAPBEXresData 18 3 3 2" xfId="22559"/>
    <cellStyle name="SAPBEXresData 18 3 3 3" xfId="22560"/>
    <cellStyle name="SAPBEXresData 18 3 3 4" xfId="22561"/>
    <cellStyle name="SAPBEXresData 18 3 3 5" xfId="22562"/>
    <cellStyle name="SAPBEXresData 18 3 3 6" xfId="22563"/>
    <cellStyle name="SAPBEXresData 18 3 4" xfId="22564"/>
    <cellStyle name="SAPBEXresData 18 3 5" xfId="22565"/>
    <cellStyle name="SAPBEXresData 18 3 6" xfId="22566"/>
    <cellStyle name="SAPBEXresData 18 3 7" xfId="22567"/>
    <cellStyle name="SAPBEXresData 18 3 8" xfId="22568"/>
    <cellStyle name="SAPBEXresData 18 4" xfId="22569"/>
    <cellStyle name="SAPBEXresData 18 5" xfId="22570"/>
    <cellStyle name="SAPBEXresData 18 6" xfId="22571"/>
    <cellStyle name="SAPBEXresData 18 7" xfId="22572"/>
    <cellStyle name="SAPBEXresData 18 8" xfId="22573"/>
    <cellStyle name="SAPBEXresData 19" xfId="22574"/>
    <cellStyle name="SAPBEXresData 19 2" xfId="22575"/>
    <cellStyle name="SAPBEXresData 19 2 2" xfId="22576"/>
    <cellStyle name="SAPBEXresData 19 2 2 2" xfId="22577"/>
    <cellStyle name="SAPBEXresData 19 2 2 3" xfId="22578"/>
    <cellStyle name="SAPBEXresData 19 2 2 4" xfId="22579"/>
    <cellStyle name="SAPBEXresData 19 2 2 5" xfId="22580"/>
    <cellStyle name="SAPBEXresData 19 2 2 6" xfId="22581"/>
    <cellStyle name="SAPBEXresData 19 2 3" xfId="22582"/>
    <cellStyle name="SAPBEXresData 19 2 3 2" xfId="22583"/>
    <cellStyle name="SAPBEXresData 19 2 3 3" xfId="22584"/>
    <cellStyle name="SAPBEXresData 19 2 3 4" xfId="22585"/>
    <cellStyle name="SAPBEXresData 19 2 3 5" xfId="22586"/>
    <cellStyle name="SAPBEXresData 19 2 3 6" xfId="22587"/>
    <cellStyle name="SAPBEXresData 19 2 4" xfId="22588"/>
    <cellStyle name="SAPBEXresData 19 2 5" xfId="22589"/>
    <cellStyle name="SAPBEXresData 19 2 6" xfId="22590"/>
    <cellStyle name="SAPBEXresData 19 2 7" xfId="22591"/>
    <cellStyle name="SAPBEXresData 19 2 8" xfId="22592"/>
    <cellStyle name="SAPBEXresData 19 3" xfId="22593"/>
    <cellStyle name="SAPBEXresData 19 3 2" xfId="22594"/>
    <cellStyle name="SAPBEXresData 19 3 2 2" xfId="22595"/>
    <cellStyle name="SAPBEXresData 19 3 2 3" xfId="22596"/>
    <cellStyle name="SAPBEXresData 19 3 2 4" xfId="22597"/>
    <cellStyle name="SAPBEXresData 19 3 2 5" xfId="22598"/>
    <cellStyle name="SAPBEXresData 19 3 2 6" xfId="22599"/>
    <cellStyle name="SAPBEXresData 19 3 3" xfId="22600"/>
    <cellStyle name="SAPBEXresData 19 3 3 2" xfId="22601"/>
    <cellStyle name="SAPBEXresData 19 3 3 3" xfId="22602"/>
    <cellStyle name="SAPBEXresData 19 3 3 4" xfId="22603"/>
    <cellStyle name="SAPBEXresData 19 3 3 5" xfId="22604"/>
    <cellStyle name="SAPBEXresData 19 3 3 6" xfId="22605"/>
    <cellStyle name="SAPBEXresData 19 3 4" xfId="22606"/>
    <cellStyle name="SAPBEXresData 19 3 5" xfId="22607"/>
    <cellStyle name="SAPBEXresData 19 3 6" xfId="22608"/>
    <cellStyle name="SAPBEXresData 19 3 7" xfId="22609"/>
    <cellStyle name="SAPBEXresData 19 3 8" xfId="22610"/>
    <cellStyle name="SAPBEXresData 19 4" xfId="22611"/>
    <cellStyle name="SAPBEXresData 19 5" xfId="22612"/>
    <cellStyle name="SAPBEXresData 19 6" xfId="22613"/>
    <cellStyle name="SAPBEXresData 19 7" xfId="22614"/>
    <cellStyle name="SAPBEXresData 19 8" xfId="22615"/>
    <cellStyle name="SAPBEXresData 2" xfId="22616"/>
    <cellStyle name="SAPBEXresData 2 2" xfId="22617"/>
    <cellStyle name="SAPBEXresData 2 2 2" xfId="22618"/>
    <cellStyle name="SAPBEXresData 2 2 2 2" xfId="22619"/>
    <cellStyle name="SAPBEXresData 2 2 2 3" xfId="22620"/>
    <cellStyle name="SAPBEXresData 2 2 2 4" xfId="22621"/>
    <cellStyle name="SAPBEXresData 2 2 2 5" xfId="22622"/>
    <cellStyle name="SAPBEXresData 2 2 2 6" xfId="22623"/>
    <cellStyle name="SAPBEXresData 2 2 3" xfId="22624"/>
    <cellStyle name="SAPBEXresData 2 2 3 2" xfId="22625"/>
    <cellStyle name="SAPBEXresData 2 2 3 3" xfId="22626"/>
    <cellStyle name="SAPBEXresData 2 2 3 4" xfId="22627"/>
    <cellStyle name="SAPBEXresData 2 2 3 5" xfId="22628"/>
    <cellStyle name="SAPBEXresData 2 2 3 6" xfId="22629"/>
    <cellStyle name="SAPBEXresData 2 2 4" xfId="22630"/>
    <cellStyle name="SAPBEXresData 2 2 5" xfId="22631"/>
    <cellStyle name="SAPBEXresData 2 2 6" xfId="22632"/>
    <cellStyle name="SAPBEXresData 2 2 7" xfId="22633"/>
    <cellStyle name="SAPBEXresData 2 2 8" xfId="22634"/>
    <cellStyle name="SAPBEXresData 2 3" xfId="22635"/>
    <cellStyle name="SAPBEXresData 2 3 2" xfId="22636"/>
    <cellStyle name="SAPBEXresData 2 3 2 2" xfId="22637"/>
    <cellStyle name="SAPBEXresData 2 3 2 3" xfId="22638"/>
    <cellStyle name="SAPBEXresData 2 3 2 4" xfId="22639"/>
    <cellStyle name="SAPBEXresData 2 3 2 5" xfId="22640"/>
    <cellStyle name="SAPBEXresData 2 3 2 6" xfId="22641"/>
    <cellStyle name="SAPBEXresData 2 3 3" xfId="22642"/>
    <cellStyle name="SAPBEXresData 2 3 3 2" xfId="22643"/>
    <cellStyle name="SAPBEXresData 2 3 3 3" xfId="22644"/>
    <cellStyle name="SAPBEXresData 2 3 3 4" xfId="22645"/>
    <cellStyle name="SAPBEXresData 2 3 3 5" xfId="22646"/>
    <cellStyle name="SAPBEXresData 2 3 3 6" xfId="22647"/>
    <cellStyle name="SAPBEXresData 2 3 4" xfId="22648"/>
    <cellStyle name="SAPBEXresData 2 3 5" xfId="22649"/>
    <cellStyle name="SAPBEXresData 2 3 6" xfId="22650"/>
    <cellStyle name="SAPBEXresData 2 3 7" xfId="22651"/>
    <cellStyle name="SAPBEXresData 2 3 8" xfId="22652"/>
    <cellStyle name="SAPBEXresData 2 4" xfId="22653"/>
    <cellStyle name="SAPBEXresData 2 5" xfId="22654"/>
    <cellStyle name="SAPBEXresData 2 6" xfId="22655"/>
    <cellStyle name="SAPBEXresData 2 7" xfId="22656"/>
    <cellStyle name="SAPBEXresData 2 8" xfId="22657"/>
    <cellStyle name="SAPBEXresData 20" xfId="22658"/>
    <cellStyle name="SAPBEXresData 20 2" xfId="22659"/>
    <cellStyle name="SAPBEXresData 20 2 2" xfId="22660"/>
    <cellStyle name="SAPBEXresData 20 2 3" xfId="22661"/>
    <cellStyle name="SAPBEXresData 20 2 4" xfId="22662"/>
    <cellStyle name="SAPBEXresData 20 2 5" xfId="22663"/>
    <cellStyle name="SAPBEXresData 20 2 6" xfId="22664"/>
    <cellStyle name="SAPBEXresData 20 3" xfId="22665"/>
    <cellStyle name="SAPBEXresData 20 3 2" xfId="22666"/>
    <cellStyle name="SAPBEXresData 20 3 3" xfId="22667"/>
    <cellStyle name="SAPBEXresData 20 3 4" xfId="22668"/>
    <cellStyle name="SAPBEXresData 20 3 5" xfId="22669"/>
    <cellStyle name="SAPBEXresData 20 3 6" xfId="22670"/>
    <cellStyle name="SAPBEXresData 20 4" xfId="22671"/>
    <cellStyle name="SAPBEXresData 20 5" xfId="22672"/>
    <cellStyle name="SAPBEXresData 20 6" xfId="22673"/>
    <cellStyle name="SAPBEXresData 20 7" xfId="22674"/>
    <cellStyle name="SAPBEXresData 20 8" xfId="22675"/>
    <cellStyle name="SAPBEXresData 21" xfId="22676"/>
    <cellStyle name="SAPBEXresData 21 2" xfId="22677"/>
    <cellStyle name="SAPBEXresData 21 2 2" xfId="22678"/>
    <cellStyle name="SAPBEXresData 21 2 3" xfId="22679"/>
    <cellStyle name="SAPBEXresData 21 2 4" xfId="22680"/>
    <cellStyle name="SAPBEXresData 21 2 5" xfId="22681"/>
    <cellStyle name="SAPBEXresData 21 2 6" xfId="22682"/>
    <cellStyle name="SAPBEXresData 21 3" xfId="22683"/>
    <cellStyle name="SAPBEXresData 21 3 2" xfId="22684"/>
    <cellStyle name="SAPBEXresData 21 3 3" xfId="22685"/>
    <cellStyle name="SAPBEXresData 21 3 4" xfId="22686"/>
    <cellStyle name="SAPBEXresData 21 3 5" xfId="22687"/>
    <cellStyle name="SAPBEXresData 21 3 6" xfId="22688"/>
    <cellStyle name="SAPBEXresData 21 4" xfId="22689"/>
    <cellStyle name="SAPBEXresData 21 5" xfId="22690"/>
    <cellStyle name="SAPBEXresData 21 6" xfId="22691"/>
    <cellStyle name="SAPBEXresData 21 7" xfId="22692"/>
    <cellStyle name="SAPBEXresData 21 8" xfId="22693"/>
    <cellStyle name="SAPBEXresData 22" xfId="22694"/>
    <cellStyle name="SAPBEXresData 23" xfId="22695"/>
    <cellStyle name="SAPBEXresData 24" xfId="22696"/>
    <cellStyle name="SAPBEXresData 25" xfId="22697"/>
    <cellStyle name="SAPBEXresData 26" xfId="22698"/>
    <cellStyle name="SAPBEXresData 27" xfId="32954"/>
    <cellStyle name="SAPBEXresData 3" xfId="22699"/>
    <cellStyle name="SAPBEXresData 3 2" xfId="22700"/>
    <cellStyle name="SAPBEXresData 3 2 2" xfId="22701"/>
    <cellStyle name="SAPBEXresData 3 2 2 2" xfId="22702"/>
    <cellStyle name="SAPBEXresData 3 2 2 3" xfId="22703"/>
    <cellStyle name="SAPBEXresData 3 2 2 4" xfId="22704"/>
    <cellStyle name="SAPBEXresData 3 2 2 5" xfId="22705"/>
    <cellStyle name="SAPBEXresData 3 2 2 6" xfId="22706"/>
    <cellStyle name="SAPBEXresData 3 2 3" xfId="22707"/>
    <cellStyle name="SAPBEXresData 3 2 3 2" xfId="22708"/>
    <cellStyle name="SAPBEXresData 3 2 3 3" xfId="22709"/>
    <cellStyle name="SAPBEXresData 3 2 3 4" xfId="22710"/>
    <cellStyle name="SAPBEXresData 3 2 3 5" xfId="22711"/>
    <cellStyle name="SAPBEXresData 3 2 3 6" xfId="22712"/>
    <cellStyle name="SAPBEXresData 3 2 4" xfId="22713"/>
    <cellStyle name="SAPBEXresData 3 2 5" xfId="22714"/>
    <cellStyle name="SAPBEXresData 3 2 6" xfId="22715"/>
    <cellStyle name="SAPBEXresData 3 2 7" xfId="22716"/>
    <cellStyle name="SAPBEXresData 3 2 8" xfId="22717"/>
    <cellStyle name="SAPBEXresData 3 3" xfId="22718"/>
    <cellStyle name="SAPBEXresData 3 3 2" xfId="22719"/>
    <cellStyle name="SAPBEXresData 3 3 2 2" xfId="22720"/>
    <cellStyle name="SAPBEXresData 3 3 2 3" xfId="22721"/>
    <cellStyle name="SAPBEXresData 3 3 2 4" xfId="22722"/>
    <cellStyle name="SAPBEXresData 3 3 2 5" xfId="22723"/>
    <cellStyle name="SAPBEXresData 3 3 2 6" xfId="22724"/>
    <cellStyle name="SAPBEXresData 3 3 3" xfId="22725"/>
    <cellStyle name="SAPBEXresData 3 3 3 2" xfId="22726"/>
    <cellStyle name="SAPBEXresData 3 3 3 3" xfId="22727"/>
    <cellStyle name="SAPBEXresData 3 3 3 4" xfId="22728"/>
    <cellStyle name="SAPBEXresData 3 3 3 5" xfId="22729"/>
    <cellStyle name="SAPBEXresData 3 3 3 6" xfId="22730"/>
    <cellStyle name="SAPBEXresData 3 3 4" xfId="22731"/>
    <cellStyle name="SAPBEXresData 3 3 5" xfId="22732"/>
    <cellStyle name="SAPBEXresData 3 3 6" xfId="22733"/>
    <cellStyle name="SAPBEXresData 3 3 7" xfId="22734"/>
    <cellStyle name="SAPBEXresData 3 3 8" xfId="22735"/>
    <cellStyle name="SAPBEXresData 3 4" xfId="22736"/>
    <cellStyle name="SAPBEXresData 3 5" xfId="22737"/>
    <cellStyle name="SAPBEXresData 3 6" xfId="22738"/>
    <cellStyle name="SAPBEXresData 3 7" xfId="22739"/>
    <cellStyle name="SAPBEXresData 3 8" xfId="22740"/>
    <cellStyle name="SAPBEXresData 4" xfId="22741"/>
    <cellStyle name="SAPBEXresData 4 2" xfId="22742"/>
    <cellStyle name="SAPBEXresData 4 2 2" xfId="22743"/>
    <cellStyle name="SAPBEXresData 4 2 2 2" xfId="22744"/>
    <cellStyle name="SAPBEXresData 4 2 2 3" xfId="22745"/>
    <cellStyle name="SAPBEXresData 4 2 2 4" xfId="22746"/>
    <cellStyle name="SAPBEXresData 4 2 2 5" xfId="22747"/>
    <cellStyle name="SAPBEXresData 4 2 2 6" xfId="22748"/>
    <cellStyle name="SAPBEXresData 4 2 3" xfId="22749"/>
    <cellStyle name="SAPBEXresData 4 2 3 2" xfId="22750"/>
    <cellStyle name="SAPBEXresData 4 2 3 3" xfId="22751"/>
    <cellStyle name="SAPBEXresData 4 2 3 4" xfId="22752"/>
    <cellStyle name="SAPBEXresData 4 2 3 5" xfId="22753"/>
    <cellStyle name="SAPBEXresData 4 2 3 6" xfId="22754"/>
    <cellStyle name="SAPBEXresData 4 2 4" xfId="22755"/>
    <cellStyle name="SAPBEXresData 4 2 5" xfId="22756"/>
    <cellStyle name="SAPBEXresData 4 2 6" xfId="22757"/>
    <cellStyle name="SAPBEXresData 4 2 7" xfId="22758"/>
    <cellStyle name="SAPBEXresData 4 2 8" xfId="22759"/>
    <cellStyle name="SAPBEXresData 4 3" xfId="22760"/>
    <cellStyle name="SAPBEXresData 4 3 2" xfId="22761"/>
    <cellStyle name="SAPBEXresData 4 3 2 2" xfId="22762"/>
    <cellStyle name="SAPBEXresData 4 3 2 3" xfId="22763"/>
    <cellStyle name="SAPBEXresData 4 3 2 4" xfId="22764"/>
    <cellStyle name="SAPBEXresData 4 3 2 5" xfId="22765"/>
    <cellStyle name="SAPBEXresData 4 3 2 6" xfId="22766"/>
    <cellStyle name="SAPBEXresData 4 3 3" xfId="22767"/>
    <cellStyle name="SAPBEXresData 4 3 3 2" xfId="22768"/>
    <cellStyle name="SAPBEXresData 4 3 3 3" xfId="22769"/>
    <cellStyle name="SAPBEXresData 4 3 3 4" xfId="22770"/>
    <cellStyle name="SAPBEXresData 4 3 3 5" xfId="22771"/>
    <cellStyle name="SAPBEXresData 4 3 3 6" xfId="22772"/>
    <cellStyle name="SAPBEXresData 4 3 4" xfId="22773"/>
    <cellStyle name="SAPBEXresData 4 3 5" xfId="22774"/>
    <cellStyle name="SAPBEXresData 4 3 6" xfId="22775"/>
    <cellStyle name="SAPBEXresData 4 3 7" xfId="22776"/>
    <cellStyle name="SAPBEXresData 4 3 8" xfId="22777"/>
    <cellStyle name="SAPBEXresData 4 4" xfId="22778"/>
    <cellStyle name="SAPBEXresData 4 5" xfId="22779"/>
    <cellStyle name="SAPBEXresData 4 6" xfId="22780"/>
    <cellStyle name="SAPBEXresData 4 7" xfId="22781"/>
    <cellStyle name="SAPBEXresData 4 8" xfId="22782"/>
    <cellStyle name="SAPBEXresData 5" xfId="22783"/>
    <cellStyle name="SAPBEXresData 5 2" xfId="22784"/>
    <cellStyle name="SAPBEXresData 5 2 2" xfId="22785"/>
    <cellStyle name="SAPBEXresData 5 2 2 2" xfId="22786"/>
    <cellStyle name="SAPBEXresData 5 2 2 3" xfId="22787"/>
    <cellStyle name="SAPBEXresData 5 2 2 4" xfId="22788"/>
    <cellStyle name="SAPBEXresData 5 2 2 5" xfId="22789"/>
    <cellStyle name="SAPBEXresData 5 2 2 6" xfId="22790"/>
    <cellStyle name="SAPBEXresData 5 2 3" xfId="22791"/>
    <cellStyle name="SAPBEXresData 5 2 3 2" xfId="22792"/>
    <cellStyle name="SAPBEXresData 5 2 3 3" xfId="22793"/>
    <cellStyle name="SAPBEXresData 5 2 3 4" xfId="22794"/>
    <cellStyle name="SAPBEXresData 5 2 3 5" xfId="22795"/>
    <cellStyle name="SAPBEXresData 5 2 3 6" xfId="22796"/>
    <cellStyle name="SAPBEXresData 5 2 4" xfId="22797"/>
    <cellStyle name="SAPBEXresData 5 2 5" xfId="22798"/>
    <cellStyle name="SAPBEXresData 5 2 6" xfId="22799"/>
    <cellStyle name="SAPBEXresData 5 2 7" xfId="22800"/>
    <cellStyle name="SAPBEXresData 5 2 8" xfId="22801"/>
    <cellStyle name="SAPBEXresData 5 3" xfId="22802"/>
    <cellStyle name="SAPBEXresData 5 3 2" xfId="22803"/>
    <cellStyle name="SAPBEXresData 5 3 2 2" xfId="22804"/>
    <cellStyle name="SAPBEXresData 5 3 2 3" xfId="22805"/>
    <cellStyle name="SAPBEXresData 5 3 2 4" xfId="22806"/>
    <cellStyle name="SAPBEXresData 5 3 2 5" xfId="22807"/>
    <cellStyle name="SAPBEXresData 5 3 2 6" xfId="22808"/>
    <cellStyle name="SAPBEXresData 5 3 3" xfId="22809"/>
    <cellStyle name="SAPBEXresData 5 3 3 2" xfId="22810"/>
    <cellStyle name="SAPBEXresData 5 3 3 3" xfId="22811"/>
    <cellStyle name="SAPBEXresData 5 3 3 4" xfId="22812"/>
    <cellStyle name="SAPBEXresData 5 3 3 5" xfId="22813"/>
    <cellStyle name="SAPBEXresData 5 3 3 6" xfId="22814"/>
    <cellStyle name="SAPBEXresData 5 3 4" xfId="22815"/>
    <cellStyle name="SAPBEXresData 5 3 5" xfId="22816"/>
    <cellStyle name="SAPBEXresData 5 3 6" xfId="22817"/>
    <cellStyle name="SAPBEXresData 5 3 7" xfId="22818"/>
    <cellStyle name="SAPBEXresData 5 3 8" xfId="22819"/>
    <cellStyle name="SAPBEXresData 5 4" xfId="22820"/>
    <cellStyle name="SAPBEXresData 5 5" xfId="22821"/>
    <cellStyle name="SAPBEXresData 5 6" xfId="22822"/>
    <cellStyle name="SAPBEXresData 5 7" xfId="22823"/>
    <cellStyle name="SAPBEXresData 5 8" xfId="22824"/>
    <cellStyle name="SAPBEXresData 6" xfId="22825"/>
    <cellStyle name="SAPBEXresData 6 2" xfId="22826"/>
    <cellStyle name="SAPBEXresData 6 2 2" xfId="22827"/>
    <cellStyle name="SAPBEXresData 6 2 2 2" xfId="22828"/>
    <cellStyle name="SAPBEXresData 6 2 2 3" xfId="22829"/>
    <cellStyle name="SAPBEXresData 6 2 2 4" xfId="22830"/>
    <cellStyle name="SAPBEXresData 6 2 2 5" xfId="22831"/>
    <cellStyle name="SAPBEXresData 6 2 2 6" xfId="22832"/>
    <cellStyle name="SAPBEXresData 6 2 3" xfId="22833"/>
    <cellStyle name="SAPBEXresData 6 2 3 2" xfId="22834"/>
    <cellStyle name="SAPBEXresData 6 2 3 3" xfId="22835"/>
    <cellStyle name="SAPBEXresData 6 2 3 4" xfId="22836"/>
    <cellStyle name="SAPBEXresData 6 2 3 5" xfId="22837"/>
    <cellStyle name="SAPBEXresData 6 2 3 6" xfId="22838"/>
    <cellStyle name="SAPBEXresData 6 2 4" xfId="22839"/>
    <cellStyle name="SAPBEXresData 6 2 5" xfId="22840"/>
    <cellStyle name="SAPBEXresData 6 2 6" xfId="22841"/>
    <cellStyle name="SAPBEXresData 6 2 7" xfId="22842"/>
    <cellStyle name="SAPBEXresData 6 2 8" xfId="22843"/>
    <cellStyle name="SAPBEXresData 6 3" xfId="22844"/>
    <cellStyle name="SAPBEXresData 6 3 2" xfId="22845"/>
    <cellStyle name="SAPBEXresData 6 3 2 2" xfId="22846"/>
    <cellStyle name="SAPBEXresData 6 3 2 3" xfId="22847"/>
    <cellStyle name="SAPBEXresData 6 3 2 4" xfId="22848"/>
    <cellStyle name="SAPBEXresData 6 3 2 5" xfId="22849"/>
    <cellStyle name="SAPBEXresData 6 3 2 6" xfId="22850"/>
    <cellStyle name="SAPBEXresData 6 3 3" xfId="22851"/>
    <cellStyle name="SAPBEXresData 6 3 3 2" xfId="22852"/>
    <cellStyle name="SAPBEXresData 6 3 3 3" xfId="22853"/>
    <cellStyle name="SAPBEXresData 6 3 3 4" xfId="22854"/>
    <cellStyle name="SAPBEXresData 6 3 3 5" xfId="22855"/>
    <cellStyle name="SAPBEXresData 6 3 3 6" xfId="22856"/>
    <cellStyle name="SAPBEXresData 6 3 4" xfId="22857"/>
    <cellStyle name="SAPBEXresData 6 3 5" xfId="22858"/>
    <cellStyle name="SAPBEXresData 6 3 6" xfId="22859"/>
    <cellStyle name="SAPBEXresData 6 3 7" xfId="22860"/>
    <cellStyle name="SAPBEXresData 6 3 8" xfId="22861"/>
    <cellStyle name="SAPBEXresData 6 4" xfId="22862"/>
    <cellStyle name="SAPBEXresData 6 5" xfId="22863"/>
    <cellStyle name="SAPBEXresData 6 6" xfId="22864"/>
    <cellStyle name="SAPBEXresData 6 7" xfId="22865"/>
    <cellStyle name="SAPBEXresData 6 8" xfId="22866"/>
    <cellStyle name="SAPBEXresData 7" xfId="22867"/>
    <cellStyle name="SAPBEXresData 7 2" xfId="22868"/>
    <cellStyle name="SAPBEXresData 7 2 2" xfId="22869"/>
    <cellStyle name="SAPBEXresData 7 2 2 2" xfId="22870"/>
    <cellStyle name="SAPBEXresData 7 2 2 3" xfId="22871"/>
    <cellStyle name="SAPBEXresData 7 2 2 4" xfId="22872"/>
    <cellStyle name="SAPBEXresData 7 2 2 5" xfId="22873"/>
    <cellStyle name="SAPBEXresData 7 2 2 6" xfId="22874"/>
    <cellStyle name="SAPBEXresData 7 2 3" xfId="22875"/>
    <cellStyle name="SAPBEXresData 7 2 3 2" xfId="22876"/>
    <cellStyle name="SAPBEXresData 7 2 3 3" xfId="22877"/>
    <cellStyle name="SAPBEXresData 7 2 3 4" xfId="22878"/>
    <cellStyle name="SAPBEXresData 7 2 3 5" xfId="22879"/>
    <cellStyle name="SAPBEXresData 7 2 3 6" xfId="22880"/>
    <cellStyle name="SAPBEXresData 7 2 4" xfId="22881"/>
    <cellStyle name="SAPBEXresData 7 2 5" xfId="22882"/>
    <cellStyle name="SAPBEXresData 7 2 6" xfId="22883"/>
    <cellStyle name="SAPBEXresData 7 2 7" xfId="22884"/>
    <cellStyle name="SAPBEXresData 7 2 8" xfId="22885"/>
    <cellStyle name="SAPBEXresData 7 3" xfId="22886"/>
    <cellStyle name="SAPBEXresData 7 3 2" xfId="22887"/>
    <cellStyle name="SAPBEXresData 7 3 2 2" xfId="22888"/>
    <cellStyle name="SAPBEXresData 7 3 2 3" xfId="22889"/>
    <cellStyle name="SAPBEXresData 7 3 2 4" xfId="22890"/>
    <cellStyle name="SAPBEXresData 7 3 2 5" xfId="22891"/>
    <cellStyle name="SAPBEXresData 7 3 2 6" xfId="22892"/>
    <cellStyle name="SAPBEXresData 7 3 3" xfId="22893"/>
    <cellStyle name="SAPBEXresData 7 3 3 2" xfId="22894"/>
    <cellStyle name="SAPBEXresData 7 3 3 3" xfId="22895"/>
    <cellStyle name="SAPBEXresData 7 3 3 4" xfId="22896"/>
    <cellStyle name="SAPBEXresData 7 3 3 5" xfId="22897"/>
    <cellStyle name="SAPBEXresData 7 3 3 6" xfId="22898"/>
    <cellStyle name="SAPBEXresData 7 3 4" xfId="22899"/>
    <cellStyle name="SAPBEXresData 7 3 5" xfId="22900"/>
    <cellStyle name="SAPBEXresData 7 3 6" xfId="22901"/>
    <cellStyle name="SAPBEXresData 7 3 7" xfId="22902"/>
    <cellStyle name="SAPBEXresData 7 3 8" xfId="22903"/>
    <cellStyle name="SAPBEXresData 7 4" xfId="22904"/>
    <cellStyle name="SAPBEXresData 7 5" xfId="22905"/>
    <cellStyle name="SAPBEXresData 7 6" xfId="22906"/>
    <cellStyle name="SAPBEXresData 7 7" xfId="22907"/>
    <cellStyle name="SAPBEXresData 7 8" xfId="22908"/>
    <cellStyle name="SAPBEXresData 8" xfId="22909"/>
    <cellStyle name="SAPBEXresData 8 2" xfId="22910"/>
    <cellStyle name="SAPBEXresData 8 2 2" xfId="22911"/>
    <cellStyle name="SAPBEXresData 8 2 2 2" xfId="22912"/>
    <cellStyle name="SAPBEXresData 8 2 2 3" xfId="22913"/>
    <cellStyle name="SAPBEXresData 8 2 2 4" xfId="22914"/>
    <cellStyle name="SAPBEXresData 8 2 2 5" xfId="22915"/>
    <cellStyle name="SAPBEXresData 8 2 2 6" xfId="22916"/>
    <cellStyle name="SAPBEXresData 8 2 3" xfId="22917"/>
    <cellStyle name="SAPBEXresData 8 2 3 2" xfId="22918"/>
    <cellStyle name="SAPBEXresData 8 2 3 3" xfId="22919"/>
    <cellStyle name="SAPBEXresData 8 2 3 4" xfId="22920"/>
    <cellStyle name="SAPBEXresData 8 2 3 5" xfId="22921"/>
    <cellStyle name="SAPBEXresData 8 2 3 6" xfId="22922"/>
    <cellStyle name="SAPBEXresData 8 2 4" xfId="22923"/>
    <cellStyle name="SAPBEXresData 8 2 5" xfId="22924"/>
    <cellStyle name="SAPBEXresData 8 2 6" xfId="22925"/>
    <cellStyle name="SAPBEXresData 8 2 7" xfId="22926"/>
    <cellStyle name="SAPBEXresData 8 2 8" xfId="22927"/>
    <cellStyle name="SAPBEXresData 8 3" xfId="22928"/>
    <cellStyle name="SAPBEXresData 8 3 2" xfId="22929"/>
    <cellStyle name="SAPBEXresData 8 3 2 2" xfId="22930"/>
    <cellStyle name="SAPBEXresData 8 3 2 3" xfId="22931"/>
    <cellStyle name="SAPBEXresData 8 3 2 4" xfId="22932"/>
    <cellStyle name="SAPBEXresData 8 3 2 5" xfId="22933"/>
    <cellStyle name="SAPBEXresData 8 3 2 6" xfId="22934"/>
    <cellStyle name="SAPBEXresData 8 3 3" xfId="22935"/>
    <cellStyle name="SAPBEXresData 8 3 3 2" xfId="22936"/>
    <cellStyle name="SAPBEXresData 8 3 3 3" xfId="22937"/>
    <cellStyle name="SAPBEXresData 8 3 3 4" xfId="22938"/>
    <cellStyle name="SAPBEXresData 8 3 3 5" xfId="22939"/>
    <cellStyle name="SAPBEXresData 8 3 3 6" xfId="22940"/>
    <cellStyle name="SAPBEXresData 8 3 4" xfId="22941"/>
    <cellStyle name="SAPBEXresData 8 3 5" xfId="22942"/>
    <cellStyle name="SAPBEXresData 8 3 6" xfId="22943"/>
    <cellStyle name="SAPBEXresData 8 3 7" xfId="22944"/>
    <cellStyle name="SAPBEXresData 8 3 8" xfId="22945"/>
    <cellStyle name="SAPBEXresData 8 4" xfId="22946"/>
    <cellStyle name="SAPBEXresData 8 5" xfId="22947"/>
    <cellStyle name="SAPBEXresData 8 6" xfId="22948"/>
    <cellStyle name="SAPBEXresData 8 7" xfId="22949"/>
    <cellStyle name="SAPBEXresData 8 8" xfId="22950"/>
    <cellStyle name="SAPBEXresData 9" xfId="22951"/>
    <cellStyle name="SAPBEXresData 9 2" xfId="22952"/>
    <cellStyle name="SAPBEXresData 9 2 2" xfId="22953"/>
    <cellStyle name="SAPBEXresData 9 2 2 2" xfId="22954"/>
    <cellStyle name="SAPBEXresData 9 2 2 3" xfId="22955"/>
    <cellStyle name="SAPBEXresData 9 2 2 4" xfId="22956"/>
    <cellStyle name="SAPBEXresData 9 2 2 5" xfId="22957"/>
    <cellStyle name="SAPBEXresData 9 2 2 6" xfId="22958"/>
    <cellStyle name="SAPBEXresData 9 2 3" xfId="22959"/>
    <cellStyle name="SAPBEXresData 9 2 3 2" xfId="22960"/>
    <cellStyle name="SAPBEXresData 9 2 3 3" xfId="22961"/>
    <cellStyle name="SAPBEXresData 9 2 3 4" xfId="22962"/>
    <cellStyle name="SAPBEXresData 9 2 3 5" xfId="22963"/>
    <cellStyle name="SAPBEXresData 9 2 3 6" xfId="22964"/>
    <cellStyle name="SAPBEXresData 9 2 4" xfId="22965"/>
    <cellStyle name="SAPBEXresData 9 2 5" xfId="22966"/>
    <cellStyle name="SAPBEXresData 9 2 6" xfId="22967"/>
    <cellStyle name="SAPBEXresData 9 2 7" xfId="22968"/>
    <cellStyle name="SAPBEXresData 9 2 8" xfId="22969"/>
    <cellStyle name="SAPBEXresData 9 3" xfId="22970"/>
    <cellStyle name="SAPBEXresData 9 3 2" xfId="22971"/>
    <cellStyle name="SAPBEXresData 9 3 2 2" xfId="22972"/>
    <cellStyle name="SAPBEXresData 9 3 2 3" xfId="22973"/>
    <cellStyle name="SAPBEXresData 9 3 2 4" xfId="22974"/>
    <cellStyle name="SAPBEXresData 9 3 2 5" xfId="22975"/>
    <cellStyle name="SAPBEXresData 9 3 2 6" xfId="22976"/>
    <cellStyle name="SAPBEXresData 9 3 3" xfId="22977"/>
    <cellStyle name="SAPBEXresData 9 3 3 2" xfId="22978"/>
    <cellStyle name="SAPBEXresData 9 3 3 3" xfId="22979"/>
    <cellStyle name="SAPBEXresData 9 3 3 4" xfId="22980"/>
    <cellStyle name="SAPBEXresData 9 3 3 5" xfId="22981"/>
    <cellStyle name="SAPBEXresData 9 3 3 6" xfId="22982"/>
    <cellStyle name="SAPBEXresData 9 3 4" xfId="22983"/>
    <cellStyle name="SAPBEXresData 9 3 5" xfId="22984"/>
    <cellStyle name="SAPBEXresData 9 3 6" xfId="22985"/>
    <cellStyle name="SAPBEXresData 9 3 7" xfId="22986"/>
    <cellStyle name="SAPBEXresData 9 3 8" xfId="22987"/>
    <cellStyle name="SAPBEXresData 9 4" xfId="22988"/>
    <cellStyle name="SAPBEXresData 9 5" xfId="22989"/>
    <cellStyle name="SAPBEXresData 9 6" xfId="22990"/>
    <cellStyle name="SAPBEXresData 9 7" xfId="22991"/>
    <cellStyle name="SAPBEXresData 9 8" xfId="22992"/>
    <cellStyle name="SAPBEXresDataEmph" xfId="40"/>
    <cellStyle name="SAPBEXresDataEmph 10" xfId="22993"/>
    <cellStyle name="SAPBEXresDataEmph 10 2" xfId="22994"/>
    <cellStyle name="SAPBEXresDataEmph 10 2 2" xfId="22995"/>
    <cellStyle name="SAPBEXresDataEmph 10 2 2 2" xfId="22996"/>
    <cellStyle name="SAPBEXresDataEmph 10 2 2 3" xfId="22997"/>
    <cellStyle name="SAPBEXresDataEmph 10 2 2 4" xfId="22998"/>
    <cellStyle name="SAPBEXresDataEmph 10 2 2 5" xfId="22999"/>
    <cellStyle name="SAPBEXresDataEmph 10 2 2 6" xfId="23000"/>
    <cellStyle name="SAPBEXresDataEmph 10 2 3" xfId="23001"/>
    <cellStyle name="SAPBEXresDataEmph 10 2 3 2" xfId="23002"/>
    <cellStyle name="SAPBEXresDataEmph 10 2 3 3" xfId="23003"/>
    <cellStyle name="SAPBEXresDataEmph 10 2 3 4" xfId="23004"/>
    <cellStyle name="SAPBEXresDataEmph 10 2 3 5" xfId="23005"/>
    <cellStyle name="SAPBEXresDataEmph 10 2 3 6" xfId="23006"/>
    <cellStyle name="SAPBEXresDataEmph 10 2 4" xfId="23007"/>
    <cellStyle name="SAPBEXresDataEmph 10 2 5" xfId="23008"/>
    <cellStyle name="SAPBEXresDataEmph 10 2 6" xfId="23009"/>
    <cellStyle name="SAPBEXresDataEmph 10 2 7" xfId="23010"/>
    <cellStyle name="SAPBEXresDataEmph 10 2 8" xfId="23011"/>
    <cellStyle name="SAPBEXresDataEmph 10 3" xfId="23012"/>
    <cellStyle name="SAPBEXresDataEmph 10 3 2" xfId="23013"/>
    <cellStyle name="SAPBEXresDataEmph 10 3 2 2" xfId="23014"/>
    <cellStyle name="SAPBEXresDataEmph 10 3 2 3" xfId="23015"/>
    <cellStyle name="SAPBEXresDataEmph 10 3 2 4" xfId="23016"/>
    <cellStyle name="SAPBEXresDataEmph 10 3 2 5" xfId="23017"/>
    <cellStyle name="SAPBEXresDataEmph 10 3 2 6" xfId="23018"/>
    <cellStyle name="SAPBEXresDataEmph 10 3 3" xfId="23019"/>
    <cellStyle name="SAPBEXresDataEmph 10 3 3 2" xfId="23020"/>
    <cellStyle name="SAPBEXresDataEmph 10 3 3 3" xfId="23021"/>
    <cellStyle name="SAPBEXresDataEmph 10 3 3 4" xfId="23022"/>
    <cellStyle name="SAPBEXresDataEmph 10 3 3 5" xfId="23023"/>
    <cellStyle name="SAPBEXresDataEmph 10 3 3 6" xfId="23024"/>
    <cellStyle name="SAPBEXresDataEmph 10 3 4" xfId="23025"/>
    <cellStyle name="SAPBEXresDataEmph 10 3 5" xfId="23026"/>
    <cellStyle name="SAPBEXresDataEmph 10 3 6" xfId="23027"/>
    <cellStyle name="SAPBEXresDataEmph 10 3 7" xfId="23028"/>
    <cellStyle name="SAPBEXresDataEmph 10 3 8" xfId="23029"/>
    <cellStyle name="SAPBEXresDataEmph 10 4" xfId="23030"/>
    <cellStyle name="SAPBEXresDataEmph 10 5" xfId="23031"/>
    <cellStyle name="SAPBEXresDataEmph 10 6" xfId="23032"/>
    <cellStyle name="SAPBEXresDataEmph 10 7" xfId="23033"/>
    <cellStyle name="SAPBEXresDataEmph 10 8" xfId="23034"/>
    <cellStyle name="SAPBEXresDataEmph 11" xfId="23035"/>
    <cellStyle name="SAPBEXresDataEmph 11 2" xfId="23036"/>
    <cellStyle name="SAPBEXresDataEmph 11 2 2" xfId="23037"/>
    <cellStyle name="SAPBEXresDataEmph 11 2 2 2" xfId="23038"/>
    <cellStyle name="SAPBEXresDataEmph 11 2 2 3" xfId="23039"/>
    <cellStyle name="SAPBEXresDataEmph 11 2 2 4" xfId="23040"/>
    <cellStyle name="SAPBEXresDataEmph 11 2 2 5" xfId="23041"/>
    <cellStyle name="SAPBEXresDataEmph 11 2 2 6" xfId="23042"/>
    <cellStyle name="SAPBEXresDataEmph 11 2 3" xfId="23043"/>
    <cellStyle name="SAPBEXresDataEmph 11 2 3 2" xfId="23044"/>
    <cellStyle name="SAPBEXresDataEmph 11 2 3 3" xfId="23045"/>
    <cellStyle name="SAPBEXresDataEmph 11 2 3 4" xfId="23046"/>
    <cellStyle name="SAPBEXresDataEmph 11 2 3 5" xfId="23047"/>
    <cellStyle name="SAPBEXresDataEmph 11 2 3 6" xfId="23048"/>
    <cellStyle name="SAPBEXresDataEmph 11 2 4" xfId="23049"/>
    <cellStyle name="SAPBEXresDataEmph 11 2 5" xfId="23050"/>
    <cellStyle name="SAPBEXresDataEmph 11 2 6" xfId="23051"/>
    <cellStyle name="SAPBEXresDataEmph 11 2 7" xfId="23052"/>
    <cellStyle name="SAPBEXresDataEmph 11 2 8" xfId="23053"/>
    <cellStyle name="SAPBEXresDataEmph 11 3" xfId="23054"/>
    <cellStyle name="SAPBEXresDataEmph 11 3 2" xfId="23055"/>
    <cellStyle name="SAPBEXresDataEmph 11 3 2 2" xfId="23056"/>
    <cellStyle name="SAPBEXresDataEmph 11 3 2 3" xfId="23057"/>
    <cellStyle name="SAPBEXresDataEmph 11 3 2 4" xfId="23058"/>
    <cellStyle name="SAPBEXresDataEmph 11 3 2 5" xfId="23059"/>
    <cellStyle name="SAPBEXresDataEmph 11 3 2 6" xfId="23060"/>
    <cellStyle name="SAPBEXresDataEmph 11 3 3" xfId="23061"/>
    <cellStyle name="SAPBEXresDataEmph 11 3 3 2" xfId="23062"/>
    <cellStyle name="SAPBEXresDataEmph 11 3 3 3" xfId="23063"/>
    <cellStyle name="SAPBEXresDataEmph 11 3 3 4" xfId="23064"/>
    <cellStyle name="SAPBEXresDataEmph 11 3 3 5" xfId="23065"/>
    <cellStyle name="SAPBEXresDataEmph 11 3 3 6" xfId="23066"/>
    <cellStyle name="SAPBEXresDataEmph 11 3 4" xfId="23067"/>
    <cellStyle name="SAPBEXresDataEmph 11 3 5" xfId="23068"/>
    <cellStyle name="SAPBEXresDataEmph 11 3 6" xfId="23069"/>
    <cellStyle name="SAPBEXresDataEmph 11 3 7" xfId="23070"/>
    <cellStyle name="SAPBEXresDataEmph 11 3 8" xfId="23071"/>
    <cellStyle name="SAPBEXresDataEmph 11 4" xfId="23072"/>
    <cellStyle name="SAPBEXresDataEmph 11 5" xfId="23073"/>
    <cellStyle name="SAPBEXresDataEmph 11 6" xfId="23074"/>
    <cellStyle name="SAPBEXresDataEmph 11 7" xfId="23075"/>
    <cellStyle name="SAPBEXresDataEmph 11 8" xfId="23076"/>
    <cellStyle name="SAPBEXresDataEmph 12" xfId="23077"/>
    <cellStyle name="SAPBEXresDataEmph 12 2" xfId="23078"/>
    <cellStyle name="SAPBEXresDataEmph 12 2 2" xfId="23079"/>
    <cellStyle name="SAPBEXresDataEmph 12 2 2 2" xfId="23080"/>
    <cellStyle name="SAPBEXresDataEmph 12 2 2 3" xfId="23081"/>
    <cellStyle name="SAPBEXresDataEmph 12 2 2 4" xfId="23082"/>
    <cellStyle name="SAPBEXresDataEmph 12 2 2 5" xfId="23083"/>
    <cellStyle name="SAPBEXresDataEmph 12 2 2 6" xfId="23084"/>
    <cellStyle name="SAPBEXresDataEmph 12 2 3" xfId="23085"/>
    <cellStyle name="SAPBEXresDataEmph 12 2 3 2" xfId="23086"/>
    <cellStyle name="SAPBEXresDataEmph 12 2 3 3" xfId="23087"/>
    <cellStyle name="SAPBEXresDataEmph 12 2 3 4" xfId="23088"/>
    <cellStyle name="SAPBEXresDataEmph 12 2 3 5" xfId="23089"/>
    <cellStyle name="SAPBEXresDataEmph 12 2 3 6" xfId="23090"/>
    <cellStyle name="SAPBEXresDataEmph 12 2 4" xfId="23091"/>
    <cellStyle name="SAPBEXresDataEmph 12 2 5" xfId="23092"/>
    <cellStyle name="SAPBEXresDataEmph 12 2 6" xfId="23093"/>
    <cellStyle name="SAPBEXresDataEmph 12 2 7" xfId="23094"/>
    <cellStyle name="SAPBEXresDataEmph 12 2 8" xfId="23095"/>
    <cellStyle name="SAPBEXresDataEmph 12 3" xfId="23096"/>
    <cellStyle name="SAPBEXresDataEmph 12 3 2" xfId="23097"/>
    <cellStyle name="SAPBEXresDataEmph 12 3 2 2" xfId="23098"/>
    <cellStyle name="SAPBEXresDataEmph 12 3 2 3" xfId="23099"/>
    <cellStyle name="SAPBEXresDataEmph 12 3 2 4" xfId="23100"/>
    <cellStyle name="SAPBEXresDataEmph 12 3 2 5" xfId="23101"/>
    <cellStyle name="SAPBEXresDataEmph 12 3 2 6" xfId="23102"/>
    <cellStyle name="SAPBEXresDataEmph 12 3 3" xfId="23103"/>
    <cellStyle name="SAPBEXresDataEmph 12 3 3 2" xfId="23104"/>
    <cellStyle name="SAPBEXresDataEmph 12 3 3 3" xfId="23105"/>
    <cellStyle name="SAPBEXresDataEmph 12 3 3 4" xfId="23106"/>
    <cellStyle name="SAPBEXresDataEmph 12 3 3 5" xfId="23107"/>
    <cellStyle name="SAPBEXresDataEmph 12 3 3 6" xfId="23108"/>
    <cellStyle name="SAPBEXresDataEmph 12 3 4" xfId="23109"/>
    <cellStyle name="SAPBEXresDataEmph 12 3 5" xfId="23110"/>
    <cellStyle name="SAPBEXresDataEmph 12 3 6" xfId="23111"/>
    <cellStyle name="SAPBEXresDataEmph 12 3 7" xfId="23112"/>
    <cellStyle name="SAPBEXresDataEmph 12 3 8" xfId="23113"/>
    <cellStyle name="SAPBEXresDataEmph 12 4" xfId="23114"/>
    <cellStyle name="SAPBEXresDataEmph 12 5" xfId="23115"/>
    <cellStyle name="SAPBEXresDataEmph 12 6" xfId="23116"/>
    <cellStyle name="SAPBEXresDataEmph 12 7" xfId="23117"/>
    <cellStyle name="SAPBEXresDataEmph 12 8" xfId="23118"/>
    <cellStyle name="SAPBEXresDataEmph 13" xfId="23119"/>
    <cellStyle name="SAPBEXresDataEmph 13 2" xfId="23120"/>
    <cellStyle name="SAPBEXresDataEmph 13 2 2" xfId="23121"/>
    <cellStyle name="SAPBEXresDataEmph 13 2 2 2" xfId="23122"/>
    <cellStyle name="SAPBEXresDataEmph 13 2 2 3" xfId="23123"/>
    <cellStyle name="SAPBEXresDataEmph 13 2 2 4" xfId="23124"/>
    <cellStyle name="SAPBEXresDataEmph 13 2 2 5" xfId="23125"/>
    <cellStyle name="SAPBEXresDataEmph 13 2 2 6" xfId="23126"/>
    <cellStyle name="SAPBEXresDataEmph 13 2 3" xfId="23127"/>
    <cellStyle name="SAPBEXresDataEmph 13 2 3 2" xfId="23128"/>
    <cellStyle name="SAPBEXresDataEmph 13 2 3 3" xfId="23129"/>
    <cellStyle name="SAPBEXresDataEmph 13 2 3 4" xfId="23130"/>
    <cellStyle name="SAPBEXresDataEmph 13 2 3 5" xfId="23131"/>
    <cellStyle name="SAPBEXresDataEmph 13 2 3 6" xfId="23132"/>
    <cellStyle name="SAPBEXresDataEmph 13 2 4" xfId="23133"/>
    <cellStyle name="SAPBEXresDataEmph 13 2 5" xfId="23134"/>
    <cellStyle name="SAPBEXresDataEmph 13 2 6" xfId="23135"/>
    <cellStyle name="SAPBEXresDataEmph 13 2 7" xfId="23136"/>
    <cellStyle name="SAPBEXresDataEmph 13 2 8" xfId="23137"/>
    <cellStyle name="SAPBEXresDataEmph 13 3" xfId="23138"/>
    <cellStyle name="SAPBEXresDataEmph 13 3 2" xfId="23139"/>
    <cellStyle name="SAPBEXresDataEmph 13 3 2 2" xfId="23140"/>
    <cellStyle name="SAPBEXresDataEmph 13 3 2 3" xfId="23141"/>
    <cellStyle name="SAPBEXresDataEmph 13 3 2 4" xfId="23142"/>
    <cellStyle name="SAPBEXresDataEmph 13 3 2 5" xfId="23143"/>
    <cellStyle name="SAPBEXresDataEmph 13 3 2 6" xfId="23144"/>
    <cellStyle name="SAPBEXresDataEmph 13 3 3" xfId="23145"/>
    <cellStyle name="SAPBEXresDataEmph 13 3 3 2" xfId="23146"/>
    <cellStyle name="SAPBEXresDataEmph 13 3 3 3" xfId="23147"/>
    <cellStyle name="SAPBEXresDataEmph 13 3 3 4" xfId="23148"/>
    <cellStyle name="SAPBEXresDataEmph 13 3 3 5" xfId="23149"/>
    <cellStyle name="SAPBEXresDataEmph 13 3 3 6" xfId="23150"/>
    <cellStyle name="SAPBEXresDataEmph 13 3 4" xfId="23151"/>
    <cellStyle name="SAPBEXresDataEmph 13 3 5" xfId="23152"/>
    <cellStyle name="SAPBEXresDataEmph 13 3 6" xfId="23153"/>
    <cellStyle name="SAPBEXresDataEmph 13 3 7" xfId="23154"/>
    <cellStyle name="SAPBEXresDataEmph 13 3 8" xfId="23155"/>
    <cellStyle name="SAPBEXresDataEmph 13 4" xfId="23156"/>
    <cellStyle name="SAPBEXresDataEmph 13 5" xfId="23157"/>
    <cellStyle name="SAPBEXresDataEmph 13 6" xfId="23158"/>
    <cellStyle name="SAPBEXresDataEmph 13 7" xfId="23159"/>
    <cellStyle name="SAPBEXresDataEmph 13 8" xfId="23160"/>
    <cellStyle name="SAPBEXresDataEmph 14" xfId="23161"/>
    <cellStyle name="SAPBEXresDataEmph 14 2" xfId="23162"/>
    <cellStyle name="SAPBEXresDataEmph 14 2 2" xfId="23163"/>
    <cellStyle name="SAPBEXresDataEmph 14 2 2 2" xfId="23164"/>
    <cellStyle name="SAPBEXresDataEmph 14 2 2 3" xfId="23165"/>
    <cellStyle name="SAPBEXresDataEmph 14 2 2 4" xfId="23166"/>
    <cellStyle name="SAPBEXresDataEmph 14 2 2 5" xfId="23167"/>
    <cellStyle name="SAPBEXresDataEmph 14 2 2 6" xfId="23168"/>
    <cellStyle name="SAPBEXresDataEmph 14 2 3" xfId="23169"/>
    <cellStyle name="SAPBEXresDataEmph 14 2 3 2" xfId="23170"/>
    <cellStyle name="SAPBEXresDataEmph 14 2 3 3" xfId="23171"/>
    <cellStyle name="SAPBEXresDataEmph 14 2 3 4" xfId="23172"/>
    <cellStyle name="SAPBEXresDataEmph 14 2 3 5" xfId="23173"/>
    <cellStyle name="SAPBEXresDataEmph 14 2 3 6" xfId="23174"/>
    <cellStyle name="SAPBEXresDataEmph 14 2 4" xfId="23175"/>
    <cellStyle name="SAPBEXresDataEmph 14 2 5" xfId="23176"/>
    <cellStyle name="SAPBEXresDataEmph 14 2 6" xfId="23177"/>
    <cellStyle name="SAPBEXresDataEmph 14 2 7" xfId="23178"/>
    <cellStyle name="SAPBEXresDataEmph 14 2 8" xfId="23179"/>
    <cellStyle name="SAPBEXresDataEmph 14 3" xfId="23180"/>
    <cellStyle name="SAPBEXresDataEmph 14 3 2" xfId="23181"/>
    <cellStyle name="SAPBEXresDataEmph 14 3 2 2" xfId="23182"/>
    <cellStyle name="SAPBEXresDataEmph 14 3 2 3" xfId="23183"/>
    <cellStyle name="SAPBEXresDataEmph 14 3 2 4" xfId="23184"/>
    <cellStyle name="SAPBEXresDataEmph 14 3 2 5" xfId="23185"/>
    <cellStyle name="SAPBEXresDataEmph 14 3 2 6" xfId="23186"/>
    <cellStyle name="SAPBEXresDataEmph 14 3 3" xfId="23187"/>
    <cellStyle name="SAPBEXresDataEmph 14 3 3 2" xfId="23188"/>
    <cellStyle name="SAPBEXresDataEmph 14 3 3 3" xfId="23189"/>
    <cellStyle name="SAPBEXresDataEmph 14 3 3 4" xfId="23190"/>
    <cellStyle name="SAPBEXresDataEmph 14 3 3 5" xfId="23191"/>
    <cellStyle name="SAPBEXresDataEmph 14 3 3 6" xfId="23192"/>
    <cellStyle name="SAPBEXresDataEmph 14 3 4" xfId="23193"/>
    <cellStyle name="SAPBEXresDataEmph 14 3 5" xfId="23194"/>
    <cellStyle name="SAPBEXresDataEmph 14 3 6" xfId="23195"/>
    <cellStyle name="SAPBEXresDataEmph 14 3 7" xfId="23196"/>
    <cellStyle name="SAPBEXresDataEmph 14 3 8" xfId="23197"/>
    <cellStyle name="SAPBEXresDataEmph 14 4" xfId="23198"/>
    <cellStyle name="SAPBEXresDataEmph 14 5" xfId="23199"/>
    <cellStyle name="SAPBEXresDataEmph 14 6" xfId="23200"/>
    <cellStyle name="SAPBEXresDataEmph 14 7" xfId="23201"/>
    <cellStyle name="SAPBEXresDataEmph 14 8" xfId="23202"/>
    <cellStyle name="SAPBEXresDataEmph 15" xfId="23203"/>
    <cellStyle name="SAPBEXresDataEmph 15 2" xfId="23204"/>
    <cellStyle name="SAPBEXresDataEmph 15 2 2" xfId="23205"/>
    <cellStyle name="SAPBEXresDataEmph 15 2 2 2" xfId="23206"/>
    <cellStyle name="SAPBEXresDataEmph 15 2 2 3" xfId="23207"/>
    <cellStyle name="SAPBEXresDataEmph 15 2 2 4" xfId="23208"/>
    <cellStyle name="SAPBEXresDataEmph 15 2 2 5" xfId="23209"/>
    <cellStyle name="SAPBEXresDataEmph 15 2 2 6" xfId="23210"/>
    <cellStyle name="SAPBEXresDataEmph 15 2 3" xfId="23211"/>
    <cellStyle name="SAPBEXresDataEmph 15 2 3 2" xfId="23212"/>
    <cellStyle name="SAPBEXresDataEmph 15 2 3 3" xfId="23213"/>
    <cellStyle name="SAPBEXresDataEmph 15 2 3 4" xfId="23214"/>
    <cellStyle name="SAPBEXresDataEmph 15 2 3 5" xfId="23215"/>
    <cellStyle name="SAPBEXresDataEmph 15 2 3 6" xfId="23216"/>
    <cellStyle name="SAPBEXresDataEmph 15 2 4" xfId="23217"/>
    <cellStyle name="SAPBEXresDataEmph 15 2 5" xfId="23218"/>
    <cellStyle name="SAPBEXresDataEmph 15 2 6" xfId="23219"/>
    <cellStyle name="SAPBEXresDataEmph 15 2 7" xfId="23220"/>
    <cellStyle name="SAPBEXresDataEmph 15 2 8" xfId="23221"/>
    <cellStyle name="SAPBEXresDataEmph 15 3" xfId="23222"/>
    <cellStyle name="SAPBEXresDataEmph 15 3 2" xfId="23223"/>
    <cellStyle name="SAPBEXresDataEmph 15 3 2 2" xfId="23224"/>
    <cellStyle name="SAPBEXresDataEmph 15 3 2 3" xfId="23225"/>
    <cellStyle name="SAPBEXresDataEmph 15 3 2 4" xfId="23226"/>
    <cellStyle name="SAPBEXresDataEmph 15 3 2 5" xfId="23227"/>
    <cellStyle name="SAPBEXresDataEmph 15 3 2 6" xfId="23228"/>
    <cellStyle name="SAPBEXresDataEmph 15 3 3" xfId="23229"/>
    <cellStyle name="SAPBEXresDataEmph 15 3 3 2" xfId="23230"/>
    <cellStyle name="SAPBEXresDataEmph 15 3 3 3" xfId="23231"/>
    <cellStyle name="SAPBEXresDataEmph 15 3 3 4" xfId="23232"/>
    <cellStyle name="SAPBEXresDataEmph 15 3 3 5" xfId="23233"/>
    <cellStyle name="SAPBEXresDataEmph 15 3 3 6" xfId="23234"/>
    <cellStyle name="SAPBEXresDataEmph 15 3 4" xfId="23235"/>
    <cellStyle name="SAPBEXresDataEmph 15 3 5" xfId="23236"/>
    <cellStyle name="SAPBEXresDataEmph 15 3 6" xfId="23237"/>
    <cellStyle name="SAPBEXresDataEmph 15 3 7" xfId="23238"/>
    <cellStyle name="SAPBEXresDataEmph 15 3 8" xfId="23239"/>
    <cellStyle name="SAPBEXresDataEmph 15 4" xfId="23240"/>
    <cellStyle name="SAPBEXresDataEmph 15 5" xfId="23241"/>
    <cellStyle name="SAPBEXresDataEmph 15 6" xfId="23242"/>
    <cellStyle name="SAPBEXresDataEmph 15 7" xfId="23243"/>
    <cellStyle name="SAPBEXresDataEmph 15 8" xfId="23244"/>
    <cellStyle name="SAPBEXresDataEmph 16" xfId="23245"/>
    <cellStyle name="SAPBEXresDataEmph 16 2" xfId="23246"/>
    <cellStyle name="SAPBEXresDataEmph 16 2 2" xfId="23247"/>
    <cellStyle name="SAPBEXresDataEmph 16 2 2 2" xfId="23248"/>
    <cellStyle name="SAPBEXresDataEmph 16 2 2 3" xfId="23249"/>
    <cellStyle name="SAPBEXresDataEmph 16 2 2 4" xfId="23250"/>
    <cellStyle name="SAPBEXresDataEmph 16 2 2 5" xfId="23251"/>
    <cellStyle name="SAPBEXresDataEmph 16 2 2 6" xfId="23252"/>
    <cellStyle name="SAPBEXresDataEmph 16 2 3" xfId="23253"/>
    <cellStyle name="SAPBEXresDataEmph 16 2 3 2" xfId="23254"/>
    <cellStyle name="SAPBEXresDataEmph 16 2 3 3" xfId="23255"/>
    <cellStyle name="SAPBEXresDataEmph 16 2 3 4" xfId="23256"/>
    <cellStyle name="SAPBEXresDataEmph 16 2 3 5" xfId="23257"/>
    <cellStyle name="SAPBEXresDataEmph 16 2 3 6" xfId="23258"/>
    <cellStyle name="SAPBEXresDataEmph 16 2 4" xfId="23259"/>
    <cellStyle name="SAPBEXresDataEmph 16 2 5" xfId="23260"/>
    <cellStyle name="SAPBEXresDataEmph 16 2 6" xfId="23261"/>
    <cellStyle name="SAPBEXresDataEmph 16 2 7" xfId="23262"/>
    <cellStyle name="SAPBEXresDataEmph 16 2 8" xfId="23263"/>
    <cellStyle name="SAPBEXresDataEmph 16 3" xfId="23264"/>
    <cellStyle name="SAPBEXresDataEmph 16 3 2" xfId="23265"/>
    <cellStyle name="SAPBEXresDataEmph 16 3 2 2" xfId="23266"/>
    <cellStyle name="SAPBEXresDataEmph 16 3 2 3" xfId="23267"/>
    <cellStyle name="SAPBEXresDataEmph 16 3 2 4" xfId="23268"/>
    <cellStyle name="SAPBEXresDataEmph 16 3 2 5" xfId="23269"/>
    <cellStyle name="SAPBEXresDataEmph 16 3 2 6" xfId="23270"/>
    <cellStyle name="SAPBEXresDataEmph 16 3 3" xfId="23271"/>
    <cellStyle name="SAPBEXresDataEmph 16 3 3 2" xfId="23272"/>
    <cellStyle name="SAPBEXresDataEmph 16 3 3 3" xfId="23273"/>
    <cellStyle name="SAPBEXresDataEmph 16 3 3 4" xfId="23274"/>
    <cellStyle name="SAPBEXresDataEmph 16 3 3 5" xfId="23275"/>
    <cellStyle name="SAPBEXresDataEmph 16 3 3 6" xfId="23276"/>
    <cellStyle name="SAPBEXresDataEmph 16 3 4" xfId="23277"/>
    <cellStyle name="SAPBEXresDataEmph 16 3 5" xfId="23278"/>
    <cellStyle name="SAPBEXresDataEmph 16 3 6" xfId="23279"/>
    <cellStyle name="SAPBEXresDataEmph 16 3 7" xfId="23280"/>
    <cellStyle name="SAPBEXresDataEmph 16 3 8" xfId="23281"/>
    <cellStyle name="SAPBEXresDataEmph 16 4" xfId="23282"/>
    <cellStyle name="SAPBEXresDataEmph 16 5" xfId="23283"/>
    <cellStyle name="SAPBEXresDataEmph 16 6" xfId="23284"/>
    <cellStyle name="SAPBEXresDataEmph 16 7" xfId="23285"/>
    <cellStyle name="SAPBEXresDataEmph 16 8" xfId="23286"/>
    <cellStyle name="SAPBEXresDataEmph 17" xfId="23287"/>
    <cellStyle name="SAPBEXresDataEmph 17 2" xfId="23288"/>
    <cellStyle name="SAPBEXresDataEmph 17 2 2" xfId="23289"/>
    <cellStyle name="SAPBEXresDataEmph 17 2 2 2" xfId="23290"/>
    <cellStyle name="SAPBEXresDataEmph 17 2 2 3" xfId="23291"/>
    <cellStyle name="SAPBEXresDataEmph 17 2 2 4" xfId="23292"/>
    <cellStyle name="SAPBEXresDataEmph 17 2 2 5" xfId="23293"/>
    <cellStyle name="SAPBEXresDataEmph 17 2 2 6" xfId="23294"/>
    <cellStyle name="SAPBEXresDataEmph 17 2 3" xfId="23295"/>
    <cellStyle name="SAPBEXresDataEmph 17 2 3 2" xfId="23296"/>
    <cellStyle name="SAPBEXresDataEmph 17 2 3 3" xfId="23297"/>
    <cellStyle name="SAPBEXresDataEmph 17 2 3 4" xfId="23298"/>
    <cellStyle name="SAPBEXresDataEmph 17 2 3 5" xfId="23299"/>
    <cellStyle name="SAPBEXresDataEmph 17 2 3 6" xfId="23300"/>
    <cellStyle name="SAPBEXresDataEmph 17 2 4" xfId="23301"/>
    <cellStyle name="SAPBEXresDataEmph 17 2 5" xfId="23302"/>
    <cellStyle name="SAPBEXresDataEmph 17 2 6" xfId="23303"/>
    <cellStyle name="SAPBEXresDataEmph 17 2 7" xfId="23304"/>
    <cellStyle name="SAPBEXresDataEmph 17 2 8" xfId="23305"/>
    <cellStyle name="SAPBEXresDataEmph 17 3" xfId="23306"/>
    <cellStyle name="SAPBEXresDataEmph 17 3 2" xfId="23307"/>
    <cellStyle name="SAPBEXresDataEmph 17 3 2 2" xfId="23308"/>
    <cellStyle name="SAPBEXresDataEmph 17 3 2 3" xfId="23309"/>
    <cellStyle name="SAPBEXresDataEmph 17 3 2 4" xfId="23310"/>
    <cellStyle name="SAPBEXresDataEmph 17 3 2 5" xfId="23311"/>
    <cellStyle name="SAPBEXresDataEmph 17 3 2 6" xfId="23312"/>
    <cellStyle name="SAPBEXresDataEmph 17 3 3" xfId="23313"/>
    <cellStyle name="SAPBEXresDataEmph 17 3 3 2" xfId="23314"/>
    <cellStyle name="SAPBEXresDataEmph 17 3 3 3" xfId="23315"/>
    <cellStyle name="SAPBEXresDataEmph 17 3 3 4" xfId="23316"/>
    <cellStyle name="SAPBEXresDataEmph 17 3 3 5" xfId="23317"/>
    <cellStyle name="SAPBEXresDataEmph 17 3 3 6" xfId="23318"/>
    <cellStyle name="SAPBEXresDataEmph 17 3 4" xfId="23319"/>
    <cellStyle name="SAPBEXresDataEmph 17 3 5" xfId="23320"/>
    <cellStyle name="SAPBEXresDataEmph 17 3 6" xfId="23321"/>
    <cellStyle name="SAPBEXresDataEmph 17 3 7" xfId="23322"/>
    <cellStyle name="SAPBEXresDataEmph 17 3 8" xfId="23323"/>
    <cellStyle name="SAPBEXresDataEmph 17 4" xfId="23324"/>
    <cellStyle name="SAPBEXresDataEmph 17 5" xfId="23325"/>
    <cellStyle name="SAPBEXresDataEmph 17 6" xfId="23326"/>
    <cellStyle name="SAPBEXresDataEmph 17 7" xfId="23327"/>
    <cellStyle name="SAPBEXresDataEmph 17 8" xfId="23328"/>
    <cellStyle name="SAPBEXresDataEmph 18" xfId="23329"/>
    <cellStyle name="SAPBEXresDataEmph 18 2" xfId="23330"/>
    <cellStyle name="SAPBEXresDataEmph 18 2 2" xfId="23331"/>
    <cellStyle name="SAPBEXresDataEmph 18 2 2 2" xfId="23332"/>
    <cellStyle name="SAPBEXresDataEmph 18 2 2 3" xfId="23333"/>
    <cellStyle name="SAPBEXresDataEmph 18 2 2 4" xfId="23334"/>
    <cellStyle name="SAPBEXresDataEmph 18 2 2 5" xfId="23335"/>
    <cellStyle name="SAPBEXresDataEmph 18 2 2 6" xfId="23336"/>
    <cellStyle name="SAPBEXresDataEmph 18 2 3" xfId="23337"/>
    <cellStyle name="SAPBEXresDataEmph 18 2 3 2" xfId="23338"/>
    <cellStyle name="SAPBEXresDataEmph 18 2 3 3" xfId="23339"/>
    <cellStyle name="SAPBEXresDataEmph 18 2 3 4" xfId="23340"/>
    <cellStyle name="SAPBEXresDataEmph 18 2 3 5" xfId="23341"/>
    <cellStyle name="SAPBEXresDataEmph 18 2 3 6" xfId="23342"/>
    <cellStyle name="SAPBEXresDataEmph 18 2 4" xfId="23343"/>
    <cellStyle name="SAPBEXresDataEmph 18 2 5" xfId="23344"/>
    <cellStyle name="SAPBEXresDataEmph 18 2 6" xfId="23345"/>
    <cellStyle name="SAPBEXresDataEmph 18 2 7" xfId="23346"/>
    <cellStyle name="SAPBEXresDataEmph 18 2 8" xfId="23347"/>
    <cellStyle name="SAPBEXresDataEmph 18 3" xfId="23348"/>
    <cellStyle name="SAPBEXresDataEmph 18 3 2" xfId="23349"/>
    <cellStyle name="SAPBEXresDataEmph 18 3 2 2" xfId="23350"/>
    <cellStyle name="SAPBEXresDataEmph 18 3 2 3" xfId="23351"/>
    <cellStyle name="SAPBEXresDataEmph 18 3 2 4" xfId="23352"/>
    <cellStyle name="SAPBEXresDataEmph 18 3 2 5" xfId="23353"/>
    <cellStyle name="SAPBEXresDataEmph 18 3 2 6" xfId="23354"/>
    <cellStyle name="SAPBEXresDataEmph 18 3 3" xfId="23355"/>
    <cellStyle name="SAPBEXresDataEmph 18 3 3 2" xfId="23356"/>
    <cellStyle name="SAPBEXresDataEmph 18 3 3 3" xfId="23357"/>
    <cellStyle name="SAPBEXresDataEmph 18 3 3 4" xfId="23358"/>
    <cellStyle name="SAPBEXresDataEmph 18 3 3 5" xfId="23359"/>
    <cellStyle name="SAPBEXresDataEmph 18 3 3 6" xfId="23360"/>
    <cellStyle name="SAPBEXresDataEmph 18 3 4" xfId="23361"/>
    <cellStyle name="SAPBEXresDataEmph 18 3 5" xfId="23362"/>
    <cellStyle name="SAPBEXresDataEmph 18 3 6" xfId="23363"/>
    <cellStyle name="SAPBEXresDataEmph 18 3 7" xfId="23364"/>
    <cellStyle name="SAPBEXresDataEmph 18 3 8" xfId="23365"/>
    <cellStyle name="SAPBEXresDataEmph 18 4" xfId="23366"/>
    <cellStyle name="SAPBEXresDataEmph 18 5" xfId="23367"/>
    <cellStyle name="SAPBEXresDataEmph 18 6" xfId="23368"/>
    <cellStyle name="SAPBEXresDataEmph 18 7" xfId="23369"/>
    <cellStyle name="SAPBEXresDataEmph 18 8" xfId="23370"/>
    <cellStyle name="SAPBEXresDataEmph 19" xfId="23371"/>
    <cellStyle name="SAPBEXresDataEmph 19 2" xfId="23372"/>
    <cellStyle name="SAPBEXresDataEmph 19 2 2" xfId="23373"/>
    <cellStyle name="SAPBEXresDataEmph 19 2 2 2" xfId="23374"/>
    <cellStyle name="SAPBEXresDataEmph 19 2 2 3" xfId="23375"/>
    <cellStyle name="SAPBEXresDataEmph 19 2 2 4" xfId="23376"/>
    <cellStyle name="SAPBEXresDataEmph 19 2 2 5" xfId="23377"/>
    <cellStyle name="SAPBEXresDataEmph 19 2 2 6" xfId="23378"/>
    <cellStyle name="SAPBEXresDataEmph 19 2 3" xfId="23379"/>
    <cellStyle name="SAPBEXresDataEmph 19 2 3 2" xfId="23380"/>
    <cellStyle name="SAPBEXresDataEmph 19 2 3 3" xfId="23381"/>
    <cellStyle name="SAPBEXresDataEmph 19 2 3 4" xfId="23382"/>
    <cellStyle name="SAPBEXresDataEmph 19 2 3 5" xfId="23383"/>
    <cellStyle name="SAPBEXresDataEmph 19 2 3 6" xfId="23384"/>
    <cellStyle name="SAPBEXresDataEmph 19 2 4" xfId="23385"/>
    <cellStyle name="SAPBEXresDataEmph 19 2 5" xfId="23386"/>
    <cellStyle name="SAPBEXresDataEmph 19 2 6" xfId="23387"/>
    <cellStyle name="SAPBEXresDataEmph 19 2 7" xfId="23388"/>
    <cellStyle name="SAPBEXresDataEmph 19 2 8" xfId="23389"/>
    <cellStyle name="SAPBEXresDataEmph 19 3" xfId="23390"/>
    <cellStyle name="SAPBEXresDataEmph 19 3 2" xfId="23391"/>
    <cellStyle name="SAPBEXresDataEmph 19 3 2 2" xfId="23392"/>
    <cellStyle name="SAPBEXresDataEmph 19 3 2 3" xfId="23393"/>
    <cellStyle name="SAPBEXresDataEmph 19 3 2 4" xfId="23394"/>
    <cellStyle name="SAPBEXresDataEmph 19 3 2 5" xfId="23395"/>
    <cellStyle name="SAPBEXresDataEmph 19 3 2 6" xfId="23396"/>
    <cellStyle name="SAPBEXresDataEmph 19 3 3" xfId="23397"/>
    <cellStyle name="SAPBEXresDataEmph 19 3 3 2" xfId="23398"/>
    <cellStyle name="SAPBEXresDataEmph 19 3 3 3" xfId="23399"/>
    <cellStyle name="SAPBEXresDataEmph 19 3 3 4" xfId="23400"/>
    <cellStyle name="SAPBEXresDataEmph 19 3 3 5" xfId="23401"/>
    <cellStyle name="SAPBEXresDataEmph 19 3 3 6" xfId="23402"/>
    <cellStyle name="SAPBEXresDataEmph 19 3 4" xfId="23403"/>
    <cellStyle name="SAPBEXresDataEmph 19 3 5" xfId="23404"/>
    <cellStyle name="SAPBEXresDataEmph 19 3 6" xfId="23405"/>
    <cellStyle name="SAPBEXresDataEmph 19 3 7" xfId="23406"/>
    <cellStyle name="SAPBEXresDataEmph 19 3 8" xfId="23407"/>
    <cellStyle name="SAPBEXresDataEmph 19 4" xfId="23408"/>
    <cellStyle name="SAPBEXresDataEmph 19 5" xfId="23409"/>
    <cellStyle name="SAPBEXresDataEmph 19 6" xfId="23410"/>
    <cellStyle name="SAPBEXresDataEmph 19 7" xfId="23411"/>
    <cellStyle name="SAPBEXresDataEmph 19 8" xfId="23412"/>
    <cellStyle name="SAPBEXresDataEmph 2" xfId="23413"/>
    <cellStyle name="SAPBEXresDataEmph 2 2" xfId="23414"/>
    <cellStyle name="SAPBEXresDataEmph 2 2 2" xfId="23415"/>
    <cellStyle name="SAPBEXresDataEmph 2 2 2 2" xfId="23416"/>
    <cellStyle name="SAPBEXresDataEmph 2 2 2 3" xfId="23417"/>
    <cellStyle name="SAPBEXresDataEmph 2 2 2 4" xfId="23418"/>
    <cellStyle name="SAPBEXresDataEmph 2 2 2 5" xfId="23419"/>
    <cellStyle name="SAPBEXresDataEmph 2 2 2 6" xfId="23420"/>
    <cellStyle name="SAPBEXresDataEmph 2 2 3" xfId="23421"/>
    <cellStyle name="SAPBEXresDataEmph 2 2 3 2" xfId="23422"/>
    <cellStyle name="SAPBEXresDataEmph 2 2 3 3" xfId="23423"/>
    <cellStyle name="SAPBEXresDataEmph 2 2 3 4" xfId="23424"/>
    <cellStyle name="SAPBEXresDataEmph 2 2 3 5" xfId="23425"/>
    <cellStyle name="SAPBEXresDataEmph 2 2 3 6" xfId="23426"/>
    <cellStyle name="SAPBEXresDataEmph 2 2 4" xfId="23427"/>
    <cellStyle name="SAPBEXresDataEmph 2 2 5" xfId="23428"/>
    <cellStyle name="SAPBEXresDataEmph 2 2 6" xfId="23429"/>
    <cellStyle name="SAPBEXresDataEmph 2 2 7" xfId="23430"/>
    <cellStyle name="SAPBEXresDataEmph 2 2 8" xfId="23431"/>
    <cellStyle name="SAPBEXresDataEmph 2 3" xfId="23432"/>
    <cellStyle name="SAPBEXresDataEmph 2 3 2" xfId="23433"/>
    <cellStyle name="SAPBEXresDataEmph 2 3 2 2" xfId="23434"/>
    <cellStyle name="SAPBEXresDataEmph 2 3 2 3" xfId="23435"/>
    <cellStyle name="SAPBEXresDataEmph 2 3 2 4" xfId="23436"/>
    <cellStyle name="SAPBEXresDataEmph 2 3 2 5" xfId="23437"/>
    <cellStyle name="SAPBEXresDataEmph 2 3 2 6" xfId="23438"/>
    <cellStyle name="SAPBEXresDataEmph 2 3 3" xfId="23439"/>
    <cellStyle name="SAPBEXresDataEmph 2 3 3 2" xfId="23440"/>
    <cellStyle name="SAPBEXresDataEmph 2 3 3 3" xfId="23441"/>
    <cellStyle name="SAPBEXresDataEmph 2 3 3 4" xfId="23442"/>
    <cellStyle name="SAPBEXresDataEmph 2 3 3 5" xfId="23443"/>
    <cellStyle name="SAPBEXresDataEmph 2 3 3 6" xfId="23444"/>
    <cellStyle name="SAPBEXresDataEmph 2 3 4" xfId="23445"/>
    <cellStyle name="SAPBEXresDataEmph 2 3 5" xfId="23446"/>
    <cellStyle name="SAPBEXresDataEmph 2 3 6" xfId="23447"/>
    <cellStyle name="SAPBEXresDataEmph 2 3 7" xfId="23448"/>
    <cellStyle name="SAPBEXresDataEmph 2 3 8" xfId="23449"/>
    <cellStyle name="SAPBEXresDataEmph 2 4" xfId="23450"/>
    <cellStyle name="SAPBEXresDataEmph 2 5" xfId="23451"/>
    <cellStyle name="SAPBEXresDataEmph 2 6" xfId="23452"/>
    <cellStyle name="SAPBEXresDataEmph 2 7" xfId="23453"/>
    <cellStyle name="SAPBEXresDataEmph 2 8" xfId="23454"/>
    <cellStyle name="SAPBEXresDataEmph 20" xfId="23455"/>
    <cellStyle name="SAPBEXresDataEmph 20 2" xfId="23456"/>
    <cellStyle name="SAPBEXresDataEmph 20 2 2" xfId="23457"/>
    <cellStyle name="SAPBEXresDataEmph 20 2 3" xfId="23458"/>
    <cellStyle name="SAPBEXresDataEmph 20 2 4" xfId="23459"/>
    <cellStyle name="SAPBEXresDataEmph 20 2 5" xfId="23460"/>
    <cellStyle name="SAPBEXresDataEmph 20 2 6" xfId="23461"/>
    <cellStyle name="SAPBEXresDataEmph 20 3" xfId="23462"/>
    <cellStyle name="SAPBEXresDataEmph 20 3 2" xfId="23463"/>
    <cellStyle name="SAPBEXresDataEmph 20 3 3" xfId="23464"/>
    <cellStyle name="SAPBEXresDataEmph 20 3 4" xfId="23465"/>
    <cellStyle name="SAPBEXresDataEmph 20 3 5" xfId="23466"/>
    <cellStyle name="SAPBEXresDataEmph 20 3 6" xfId="23467"/>
    <cellStyle name="SAPBEXresDataEmph 20 4" xfId="23468"/>
    <cellStyle name="SAPBEXresDataEmph 20 5" xfId="23469"/>
    <cellStyle name="SAPBEXresDataEmph 20 6" xfId="23470"/>
    <cellStyle name="SAPBEXresDataEmph 20 7" xfId="23471"/>
    <cellStyle name="SAPBEXresDataEmph 20 8" xfId="23472"/>
    <cellStyle name="SAPBEXresDataEmph 21" xfId="23473"/>
    <cellStyle name="SAPBEXresDataEmph 21 2" xfId="23474"/>
    <cellStyle name="SAPBEXresDataEmph 21 2 2" xfId="23475"/>
    <cellStyle name="SAPBEXresDataEmph 21 2 3" xfId="23476"/>
    <cellStyle name="SAPBEXresDataEmph 21 2 4" xfId="23477"/>
    <cellStyle name="SAPBEXresDataEmph 21 2 5" xfId="23478"/>
    <cellStyle name="SAPBEXresDataEmph 21 2 6" xfId="23479"/>
    <cellStyle name="SAPBEXresDataEmph 21 3" xfId="23480"/>
    <cellStyle name="SAPBEXresDataEmph 21 3 2" xfId="23481"/>
    <cellStyle name="SAPBEXresDataEmph 21 3 3" xfId="23482"/>
    <cellStyle name="SAPBEXresDataEmph 21 3 4" xfId="23483"/>
    <cellStyle name="SAPBEXresDataEmph 21 3 5" xfId="23484"/>
    <cellStyle name="SAPBEXresDataEmph 21 3 6" xfId="23485"/>
    <cellStyle name="SAPBEXresDataEmph 21 4" xfId="23486"/>
    <cellStyle name="SAPBEXresDataEmph 21 5" xfId="23487"/>
    <cellStyle name="SAPBEXresDataEmph 21 6" xfId="23488"/>
    <cellStyle name="SAPBEXresDataEmph 21 7" xfId="23489"/>
    <cellStyle name="SAPBEXresDataEmph 21 8" xfId="23490"/>
    <cellStyle name="SAPBEXresDataEmph 22" xfId="23491"/>
    <cellStyle name="SAPBEXresDataEmph 23" xfId="23492"/>
    <cellStyle name="SAPBEXresDataEmph 24" xfId="23493"/>
    <cellStyle name="SAPBEXresDataEmph 25" xfId="23494"/>
    <cellStyle name="SAPBEXresDataEmph 26" xfId="23495"/>
    <cellStyle name="SAPBEXresDataEmph 27" xfId="32955"/>
    <cellStyle name="SAPBEXresDataEmph 3" xfId="23496"/>
    <cellStyle name="SAPBEXresDataEmph 3 2" xfId="23497"/>
    <cellStyle name="SAPBEXresDataEmph 3 2 2" xfId="23498"/>
    <cellStyle name="SAPBEXresDataEmph 3 2 2 2" xfId="23499"/>
    <cellStyle name="SAPBEXresDataEmph 3 2 2 3" xfId="23500"/>
    <cellStyle name="SAPBEXresDataEmph 3 2 2 4" xfId="23501"/>
    <cellStyle name="SAPBEXresDataEmph 3 2 2 5" xfId="23502"/>
    <cellStyle name="SAPBEXresDataEmph 3 2 2 6" xfId="23503"/>
    <cellStyle name="SAPBEXresDataEmph 3 2 3" xfId="23504"/>
    <cellStyle name="SAPBEXresDataEmph 3 2 3 2" xfId="23505"/>
    <cellStyle name="SAPBEXresDataEmph 3 2 3 3" xfId="23506"/>
    <cellStyle name="SAPBEXresDataEmph 3 2 3 4" xfId="23507"/>
    <cellStyle name="SAPBEXresDataEmph 3 2 3 5" xfId="23508"/>
    <cellStyle name="SAPBEXresDataEmph 3 2 3 6" xfId="23509"/>
    <cellStyle name="SAPBEXresDataEmph 3 2 4" xfId="23510"/>
    <cellStyle name="SAPBEXresDataEmph 3 2 5" xfId="23511"/>
    <cellStyle name="SAPBEXresDataEmph 3 2 6" xfId="23512"/>
    <cellStyle name="SAPBEXresDataEmph 3 2 7" xfId="23513"/>
    <cellStyle name="SAPBEXresDataEmph 3 2 8" xfId="23514"/>
    <cellStyle name="SAPBEXresDataEmph 3 3" xfId="23515"/>
    <cellStyle name="SAPBEXresDataEmph 3 3 2" xfId="23516"/>
    <cellStyle name="SAPBEXresDataEmph 3 3 2 2" xfId="23517"/>
    <cellStyle name="SAPBEXresDataEmph 3 3 2 3" xfId="23518"/>
    <cellStyle name="SAPBEXresDataEmph 3 3 2 4" xfId="23519"/>
    <cellStyle name="SAPBEXresDataEmph 3 3 2 5" xfId="23520"/>
    <cellStyle name="SAPBEXresDataEmph 3 3 2 6" xfId="23521"/>
    <cellStyle name="SAPBEXresDataEmph 3 3 3" xfId="23522"/>
    <cellStyle name="SAPBEXresDataEmph 3 3 3 2" xfId="23523"/>
    <cellStyle name="SAPBEXresDataEmph 3 3 3 3" xfId="23524"/>
    <cellStyle name="SAPBEXresDataEmph 3 3 3 4" xfId="23525"/>
    <cellStyle name="SAPBEXresDataEmph 3 3 3 5" xfId="23526"/>
    <cellStyle name="SAPBEXresDataEmph 3 3 3 6" xfId="23527"/>
    <cellStyle name="SAPBEXresDataEmph 3 3 4" xfId="23528"/>
    <cellStyle name="SAPBEXresDataEmph 3 3 5" xfId="23529"/>
    <cellStyle name="SAPBEXresDataEmph 3 3 6" xfId="23530"/>
    <cellStyle name="SAPBEXresDataEmph 3 3 7" xfId="23531"/>
    <cellStyle name="SAPBEXresDataEmph 3 3 8" xfId="23532"/>
    <cellStyle name="SAPBEXresDataEmph 3 4" xfId="23533"/>
    <cellStyle name="SAPBEXresDataEmph 3 5" xfId="23534"/>
    <cellStyle name="SAPBEXresDataEmph 3 6" xfId="23535"/>
    <cellStyle name="SAPBEXresDataEmph 3 7" xfId="23536"/>
    <cellStyle name="SAPBEXresDataEmph 3 8" xfId="23537"/>
    <cellStyle name="SAPBEXresDataEmph 4" xfId="23538"/>
    <cellStyle name="SAPBEXresDataEmph 4 2" xfId="23539"/>
    <cellStyle name="SAPBEXresDataEmph 4 2 2" xfId="23540"/>
    <cellStyle name="SAPBEXresDataEmph 4 2 2 2" xfId="23541"/>
    <cellStyle name="SAPBEXresDataEmph 4 2 2 3" xfId="23542"/>
    <cellStyle name="SAPBEXresDataEmph 4 2 2 4" xfId="23543"/>
    <cellStyle name="SAPBEXresDataEmph 4 2 2 5" xfId="23544"/>
    <cellStyle name="SAPBEXresDataEmph 4 2 2 6" xfId="23545"/>
    <cellStyle name="SAPBEXresDataEmph 4 2 3" xfId="23546"/>
    <cellStyle name="SAPBEXresDataEmph 4 2 3 2" xfId="23547"/>
    <cellStyle name="SAPBEXresDataEmph 4 2 3 3" xfId="23548"/>
    <cellStyle name="SAPBEXresDataEmph 4 2 3 4" xfId="23549"/>
    <cellStyle name="SAPBEXresDataEmph 4 2 3 5" xfId="23550"/>
    <cellStyle name="SAPBEXresDataEmph 4 2 3 6" xfId="23551"/>
    <cellStyle name="SAPBEXresDataEmph 4 2 4" xfId="23552"/>
    <cellStyle name="SAPBEXresDataEmph 4 2 5" xfId="23553"/>
    <cellStyle name="SAPBEXresDataEmph 4 2 6" xfId="23554"/>
    <cellStyle name="SAPBEXresDataEmph 4 2 7" xfId="23555"/>
    <cellStyle name="SAPBEXresDataEmph 4 2 8" xfId="23556"/>
    <cellStyle name="SAPBEXresDataEmph 4 3" xfId="23557"/>
    <cellStyle name="SAPBEXresDataEmph 4 3 2" xfId="23558"/>
    <cellStyle name="SAPBEXresDataEmph 4 3 2 2" xfId="23559"/>
    <cellStyle name="SAPBEXresDataEmph 4 3 2 3" xfId="23560"/>
    <cellStyle name="SAPBEXresDataEmph 4 3 2 4" xfId="23561"/>
    <cellStyle name="SAPBEXresDataEmph 4 3 2 5" xfId="23562"/>
    <cellStyle name="SAPBEXresDataEmph 4 3 2 6" xfId="23563"/>
    <cellStyle name="SAPBEXresDataEmph 4 3 3" xfId="23564"/>
    <cellStyle name="SAPBEXresDataEmph 4 3 3 2" xfId="23565"/>
    <cellStyle name="SAPBEXresDataEmph 4 3 3 3" xfId="23566"/>
    <cellStyle name="SAPBEXresDataEmph 4 3 3 4" xfId="23567"/>
    <cellStyle name="SAPBEXresDataEmph 4 3 3 5" xfId="23568"/>
    <cellStyle name="SAPBEXresDataEmph 4 3 3 6" xfId="23569"/>
    <cellStyle name="SAPBEXresDataEmph 4 3 4" xfId="23570"/>
    <cellStyle name="SAPBEXresDataEmph 4 3 5" xfId="23571"/>
    <cellStyle name="SAPBEXresDataEmph 4 3 6" xfId="23572"/>
    <cellStyle name="SAPBEXresDataEmph 4 3 7" xfId="23573"/>
    <cellStyle name="SAPBEXresDataEmph 4 3 8" xfId="23574"/>
    <cellStyle name="SAPBEXresDataEmph 4 4" xfId="23575"/>
    <cellStyle name="SAPBEXresDataEmph 4 5" xfId="23576"/>
    <cellStyle name="SAPBEXresDataEmph 4 6" xfId="23577"/>
    <cellStyle name="SAPBEXresDataEmph 4 7" xfId="23578"/>
    <cellStyle name="SAPBEXresDataEmph 4 8" xfId="23579"/>
    <cellStyle name="SAPBEXresDataEmph 5" xfId="23580"/>
    <cellStyle name="SAPBEXresDataEmph 5 2" xfId="23581"/>
    <cellStyle name="SAPBEXresDataEmph 5 2 2" xfId="23582"/>
    <cellStyle name="SAPBEXresDataEmph 5 2 2 2" xfId="23583"/>
    <cellStyle name="SAPBEXresDataEmph 5 2 2 3" xfId="23584"/>
    <cellStyle name="SAPBEXresDataEmph 5 2 2 4" xfId="23585"/>
    <cellStyle name="SAPBEXresDataEmph 5 2 2 5" xfId="23586"/>
    <cellStyle name="SAPBEXresDataEmph 5 2 2 6" xfId="23587"/>
    <cellStyle name="SAPBEXresDataEmph 5 2 3" xfId="23588"/>
    <cellStyle name="SAPBEXresDataEmph 5 2 3 2" xfId="23589"/>
    <cellStyle name="SAPBEXresDataEmph 5 2 3 3" xfId="23590"/>
    <cellStyle name="SAPBEXresDataEmph 5 2 3 4" xfId="23591"/>
    <cellStyle name="SAPBEXresDataEmph 5 2 3 5" xfId="23592"/>
    <cellStyle name="SAPBEXresDataEmph 5 2 3 6" xfId="23593"/>
    <cellStyle name="SAPBEXresDataEmph 5 2 4" xfId="23594"/>
    <cellStyle name="SAPBEXresDataEmph 5 2 5" xfId="23595"/>
    <cellStyle name="SAPBEXresDataEmph 5 2 6" xfId="23596"/>
    <cellStyle name="SAPBEXresDataEmph 5 2 7" xfId="23597"/>
    <cellStyle name="SAPBEXresDataEmph 5 2 8" xfId="23598"/>
    <cellStyle name="SAPBEXresDataEmph 5 3" xfId="23599"/>
    <cellStyle name="SAPBEXresDataEmph 5 3 2" xfId="23600"/>
    <cellStyle name="SAPBEXresDataEmph 5 3 2 2" xfId="23601"/>
    <cellStyle name="SAPBEXresDataEmph 5 3 2 3" xfId="23602"/>
    <cellStyle name="SAPBEXresDataEmph 5 3 2 4" xfId="23603"/>
    <cellStyle name="SAPBEXresDataEmph 5 3 2 5" xfId="23604"/>
    <cellStyle name="SAPBEXresDataEmph 5 3 2 6" xfId="23605"/>
    <cellStyle name="SAPBEXresDataEmph 5 3 3" xfId="23606"/>
    <cellStyle name="SAPBEXresDataEmph 5 3 3 2" xfId="23607"/>
    <cellStyle name="SAPBEXresDataEmph 5 3 3 3" xfId="23608"/>
    <cellStyle name="SAPBEXresDataEmph 5 3 3 4" xfId="23609"/>
    <cellStyle name="SAPBEXresDataEmph 5 3 3 5" xfId="23610"/>
    <cellStyle name="SAPBEXresDataEmph 5 3 3 6" xfId="23611"/>
    <cellStyle name="SAPBEXresDataEmph 5 3 4" xfId="23612"/>
    <cellStyle name="SAPBEXresDataEmph 5 3 5" xfId="23613"/>
    <cellStyle name="SAPBEXresDataEmph 5 3 6" xfId="23614"/>
    <cellStyle name="SAPBEXresDataEmph 5 3 7" xfId="23615"/>
    <cellStyle name="SAPBEXresDataEmph 5 3 8" xfId="23616"/>
    <cellStyle name="SAPBEXresDataEmph 5 4" xfId="23617"/>
    <cellStyle name="SAPBEXresDataEmph 5 5" xfId="23618"/>
    <cellStyle name="SAPBEXresDataEmph 5 6" xfId="23619"/>
    <cellStyle name="SAPBEXresDataEmph 5 7" xfId="23620"/>
    <cellStyle name="SAPBEXresDataEmph 5 8" xfId="23621"/>
    <cellStyle name="SAPBEXresDataEmph 6" xfId="23622"/>
    <cellStyle name="SAPBEXresDataEmph 6 2" xfId="23623"/>
    <cellStyle name="SAPBEXresDataEmph 6 2 2" xfId="23624"/>
    <cellStyle name="SAPBEXresDataEmph 6 2 2 2" xfId="23625"/>
    <cellStyle name="SAPBEXresDataEmph 6 2 2 3" xfId="23626"/>
    <cellStyle name="SAPBEXresDataEmph 6 2 2 4" xfId="23627"/>
    <cellStyle name="SAPBEXresDataEmph 6 2 2 5" xfId="23628"/>
    <cellStyle name="SAPBEXresDataEmph 6 2 2 6" xfId="23629"/>
    <cellStyle name="SAPBEXresDataEmph 6 2 3" xfId="23630"/>
    <cellStyle name="SAPBEXresDataEmph 6 2 3 2" xfId="23631"/>
    <cellStyle name="SAPBEXresDataEmph 6 2 3 3" xfId="23632"/>
    <cellStyle name="SAPBEXresDataEmph 6 2 3 4" xfId="23633"/>
    <cellStyle name="SAPBEXresDataEmph 6 2 3 5" xfId="23634"/>
    <cellStyle name="SAPBEXresDataEmph 6 2 3 6" xfId="23635"/>
    <cellStyle name="SAPBEXresDataEmph 6 2 4" xfId="23636"/>
    <cellStyle name="SAPBEXresDataEmph 6 2 5" xfId="23637"/>
    <cellStyle name="SAPBEXresDataEmph 6 2 6" xfId="23638"/>
    <cellStyle name="SAPBEXresDataEmph 6 2 7" xfId="23639"/>
    <cellStyle name="SAPBEXresDataEmph 6 2 8" xfId="23640"/>
    <cellStyle name="SAPBEXresDataEmph 6 3" xfId="23641"/>
    <cellStyle name="SAPBEXresDataEmph 6 3 2" xfId="23642"/>
    <cellStyle name="SAPBEXresDataEmph 6 3 2 2" xfId="23643"/>
    <cellStyle name="SAPBEXresDataEmph 6 3 2 3" xfId="23644"/>
    <cellStyle name="SAPBEXresDataEmph 6 3 2 4" xfId="23645"/>
    <cellStyle name="SAPBEXresDataEmph 6 3 2 5" xfId="23646"/>
    <cellStyle name="SAPBEXresDataEmph 6 3 2 6" xfId="23647"/>
    <cellStyle name="SAPBEXresDataEmph 6 3 3" xfId="23648"/>
    <cellStyle name="SAPBEXresDataEmph 6 3 3 2" xfId="23649"/>
    <cellStyle name="SAPBEXresDataEmph 6 3 3 3" xfId="23650"/>
    <cellStyle name="SAPBEXresDataEmph 6 3 3 4" xfId="23651"/>
    <cellStyle name="SAPBEXresDataEmph 6 3 3 5" xfId="23652"/>
    <cellStyle name="SAPBEXresDataEmph 6 3 3 6" xfId="23653"/>
    <cellStyle name="SAPBEXresDataEmph 6 3 4" xfId="23654"/>
    <cellStyle name="SAPBEXresDataEmph 6 3 5" xfId="23655"/>
    <cellStyle name="SAPBEXresDataEmph 6 3 6" xfId="23656"/>
    <cellStyle name="SAPBEXresDataEmph 6 3 7" xfId="23657"/>
    <cellStyle name="SAPBEXresDataEmph 6 3 8" xfId="23658"/>
    <cellStyle name="SAPBEXresDataEmph 6 4" xfId="23659"/>
    <cellStyle name="SAPBEXresDataEmph 6 5" xfId="23660"/>
    <cellStyle name="SAPBEXresDataEmph 6 6" xfId="23661"/>
    <cellStyle name="SAPBEXresDataEmph 6 7" xfId="23662"/>
    <cellStyle name="SAPBEXresDataEmph 6 8" xfId="23663"/>
    <cellStyle name="SAPBEXresDataEmph 7" xfId="23664"/>
    <cellStyle name="SAPBEXresDataEmph 7 2" xfId="23665"/>
    <cellStyle name="SAPBEXresDataEmph 7 2 2" xfId="23666"/>
    <cellStyle name="SAPBEXresDataEmph 7 2 2 2" xfId="23667"/>
    <cellStyle name="SAPBEXresDataEmph 7 2 2 3" xfId="23668"/>
    <cellStyle name="SAPBEXresDataEmph 7 2 2 4" xfId="23669"/>
    <cellStyle name="SAPBEXresDataEmph 7 2 2 5" xfId="23670"/>
    <cellStyle name="SAPBEXresDataEmph 7 2 2 6" xfId="23671"/>
    <cellStyle name="SAPBEXresDataEmph 7 2 3" xfId="23672"/>
    <cellStyle name="SAPBEXresDataEmph 7 2 3 2" xfId="23673"/>
    <cellStyle name="SAPBEXresDataEmph 7 2 3 3" xfId="23674"/>
    <cellStyle name="SAPBEXresDataEmph 7 2 3 4" xfId="23675"/>
    <cellStyle name="SAPBEXresDataEmph 7 2 3 5" xfId="23676"/>
    <cellStyle name="SAPBEXresDataEmph 7 2 3 6" xfId="23677"/>
    <cellStyle name="SAPBEXresDataEmph 7 2 4" xfId="23678"/>
    <cellStyle name="SAPBEXresDataEmph 7 2 5" xfId="23679"/>
    <cellStyle name="SAPBEXresDataEmph 7 2 6" xfId="23680"/>
    <cellStyle name="SAPBEXresDataEmph 7 2 7" xfId="23681"/>
    <cellStyle name="SAPBEXresDataEmph 7 2 8" xfId="23682"/>
    <cellStyle name="SAPBEXresDataEmph 7 3" xfId="23683"/>
    <cellStyle name="SAPBEXresDataEmph 7 3 2" xfId="23684"/>
    <cellStyle name="SAPBEXresDataEmph 7 3 2 2" xfId="23685"/>
    <cellStyle name="SAPBEXresDataEmph 7 3 2 3" xfId="23686"/>
    <cellStyle name="SAPBEXresDataEmph 7 3 2 4" xfId="23687"/>
    <cellStyle name="SAPBEXresDataEmph 7 3 2 5" xfId="23688"/>
    <cellStyle name="SAPBEXresDataEmph 7 3 2 6" xfId="23689"/>
    <cellStyle name="SAPBEXresDataEmph 7 3 3" xfId="23690"/>
    <cellStyle name="SAPBEXresDataEmph 7 3 3 2" xfId="23691"/>
    <cellStyle name="SAPBEXresDataEmph 7 3 3 3" xfId="23692"/>
    <cellStyle name="SAPBEXresDataEmph 7 3 3 4" xfId="23693"/>
    <cellStyle name="SAPBEXresDataEmph 7 3 3 5" xfId="23694"/>
    <cellStyle name="SAPBEXresDataEmph 7 3 3 6" xfId="23695"/>
    <cellStyle name="SAPBEXresDataEmph 7 3 4" xfId="23696"/>
    <cellStyle name="SAPBEXresDataEmph 7 3 5" xfId="23697"/>
    <cellStyle name="SAPBEXresDataEmph 7 3 6" xfId="23698"/>
    <cellStyle name="SAPBEXresDataEmph 7 3 7" xfId="23699"/>
    <cellStyle name="SAPBEXresDataEmph 7 3 8" xfId="23700"/>
    <cellStyle name="SAPBEXresDataEmph 7 4" xfId="23701"/>
    <cellStyle name="SAPBEXresDataEmph 7 5" xfId="23702"/>
    <cellStyle name="SAPBEXresDataEmph 7 6" xfId="23703"/>
    <cellStyle name="SAPBEXresDataEmph 7 7" xfId="23704"/>
    <cellStyle name="SAPBEXresDataEmph 7 8" xfId="23705"/>
    <cellStyle name="SAPBEXresDataEmph 8" xfId="23706"/>
    <cellStyle name="SAPBEXresDataEmph 8 2" xfId="23707"/>
    <cellStyle name="SAPBEXresDataEmph 8 2 2" xfId="23708"/>
    <cellStyle name="SAPBEXresDataEmph 8 2 2 2" xfId="23709"/>
    <cellStyle name="SAPBEXresDataEmph 8 2 2 3" xfId="23710"/>
    <cellStyle name="SAPBEXresDataEmph 8 2 2 4" xfId="23711"/>
    <cellStyle name="SAPBEXresDataEmph 8 2 2 5" xfId="23712"/>
    <cellStyle name="SAPBEXresDataEmph 8 2 2 6" xfId="23713"/>
    <cellStyle name="SAPBEXresDataEmph 8 2 3" xfId="23714"/>
    <cellStyle name="SAPBEXresDataEmph 8 2 3 2" xfId="23715"/>
    <cellStyle name="SAPBEXresDataEmph 8 2 3 3" xfId="23716"/>
    <cellStyle name="SAPBEXresDataEmph 8 2 3 4" xfId="23717"/>
    <cellStyle name="SAPBEXresDataEmph 8 2 3 5" xfId="23718"/>
    <cellStyle name="SAPBEXresDataEmph 8 2 3 6" xfId="23719"/>
    <cellStyle name="SAPBEXresDataEmph 8 2 4" xfId="23720"/>
    <cellStyle name="SAPBEXresDataEmph 8 2 5" xfId="23721"/>
    <cellStyle name="SAPBEXresDataEmph 8 2 6" xfId="23722"/>
    <cellStyle name="SAPBEXresDataEmph 8 2 7" xfId="23723"/>
    <cellStyle name="SAPBEXresDataEmph 8 2 8" xfId="23724"/>
    <cellStyle name="SAPBEXresDataEmph 8 3" xfId="23725"/>
    <cellStyle name="SAPBEXresDataEmph 8 3 2" xfId="23726"/>
    <cellStyle name="SAPBEXresDataEmph 8 3 2 2" xfId="23727"/>
    <cellStyle name="SAPBEXresDataEmph 8 3 2 3" xfId="23728"/>
    <cellStyle name="SAPBEXresDataEmph 8 3 2 4" xfId="23729"/>
    <cellStyle name="SAPBEXresDataEmph 8 3 2 5" xfId="23730"/>
    <cellStyle name="SAPBEXresDataEmph 8 3 2 6" xfId="23731"/>
    <cellStyle name="SAPBEXresDataEmph 8 3 3" xfId="23732"/>
    <cellStyle name="SAPBEXresDataEmph 8 3 3 2" xfId="23733"/>
    <cellStyle name="SAPBEXresDataEmph 8 3 3 3" xfId="23734"/>
    <cellStyle name="SAPBEXresDataEmph 8 3 3 4" xfId="23735"/>
    <cellStyle name="SAPBEXresDataEmph 8 3 3 5" xfId="23736"/>
    <cellStyle name="SAPBEXresDataEmph 8 3 3 6" xfId="23737"/>
    <cellStyle name="SAPBEXresDataEmph 8 3 4" xfId="23738"/>
    <cellStyle name="SAPBEXresDataEmph 8 3 5" xfId="23739"/>
    <cellStyle name="SAPBEXresDataEmph 8 3 6" xfId="23740"/>
    <cellStyle name="SAPBEXresDataEmph 8 3 7" xfId="23741"/>
    <cellStyle name="SAPBEXresDataEmph 8 3 8" xfId="23742"/>
    <cellStyle name="SAPBEXresDataEmph 8 4" xfId="23743"/>
    <cellStyle name="SAPBEXresDataEmph 8 5" xfId="23744"/>
    <cellStyle name="SAPBEXresDataEmph 8 6" xfId="23745"/>
    <cellStyle name="SAPBEXresDataEmph 8 7" xfId="23746"/>
    <cellStyle name="SAPBEXresDataEmph 8 8" xfId="23747"/>
    <cellStyle name="SAPBEXresDataEmph 9" xfId="23748"/>
    <cellStyle name="SAPBEXresDataEmph 9 2" xfId="23749"/>
    <cellStyle name="SAPBEXresDataEmph 9 2 2" xfId="23750"/>
    <cellStyle name="SAPBEXresDataEmph 9 2 2 2" xfId="23751"/>
    <cellStyle name="SAPBEXresDataEmph 9 2 2 3" xfId="23752"/>
    <cellStyle name="SAPBEXresDataEmph 9 2 2 4" xfId="23753"/>
    <cellStyle name="SAPBEXresDataEmph 9 2 2 5" xfId="23754"/>
    <cellStyle name="SAPBEXresDataEmph 9 2 2 6" xfId="23755"/>
    <cellStyle name="SAPBEXresDataEmph 9 2 3" xfId="23756"/>
    <cellStyle name="SAPBEXresDataEmph 9 2 3 2" xfId="23757"/>
    <cellStyle name="SAPBEXresDataEmph 9 2 3 3" xfId="23758"/>
    <cellStyle name="SAPBEXresDataEmph 9 2 3 4" xfId="23759"/>
    <cellStyle name="SAPBEXresDataEmph 9 2 3 5" xfId="23760"/>
    <cellStyle name="SAPBEXresDataEmph 9 2 3 6" xfId="23761"/>
    <cellStyle name="SAPBEXresDataEmph 9 2 4" xfId="23762"/>
    <cellStyle name="SAPBEXresDataEmph 9 2 5" xfId="23763"/>
    <cellStyle name="SAPBEXresDataEmph 9 2 6" xfId="23764"/>
    <cellStyle name="SAPBEXresDataEmph 9 2 7" xfId="23765"/>
    <cellStyle name="SAPBEXresDataEmph 9 2 8" xfId="23766"/>
    <cellStyle name="SAPBEXresDataEmph 9 3" xfId="23767"/>
    <cellStyle name="SAPBEXresDataEmph 9 3 2" xfId="23768"/>
    <cellStyle name="SAPBEXresDataEmph 9 3 2 2" xfId="23769"/>
    <cellStyle name="SAPBEXresDataEmph 9 3 2 3" xfId="23770"/>
    <cellStyle name="SAPBEXresDataEmph 9 3 2 4" xfId="23771"/>
    <cellStyle name="SAPBEXresDataEmph 9 3 2 5" xfId="23772"/>
    <cellStyle name="SAPBEXresDataEmph 9 3 2 6" xfId="23773"/>
    <cellStyle name="SAPBEXresDataEmph 9 3 3" xfId="23774"/>
    <cellStyle name="SAPBEXresDataEmph 9 3 3 2" xfId="23775"/>
    <cellStyle name="SAPBEXresDataEmph 9 3 3 3" xfId="23776"/>
    <cellStyle name="SAPBEXresDataEmph 9 3 3 4" xfId="23777"/>
    <cellStyle name="SAPBEXresDataEmph 9 3 3 5" xfId="23778"/>
    <cellStyle name="SAPBEXresDataEmph 9 3 3 6" xfId="23779"/>
    <cellStyle name="SAPBEXresDataEmph 9 3 4" xfId="23780"/>
    <cellStyle name="SAPBEXresDataEmph 9 3 5" xfId="23781"/>
    <cellStyle name="SAPBEXresDataEmph 9 3 6" xfId="23782"/>
    <cellStyle name="SAPBEXresDataEmph 9 3 7" xfId="23783"/>
    <cellStyle name="SAPBEXresDataEmph 9 3 8" xfId="23784"/>
    <cellStyle name="SAPBEXresDataEmph 9 4" xfId="23785"/>
    <cellStyle name="SAPBEXresDataEmph 9 5" xfId="23786"/>
    <cellStyle name="SAPBEXresDataEmph 9 6" xfId="23787"/>
    <cellStyle name="SAPBEXresDataEmph 9 7" xfId="23788"/>
    <cellStyle name="SAPBEXresDataEmph 9 8" xfId="23789"/>
    <cellStyle name="SAPBEXresItem" xfId="41"/>
    <cellStyle name="SAPBEXresItem 10" xfId="23790"/>
    <cellStyle name="SAPBEXresItem 10 2" xfId="23791"/>
    <cellStyle name="SAPBEXresItem 10 2 2" xfId="23792"/>
    <cellStyle name="SAPBEXresItem 10 2 2 2" xfId="23793"/>
    <cellStyle name="SAPBEXresItem 10 2 2 3" xfId="23794"/>
    <cellStyle name="SAPBEXresItem 10 2 2 4" xfId="23795"/>
    <cellStyle name="SAPBEXresItem 10 2 2 5" xfId="23796"/>
    <cellStyle name="SAPBEXresItem 10 2 2 6" xfId="23797"/>
    <cellStyle name="SAPBEXresItem 10 2 3" xfId="23798"/>
    <cellStyle name="SAPBEXresItem 10 2 3 2" xfId="23799"/>
    <cellStyle name="SAPBEXresItem 10 2 3 3" xfId="23800"/>
    <cellStyle name="SAPBEXresItem 10 2 3 4" xfId="23801"/>
    <cellStyle name="SAPBEXresItem 10 2 3 5" xfId="23802"/>
    <cellStyle name="SAPBEXresItem 10 2 3 6" xfId="23803"/>
    <cellStyle name="SAPBEXresItem 10 2 4" xfId="23804"/>
    <cellStyle name="SAPBEXresItem 10 2 5" xfId="23805"/>
    <cellStyle name="SAPBEXresItem 10 2 6" xfId="23806"/>
    <cellStyle name="SAPBEXresItem 10 2 7" xfId="23807"/>
    <cellStyle name="SAPBEXresItem 10 2 8" xfId="23808"/>
    <cellStyle name="SAPBEXresItem 10 3" xfId="23809"/>
    <cellStyle name="SAPBEXresItem 10 3 2" xfId="23810"/>
    <cellStyle name="SAPBEXresItem 10 3 2 2" xfId="23811"/>
    <cellStyle name="SAPBEXresItem 10 3 2 3" xfId="23812"/>
    <cellStyle name="SAPBEXresItem 10 3 2 4" xfId="23813"/>
    <cellStyle name="SAPBEXresItem 10 3 2 5" xfId="23814"/>
    <cellStyle name="SAPBEXresItem 10 3 2 6" xfId="23815"/>
    <cellStyle name="SAPBEXresItem 10 3 3" xfId="23816"/>
    <cellStyle name="SAPBEXresItem 10 3 3 2" xfId="23817"/>
    <cellStyle name="SAPBEXresItem 10 3 3 3" xfId="23818"/>
    <cellStyle name="SAPBEXresItem 10 3 3 4" xfId="23819"/>
    <cellStyle name="SAPBEXresItem 10 3 3 5" xfId="23820"/>
    <cellStyle name="SAPBEXresItem 10 3 3 6" xfId="23821"/>
    <cellStyle name="SAPBEXresItem 10 3 4" xfId="23822"/>
    <cellStyle name="SAPBEXresItem 10 3 5" xfId="23823"/>
    <cellStyle name="SAPBEXresItem 10 3 6" xfId="23824"/>
    <cellStyle name="SAPBEXresItem 10 3 7" xfId="23825"/>
    <cellStyle name="SAPBEXresItem 10 3 8" xfId="23826"/>
    <cellStyle name="SAPBEXresItem 10 4" xfId="23827"/>
    <cellStyle name="SAPBEXresItem 10 5" xfId="23828"/>
    <cellStyle name="SAPBEXresItem 10 6" xfId="23829"/>
    <cellStyle name="SAPBEXresItem 10 7" xfId="23830"/>
    <cellStyle name="SAPBEXresItem 10 8" xfId="23831"/>
    <cellStyle name="SAPBEXresItem 11" xfId="23832"/>
    <cellStyle name="SAPBEXresItem 11 2" xfId="23833"/>
    <cellStyle name="SAPBEXresItem 11 2 2" xfId="23834"/>
    <cellStyle name="SAPBEXresItem 11 2 2 2" xfId="23835"/>
    <cellStyle name="SAPBEXresItem 11 2 2 3" xfId="23836"/>
    <cellStyle name="SAPBEXresItem 11 2 2 4" xfId="23837"/>
    <cellStyle name="SAPBEXresItem 11 2 2 5" xfId="23838"/>
    <cellStyle name="SAPBEXresItem 11 2 2 6" xfId="23839"/>
    <cellStyle name="SAPBEXresItem 11 2 3" xfId="23840"/>
    <cellStyle name="SAPBEXresItem 11 2 3 2" xfId="23841"/>
    <cellStyle name="SAPBEXresItem 11 2 3 3" xfId="23842"/>
    <cellStyle name="SAPBEXresItem 11 2 3 4" xfId="23843"/>
    <cellStyle name="SAPBEXresItem 11 2 3 5" xfId="23844"/>
    <cellStyle name="SAPBEXresItem 11 2 3 6" xfId="23845"/>
    <cellStyle name="SAPBEXresItem 11 2 4" xfId="23846"/>
    <cellStyle name="SAPBEXresItem 11 2 5" xfId="23847"/>
    <cellStyle name="SAPBEXresItem 11 2 6" xfId="23848"/>
    <cellStyle name="SAPBEXresItem 11 2 7" xfId="23849"/>
    <cellStyle name="SAPBEXresItem 11 2 8" xfId="23850"/>
    <cellStyle name="SAPBEXresItem 11 3" xfId="23851"/>
    <cellStyle name="SAPBEXresItem 11 3 2" xfId="23852"/>
    <cellStyle name="SAPBEXresItem 11 3 2 2" xfId="23853"/>
    <cellStyle name="SAPBEXresItem 11 3 2 3" xfId="23854"/>
    <cellStyle name="SAPBEXresItem 11 3 2 4" xfId="23855"/>
    <cellStyle name="SAPBEXresItem 11 3 2 5" xfId="23856"/>
    <cellStyle name="SAPBEXresItem 11 3 2 6" xfId="23857"/>
    <cellStyle name="SAPBEXresItem 11 3 3" xfId="23858"/>
    <cellStyle name="SAPBEXresItem 11 3 3 2" xfId="23859"/>
    <cellStyle name="SAPBEXresItem 11 3 3 3" xfId="23860"/>
    <cellStyle name="SAPBEXresItem 11 3 3 4" xfId="23861"/>
    <cellStyle name="SAPBEXresItem 11 3 3 5" xfId="23862"/>
    <cellStyle name="SAPBEXresItem 11 3 3 6" xfId="23863"/>
    <cellStyle name="SAPBEXresItem 11 3 4" xfId="23864"/>
    <cellStyle name="SAPBEXresItem 11 3 5" xfId="23865"/>
    <cellStyle name="SAPBEXresItem 11 3 6" xfId="23866"/>
    <cellStyle name="SAPBEXresItem 11 3 7" xfId="23867"/>
    <cellStyle name="SAPBEXresItem 11 3 8" xfId="23868"/>
    <cellStyle name="SAPBEXresItem 11 4" xfId="23869"/>
    <cellStyle name="SAPBEXresItem 11 5" xfId="23870"/>
    <cellStyle name="SAPBEXresItem 11 6" xfId="23871"/>
    <cellStyle name="SAPBEXresItem 11 7" xfId="23872"/>
    <cellStyle name="SAPBEXresItem 11 8" xfId="23873"/>
    <cellStyle name="SAPBEXresItem 12" xfId="23874"/>
    <cellStyle name="SAPBEXresItem 12 2" xfId="23875"/>
    <cellStyle name="SAPBEXresItem 12 2 2" xfId="23876"/>
    <cellStyle name="SAPBEXresItem 12 2 2 2" xfId="23877"/>
    <cellStyle name="SAPBEXresItem 12 2 2 3" xfId="23878"/>
    <cellStyle name="SAPBEXresItem 12 2 2 4" xfId="23879"/>
    <cellStyle name="SAPBEXresItem 12 2 2 5" xfId="23880"/>
    <cellStyle name="SAPBEXresItem 12 2 2 6" xfId="23881"/>
    <cellStyle name="SAPBEXresItem 12 2 3" xfId="23882"/>
    <cellStyle name="SAPBEXresItem 12 2 3 2" xfId="23883"/>
    <cellStyle name="SAPBEXresItem 12 2 3 3" xfId="23884"/>
    <cellStyle name="SAPBEXresItem 12 2 3 4" xfId="23885"/>
    <cellStyle name="SAPBEXresItem 12 2 3 5" xfId="23886"/>
    <cellStyle name="SAPBEXresItem 12 2 3 6" xfId="23887"/>
    <cellStyle name="SAPBEXresItem 12 2 4" xfId="23888"/>
    <cellStyle name="SAPBEXresItem 12 2 5" xfId="23889"/>
    <cellStyle name="SAPBEXresItem 12 2 6" xfId="23890"/>
    <cellStyle name="SAPBEXresItem 12 2 7" xfId="23891"/>
    <cellStyle name="SAPBEXresItem 12 2 8" xfId="23892"/>
    <cellStyle name="SAPBEXresItem 12 3" xfId="23893"/>
    <cellStyle name="SAPBEXresItem 12 3 2" xfId="23894"/>
    <cellStyle name="SAPBEXresItem 12 3 2 2" xfId="23895"/>
    <cellStyle name="SAPBEXresItem 12 3 2 3" xfId="23896"/>
    <cellStyle name="SAPBEXresItem 12 3 2 4" xfId="23897"/>
    <cellStyle name="SAPBEXresItem 12 3 2 5" xfId="23898"/>
    <cellStyle name="SAPBEXresItem 12 3 2 6" xfId="23899"/>
    <cellStyle name="SAPBEXresItem 12 3 3" xfId="23900"/>
    <cellStyle name="SAPBEXresItem 12 3 3 2" xfId="23901"/>
    <cellStyle name="SAPBEXresItem 12 3 3 3" xfId="23902"/>
    <cellStyle name="SAPBEXresItem 12 3 3 4" xfId="23903"/>
    <cellStyle name="SAPBEXresItem 12 3 3 5" xfId="23904"/>
    <cellStyle name="SAPBEXresItem 12 3 3 6" xfId="23905"/>
    <cellStyle name="SAPBEXresItem 12 3 4" xfId="23906"/>
    <cellStyle name="SAPBEXresItem 12 3 5" xfId="23907"/>
    <cellStyle name="SAPBEXresItem 12 3 6" xfId="23908"/>
    <cellStyle name="SAPBEXresItem 12 3 7" xfId="23909"/>
    <cellStyle name="SAPBEXresItem 12 3 8" xfId="23910"/>
    <cellStyle name="SAPBEXresItem 12 4" xfId="23911"/>
    <cellStyle name="SAPBEXresItem 12 5" xfId="23912"/>
    <cellStyle name="SAPBEXresItem 12 6" xfId="23913"/>
    <cellStyle name="SAPBEXresItem 12 7" xfId="23914"/>
    <cellStyle name="SAPBEXresItem 12 8" xfId="23915"/>
    <cellStyle name="SAPBEXresItem 13" xfId="23916"/>
    <cellStyle name="SAPBEXresItem 13 2" xfId="23917"/>
    <cellStyle name="SAPBEXresItem 13 2 2" xfId="23918"/>
    <cellStyle name="SAPBEXresItem 13 2 2 2" xfId="23919"/>
    <cellStyle name="SAPBEXresItem 13 2 2 3" xfId="23920"/>
    <cellStyle name="SAPBEXresItem 13 2 2 4" xfId="23921"/>
    <cellStyle name="SAPBEXresItem 13 2 2 5" xfId="23922"/>
    <cellStyle name="SAPBEXresItem 13 2 2 6" xfId="23923"/>
    <cellStyle name="SAPBEXresItem 13 2 3" xfId="23924"/>
    <cellStyle name="SAPBEXresItem 13 2 3 2" xfId="23925"/>
    <cellStyle name="SAPBEXresItem 13 2 3 3" xfId="23926"/>
    <cellStyle name="SAPBEXresItem 13 2 3 4" xfId="23927"/>
    <cellStyle name="SAPBEXresItem 13 2 3 5" xfId="23928"/>
    <cellStyle name="SAPBEXresItem 13 2 3 6" xfId="23929"/>
    <cellStyle name="SAPBEXresItem 13 2 4" xfId="23930"/>
    <cellStyle name="SAPBEXresItem 13 2 5" xfId="23931"/>
    <cellStyle name="SAPBEXresItem 13 2 6" xfId="23932"/>
    <cellStyle name="SAPBEXresItem 13 2 7" xfId="23933"/>
    <cellStyle name="SAPBEXresItem 13 2 8" xfId="23934"/>
    <cellStyle name="SAPBEXresItem 13 3" xfId="23935"/>
    <cellStyle name="SAPBEXresItem 13 3 2" xfId="23936"/>
    <cellStyle name="SAPBEXresItem 13 3 2 2" xfId="23937"/>
    <cellStyle name="SAPBEXresItem 13 3 2 3" xfId="23938"/>
    <cellStyle name="SAPBEXresItem 13 3 2 4" xfId="23939"/>
    <cellStyle name="SAPBEXresItem 13 3 2 5" xfId="23940"/>
    <cellStyle name="SAPBEXresItem 13 3 2 6" xfId="23941"/>
    <cellStyle name="SAPBEXresItem 13 3 3" xfId="23942"/>
    <cellStyle name="SAPBEXresItem 13 3 3 2" xfId="23943"/>
    <cellStyle name="SAPBEXresItem 13 3 3 3" xfId="23944"/>
    <cellStyle name="SAPBEXresItem 13 3 3 4" xfId="23945"/>
    <cellStyle name="SAPBEXresItem 13 3 3 5" xfId="23946"/>
    <cellStyle name="SAPBEXresItem 13 3 3 6" xfId="23947"/>
    <cellStyle name="SAPBEXresItem 13 3 4" xfId="23948"/>
    <cellStyle name="SAPBEXresItem 13 3 5" xfId="23949"/>
    <cellStyle name="SAPBEXresItem 13 3 6" xfId="23950"/>
    <cellStyle name="SAPBEXresItem 13 3 7" xfId="23951"/>
    <cellStyle name="SAPBEXresItem 13 3 8" xfId="23952"/>
    <cellStyle name="SAPBEXresItem 13 4" xfId="23953"/>
    <cellStyle name="SAPBEXresItem 13 5" xfId="23954"/>
    <cellStyle name="SAPBEXresItem 13 6" xfId="23955"/>
    <cellStyle name="SAPBEXresItem 13 7" xfId="23956"/>
    <cellStyle name="SAPBEXresItem 13 8" xfId="23957"/>
    <cellStyle name="SAPBEXresItem 14" xfId="23958"/>
    <cellStyle name="SAPBEXresItem 14 2" xfId="23959"/>
    <cellStyle name="SAPBEXresItem 14 2 2" xfId="23960"/>
    <cellStyle name="SAPBEXresItem 14 2 2 2" xfId="23961"/>
    <cellStyle name="SAPBEXresItem 14 2 2 3" xfId="23962"/>
    <cellStyle name="SAPBEXresItem 14 2 2 4" xfId="23963"/>
    <cellStyle name="SAPBEXresItem 14 2 2 5" xfId="23964"/>
    <cellStyle name="SAPBEXresItem 14 2 2 6" xfId="23965"/>
    <cellStyle name="SAPBEXresItem 14 2 3" xfId="23966"/>
    <cellStyle name="SAPBEXresItem 14 2 3 2" xfId="23967"/>
    <cellStyle name="SAPBEXresItem 14 2 3 3" xfId="23968"/>
    <cellStyle name="SAPBEXresItem 14 2 3 4" xfId="23969"/>
    <cellStyle name="SAPBEXresItem 14 2 3 5" xfId="23970"/>
    <cellStyle name="SAPBEXresItem 14 2 3 6" xfId="23971"/>
    <cellStyle name="SAPBEXresItem 14 2 4" xfId="23972"/>
    <cellStyle name="SAPBEXresItem 14 2 5" xfId="23973"/>
    <cellStyle name="SAPBEXresItem 14 2 6" xfId="23974"/>
    <cellStyle name="SAPBEXresItem 14 2 7" xfId="23975"/>
    <cellStyle name="SAPBEXresItem 14 2 8" xfId="23976"/>
    <cellStyle name="SAPBEXresItem 14 3" xfId="23977"/>
    <cellStyle name="SAPBEXresItem 14 3 2" xfId="23978"/>
    <cellStyle name="SAPBEXresItem 14 3 2 2" xfId="23979"/>
    <cellStyle name="SAPBEXresItem 14 3 2 3" xfId="23980"/>
    <cellStyle name="SAPBEXresItem 14 3 2 4" xfId="23981"/>
    <cellStyle name="SAPBEXresItem 14 3 2 5" xfId="23982"/>
    <cellStyle name="SAPBEXresItem 14 3 2 6" xfId="23983"/>
    <cellStyle name="SAPBEXresItem 14 3 3" xfId="23984"/>
    <cellStyle name="SAPBEXresItem 14 3 3 2" xfId="23985"/>
    <cellStyle name="SAPBEXresItem 14 3 3 3" xfId="23986"/>
    <cellStyle name="SAPBEXresItem 14 3 3 4" xfId="23987"/>
    <cellStyle name="SAPBEXresItem 14 3 3 5" xfId="23988"/>
    <cellStyle name="SAPBEXresItem 14 3 3 6" xfId="23989"/>
    <cellStyle name="SAPBEXresItem 14 3 4" xfId="23990"/>
    <cellStyle name="SAPBEXresItem 14 3 5" xfId="23991"/>
    <cellStyle name="SAPBEXresItem 14 3 6" xfId="23992"/>
    <cellStyle name="SAPBEXresItem 14 3 7" xfId="23993"/>
    <cellStyle name="SAPBEXresItem 14 3 8" xfId="23994"/>
    <cellStyle name="SAPBEXresItem 14 4" xfId="23995"/>
    <cellStyle name="SAPBEXresItem 14 5" xfId="23996"/>
    <cellStyle name="SAPBEXresItem 14 6" xfId="23997"/>
    <cellStyle name="SAPBEXresItem 14 7" xfId="23998"/>
    <cellStyle name="SAPBEXresItem 14 8" xfId="23999"/>
    <cellStyle name="SAPBEXresItem 15" xfId="24000"/>
    <cellStyle name="SAPBEXresItem 15 2" xfId="24001"/>
    <cellStyle name="SAPBEXresItem 15 2 2" xfId="24002"/>
    <cellStyle name="SAPBEXresItem 15 2 2 2" xfId="24003"/>
    <cellStyle name="SAPBEXresItem 15 2 2 3" xfId="24004"/>
    <cellStyle name="SAPBEXresItem 15 2 2 4" xfId="24005"/>
    <cellStyle name="SAPBEXresItem 15 2 2 5" xfId="24006"/>
    <cellStyle name="SAPBEXresItem 15 2 2 6" xfId="24007"/>
    <cellStyle name="SAPBEXresItem 15 2 3" xfId="24008"/>
    <cellStyle name="SAPBEXresItem 15 2 3 2" xfId="24009"/>
    <cellStyle name="SAPBEXresItem 15 2 3 3" xfId="24010"/>
    <cellStyle name="SAPBEXresItem 15 2 3 4" xfId="24011"/>
    <cellStyle name="SAPBEXresItem 15 2 3 5" xfId="24012"/>
    <cellStyle name="SAPBEXresItem 15 2 3 6" xfId="24013"/>
    <cellStyle name="SAPBEXresItem 15 2 4" xfId="24014"/>
    <cellStyle name="SAPBEXresItem 15 2 5" xfId="24015"/>
    <cellStyle name="SAPBEXresItem 15 2 6" xfId="24016"/>
    <cellStyle name="SAPBEXresItem 15 2 7" xfId="24017"/>
    <cellStyle name="SAPBEXresItem 15 2 8" xfId="24018"/>
    <cellStyle name="SAPBEXresItem 15 3" xfId="24019"/>
    <cellStyle name="SAPBEXresItem 15 3 2" xfId="24020"/>
    <cellStyle name="SAPBEXresItem 15 3 2 2" xfId="24021"/>
    <cellStyle name="SAPBEXresItem 15 3 2 3" xfId="24022"/>
    <cellStyle name="SAPBEXresItem 15 3 2 4" xfId="24023"/>
    <cellStyle name="SAPBEXresItem 15 3 2 5" xfId="24024"/>
    <cellStyle name="SAPBEXresItem 15 3 2 6" xfId="24025"/>
    <cellStyle name="SAPBEXresItem 15 3 3" xfId="24026"/>
    <cellStyle name="SAPBEXresItem 15 3 3 2" xfId="24027"/>
    <cellStyle name="SAPBEXresItem 15 3 3 3" xfId="24028"/>
    <cellStyle name="SAPBEXresItem 15 3 3 4" xfId="24029"/>
    <cellStyle name="SAPBEXresItem 15 3 3 5" xfId="24030"/>
    <cellStyle name="SAPBEXresItem 15 3 3 6" xfId="24031"/>
    <cellStyle name="SAPBEXresItem 15 3 4" xfId="24032"/>
    <cellStyle name="SAPBEXresItem 15 3 5" xfId="24033"/>
    <cellStyle name="SAPBEXresItem 15 3 6" xfId="24034"/>
    <cellStyle name="SAPBEXresItem 15 3 7" xfId="24035"/>
    <cellStyle name="SAPBEXresItem 15 3 8" xfId="24036"/>
    <cellStyle name="SAPBEXresItem 15 4" xfId="24037"/>
    <cellStyle name="SAPBEXresItem 15 5" xfId="24038"/>
    <cellStyle name="SAPBEXresItem 15 6" xfId="24039"/>
    <cellStyle name="SAPBEXresItem 15 7" xfId="24040"/>
    <cellStyle name="SAPBEXresItem 15 8" xfId="24041"/>
    <cellStyle name="SAPBEXresItem 16" xfId="24042"/>
    <cellStyle name="SAPBEXresItem 16 2" xfId="24043"/>
    <cellStyle name="SAPBEXresItem 16 2 2" xfId="24044"/>
    <cellStyle name="SAPBEXresItem 16 2 2 2" xfId="24045"/>
    <cellStyle name="SAPBEXresItem 16 2 2 3" xfId="24046"/>
    <cellStyle name="SAPBEXresItem 16 2 2 4" xfId="24047"/>
    <cellStyle name="SAPBEXresItem 16 2 2 5" xfId="24048"/>
    <cellStyle name="SAPBEXresItem 16 2 2 6" xfId="24049"/>
    <cellStyle name="SAPBEXresItem 16 2 3" xfId="24050"/>
    <cellStyle name="SAPBEXresItem 16 2 3 2" xfId="24051"/>
    <cellStyle name="SAPBEXresItem 16 2 3 3" xfId="24052"/>
    <cellStyle name="SAPBEXresItem 16 2 3 4" xfId="24053"/>
    <cellStyle name="SAPBEXresItem 16 2 3 5" xfId="24054"/>
    <cellStyle name="SAPBEXresItem 16 2 3 6" xfId="24055"/>
    <cellStyle name="SAPBEXresItem 16 2 4" xfId="24056"/>
    <cellStyle name="SAPBEXresItem 16 2 5" xfId="24057"/>
    <cellStyle name="SAPBEXresItem 16 2 6" xfId="24058"/>
    <cellStyle name="SAPBEXresItem 16 2 7" xfId="24059"/>
    <cellStyle name="SAPBEXresItem 16 2 8" xfId="24060"/>
    <cellStyle name="SAPBEXresItem 16 3" xfId="24061"/>
    <cellStyle name="SAPBEXresItem 16 3 2" xfId="24062"/>
    <cellStyle name="SAPBEXresItem 16 3 2 2" xfId="24063"/>
    <cellStyle name="SAPBEXresItem 16 3 2 3" xfId="24064"/>
    <cellStyle name="SAPBEXresItem 16 3 2 4" xfId="24065"/>
    <cellStyle name="SAPBEXresItem 16 3 2 5" xfId="24066"/>
    <cellStyle name="SAPBEXresItem 16 3 2 6" xfId="24067"/>
    <cellStyle name="SAPBEXresItem 16 3 3" xfId="24068"/>
    <cellStyle name="SAPBEXresItem 16 3 3 2" xfId="24069"/>
    <cellStyle name="SAPBEXresItem 16 3 3 3" xfId="24070"/>
    <cellStyle name="SAPBEXresItem 16 3 3 4" xfId="24071"/>
    <cellStyle name="SAPBEXresItem 16 3 3 5" xfId="24072"/>
    <cellStyle name="SAPBEXresItem 16 3 3 6" xfId="24073"/>
    <cellStyle name="SAPBEXresItem 16 3 4" xfId="24074"/>
    <cellStyle name="SAPBEXresItem 16 3 5" xfId="24075"/>
    <cellStyle name="SAPBEXresItem 16 3 6" xfId="24076"/>
    <cellStyle name="SAPBEXresItem 16 3 7" xfId="24077"/>
    <cellStyle name="SAPBEXresItem 16 3 8" xfId="24078"/>
    <cellStyle name="SAPBEXresItem 16 4" xfId="24079"/>
    <cellStyle name="SAPBEXresItem 16 5" xfId="24080"/>
    <cellStyle name="SAPBEXresItem 16 6" xfId="24081"/>
    <cellStyle name="SAPBEXresItem 16 7" xfId="24082"/>
    <cellStyle name="SAPBEXresItem 16 8" xfId="24083"/>
    <cellStyle name="SAPBEXresItem 17" xfId="24084"/>
    <cellStyle name="SAPBEXresItem 17 2" xfId="24085"/>
    <cellStyle name="SAPBEXresItem 17 2 2" xfId="24086"/>
    <cellStyle name="SAPBEXresItem 17 2 2 2" xfId="24087"/>
    <cellStyle name="SAPBEXresItem 17 2 2 3" xfId="24088"/>
    <cellStyle name="SAPBEXresItem 17 2 2 4" xfId="24089"/>
    <cellStyle name="SAPBEXresItem 17 2 2 5" xfId="24090"/>
    <cellStyle name="SAPBEXresItem 17 2 2 6" xfId="24091"/>
    <cellStyle name="SAPBEXresItem 17 2 3" xfId="24092"/>
    <cellStyle name="SAPBEXresItem 17 2 3 2" xfId="24093"/>
    <cellStyle name="SAPBEXresItem 17 2 3 3" xfId="24094"/>
    <cellStyle name="SAPBEXresItem 17 2 3 4" xfId="24095"/>
    <cellStyle name="SAPBEXresItem 17 2 3 5" xfId="24096"/>
    <cellStyle name="SAPBEXresItem 17 2 3 6" xfId="24097"/>
    <cellStyle name="SAPBEXresItem 17 2 4" xfId="24098"/>
    <cellStyle name="SAPBEXresItem 17 2 5" xfId="24099"/>
    <cellStyle name="SAPBEXresItem 17 2 6" xfId="24100"/>
    <cellStyle name="SAPBEXresItem 17 2 7" xfId="24101"/>
    <cellStyle name="SAPBEXresItem 17 2 8" xfId="24102"/>
    <cellStyle name="SAPBEXresItem 17 3" xfId="24103"/>
    <cellStyle name="SAPBEXresItem 17 3 2" xfId="24104"/>
    <cellStyle name="SAPBEXresItem 17 3 2 2" xfId="24105"/>
    <cellStyle name="SAPBEXresItem 17 3 2 3" xfId="24106"/>
    <cellStyle name="SAPBEXresItem 17 3 2 4" xfId="24107"/>
    <cellStyle name="SAPBEXresItem 17 3 2 5" xfId="24108"/>
    <cellStyle name="SAPBEXresItem 17 3 2 6" xfId="24109"/>
    <cellStyle name="SAPBEXresItem 17 3 3" xfId="24110"/>
    <cellStyle name="SAPBEXresItem 17 3 3 2" xfId="24111"/>
    <cellStyle name="SAPBEXresItem 17 3 3 3" xfId="24112"/>
    <cellStyle name="SAPBEXresItem 17 3 3 4" xfId="24113"/>
    <cellStyle name="SAPBEXresItem 17 3 3 5" xfId="24114"/>
    <cellStyle name="SAPBEXresItem 17 3 3 6" xfId="24115"/>
    <cellStyle name="SAPBEXresItem 17 3 4" xfId="24116"/>
    <cellStyle name="SAPBEXresItem 17 3 5" xfId="24117"/>
    <cellStyle name="SAPBEXresItem 17 3 6" xfId="24118"/>
    <cellStyle name="SAPBEXresItem 17 3 7" xfId="24119"/>
    <cellStyle name="SAPBEXresItem 17 3 8" xfId="24120"/>
    <cellStyle name="SAPBEXresItem 17 4" xfId="24121"/>
    <cellStyle name="SAPBEXresItem 17 5" xfId="24122"/>
    <cellStyle name="SAPBEXresItem 17 6" xfId="24123"/>
    <cellStyle name="SAPBEXresItem 17 7" xfId="24124"/>
    <cellStyle name="SAPBEXresItem 17 8" xfId="24125"/>
    <cellStyle name="SAPBEXresItem 18" xfId="24126"/>
    <cellStyle name="SAPBEXresItem 18 2" xfId="24127"/>
    <cellStyle name="SAPBEXresItem 18 2 2" xfId="24128"/>
    <cellStyle name="SAPBEXresItem 18 2 2 2" xfId="24129"/>
    <cellStyle name="SAPBEXresItem 18 2 2 3" xfId="24130"/>
    <cellStyle name="SAPBEXresItem 18 2 2 4" xfId="24131"/>
    <cellStyle name="SAPBEXresItem 18 2 2 5" xfId="24132"/>
    <cellStyle name="SAPBEXresItem 18 2 2 6" xfId="24133"/>
    <cellStyle name="SAPBEXresItem 18 2 3" xfId="24134"/>
    <cellStyle name="SAPBEXresItem 18 2 3 2" xfId="24135"/>
    <cellStyle name="SAPBEXresItem 18 2 3 3" xfId="24136"/>
    <cellStyle name="SAPBEXresItem 18 2 3 4" xfId="24137"/>
    <cellStyle name="SAPBEXresItem 18 2 3 5" xfId="24138"/>
    <cellStyle name="SAPBEXresItem 18 2 3 6" xfId="24139"/>
    <cellStyle name="SAPBEXresItem 18 2 4" xfId="24140"/>
    <cellStyle name="SAPBEXresItem 18 2 5" xfId="24141"/>
    <cellStyle name="SAPBEXresItem 18 2 6" xfId="24142"/>
    <cellStyle name="SAPBEXresItem 18 2 7" xfId="24143"/>
    <cellStyle name="SAPBEXresItem 18 2 8" xfId="24144"/>
    <cellStyle name="SAPBEXresItem 18 3" xfId="24145"/>
    <cellStyle name="SAPBEXresItem 18 3 2" xfId="24146"/>
    <cellStyle name="SAPBEXresItem 18 3 2 2" xfId="24147"/>
    <cellStyle name="SAPBEXresItem 18 3 2 3" xfId="24148"/>
    <cellStyle name="SAPBEXresItem 18 3 2 4" xfId="24149"/>
    <cellStyle name="SAPBEXresItem 18 3 2 5" xfId="24150"/>
    <cellStyle name="SAPBEXresItem 18 3 2 6" xfId="24151"/>
    <cellStyle name="SAPBEXresItem 18 3 3" xfId="24152"/>
    <cellStyle name="SAPBEXresItem 18 3 3 2" xfId="24153"/>
    <cellStyle name="SAPBEXresItem 18 3 3 3" xfId="24154"/>
    <cellStyle name="SAPBEXresItem 18 3 3 4" xfId="24155"/>
    <cellStyle name="SAPBEXresItem 18 3 3 5" xfId="24156"/>
    <cellStyle name="SAPBEXresItem 18 3 3 6" xfId="24157"/>
    <cellStyle name="SAPBEXresItem 18 3 4" xfId="24158"/>
    <cellStyle name="SAPBEXresItem 18 3 5" xfId="24159"/>
    <cellStyle name="SAPBEXresItem 18 3 6" xfId="24160"/>
    <cellStyle name="SAPBEXresItem 18 3 7" xfId="24161"/>
    <cellStyle name="SAPBEXresItem 18 3 8" xfId="24162"/>
    <cellStyle name="SAPBEXresItem 18 4" xfId="24163"/>
    <cellStyle name="SAPBEXresItem 18 5" xfId="24164"/>
    <cellStyle name="SAPBEXresItem 18 6" xfId="24165"/>
    <cellStyle name="SAPBEXresItem 18 7" xfId="24166"/>
    <cellStyle name="SAPBEXresItem 18 8" xfId="24167"/>
    <cellStyle name="SAPBEXresItem 19" xfId="24168"/>
    <cellStyle name="SAPBEXresItem 19 2" xfId="24169"/>
    <cellStyle name="SAPBEXresItem 19 2 2" xfId="24170"/>
    <cellStyle name="SAPBEXresItem 19 2 2 2" xfId="24171"/>
    <cellStyle name="SAPBEXresItem 19 2 2 3" xfId="24172"/>
    <cellStyle name="SAPBEXresItem 19 2 2 4" xfId="24173"/>
    <cellStyle name="SAPBEXresItem 19 2 2 5" xfId="24174"/>
    <cellStyle name="SAPBEXresItem 19 2 2 6" xfId="24175"/>
    <cellStyle name="SAPBEXresItem 19 2 3" xfId="24176"/>
    <cellStyle name="SAPBEXresItem 19 2 3 2" xfId="24177"/>
    <cellStyle name="SAPBEXresItem 19 2 3 3" xfId="24178"/>
    <cellStyle name="SAPBEXresItem 19 2 3 4" xfId="24179"/>
    <cellStyle name="SAPBEXresItem 19 2 3 5" xfId="24180"/>
    <cellStyle name="SAPBEXresItem 19 2 3 6" xfId="24181"/>
    <cellStyle name="SAPBEXresItem 19 2 4" xfId="24182"/>
    <cellStyle name="SAPBEXresItem 19 2 5" xfId="24183"/>
    <cellStyle name="SAPBEXresItem 19 2 6" xfId="24184"/>
    <cellStyle name="SAPBEXresItem 19 2 7" xfId="24185"/>
    <cellStyle name="SAPBEXresItem 19 2 8" xfId="24186"/>
    <cellStyle name="SAPBEXresItem 19 3" xfId="24187"/>
    <cellStyle name="SAPBEXresItem 19 3 2" xfId="24188"/>
    <cellStyle name="SAPBEXresItem 19 3 2 2" xfId="24189"/>
    <cellStyle name="SAPBEXresItem 19 3 2 3" xfId="24190"/>
    <cellStyle name="SAPBEXresItem 19 3 2 4" xfId="24191"/>
    <cellStyle name="SAPBEXresItem 19 3 2 5" xfId="24192"/>
    <cellStyle name="SAPBEXresItem 19 3 2 6" xfId="24193"/>
    <cellStyle name="SAPBEXresItem 19 3 3" xfId="24194"/>
    <cellStyle name="SAPBEXresItem 19 3 3 2" xfId="24195"/>
    <cellStyle name="SAPBEXresItem 19 3 3 3" xfId="24196"/>
    <cellStyle name="SAPBEXresItem 19 3 3 4" xfId="24197"/>
    <cellStyle name="SAPBEXresItem 19 3 3 5" xfId="24198"/>
    <cellStyle name="SAPBEXresItem 19 3 3 6" xfId="24199"/>
    <cellStyle name="SAPBEXresItem 19 3 4" xfId="24200"/>
    <cellStyle name="SAPBEXresItem 19 3 5" xfId="24201"/>
    <cellStyle name="SAPBEXresItem 19 3 6" xfId="24202"/>
    <cellStyle name="SAPBEXresItem 19 3 7" xfId="24203"/>
    <cellStyle name="SAPBEXresItem 19 3 8" xfId="24204"/>
    <cellStyle name="SAPBEXresItem 19 4" xfId="24205"/>
    <cellStyle name="SAPBEXresItem 19 5" xfId="24206"/>
    <cellStyle name="SAPBEXresItem 19 6" xfId="24207"/>
    <cellStyle name="SAPBEXresItem 19 7" xfId="24208"/>
    <cellStyle name="SAPBEXresItem 19 8" xfId="24209"/>
    <cellStyle name="SAPBEXresItem 2" xfId="24210"/>
    <cellStyle name="SAPBEXresItem 2 2" xfId="24211"/>
    <cellStyle name="SAPBEXresItem 2 2 2" xfId="24212"/>
    <cellStyle name="SAPBEXresItem 2 2 2 2" xfId="24213"/>
    <cellStyle name="SAPBEXresItem 2 2 2 3" xfId="24214"/>
    <cellStyle name="SAPBEXresItem 2 2 2 4" xfId="24215"/>
    <cellStyle name="SAPBEXresItem 2 2 2 5" xfId="24216"/>
    <cellStyle name="SAPBEXresItem 2 2 2 6" xfId="24217"/>
    <cellStyle name="SAPBEXresItem 2 2 3" xfId="24218"/>
    <cellStyle name="SAPBEXresItem 2 2 3 2" xfId="24219"/>
    <cellStyle name="SAPBEXresItem 2 2 3 3" xfId="24220"/>
    <cellStyle name="SAPBEXresItem 2 2 3 4" xfId="24221"/>
    <cellStyle name="SAPBEXresItem 2 2 3 5" xfId="24222"/>
    <cellStyle name="SAPBEXresItem 2 2 3 6" xfId="24223"/>
    <cellStyle name="SAPBEXresItem 2 2 4" xfId="24224"/>
    <cellStyle name="SAPBEXresItem 2 2 5" xfId="24225"/>
    <cellStyle name="SAPBEXresItem 2 2 6" xfId="24226"/>
    <cellStyle name="SAPBEXresItem 2 2 7" xfId="24227"/>
    <cellStyle name="SAPBEXresItem 2 2 8" xfId="24228"/>
    <cellStyle name="SAPBEXresItem 2 3" xfId="24229"/>
    <cellStyle name="SAPBEXresItem 2 3 2" xfId="24230"/>
    <cellStyle name="SAPBEXresItem 2 3 2 2" xfId="24231"/>
    <cellStyle name="SAPBEXresItem 2 3 2 3" xfId="24232"/>
    <cellStyle name="SAPBEXresItem 2 3 2 4" xfId="24233"/>
    <cellStyle name="SAPBEXresItem 2 3 2 5" xfId="24234"/>
    <cellStyle name="SAPBEXresItem 2 3 2 6" xfId="24235"/>
    <cellStyle name="SAPBEXresItem 2 3 3" xfId="24236"/>
    <cellStyle name="SAPBEXresItem 2 3 3 2" xfId="24237"/>
    <cellStyle name="SAPBEXresItem 2 3 3 3" xfId="24238"/>
    <cellStyle name="SAPBEXresItem 2 3 3 4" xfId="24239"/>
    <cellStyle name="SAPBEXresItem 2 3 3 5" xfId="24240"/>
    <cellStyle name="SAPBEXresItem 2 3 3 6" xfId="24241"/>
    <cellStyle name="SAPBEXresItem 2 3 4" xfId="24242"/>
    <cellStyle name="SAPBEXresItem 2 3 5" xfId="24243"/>
    <cellStyle name="SAPBEXresItem 2 3 6" xfId="24244"/>
    <cellStyle name="SAPBEXresItem 2 3 7" xfId="24245"/>
    <cellStyle name="SAPBEXresItem 2 3 8" xfId="24246"/>
    <cellStyle name="SAPBEXresItem 2 4" xfId="24247"/>
    <cellStyle name="SAPBEXresItem 2 5" xfId="24248"/>
    <cellStyle name="SAPBEXresItem 2 6" xfId="24249"/>
    <cellStyle name="SAPBEXresItem 2 7" xfId="24250"/>
    <cellStyle name="SAPBEXresItem 2 8" xfId="24251"/>
    <cellStyle name="SAPBEXresItem 20" xfId="24252"/>
    <cellStyle name="SAPBEXresItem 20 2" xfId="24253"/>
    <cellStyle name="SAPBEXresItem 20 2 2" xfId="24254"/>
    <cellStyle name="SAPBEXresItem 20 2 3" xfId="24255"/>
    <cellStyle name="SAPBEXresItem 20 2 4" xfId="24256"/>
    <cellStyle name="SAPBEXresItem 20 2 5" xfId="24257"/>
    <cellStyle name="SAPBEXresItem 20 2 6" xfId="24258"/>
    <cellStyle name="SAPBEXresItem 20 3" xfId="24259"/>
    <cellStyle name="SAPBEXresItem 20 3 2" xfId="24260"/>
    <cellStyle name="SAPBEXresItem 20 3 3" xfId="24261"/>
    <cellStyle name="SAPBEXresItem 20 3 4" xfId="24262"/>
    <cellStyle name="SAPBEXresItem 20 3 5" xfId="24263"/>
    <cellStyle name="SAPBEXresItem 20 3 6" xfId="24264"/>
    <cellStyle name="SAPBEXresItem 20 4" xfId="24265"/>
    <cellStyle name="SAPBEXresItem 20 5" xfId="24266"/>
    <cellStyle name="SAPBEXresItem 20 6" xfId="24267"/>
    <cellStyle name="SAPBEXresItem 20 7" xfId="24268"/>
    <cellStyle name="SAPBEXresItem 20 8" xfId="24269"/>
    <cellStyle name="SAPBEXresItem 21" xfId="24270"/>
    <cellStyle name="SAPBEXresItem 21 2" xfId="24271"/>
    <cellStyle name="SAPBEXresItem 21 2 2" xfId="24272"/>
    <cellStyle name="SAPBEXresItem 21 2 3" xfId="24273"/>
    <cellStyle name="SAPBEXresItem 21 2 4" xfId="24274"/>
    <cellStyle name="SAPBEXresItem 21 2 5" xfId="24275"/>
    <cellStyle name="SAPBEXresItem 21 2 6" xfId="24276"/>
    <cellStyle name="SAPBEXresItem 21 3" xfId="24277"/>
    <cellStyle name="SAPBEXresItem 21 3 2" xfId="24278"/>
    <cellStyle name="SAPBEXresItem 21 3 3" xfId="24279"/>
    <cellStyle name="SAPBEXresItem 21 3 4" xfId="24280"/>
    <cellStyle name="SAPBEXresItem 21 3 5" xfId="24281"/>
    <cellStyle name="SAPBEXresItem 21 3 6" xfId="24282"/>
    <cellStyle name="SAPBEXresItem 21 4" xfId="24283"/>
    <cellStyle name="SAPBEXresItem 21 5" xfId="24284"/>
    <cellStyle name="SAPBEXresItem 21 6" xfId="24285"/>
    <cellStyle name="SAPBEXresItem 21 7" xfId="24286"/>
    <cellStyle name="SAPBEXresItem 21 8" xfId="24287"/>
    <cellStyle name="SAPBEXresItem 22" xfId="24288"/>
    <cellStyle name="SAPBEXresItem 23" xfId="24289"/>
    <cellStyle name="SAPBEXresItem 24" xfId="24290"/>
    <cellStyle name="SAPBEXresItem 25" xfId="24291"/>
    <cellStyle name="SAPBEXresItem 26" xfId="24292"/>
    <cellStyle name="SAPBEXresItem 27" xfId="32956"/>
    <cellStyle name="SAPBEXresItem 3" xfId="24293"/>
    <cellStyle name="SAPBEXresItem 3 2" xfId="24294"/>
    <cellStyle name="SAPBEXresItem 3 2 2" xfId="24295"/>
    <cellStyle name="SAPBEXresItem 3 2 2 2" xfId="24296"/>
    <cellStyle name="SAPBEXresItem 3 2 2 3" xfId="24297"/>
    <cellStyle name="SAPBEXresItem 3 2 2 4" xfId="24298"/>
    <cellStyle name="SAPBEXresItem 3 2 2 5" xfId="24299"/>
    <cellStyle name="SAPBEXresItem 3 2 2 6" xfId="24300"/>
    <cellStyle name="SAPBEXresItem 3 2 3" xfId="24301"/>
    <cellStyle name="SAPBEXresItem 3 2 3 2" xfId="24302"/>
    <cellStyle name="SAPBEXresItem 3 2 3 3" xfId="24303"/>
    <cellStyle name="SAPBEXresItem 3 2 3 4" xfId="24304"/>
    <cellStyle name="SAPBEXresItem 3 2 3 5" xfId="24305"/>
    <cellStyle name="SAPBEXresItem 3 2 3 6" xfId="24306"/>
    <cellStyle name="SAPBEXresItem 3 2 4" xfId="24307"/>
    <cellStyle name="SAPBEXresItem 3 2 5" xfId="24308"/>
    <cellStyle name="SAPBEXresItem 3 2 6" xfId="24309"/>
    <cellStyle name="SAPBEXresItem 3 2 7" xfId="24310"/>
    <cellStyle name="SAPBEXresItem 3 2 8" xfId="24311"/>
    <cellStyle name="SAPBEXresItem 3 3" xfId="24312"/>
    <cellStyle name="SAPBEXresItem 3 3 2" xfId="24313"/>
    <cellStyle name="SAPBEXresItem 3 3 2 2" xfId="24314"/>
    <cellStyle name="SAPBEXresItem 3 3 2 3" xfId="24315"/>
    <cellStyle name="SAPBEXresItem 3 3 2 4" xfId="24316"/>
    <cellStyle name="SAPBEXresItem 3 3 2 5" xfId="24317"/>
    <cellStyle name="SAPBEXresItem 3 3 2 6" xfId="24318"/>
    <cellStyle name="SAPBEXresItem 3 3 3" xfId="24319"/>
    <cellStyle name="SAPBEXresItem 3 3 3 2" xfId="24320"/>
    <cellStyle name="SAPBEXresItem 3 3 3 3" xfId="24321"/>
    <cellStyle name="SAPBEXresItem 3 3 3 4" xfId="24322"/>
    <cellStyle name="SAPBEXresItem 3 3 3 5" xfId="24323"/>
    <cellStyle name="SAPBEXresItem 3 3 3 6" xfId="24324"/>
    <cellStyle name="SAPBEXresItem 3 3 4" xfId="24325"/>
    <cellStyle name="SAPBEXresItem 3 3 5" xfId="24326"/>
    <cellStyle name="SAPBEXresItem 3 3 6" xfId="24327"/>
    <cellStyle name="SAPBEXresItem 3 3 7" xfId="24328"/>
    <cellStyle name="SAPBEXresItem 3 3 8" xfId="24329"/>
    <cellStyle name="SAPBEXresItem 3 4" xfId="24330"/>
    <cellStyle name="SAPBEXresItem 3 5" xfId="24331"/>
    <cellStyle name="SAPBEXresItem 3 6" xfId="24332"/>
    <cellStyle name="SAPBEXresItem 3 7" xfId="24333"/>
    <cellStyle name="SAPBEXresItem 3 8" xfId="24334"/>
    <cellStyle name="SAPBEXresItem 4" xfId="24335"/>
    <cellStyle name="SAPBEXresItem 4 2" xfId="24336"/>
    <cellStyle name="SAPBEXresItem 4 2 2" xfId="24337"/>
    <cellStyle name="SAPBEXresItem 4 2 2 2" xfId="24338"/>
    <cellStyle name="SAPBEXresItem 4 2 2 3" xfId="24339"/>
    <cellStyle name="SAPBEXresItem 4 2 2 4" xfId="24340"/>
    <cellStyle name="SAPBEXresItem 4 2 2 5" xfId="24341"/>
    <cellStyle name="SAPBEXresItem 4 2 2 6" xfId="24342"/>
    <cellStyle name="SAPBEXresItem 4 2 3" xfId="24343"/>
    <cellStyle name="SAPBEXresItem 4 2 3 2" xfId="24344"/>
    <cellStyle name="SAPBEXresItem 4 2 3 3" xfId="24345"/>
    <cellStyle name="SAPBEXresItem 4 2 3 4" xfId="24346"/>
    <cellStyle name="SAPBEXresItem 4 2 3 5" xfId="24347"/>
    <cellStyle name="SAPBEXresItem 4 2 3 6" xfId="24348"/>
    <cellStyle name="SAPBEXresItem 4 2 4" xfId="24349"/>
    <cellStyle name="SAPBEXresItem 4 2 5" xfId="24350"/>
    <cellStyle name="SAPBEXresItem 4 2 6" xfId="24351"/>
    <cellStyle name="SAPBEXresItem 4 2 7" xfId="24352"/>
    <cellStyle name="SAPBEXresItem 4 2 8" xfId="24353"/>
    <cellStyle name="SAPBEXresItem 4 3" xfId="24354"/>
    <cellStyle name="SAPBEXresItem 4 3 2" xfId="24355"/>
    <cellStyle name="SAPBEXresItem 4 3 2 2" xfId="24356"/>
    <cellStyle name="SAPBEXresItem 4 3 2 3" xfId="24357"/>
    <cellStyle name="SAPBEXresItem 4 3 2 4" xfId="24358"/>
    <cellStyle name="SAPBEXresItem 4 3 2 5" xfId="24359"/>
    <cellStyle name="SAPBEXresItem 4 3 2 6" xfId="24360"/>
    <cellStyle name="SAPBEXresItem 4 3 3" xfId="24361"/>
    <cellStyle name="SAPBEXresItem 4 3 3 2" xfId="24362"/>
    <cellStyle name="SAPBEXresItem 4 3 3 3" xfId="24363"/>
    <cellStyle name="SAPBEXresItem 4 3 3 4" xfId="24364"/>
    <cellStyle name="SAPBEXresItem 4 3 3 5" xfId="24365"/>
    <cellStyle name="SAPBEXresItem 4 3 3 6" xfId="24366"/>
    <cellStyle name="SAPBEXresItem 4 3 4" xfId="24367"/>
    <cellStyle name="SAPBEXresItem 4 3 5" xfId="24368"/>
    <cellStyle name="SAPBEXresItem 4 3 6" xfId="24369"/>
    <cellStyle name="SAPBEXresItem 4 3 7" xfId="24370"/>
    <cellStyle name="SAPBEXresItem 4 3 8" xfId="24371"/>
    <cellStyle name="SAPBEXresItem 4 4" xfId="24372"/>
    <cellStyle name="SAPBEXresItem 4 5" xfId="24373"/>
    <cellStyle name="SAPBEXresItem 4 6" xfId="24374"/>
    <cellStyle name="SAPBEXresItem 4 7" xfId="24375"/>
    <cellStyle name="SAPBEXresItem 4 8" xfId="24376"/>
    <cellStyle name="SAPBEXresItem 5" xfId="24377"/>
    <cellStyle name="SAPBEXresItem 5 2" xfId="24378"/>
    <cellStyle name="SAPBEXresItem 5 2 2" xfId="24379"/>
    <cellStyle name="SAPBEXresItem 5 2 2 2" xfId="24380"/>
    <cellStyle name="SAPBEXresItem 5 2 2 3" xfId="24381"/>
    <cellStyle name="SAPBEXresItem 5 2 2 4" xfId="24382"/>
    <cellStyle name="SAPBEXresItem 5 2 2 5" xfId="24383"/>
    <cellStyle name="SAPBEXresItem 5 2 2 6" xfId="24384"/>
    <cellStyle name="SAPBEXresItem 5 2 3" xfId="24385"/>
    <cellStyle name="SAPBEXresItem 5 2 3 2" xfId="24386"/>
    <cellStyle name="SAPBEXresItem 5 2 3 3" xfId="24387"/>
    <cellStyle name="SAPBEXresItem 5 2 3 4" xfId="24388"/>
    <cellStyle name="SAPBEXresItem 5 2 3 5" xfId="24389"/>
    <cellStyle name="SAPBEXresItem 5 2 3 6" xfId="24390"/>
    <cellStyle name="SAPBEXresItem 5 2 4" xfId="24391"/>
    <cellStyle name="SAPBEXresItem 5 2 5" xfId="24392"/>
    <cellStyle name="SAPBEXresItem 5 2 6" xfId="24393"/>
    <cellStyle name="SAPBEXresItem 5 2 7" xfId="24394"/>
    <cellStyle name="SAPBEXresItem 5 2 8" xfId="24395"/>
    <cellStyle name="SAPBEXresItem 5 3" xfId="24396"/>
    <cellStyle name="SAPBEXresItem 5 3 2" xfId="24397"/>
    <cellStyle name="SAPBEXresItem 5 3 2 2" xfId="24398"/>
    <cellStyle name="SAPBEXresItem 5 3 2 3" xfId="24399"/>
    <cellStyle name="SAPBEXresItem 5 3 2 4" xfId="24400"/>
    <cellStyle name="SAPBEXresItem 5 3 2 5" xfId="24401"/>
    <cellStyle name="SAPBEXresItem 5 3 2 6" xfId="24402"/>
    <cellStyle name="SAPBEXresItem 5 3 3" xfId="24403"/>
    <cellStyle name="SAPBEXresItem 5 3 3 2" xfId="24404"/>
    <cellStyle name="SAPBEXresItem 5 3 3 3" xfId="24405"/>
    <cellStyle name="SAPBEXresItem 5 3 3 4" xfId="24406"/>
    <cellStyle name="SAPBEXresItem 5 3 3 5" xfId="24407"/>
    <cellStyle name="SAPBEXresItem 5 3 3 6" xfId="24408"/>
    <cellStyle name="SAPBEXresItem 5 3 4" xfId="24409"/>
    <cellStyle name="SAPBEXresItem 5 3 5" xfId="24410"/>
    <cellStyle name="SAPBEXresItem 5 3 6" xfId="24411"/>
    <cellStyle name="SAPBEXresItem 5 3 7" xfId="24412"/>
    <cellStyle name="SAPBEXresItem 5 3 8" xfId="24413"/>
    <cellStyle name="SAPBEXresItem 5 4" xfId="24414"/>
    <cellStyle name="SAPBEXresItem 5 5" xfId="24415"/>
    <cellStyle name="SAPBEXresItem 5 6" xfId="24416"/>
    <cellStyle name="SAPBEXresItem 5 7" xfId="24417"/>
    <cellStyle name="SAPBEXresItem 5 8" xfId="24418"/>
    <cellStyle name="SAPBEXresItem 6" xfId="24419"/>
    <cellStyle name="SAPBEXresItem 6 2" xfId="24420"/>
    <cellStyle name="SAPBEXresItem 6 2 2" xfId="24421"/>
    <cellStyle name="SAPBEXresItem 6 2 2 2" xfId="24422"/>
    <cellStyle name="SAPBEXresItem 6 2 2 3" xfId="24423"/>
    <cellStyle name="SAPBEXresItem 6 2 2 4" xfId="24424"/>
    <cellStyle name="SAPBEXresItem 6 2 2 5" xfId="24425"/>
    <cellStyle name="SAPBEXresItem 6 2 2 6" xfId="24426"/>
    <cellStyle name="SAPBEXresItem 6 2 3" xfId="24427"/>
    <cellStyle name="SAPBEXresItem 6 2 3 2" xfId="24428"/>
    <cellStyle name="SAPBEXresItem 6 2 3 3" xfId="24429"/>
    <cellStyle name="SAPBEXresItem 6 2 3 4" xfId="24430"/>
    <cellStyle name="SAPBEXresItem 6 2 3 5" xfId="24431"/>
    <cellStyle name="SAPBEXresItem 6 2 3 6" xfId="24432"/>
    <cellStyle name="SAPBEXresItem 6 2 4" xfId="24433"/>
    <cellStyle name="SAPBEXresItem 6 2 5" xfId="24434"/>
    <cellStyle name="SAPBEXresItem 6 2 6" xfId="24435"/>
    <cellStyle name="SAPBEXresItem 6 2 7" xfId="24436"/>
    <cellStyle name="SAPBEXresItem 6 2 8" xfId="24437"/>
    <cellStyle name="SAPBEXresItem 6 3" xfId="24438"/>
    <cellStyle name="SAPBEXresItem 6 3 2" xfId="24439"/>
    <cellStyle name="SAPBEXresItem 6 3 2 2" xfId="24440"/>
    <cellStyle name="SAPBEXresItem 6 3 2 3" xfId="24441"/>
    <cellStyle name="SAPBEXresItem 6 3 2 4" xfId="24442"/>
    <cellStyle name="SAPBEXresItem 6 3 2 5" xfId="24443"/>
    <cellStyle name="SAPBEXresItem 6 3 2 6" xfId="24444"/>
    <cellStyle name="SAPBEXresItem 6 3 3" xfId="24445"/>
    <cellStyle name="SAPBEXresItem 6 3 3 2" xfId="24446"/>
    <cellStyle name="SAPBEXresItem 6 3 3 3" xfId="24447"/>
    <cellStyle name="SAPBEXresItem 6 3 3 4" xfId="24448"/>
    <cellStyle name="SAPBEXresItem 6 3 3 5" xfId="24449"/>
    <cellStyle name="SAPBEXresItem 6 3 3 6" xfId="24450"/>
    <cellStyle name="SAPBEXresItem 6 3 4" xfId="24451"/>
    <cellStyle name="SAPBEXresItem 6 3 5" xfId="24452"/>
    <cellStyle name="SAPBEXresItem 6 3 6" xfId="24453"/>
    <cellStyle name="SAPBEXresItem 6 3 7" xfId="24454"/>
    <cellStyle name="SAPBEXresItem 6 3 8" xfId="24455"/>
    <cellStyle name="SAPBEXresItem 6 4" xfId="24456"/>
    <cellStyle name="SAPBEXresItem 6 5" xfId="24457"/>
    <cellStyle name="SAPBEXresItem 6 6" xfId="24458"/>
    <cellStyle name="SAPBEXresItem 6 7" xfId="24459"/>
    <cellStyle name="SAPBEXresItem 6 8" xfId="24460"/>
    <cellStyle name="SAPBEXresItem 7" xfId="24461"/>
    <cellStyle name="SAPBEXresItem 7 2" xfId="24462"/>
    <cellStyle name="SAPBEXresItem 7 2 2" xfId="24463"/>
    <cellStyle name="SAPBEXresItem 7 2 2 2" xfId="24464"/>
    <cellStyle name="SAPBEXresItem 7 2 2 3" xfId="24465"/>
    <cellStyle name="SAPBEXresItem 7 2 2 4" xfId="24466"/>
    <cellStyle name="SAPBEXresItem 7 2 2 5" xfId="24467"/>
    <cellStyle name="SAPBEXresItem 7 2 2 6" xfId="24468"/>
    <cellStyle name="SAPBEXresItem 7 2 3" xfId="24469"/>
    <cellStyle name="SAPBEXresItem 7 2 3 2" xfId="24470"/>
    <cellStyle name="SAPBEXresItem 7 2 3 3" xfId="24471"/>
    <cellStyle name="SAPBEXresItem 7 2 3 4" xfId="24472"/>
    <cellStyle name="SAPBEXresItem 7 2 3 5" xfId="24473"/>
    <cellStyle name="SAPBEXresItem 7 2 3 6" xfId="24474"/>
    <cellStyle name="SAPBEXresItem 7 2 4" xfId="24475"/>
    <cellStyle name="SAPBEXresItem 7 2 5" xfId="24476"/>
    <cellStyle name="SAPBEXresItem 7 2 6" xfId="24477"/>
    <cellStyle name="SAPBEXresItem 7 2 7" xfId="24478"/>
    <cellStyle name="SAPBEXresItem 7 2 8" xfId="24479"/>
    <cellStyle name="SAPBEXresItem 7 3" xfId="24480"/>
    <cellStyle name="SAPBEXresItem 7 3 2" xfId="24481"/>
    <cellStyle name="SAPBEXresItem 7 3 2 2" xfId="24482"/>
    <cellStyle name="SAPBEXresItem 7 3 2 3" xfId="24483"/>
    <cellStyle name="SAPBEXresItem 7 3 2 4" xfId="24484"/>
    <cellStyle name="SAPBEXresItem 7 3 2 5" xfId="24485"/>
    <cellStyle name="SAPBEXresItem 7 3 2 6" xfId="24486"/>
    <cellStyle name="SAPBEXresItem 7 3 3" xfId="24487"/>
    <cellStyle name="SAPBEXresItem 7 3 3 2" xfId="24488"/>
    <cellStyle name="SAPBEXresItem 7 3 3 3" xfId="24489"/>
    <cellStyle name="SAPBEXresItem 7 3 3 4" xfId="24490"/>
    <cellStyle name="SAPBEXresItem 7 3 3 5" xfId="24491"/>
    <cellStyle name="SAPBEXresItem 7 3 3 6" xfId="24492"/>
    <cellStyle name="SAPBEXresItem 7 3 4" xfId="24493"/>
    <cellStyle name="SAPBEXresItem 7 3 5" xfId="24494"/>
    <cellStyle name="SAPBEXresItem 7 3 6" xfId="24495"/>
    <cellStyle name="SAPBEXresItem 7 3 7" xfId="24496"/>
    <cellStyle name="SAPBEXresItem 7 3 8" xfId="24497"/>
    <cellStyle name="SAPBEXresItem 7 4" xfId="24498"/>
    <cellStyle name="SAPBEXresItem 7 5" xfId="24499"/>
    <cellStyle name="SAPBEXresItem 7 6" xfId="24500"/>
    <cellStyle name="SAPBEXresItem 7 7" xfId="24501"/>
    <cellStyle name="SAPBEXresItem 7 8" xfId="24502"/>
    <cellStyle name="SAPBEXresItem 8" xfId="24503"/>
    <cellStyle name="SAPBEXresItem 8 2" xfId="24504"/>
    <cellStyle name="SAPBEXresItem 8 2 2" xfId="24505"/>
    <cellStyle name="SAPBEXresItem 8 2 2 2" xfId="24506"/>
    <cellStyle name="SAPBEXresItem 8 2 2 3" xfId="24507"/>
    <cellStyle name="SAPBEXresItem 8 2 2 4" xfId="24508"/>
    <cellStyle name="SAPBEXresItem 8 2 2 5" xfId="24509"/>
    <cellStyle name="SAPBEXresItem 8 2 2 6" xfId="24510"/>
    <cellStyle name="SAPBEXresItem 8 2 3" xfId="24511"/>
    <cellStyle name="SAPBEXresItem 8 2 3 2" xfId="24512"/>
    <cellStyle name="SAPBEXresItem 8 2 3 3" xfId="24513"/>
    <cellStyle name="SAPBEXresItem 8 2 3 4" xfId="24514"/>
    <cellStyle name="SAPBEXresItem 8 2 3 5" xfId="24515"/>
    <cellStyle name="SAPBEXresItem 8 2 3 6" xfId="24516"/>
    <cellStyle name="SAPBEXresItem 8 2 4" xfId="24517"/>
    <cellStyle name="SAPBEXresItem 8 2 5" xfId="24518"/>
    <cellStyle name="SAPBEXresItem 8 2 6" xfId="24519"/>
    <cellStyle name="SAPBEXresItem 8 2 7" xfId="24520"/>
    <cellStyle name="SAPBEXresItem 8 2 8" xfId="24521"/>
    <cellStyle name="SAPBEXresItem 8 3" xfId="24522"/>
    <cellStyle name="SAPBEXresItem 8 3 2" xfId="24523"/>
    <cellStyle name="SAPBEXresItem 8 3 2 2" xfId="24524"/>
    <cellStyle name="SAPBEXresItem 8 3 2 3" xfId="24525"/>
    <cellStyle name="SAPBEXresItem 8 3 2 4" xfId="24526"/>
    <cellStyle name="SAPBEXresItem 8 3 2 5" xfId="24527"/>
    <cellStyle name="SAPBEXresItem 8 3 2 6" xfId="24528"/>
    <cellStyle name="SAPBEXresItem 8 3 3" xfId="24529"/>
    <cellStyle name="SAPBEXresItem 8 3 3 2" xfId="24530"/>
    <cellStyle name="SAPBEXresItem 8 3 3 3" xfId="24531"/>
    <cellStyle name="SAPBEXresItem 8 3 3 4" xfId="24532"/>
    <cellStyle name="SAPBEXresItem 8 3 3 5" xfId="24533"/>
    <cellStyle name="SAPBEXresItem 8 3 3 6" xfId="24534"/>
    <cellStyle name="SAPBEXresItem 8 3 4" xfId="24535"/>
    <cellStyle name="SAPBEXresItem 8 3 5" xfId="24536"/>
    <cellStyle name="SAPBEXresItem 8 3 6" xfId="24537"/>
    <cellStyle name="SAPBEXresItem 8 3 7" xfId="24538"/>
    <cellStyle name="SAPBEXresItem 8 3 8" xfId="24539"/>
    <cellStyle name="SAPBEXresItem 8 4" xfId="24540"/>
    <cellStyle name="SAPBEXresItem 8 5" xfId="24541"/>
    <cellStyle name="SAPBEXresItem 8 6" xfId="24542"/>
    <cellStyle name="SAPBEXresItem 8 7" xfId="24543"/>
    <cellStyle name="SAPBEXresItem 8 8" xfId="24544"/>
    <cellStyle name="SAPBEXresItem 9" xfId="24545"/>
    <cellStyle name="SAPBEXresItem 9 2" xfId="24546"/>
    <cellStyle name="SAPBEXresItem 9 2 2" xfId="24547"/>
    <cellStyle name="SAPBEXresItem 9 2 2 2" xfId="24548"/>
    <cellStyle name="SAPBEXresItem 9 2 2 3" xfId="24549"/>
    <cellStyle name="SAPBEXresItem 9 2 2 4" xfId="24550"/>
    <cellStyle name="SAPBEXresItem 9 2 2 5" xfId="24551"/>
    <cellStyle name="SAPBEXresItem 9 2 2 6" xfId="24552"/>
    <cellStyle name="SAPBEXresItem 9 2 3" xfId="24553"/>
    <cellStyle name="SAPBEXresItem 9 2 3 2" xfId="24554"/>
    <cellStyle name="SAPBEXresItem 9 2 3 3" xfId="24555"/>
    <cellStyle name="SAPBEXresItem 9 2 3 4" xfId="24556"/>
    <cellStyle name="SAPBEXresItem 9 2 3 5" xfId="24557"/>
    <cellStyle name="SAPBEXresItem 9 2 3 6" xfId="24558"/>
    <cellStyle name="SAPBEXresItem 9 2 4" xfId="24559"/>
    <cellStyle name="SAPBEXresItem 9 2 5" xfId="24560"/>
    <cellStyle name="SAPBEXresItem 9 2 6" xfId="24561"/>
    <cellStyle name="SAPBEXresItem 9 2 7" xfId="24562"/>
    <cellStyle name="SAPBEXresItem 9 2 8" xfId="24563"/>
    <cellStyle name="SAPBEXresItem 9 3" xfId="24564"/>
    <cellStyle name="SAPBEXresItem 9 3 2" xfId="24565"/>
    <cellStyle name="SAPBEXresItem 9 3 2 2" xfId="24566"/>
    <cellStyle name="SAPBEXresItem 9 3 2 3" xfId="24567"/>
    <cellStyle name="SAPBEXresItem 9 3 2 4" xfId="24568"/>
    <cellStyle name="SAPBEXresItem 9 3 2 5" xfId="24569"/>
    <cellStyle name="SAPBEXresItem 9 3 2 6" xfId="24570"/>
    <cellStyle name="SAPBEXresItem 9 3 3" xfId="24571"/>
    <cellStyle name="SAPBEXresItem 9 3 3 2" xfId="24572"/>
    <cellStyle name="SAPBEXresItem 9 3 3 3" xfId="24573"/>
    <cellStyle name="SAPBEXresItem 9 3 3 4" xfId="24574"/>
    <cellStyle name="SAPBEXresItem 9 3 3 5" xfId="24575"/>
    <cellStyle name="SAPBEXresItem 9 3 3 6" xfId="24576"/>
    <cellStyle name="SAPBEXresItem 9 3 4" xfId="24577"/>
    <cellStyle name="SAPBEXresItem 9 3 5" xfId="24578"/>
    <cellStyle name="SAPBEXresItem 9 3 6" xfId="24579"/>
    <cellStyle name="SAPBEXresItem 9 3 7" xfId="24580"/>
    <cellStyle name="SAPBEXresItem 9 3 8" xfId="24581"/>
    <cellStyle name="SAPBEXresItem 9 4" xfId="24582"/>
    <cellStyle name="SAPBEXresItem 9 5" xfId="24583"/>
    <cellStyle name="SAPBEXresItem 9 6" xfId="24584"/>
    <cellStyle name="SAPBEXresItem 9 7" xfId="24585"/>
    <cellStyle name="SAPBEXresItem 9 8" xfId="24586"/>
    <cellStyle name="SAPBEXresItemX" xfId="42"/>
    <cellStyle name="SAPBEXresItemX 10" xfId="24587"/>
    <cellStyle name="SAPBEXresItemX 10 2" xfId="24588"/>
    <cellStyle name="SAPBEXresItemX 10 2 2" xfId="24589"/>
    <cellStyle name="SAPBEXresItemX 10 2 2 2" xfId="24590"/>
    <cellStyle name="SAPBEXresItemX 10 2 2 3" xfId="24591"/>
    <cellStyle name="SAPBEXresItemX 10 2 2 4" xfId="24592"/>
    <cellStyle name="SAPBEXresItemX 10 2 2 5" xfId="24593"/>
    <cellStyle name="SAPBEXresItemX 10 2 2 6" xfId="24594"/>
    <cellStyle name="SAPBEXresItemX 10 2 3" xfId="24595"/>
    <cellStyle name="SAPBEXresItemX 10 2 3 2" xfId="24596"/>
    <cellStyle name="SAPBEXresItemX 10 2 3 3" xfId="24597"/>
    <cellStyle name="SAPBEXresItemX 10 2 3 4" xfId="24598"/>
    <cellStyle name="SAPBEXresItemX 10 2 3 5" xfId="24599"/>
    <cellStyle name="SAPBEXresItemX 10 2 3 6" xfId="24600"/>
    <cellStyle name="SAPBEXresItemX 10 2 4" xfId="24601"/>
    <cellStyle name="SAPBEXresItemX 10 2 5" xfId="24602"/>
    <cellStyle name="SAPBEXresItemX 10 2 6" xfId="24603"/>
    <cellStyle name="SAPBEXresItemX 10 2 7" xfId="24604"/>
    <cellStyle name="SAPBEXresItemX 10 2 8" xfId="24605"/>
    <cellStyle name="SAPBEXresItemX 10 3" xfId="24606"/>
    <cellStyle name="SAPBEXresItemX 10 3 2" xfId="24607"/>
    <cellStyle name="SAPBEXresItemX 10 3 2 2" xfId="24608"/>
    <cellStyle name="SAPBEXresItemX 10 3 2 3" xfId="24609"/>
    <cellStyle name="SAPBEXresItemX 10 3 2 4" xfId="24610"/>
    <cellStyle name="SAPBEXresItemX 10 3 2 5" xfId="24611"/>
    <cellStyle name="SAPBEXresItemX 10 3 2 6" xfId="24612"/>
    <cellStyle name="SAPBEXresItemX 10 3 3" xfId="24613"/>
    <cellStyle name="SAPBEXresItemX 10 3 3 2" xfId="24614"/>
    <cellStyle name="SAPBEXresItemX 10 3 3 3" xfId="24615"/>
    <cellStyle name="SAPBEXresItemX 10 3 3 4" xfId="24616"/>
    <cellStyle name="SAPBEXresItemX 10 3 3 5" xfId="24617"/>
    <cellStyle name="SAPBEXresItemX 10 3 3 6" xfId="24618"/>
    <cellStyle name="SAPBEXresItemX 10 3 4" xfId="24619"/>
    <cellStyle name="SAPBEXresItemX 10 3 5" xfId="24620"/>
    <cellStyle name="SAPBEXresItemX 10 3 6" xfId="24621"/>
    <cellStyle name="SAPBEXresItemX 10 3 7" xfId="24622"/>
    <cellStyle name="SAPBEXresItemX 10 3 8" xfId="24623"/>
    <cellStyle name="SAPBEXresItemX 10 4" xfId="24624"/>
    <cellStyle name="SAPBEXresItemX 10 5" xfId="24625"/>
    <cellStyle name="SAPBEXresItemX 10 6" xfId="24626"/>
    <cellStyle name="SAPBEXresItemX 10 7" xfId="24627"/>
    <cellStyle name="SAPBEXresItemX 10 8" xfId="24628"/>
    <cellStyle name="SAPBEXresItemX 11" xfId="24629"/>
    <cellStyle name="SAPBEXresItemX 11 2" xfId="24630"/>
    <cellStyle name="SAPBEXresItemX 11 2 2" xfId="24631"/>
    <cellStyle name="SAPBEXresItemX 11 2 2 2" xfId="24632"/>
    <cellStyle name="SAPBEXresItemX 11 2 2 3" xfId="24633"/>
    <cellStyle name="SAPBEXresItemX 11 2 2 4" xfId="24634"/>
    <cellStyle name="SAPBEXresItemX 11 2 2 5" xfId="24635"/>
    <cellStyle name="SAPBEXresItemX 11 2 2 6" xfId="24636"/>
    <cellStyle name="SAPBEXresItemX 11 2 3" xfId="24637"/>
    <cellStyle name="SAPBEXresItemX 11 2 3 2" xfId="24638"/>
    <cellStyle name="SAPBEXresItemX 11 2 3 3" xfId="24639"/>
    <cellStyle name="SAPBEXresItemX 11 2 3 4" xfId="24640"/>
    <cellStyle name="SAPBEXresItemX 11 2 3 5" xfId="24641"/>
    <cellStyle name="SAPBEXresItemX 11 2 3 6" xfId="24642"/>
    <cellStyle name="SAPBEXresItemX 11 2 4" xfId="24643"/>
    <cellStyle name="SAPBEXresItemX 11 2 5" xfId="24644"/>
    <cellStyle name="SAPBEXresItemX 11 2 6" xfId="24645"/>
    <cellStyle name="SAPBEXresItemX 11 2 7" xfId="24646"/>
    <cellStyle name="SAPBEXresItemX 11 2 8" xfId="24647"/>
    <cellStyle name="SAPBEXresItemX 11 3" xfId="24648"/>
    <cellStyle name="SAPBEXresItemX 11 3 2" xfId="24649"/>
    <cellStyle name="SAPBEXresItemX 11 3 2 2" xfId="24650"/>
    <cellStyle name="SAPBEXresItemX 11 3 2 3" xfId="24651"/>
    <cellStyle name="SAPBEXresItemX 11 3 2 4" xfId="24652"/>
    <cellStyle name="SAPBEXresItemX 11 3 2 5" xfId="24653"/>
    <cellStyle name="SAPBEXresItemX 11 3 2 6" xfId="24654"/>
    <cellStyle name="SAPBEXresItemX 11 3 3" xfId="24655"/>
    <cellStyle name="SAPBEXresItemX 11 3 3 2" xfId="24656"/>
    <cellStyle name="SAPBEXresItemX 11 3 3 3" xfId="24657"/>
    <cellStyle name="SAPBEXresItemX 11 3 3 4" xfId="24658"/>
    <cellStyle name="SAPBEXresItemX 11 3 3 5" xfId="24659"/>
    <cellStyle name="SAPBEXresItemX 11 3 3 6" xfId="24660"/>
    <cellStyle name="SAPBEXresItemX 11 3 4" xfId="24661"/>
    <cellStyle name="SAPBEXresItemX 11 3 5" xfId="24662"/>
    <cellStyle name="SAPBEXresItemX 11 3 6" xfId="24663"/>
    <cellStyle name="SAPBEXresItemX 11 3 7" xfId="24664"/>
    <cellStyle name="SAPBEXresItemX 11 3 8" xfId="24665"/>
    <cellStyle name="SAPBEXresItemX 11 4" xfId="24666"/>
    <cellStyle name="SAPBEXresItemX 11 5" xfId="24667"/>
    <cellStyle name="SAPBEXresItemX 11 6" xfId="24668"/>
    <cellStyle name="SAPBEXresItemX 11 7" xfId="24669"/>
    <cellStyle name="SAPBEXresItemX 11 8" xfId="24670"/>
    <cellStyle name="SAPBEXresItemX 12" xfId="24671"/>
    <cellStyle name="SAPBEXresItemX 12 2" xfId="24672"/>
    <cellStyle name="SAPBEXresItemX 12 2 2" xfId="24673"/>
    <cellStyle name="SAPBEXresItemX 12 2 2 2" xfId="24674"/>
    <cellStyle name="SAPBEXresItemX 12 2 2 3" xfId="24675"/>
    <cellStyle name="SAPBEXresItemX 12 2 2 4" xfId="24676"/>
    <cellStyle name="SAPBEXresItemX 12 2 2 5" xfId="24677"/>
    <cellStyle name="SAPBEXresItemX 12 2 2 6" xfId="24678"/>
    <cellStyle name="SAPBEXresItemX 12 2 3" xfId="24679"/>
    <cellStyle name="SAPBEXresItemX 12 2 3 2" xfId="24680"/>
    <cellStyle name="SAPBEXresItemX 12 2 3 3" xfId="24681"/>
    <cellStyle name="SAPBEXresItemX 12 2 3 4" xfId="24682"/>
    <cellStyle name="SAPBEXresItemX 12 2 3 5" xfId="24683"/>
    <cellStyle name="SAPBEXresItemX 12 2 3 6" xfId="24684"/>
    <cellStyle name="SAPBEXresItemX 12 2 4" xfId="24685"/>
    <cellStyle name="SAPBEXresItemX 12 2 5" xfId="24686"/>
    <cellStyle name="SAPBEXresItemX 12 2 6" xfId="24687"/>
    <cellStyle name="SAPBEXresItemX 12 2 7" xfId="24688"/>
    <cellStyle name="SAPBEXresItemX 12 2 8" xfId="24689"/>
    <cellStyle name="SAPBEXresItemX 12 3" xfId="24690"/>
    <cellStyle name="SAPBEXresItemX 12 3 2" xfId="24691"/>
    <cellStyle name="SAPBEXresItemX 12 3 2 2" xfId="24692"/>
    <cellStyle name="SAPBEXresItemX 12 3 2 3" xfId="24693"/>
    <cellStyle name="SAPBEXresItemX 12 3 2 4" xfId="24694"/>
    <cellStyle name="SAPBEXresItemX 12 3 2 5" xfId="24695"/>
    <cellStyle name="SAPBEXresItemX 12 3 2 6" xfId="24696"/>
    <cellStyle name="SAPBEXresItemX 12 3 3" xfId="24697"/>
    <cellStyle name="SAPBEXresItemX 12 3 3 2" xfId="24698"/>
    <cellStyle name="SAPBEXresItemX 12 3 3 3" xfId="24699"/>
    <cellStyle name="SAPBEXresItemX 12 3 3 4" xfId="24700"/>
    <cellStyle name="SAPBEXresItemX 12 3 3 5" xfId="24701"/>
    <cellStyle name="SAPBEXresItemX 12 3 3 6" xfId="24702"/>
    <cellStyle name="SAPBEXresItemX 12 3 4" xfId="24703"/>
    <cellStyle name="SAPBEXresItemX 12 3 5" xfId="24704"/>
    <cellStyle name="SAPBEXresItemX 12 3 6" xfId="24705"/>
    <cellStyle name="SAPBEXresItemX 12 3 7" xfId="24706"/>
    <cellStyle name="SAPBEXresItemX 12 3 8" xfId="24707"/>
    <cellStyle name="SAPBEXresItemX 12 4" xfId="24708"/>
    <cellStyle name="SAPBEXresItemX 12 5" xfId="24709"/>
    <cellStyle name="SAPBEXresItemX 12 6" xfId="24710"/>
    <cellStyle name="SAPBEXresItemX 12 7" xfId="24711"/>
    <cellStyle name="SAPBEXresItemX 12 8" xfId="24712"/>
    <cellStyle name="SAPBEXresItemX 13" xfId="24713"/>
    <cellStyle name="SAPBEXresItemX 13 2" xfId="24714"/>
    <cellStyle name="SAPBEXresItemX 13 2 2" xfId="24715"/>
    <cellStyle name="SAPBEXresItemX 13 2 2 2" xfId="24716"/>
    <cellStyle name="SAPBEXresItemX 13 2 2 3" xfId="24717"/>
    <cellStyle name="SAPBEXresItemX 13 2 2 4" xfId="24718"/>
    <cellStyle name="SAPBEXresItemX 13 2 2 5" xfId="24719"/>
    <cellStyle name="SAPBEXresItemX 13 2 2 6" xfId="24720"/>
    <cellStyle name="SAPBEXresItemX 13 2 3" xfId="24721"/>
    <cellStyle name="SAPBEXresItemX 13 2 3 2" xfId="24722"/>
    <cellStyle name="SAPBEXresItemX 13 2 3 3" xfId="24723"/>
    <cellStyle name="SAPBEXresItemX 13 2 3 4" xfId="24724"/>
    <cellStyle name="SAPBEXresItemX 13 2 3 5" xfId="24725"/>
    <cellStyle name="SAPBEXresItemX 13 2 3 6" xfId="24726"/>
    <cellStyle name="SAPBEXresItemX 13 2 4" xfId="24727"/>
    <cellStyle name="SAPBEXresItemX 13 2 5" xfId="24728"/>
    <cellStyle name="SAPBEXresItemX 13 2 6" xfId="24729"/>
    <cellStyle name="SAPBEXresItemX 13 2 7" xfId="24730"/>
    <cellStyle name="SAPBEXresItemX 13 2 8" xfId="24731"/>
    <cellStyle name="SAPBEXresItemX 13 3" xfId="24732"/>
    <cellStyle name="SAPBEXresItemX 13 3 2" xfId="24733"/>
    <cellStyle name="SAPBEXresItemX 13 3 2 2" xfId="24734"/>
    <cellStyle name="SAPBEXresItemX 13 3 2 3" xfId="24735"/>
    <cellStyle name="SAPBEXresItemX 13 3 2 4" xfId="24736"/>
    <cellStyle name="SAPBEXresItemX 13 3 2 5" xfId="24737"/>
    <cellStyle name="SAPBEXresItemX 13 3 2 6" xfId="24738"/>
    <cellStyle name="SAPBEXresItemX 13 3 3" xfId="24739"/>
    <cellStyle name="SAPBEXresItemX 13 3 3 2" xfId="24740"/>
    <cellStyle name="SAPBEXresItemX 13 3 3 3" xfId="24741"/>
    <cellStyle name="SAPBEXresItemX 13 3 3 4" xfId="24742"/>
    <cellStyle name="SAPBEXresItemX 13 3 3 5" xfId="24743"/>
    <cellStyle name="SAPBEXresItemX 13 3 3 6" xfId="24744"/>
    <cellStyle name="SAPBEXresItemX 13 3 4" xfId="24745"/>
    <cellStyle name="SAPBEXresItemX 13 3 5" xfId="24746"/>
    <cellStyle name="SAPBEXresItemX 13 3 6" xfId="24747"/>
    <cellStyle name="SAPBEXresItemX 13 3 7" xfId="24748"/>
    <cellStyle name="SAPBEXresItemX 13 3 8" xfId="24749"/>
    <cellStyle name="SAPBEXresItemX 13 4" xfId="24750"/>
    <cellStyle name="SAPBEXresItemX 13 5" xfId="24751"/>
    <cellStyle name="SAPBEXresItemX 13 6" xfId="24752"/>
    <cellStyle name="SAPBEXresItemX 13 7" xfId="24753"/>
    <cellStyle name="SAPBEXresItemX 13 8" xfId="24754"/>
    <cellStyle name="SAPBEXresItemX 14" xfId="24755"/>
    <cellStyle name="SAPBEXresItemX 14 2" xfId="24756"/>
    <cellStyle name="SAPBEXresItemX 14 2 2" xfId="24757"/>
    <cellStyle name="SAPBEXresItemX 14 2 2 2" xfId="24758"/>
    <cellStyle name="SAPBEXresItemX 14 2 2 3" xfId="24759"/>
    <cellStyle name="SAPBEXresItemX 14 2 2 4" xfId="24760"/>
    <cellStyle name="SAPBEXresItemX 14 2 2 5" xfId="24761"/>
    <cellStyle name="SAPBEXresItemX 14 2 2 6" xfId="24762"/>
    <cellStyle name="SAPBEXresItemX 14 2 3" xfId="24763"/>
    <cellStyle name="SAPBEXresItemX 14 2 3 2" xfId="24764"/>
    <cellStyle name="SAPBEXresItemX 14 2 3 3" xfId="24765"/>
    <cellStyle name="SAPBEXresItemX 14 2 3 4" xfId="24766"/>
    <cellStyle name="SAPBEXresItemX 14 2 3 5" xfId="24767"/>
    <cellStyle name="SAPBEXresItemX 14 2 3 6" xfId="24768"/>
    <cellStyle name="SAPBEXresItemX 14 2 4" xfId="24769"/>
    <cellStyle name="SAPBEXresItemX 14 2 5" xfId="24770"/>
    <cellStyle name="SAPBEXresItemX 14 2 6" xfId="24771"/>
    <cellStyle name="SAPBEXresItemX 14 2 7" xfId="24772"/>
    <cellStyle name="SAPBEXresItemX 14 2 8" xfId="24773"/>
    <cellStyle name="SAPBEXresItemX 14 3" xfId="24774"/>
    <cellStyle name="SAPBEXresItemX 14 3 2" xfId="24775"/>
    <cellStyle name="SAPBEXresItemX 14 3 2 2" xfId="24776"/>
    <cellStyle name="SAPBEXresItemX 14 3 2 3" xfId="24777"/>
    <cellStyle name="SAPBEXresItemX 14 3 2 4" xfId="24778"/>
    <cellStyle name="SAPBEXresItemX 14 3 2 5" xfId="24779"/>
    <cellStyle name="SAPBEXresItemX 14 3 2 6" xfId="24780"/>
    <cellStyle name="SAPBEXresItemX 14 3 3" xfId="24781"/>
    <cellStyle name="SAPBEXresItemX 14 3 3 2" xfId="24782"/>
    <cellStyle name="SAPBEXresItemX 14 3 3 3" xfId="24783"/>
    <cellStyle name="SAPBEXresItemX 14 3 3 4" xfId="24784"/>
    <cellStyle name="SAPBEXresItemX 14 3 3 5" xfId="24785"/>
    <cellStyle name="SAPBEXresItemX 14 3 3 6" xfId="24786"/>
    <cellStyle name="SAPBEXresItemX 14 3 4" xfId="24787"/>
    <cellStyle name="SAPBEXresItemX 14 3 5" xfId="24788"/>
    <cellStyle name="SAPBEXresItemX 14 3 6" xfId="24789"/>
    <cellStyle name="SAPBEXresItemX 14 3 7" xfId="24790"/>
    <cellStyle name="SAPBEXresItemX 14 3 8" xfId="24791"/>
    <cellStyle name="SAPBEXresItemX 14 4" xfId="24792"/>
    <cellStyle name="SAPBEXresItemX 14 5" xfId="24793"/>
    <cellStyle name="SAPBEXresItemX 14 6" xfId="24794"/>
    <cellStyle name="SAPBEXresItemX 14 7" xfId="24795"/>
    <cellStyle name="SAPBEXresItemX 14 8" xfId="24796"/>
    <cellStyle name="SAPBEXresItemX 15" xfId="24797"/>
    <cellStyle name="SAPBEXresItemX 15 2" xfId="24798"/>
    <cellStyle name="SAPBEXresItemX 15 2 2" xfId="24799"/>
    <cellStyle name="SAPBEXresItemX 15 2 2 2" xfId="24800"/>
    <cellStyle name="SAPBEXresItemX 15 2 2 3" xfId="24801"/>
    <cellStyle name="SAPBEXresItemX 15 2 2 4" xfId="24802"/>
    <cellStyle name="SAPBEXresItemX 15 2 2 5" xfId="24803"/>
    <cellStyle name="SAPBEXresItemX 15 2 2 6" xfId="24804"/>
    <cellStyle name="SAPBEXresItemX 15 2 3" xfId="24805"/>
    <cellStyle name="SAPBEXresItemX 15 2 3 2" xfId="24806"/>
    <cellStyle name="SAPBEXresItemX 15 2 3 3" xfId="24807"/>
    <cellStyle name="SAPBEXresItemX 15 2 3 4" xfId="24808"/>
    <cellStyle name="SAPBEXresItemX 15 2 3 5" xfId="24809"/>
    <cellStyle name="SAPBEXresItemX 15 2 3 6" xfId="24810"/>
    <cellStyle name="SAPBEXresItemX 15 2 4" xfId="24811"/>
    <cellStyle name="SAPBEXresItemX 15 2 5" xfId="24812"/>
    <cellStyle name="SAPBEXresItemX 15 2 6" xfId="24813"/>
    <cellStyle name="SAPBEXresItemX 15 2 7" xfId="24814"/>
    <cellStyle name="SAPBEXresItemX 15 2 8" xfId="24815"/>
    <cellStyle name="SAPBEXresItemX 15 3" xfId="24816"/>
    <cellStyle name="SAPBEXresItemX 15 3 2" xfId="24817"/>
    <cellStyle name="SAPBEXresItemX 15 3 2 2" xfId="24818"/>
    <cellStyle name="SAPBEXresItemX 15 3 2 3" xfId="24819"/>
    <cellStyle name="SAPBEXresItemX 15 3 2 4" xfId="24820"/>
    <cellStyle name="SAPBEXresItemX 15 3 2 5" xfId="24821"/>
    <cellStyle name="SAPBEXresItemX 15 3 2 6" xfId="24822"/>
    <cellStyle name="SAPBEXresItemX 15 3 3" xfId="24823"/>
    <cellStyle name="SAPBEXresItemX 15 3 3 2" xfId="24824"/>
    <cellStyle name="SAPBEXresItemX 15 3 3 3" xfId="24825"/>
    <cellStyle name="SAPBEXresItemX 15 3 3 4" xfId="24826"/>
    <cellStyle name="SAPBEXresItemX 15 3 3 5" xfId="24827"/>
    <cellStyle name="SAPBEXresItemX 15 3 3 6" xfId="24828"/>
    <cellStyle name="SAPBEXresItemX 15 3 4" xfId="24829"/>
    <cellStyle name="SAPBEXresItemX 15 3 5" xfId="24830"/>
    <cellStyle name="SAPBEXresItemX 15 3 6" xfId="24831"/>
    <cellStyle name="SAPBEXresItemX 15 3 7" xfId="24832"/>
    <cellStyle name="SAPBEXresItemX 15 3 8" xfId="24833"/>
    <cellStyle name="SAPBEXresItemX 15 4" xfId="24834"/>
    <cellStyle name="SAPBEXresItemX 15 5" xfId="24835"/>
    <cellStyle name="SAPBEXresItemX 15 6" xfId="24836"/>
    <cellStyle name="SAPBEXresItemX 15 7" xfId="24837"/>
    <cellStyle name="SAPBEXresItemX 15 8" xfId="24838"/>
    <cellStyle name="SAPBEXresItemX 16" xfId="24839"/>
    <cellStyle name="SAPBEXresItemX 16 2" xfId="24840"/>
    <cellStyle name="SAPBEXresItemX 16 2 2" xfId="24841"/>
    <cellStyle name="SAPBEXresItemX 16 2 2 2" xfId="24842"/>
    <cellStyle name="SAPBEXresItemX 16 2 2 3" xfId="24843"/>
    <cellStyle name="SAPBEXresItemX 16 2 2 4" xfId="24844"/>
    <cellStyle name="SAPBEXresItemX 16 2 2 5" xfId="24845"/>
    <cellStyle name="SAPBEXresItemX 16 2 2 6" xfId="24846"/>
    <cellStyle name="SAPBEXresItemX 16 2 3" xfId="24847"/>
    <cellStyle name="SAPBEXresItemX 16 2 3 2" xfId="24848"/>
    <cellStyle name="SAPBEXresItemX 16 2 3 3" xfId="24849"/>
    <cellStyle name="SAPBEXresItemX 16 2 3 4" xfId="24850"/>
    <cellStyle name="SAPBEXresItemX 16 2 3 5" xfId="24851"/>
    <cellStyle name="SAPBEXresItemX 16 2 3 6" xfId="24852"/>
    <cellStyle name="SAPBEXresItemX 16 2 4" xfId="24853"/>
    <cellStyle name="SAPBEXresItemX 16 2 5" xfId="24854"/>
    <cellStyle name="SAPBEXresItemX 16 2 6" xfId="24855"/>
    <cellStyle name="SAPBEXresItemX 16 2 7" xfId="24856"/>
    <cellStyle name="SAPBEXresItemX 16 2 8" xfId="24857"/>
    <cellStyle name="SAPBEXresItemX 16 3" xfId="24858"/>
    <cellStyle name="SAPBEXresItemX 16 3 2" xfId="24859"/>
    <cellStyle name="SAPBEXresItemX 16 3 2 2" xfId="24860"/>
    <cellStyle name="SAPBEXresItemX 16 3 2 3" xfId="24861"/>
    <cellStyle name="SAPBEXresItemX 16 3 2 4" xfId="24862"/>
    <cellStyle name="SAPBEXresItemX 16 3 2 5" xfId="24863"/>
    <cellStyle name="SAPBEXresItemX 16 3 2 6" xfId="24864"/>
    <cellStyle name="SAPBEXresItemX 16 3 3" xfId="24865"/>
    <cellStyle name="SAPBEXresItemX 16 3 3 2" xfId="24866"/>
    <cellStyle name="SAPBEXresItemX 16 3 3 3" xfId="24867"/>
    <cellStyle name="SAPBEXresItemX 16 3 3 4" xfId="24868"/>
    <cellStyle name="SAPBEXresItemX 16 3 3 5" xfId="24869"/>
    <cellStyle name="SAPBEXresItemX 16 3 3 6" xfId="24870"/>
    <cellStyle name="SAPBEXresItemX 16 3 4" xfId="24871"/>
    <cellStyle name="SAPBEXresItemX 16 3 5" xfId="24872"/>
    <cellStyle name="SAPBEXresItemX 16 3 6" xfId="24873"/>
    <cellStyle name="SAPBEXresItemX 16 3 7" xfId="24874"/>
    <cellStyle name="SAPBEXresItemX 16 3 8" xfId="24875"/>
    <cellStyle name="SAPBEXresItemX 16 4" xfId="24876"/>
    <cellStyle name="SAPBEXresItemX 16 5" xfId="24877"/>
    <cellStyle name="SAPBEXresItemX 16 6" xfId="24878"/>
    <cellStyle name="SAPBEXresItemX 16 7" xfId="24879"/>
    <cellStyle name="SAPBEXresItemX 16 8" xfId="24880"/>
    <cellStyle name="SAPBEXresItemX 17" xfId="24881"/>
    <cellStyle name="SAPBEXresItemX 17 2" xfId="24882"/>
    <cellStyle name="SAPBEXresItemX 17 2 2" xfId="24883"/>
    <cellStyle name="SAPBEXresItemX 17 2 2 2" xfId="24884"/>
    <cellStyle name="SAPBEXresItemX 17 2 2 3" xfId="24885"/>
    <cellStyle name="SAPBEXresItemX 17 2 2 4" xfId="24886"/>
    <cellStyle name="SAPBEXresItemX 17 2 2 5" xfId="24887"/>
    <cellStyle name="SAPBEXresItemX 17 2 2 6" xfId="24888"/>
    <cellStyle name="SAPBEXresItemX 17 2 3" xfId="24889"/>
    <cellStyle name="SAPBEXresItemX 17 2 3 2" xfId="24890"/>
    <cellStyle name="SAPBEXresItemX 17 2 3 3" xfId="24891"/>
    <cellStyle name="SAPBEXresItemX 17 2 3 4" xfId="24892"/>
    <cellStyle name="SAPBEXresItemX 17 2 3 5" xfId="24893"/>
    <cellStyle name="SAPBEXresItemX 17 2 3 6" xfId="24894"/>
    <cellStyle name="SAPBEXresItemX 17 2 4" xfId="24895"/>
    <cellStyle name="SAPBEXresItemX 17 2 5" xfId="24896"/>
    <cellStyle name="SAPBEXresItemX 17 2 6" xfId="24897"/>
    <cellStyle name="SAPBEXresItemX 17 2 7" xfId="24898"/>
    <cellStyle name="SAPBEXresItemX 17 2 8" xfId="24899"/>
    <cellStyle name="SAPBEXresItemX 17 3" xfId="24900"/>
    <cellStyle name="SAPBEXresItemX 17 3 2" xfId="24901"/>
    <cellStyle name="SAPBEXresItemX 17 3 2 2" xfId="24902"/>
    <cellStyle name="SAPBEXresItemX 17 3 2 3" xfId="24903"/>
    <cellStyle name="SAPBEXresItemX 17 3 2 4" xfId="24904"/>
    <cellStyle name="SAPBEXresItemX 17 3 2 5" xfId="24905"/>
    <cellStyle name="SAPBEXresItemX 17 3 2 6" xfId="24906"/>
    <cellStyle name="SAPBEXresItemX 17 3 3" xfId="24907"/>
    <cellStyle name="SAPBEXresItemX 17 3 3 2" xfId="24908"/>
    <cellStyle name="SAPBEXresItemX 17 3 3 3" xfId="24909"/>
    <cellStyle name="SAPBEXresItemX 17 3 3 4" xfId="24910"/>
    <cellStyle name="SAPBEXresItemX 17 3 3 5" xfId="24911"/>
    <cellStyle name="SAPBEXresItemX 17 3 3 6" xfId="24912"/>
    <cellStyle name="SAPBEXresItemX 17 3 4" xfId="24913"/>
    <cellStyle name="SAPBEXresItemX 17 3 5" xfId="24914"/>
    <cellStyle name="SAPBEXresItemX 17 3 6" xfId="24915"/>
    <cellStyle name="SAPBEXresItemX 17 3 7" xfId="24916"/>
    <cellStyle name="SAPBEXresItemX 17 3 8" xfId="24917"/>
    <cellStyle name="SAPBEXresItemX 17 4" xfId="24918"/>
    <cellStyle name="SAPBEXresItemX 17 5" xfId="24919"/>
    <cellStyle name="SAPBEXresItemX 17 6" xfId="24920"/>
    <cellStyle name="SAPBEXresItemX 17 7" xfId="24921"/>
    <cellStyle name="SAPBEXresItemX 17 8" xfId="24922"/>
    <cellStyle name="SAPBEXresItemX 18" xfId="24923"/>
    <cellStyle name="SAPBEXresItemX 18 2" xfId="24924"/>
    <cellStyle name="SAPBEXresItemX 18 2 2" xfId="24925"/>
    <cellStyle name="SAPBEXresItemX 18 2 2 2" xfId="24926"/>
    <cellStyle name="SAPBEXresItemX 18 2 2 3" xfId="24927"/>
    <cellStyle name="SAPBEXresItemX 18 2 2 4" xfId="24928"/>
    <cellStyle name="SAPBEXresItemX 18 2 2 5" xfId="24929"/>
    <cellStyle name="SAPBEXresItemX 18 2 2 6" xfId="24930"/>
    <cellStyle name="SAPBEXresItemX 18 2 3" xfId="24931"/>
    <cellStyle name="SAPBEXresItemX 18 2 3 2" xfId="24932"/>
    <cellStyle name="SAPBEXresItemX 18 2 3 3" xfId="24933"/>
    <cellStyle name="SAPBEXresItemX 18 2 3 4" xfId="24934"/>
    <cellStyle name="SAPBEXresItemX 18 2 3 5" xfId="24935"/>
    <cellStyle name="SAPBEXresItemX 18 2 3 6" xfId="24936"/>
    <cellStyle name="SAPBEXresItemX 18 2 4" xfId="24937"/>
    <cellStyle name="SAPBEXresItemX 18 2 5" xfId="24938"/>
    <cellStyle name="SAPBEXresItemX 18 2 6" xfId="24939"/>
    <cellStyle name="SAPBEXresItemX 18 2 7" xfId="24940"/>
    <cellStyle name="SAPBEXresItemX 18 2 8" xfId="24941"/>
    <cellStyle name="SAPBEXresItemX 18 3" xfId="24942"/>
    <cellStyle name="SAPBEXresItemX 18 3 2" xfId="24943"/>
    <cellStyle name="SAPBEXresItemX 18 3 2 2" xfId="24944"/>
    <cellStyle name="SAPBEXresItemX 18 3 2 3" xfId="24945"/>
    <cellStyle name="SAPBEXresItemX 18 3 2 4" xfId="24946"/>
    <cellStyle name="SAPBEXresItemX 18 3 2 5" xfId="24947"/>
    <cellStyle name="SAPBEXresItemX 18 3 2 6" xfId="24948"/>
    <cellStyle name="SAPBEXresItemX 18 3 3" xfId="24949"/>
    <cellStyle name="SAPBEXresItemX 18 3 3 2" xfId="24950"/>
    <cellStyle name="SAPBEXresItemX 18 3 3 3" xfId="24951"/>
    <cellStyle name="SAPBEXresItemX 18 3 3 4" xfId="24952"/>
    <cellStyle name="SAPBEXresItemX 18 3 3 5" xfId="24953"/>
    <cellStyle name="SAPBEXresItemX 18 3 3 6" xfId="24954"/>
    <cellStyle name="SAPBEXresItemX 18 3 4" xfId="24955"/>
    <cellStyle name="SAPBEXresItemX 18 3 5" xfId="24956"/>
    <cellStyle name="SAPBEXresItemX 18 3 6" xfId="24957"/>
    <cellStyle name="SAPBEXresItemX 18 3 7" xfId="24958"/>
    <cellStyle name="SAPBEXresItemX 18 3 8" xfId="24959"/>
    <cellStyle name="SAPBEXresItemX 18 4" xfId="24960"/>
    <cellStyle name="SAPBEXresItemX 18 5" xfId="24961"/>
    <cellStyle name="SAPBEXresItemX 18 6" xfId="24962"/>
    <cellStyle name="SAPBEXresItemX 18 7" xfId="24963"/>
    <cellStyle name="SAPBEXresItemX 18 8" xfId="24964"/>
    <cellStyle name="SAPBEXresItemX 19" xfId="24965"/>
    <cellStyle name="SAPBEXresItemX 19 2" xfId="24966"/>
    <cellStyle name="SAPBEXresItemX 19 2 2" xfId="24967"/>
    <cellStyle name="SAPBEXresItemX 19 2 2 2" xfId="24968"/>
    <cellStyle name="SAPBEXresItemX 19 2 2 3" xfId="24969"/>
    <cellStyle name="SAPBEXresItemX 19 2 2 4" xfId="24970"/>
    <cellStyle name="SAPBEXresItemX 19 2 2 5" xfId="24971"/>
    <cellStyle name="SAPBEXresItemX 19 2 2 6" xfId="24972"/>
    <cellStyle name="SAPBEXresItemX 19 2 3" xfId="24973"/>
    <cellStyle name="SAPBEXresItemX 19 2 3 2" xfId="24974"/>
    <cellStyle name="SAPBEXresItemX 19 2 3 3" xfId="24975"/>
    <cellStyle name="SAPBEXresItemX 19 2 3 4" xfId="24976"/>
    <cellStyle name="SAPBEXresItemX 19 2 3 5" xfId="24977"/>
    <cellStyle name="SAPBEXresItemX 19 2 3 6" xfId="24978"/>
    <cellStyle name="SAPBEXresItemX 19 2 4" xfId="24979"/>
    <cellStyle name="SAPBEXresItemX 19 2 5" xfId="24980"/>
    <cellStyle name="SAPBEXresItemX 19 2 6" xfId="24981"/>
    <cellStyle name="SAPBEXresItemX 19 2 7" xfId="24982"/>
    <cellStyle name="SAPBEXresItemX 19 2 8" xfId="24983"/>
    <cellStyle name="SAPBEXresItemX 19 3" xfId="24984"/>
    <cellStyle name="SAPBEXresItemX 19 3 2" xfId="24985"/>
    <cellStyle name="SAPBEXresItemX 19 3 2 2" xfId="24986"/>
    <cellStyle name="SAPBEXresItemX 19 3 2 3" xfId="24987"/>
    <cellStyle name="SAPBEXresItemX 19 3 2 4" xfId="24988"/>
    <cellStyle name="SAPBEXresItemX 19 3 2 5" xfId="24989"/>
    <cellStyle name="SAPBEXresItemX 19 3 2 6" xfId="24990"/>
    <cellStyle name="SAPBEXresItemX 19 3 3" xfId="24991"/>
    <cellStyle name="SAPBEXresItemX 19 3 3 2" xfId="24992"/>
    <cellStyle name="SAPBEXresItemX 19 3 3 3" xfId="24993"/>
    <cellStyle name="SAPBEXresItemX 19 3 3 4" xfId="24994"/>
    <cellStyle name="SAPBEXresItemX 19 3 3 5" xfId="24995"/>
    <cellStyle name="SAPBEXresItemX 19 3 3 6" xfId="24996"/>
    <cellStyle name="SAPBEXresItemX 19 3 4" xfId="24997"/>
    <cellStyle name="SAPBEXresItemX 19 3 5" xfId="24998"/>
    <cellStyle name="SAPBEXresItemX 19 3 6" xfId="24999"/>
    <cellStyle name="SAPBEXresItemX 19 3 7" xfId="25000"/>
    <cellStyle name="SAPBEXresItemX 19 3 8" xfId="25001"/>
    <cellStyle name="SAPBEXresItemX 19 4" xfId="25002"/>
    <cellStyle name="SAPBEXresItemX 19 5" xfId="25003"/>
    <cellStyle name="SAPBEXresItemX 19 6" xfId="25004"/>
    <cellStyle name="SAPBEXresItemX 19 7" xfId="25005"/>
    <cellStyle name="SAPBEXresItemX 19 8" xfId="25006"/>
    <cellStyle name="SAPBEXresItemX 2" xfId="25007"/>
    <cellStyle name="SAPBEXresItemX 2 2" xfId="25008"/>
    <cellStyle name="SAPBEXresItemX 2 2 2" xfId="25009"/>
    <cellStyle name="SAPBEXresItemX 2 2 2 2" xfId="25010"/>
    <cellStyle name="SAPBEXresItemX 2 2 2 3" xfId="25011"/>
    <cellStyle name="SAPBEXresItemX 2 2 2 4" xfId="25012"/>
    <cellStyle name="SAPBEXresItemX 2 2 2 5" xfId="25013"/>
    <cellStyle name="SAPBEXresItemX 2 2 2 6" xfId="25014"/>
    <cellStyle name="SAPBEXresItemX 2 2 3" xfId="25015"/>
    <cellStyle name="SAPBEXresItemX 2 2 3 2" xfId="25016"/>
    <cellStyle name="SAPBEXresItemX 2 2 3 3" xfId="25017"/>
    <cellStyle name="SAPBEXresItemX 2 2 3 4" xfId="25018"/>
    <cellStyle name="SAPBEXresItemX 2 2 3 5" xfId="25019"/>
    <cellStyle name="SAPBEXresItemX 2 2 3 6" xfId="25020"/>
    <cellStyle name="SAPBEXresItemX 2 2 4" xfId="25021"/>
    <cellStyle name="SAPBEXresItemX 2 2 5" xfId="25022"/>
    <cellStyle name="SAPBEXresItemX 2 2 6" xfId="25023"/>
    <cellStyle name="SAPBEXresItemX 2 2 7" xfId="25024"/>
    <cellStyle name="SAPBEXresItemX 2 2 8" xfId="25025"/>
    <cellStyle name="SAPBEXresItemX 2 3" xfId="25026"/>
    <cellStyle name="SAPBEXresItemX 2 3 2" xfId="25027"/>
    <cellStyle name="SAPBEXresItemX 2 3 2 2" xfId="25028"/>
    <cellStyle name="SAPBEXresItemX 2 3 2 3" xfId="25029"/>
    <cellStyle name="SAPBEXresItemX 2 3 2 4" xfId="25030"/>
    <cellStyle name="SAPBEXresItemX 2 3 2 5" xfId="25031"/>
    <cellStyle name="SAPBEXresItemX 2 3 2 6" xfId="25032"/>
    <cellStyle name="SAPBEXresItemX 2 3 3" xfId="25033"/>
    <cellStyle name="SAPBEXresItemX 2 3 3 2" xfId="25034"/>
    <cellStyle name="SAPBEXresItemX 2 3 3 3" xfId="25035"/>
    <cellStyle name="SAPBEXresItemX 2 3 3 4" xfId="25036"/>
    <cellStyle name="SAPBEXresItemX 2 3 3 5" xfId="25037"/>
    <cellStyle name="SAPBEXresItemX 2 3 3 6" xfId="25038"/>
    <cellStyle name="SAPBEXresItemX 2 3 4" xfId="25039"/>
    <cellStyle name="SAPBEXresItemX 2 3 5" xfId="25040"/>
    <cellStyle name="SAPBEXresItemX 2 3 6" xfId="25041"/>
    <cellStyle name="SAPBEXresItemX 2 3 7" xfId="25042"/>
    <cellStyle name="SAPBEXresItemX 2 3 8" xfId="25043"/>
    <cellStyle name="SAPBEXresItemX 2 4" xfId="25044"/>
    <cellStyle name="SAPBEXresItemX 2 5" xfId="25045"/>
    <cellStyle name="SAPBEXresItemX 2 6" xfId="25046"/>
    <cellStyle name="SAPBEXresItemX 2 7" xfId="25047"/>
    <cellStyle name="SAPBEXresItemX 2 8" xfId="25048"/>
    <cellStyle name="SAPBEXresItemX 20" xfId="25049"/>
    <cellStyle name="SAPBEXresItemX 20 2" xfId="25050"/>
    <cellStyle name="SAPBEXresItemX 20 2 2" xfId="25051"/>
    <cellStyle name="SAPBEXresItemX 20 2 3" xfId="25052"/>
    <cellStyle name="SAPBEXresItemX 20 2 4" xfId="25053"/>
    <cellStyle name="SAPBEXresItemX 20 2 5" xfId="25054"/>
    <cellStyle name="SAPBEXresItemX 20 2 6" xfId="25055"/>
    <cellStyle name="SAPBEXresItemX 20 3" xfId="25056"/>
    <cellStyle name="SAPBEXresItemX 20 3 2" xfId="25057"/>
    <cellStyle name="SAPBEXresItemX 20 3 3" xfId="25058"/>
    <cellStyle name="SAPBEXresItemX 20 3 4" xfId="25059"/>
    <cellStyle name="SAPBEXresItemX 20 3 5" xfId="25060"/>
    <cellStyle name="SAPBEXresItemX 20 3 6" xfId="25061"/>
    <cellStyle name="SAPBEXresItemX 20 4" xfId="25062"/>
    <cellStyle name="SAPBEXresItemX 20 5" xfId="25063"/>
    <cellStyle name="SAPBEXresItemX 20 6" xfId="25064"/>
    <cellStyle name="SAPBEXresItemX 20 7" xfId="25065"/>
    <cellStyle name="SAPBEXresItemX 20 8" xfId="25066"/>
    <cellStyle name="SAPBEXresItemX 21" xfId="25067"/>
    <cellStyle name="SAPBEXresItemX 21 2" xfId="25068"/>
    <cellStyle name="SAPBEXresItemX 21 2 2" xfId="25069"/>
    <cellStyle name="SAPBEXresItemX 21 2 3" xfId="25070"/>
    <cellStyle name="SAPBEXresItemX 21 2 4" xfId="25071"/>
    <cellStyle name="SAPBEXresItemX 21 2 5" xfId="25072"/>
    <cellStyle name="SAPBEXresItemX 21 2 6" xfId="25073"/>
    <cellStyle name="SAPBEXresItemX 21 3" xfId="25074"/>
    <cellStyle name="SAPBEXresItemX 21 3 2" xfId="25075"/>
    <cellStyle name="SAPBEXresItemX 21 3 3" xfId="25076"/>
    <cellStyle name="SAPBEXresItemX 21 3 4" xfId="25077"/>
    <cellStyle name="SAPBEXresItemX 21 3 5" xfId="25078"/>
    <cellStyle name="SAPBEXresItemX 21 3 6" xfId="25079"/>
    <cellStyle name="SAPBEXresItemX 21 4" xfId="25080"/>
    <cellStyle name="SAPBEXresItemX 21 5" xfId="25081"/>
    <cellStyle name="SAPBEXresItemX 21 6" xfId="25082"/>
    <cellStyle name="SAPBEXresItemX 21 7" xfId="25083"/>
    <cellStyle name="SAPBEXresItemX 21 8" xfId="25084"/>
    <cellStyle name="SAPBEXresItemX 22" xfId="25085"/>
    <cellStyle name="SAPBEXresItemX 23" xfId="25086"/>
    <cellStyle name="SAPBEXresItemX 24" xfId="25087"/>
    <cellStyle name="SAPBEXresItemX 25" xfId="25088"/>
    <cellStyle name="SAPBEXresItemX 26" xfId="25089"/>
    <cellStyle name="SAPBEXresItemX 27" xfId="32957"/>
    <cellStyle name="SAPBEXresItemX 3" xfId="25090"/>
    <cellStyle name="SAPBEXresItemX 3 2" xfId="25091"/>
    <cellStyle name="SAPBEXresItemX 3 2 2" xfId="25092"/>
    <cellStyle name="SAPBEXresItemX 3 2 2 2" xfId="25093"/>
    <cellStyle name="SAPBEXresItemX 3 2 2 3" xfId="25094"/>
    <cellStyle name="SAPBEXresItemX 3 2 2 4" xfId="25095"/>
    <cellStyle name="SAPBEXresItemX 3 2 2 5" xfId="25096"/>
    <cellStyle name="SAPBEXresItemX 3 2 2 6" xfId="25097"/>
    <cellStyle name="SAPBEXresItemX 3 2 3" xfId="25098"/>
    <cellStyle name="SAPBEXresItemX 3 2 3 2" xfId="25099"/>
    <cellStyle name="SAPBEXresItemX 3 2 3 3" xfId="25100"/>
    <cellStyle name="SAPBEXresItemX 3 2 3 4" xfId="25101"/>
    <cellStyle name="SAPBEXresItemX 3 2 3 5" xfId="25102"/>
    <cellStyle name="SAPBEXresItemX 3 2 3 6" xfId="25103"/>
    <cellStyle name="SAPBEXresItemX 3 2 4" xfId="25104"/>
    <cellStyle name="SAPBEXresItemX 3 2 5" xfId="25105"/>
    <cellStyle name="SAPBEXresItemX 3 2 6" xfId="25106"/>
    <cellStyle name="SAPBEXresItemX 3 2 7" xfId="25107"/>
    <cellStyle name="SAPBEXresItemX 3 2 8" xfId="25108"/>
    <cellStyle name="SAPBEXresItemX 3 3" xfId="25109"/>
    <cellStyle name="SAPBEXresItemX 3 3 2" xfId="25110"/>
    <cellStyle name="SAPBEXresItemX 3 3 2 2" xfId="25111"/>
    <cellStyle name="SAPBEXresItemX 3 3 2 3" xfId="25112"/>
    <cellStyle name="SAPBEXresItemX 3 3 2 4" xfId="25113"/>
    <cellStyle name="SAPBEXresItemX 3 3 2 5" xfId="25114"/>
    <cellStyle name="SAPBEXresItemX 3 3 2 6" xfId="25115"/>
    <cellStyle name="SAPBEXresItemX 3 3 3" xfId="25116"/>
    <cellStyle name="SAPBEXresItemX 3 3 3 2" xfId="25117"/>
    <cellStyle name="SAPBEXresItemX 3 3 3 3" xfId="25118"/>
    <cellStyle name="SAPBEXresItemX 3 3 3 4" xfId="25119"/>
    <cellStyle name="SAPBEXresItemX 3 3 3 5" xfId="25120"/>
    <cellStyle name="SAPBEXresItemX 3 3 3 6" xfId="25121"/>
    <cellStyle name="SAPBEXresItemX 3 3 4" xfId="25122"/>
    <cellStyle name="SAPBEXresItemX 3 3 5" xfId="25123"/>
    <cellStyle name="SAPBEXresItemX 3 3 6" xfId="25124"/>
    <cellStyle name="SAPBEXresItemX 3 3 7" xfId="25125"/>
    <cellStyle name="SAPBEXresItemX 3 3 8" xfId="25126"/>
    <cellStyle name="SAPBEXresItemX 3 4" xfId="25127"/>
    <cellStyle name="SAPBEXresItemX 3 5" xfId="25128"/>
    <cellStyle name="SAPBEXresItemX 3 6" xfId="25129"/>
    <cellStyle name="SAPBEXresItemX 3 7" xfId="25130"/>
    <cellStyle name="SAPBEXresItemX 3 8" xfId="25131"/>
    <cellStyle name="SAPBEXresItemX 4" xfId="25132"/>
    <cellStyle name="SAPBEXresItemX 4 2" xfId="25133"/>
    <cellStyle name="SAPBEXresItemX 4 2 2" xfId="25134"/>
    <cellStyle name="SAPBEXresItemX 4 2 2 2" xfId="25135"/>
    <cellStyle name="SAPBEXresItemX 4 2 2 3" xfId="25136"/>
    <cellStyle name="SAPBEXresItemX 4 2 2 4" xfId="25137"/>
    <cellStyle name="SAPBEXresItemX 4 2 2 5" xfId="25138"/>
    <cellStyle name="SAPBEXresItemX 4 2 2 6" xfId="25139"/>
    <cellStyle name="SAPBEXresItemX 4 2 3" xfId="25140"/>
    <cellStyle name="SAPBEXresItemX 4 2 3 2" xfId="25141"/>
    <cellStyle name="SAPBEXresItemX 4 2 3 3" xfId="25142"/>
    <cellStyle name="SAPBEXresItemX 4 2 3 4" xfId="25143"/>
    <cellStyle name="SAPBEXresItemX 4 2 3 5" xfId="25144"/>
    <cellStyle name="SAPBEXresItemX 4 2 3 6" xfId="25145"/>
    <cellStyle name="SAPBEXresItemX 4 2 4" xfId="25146"/>
    <cellStyle name="SAPBEXresItemX 4 2 5" xfId="25147"/>
    <cellStyle name="SAPBEXresItemX 4 2 6" xfId="25148"/>
    <cellStyle name="SAPBEXresItemX 4 2 7" xfId="25149"/>
    <cellStyle name="SAPBEXresItemX 4 2 8" xfId="25150"/>
    <cellStyle name="SAPBEXresItemX 4 3" xfId="25151"/>
    <cellStyle name="SAPBEXresItemX 4 3 2" xfId="25152"/>
    <cellStyle name="SAPBEXresItemX 4 3 2 2" xfId="25153"/>
    <cellStyle name="SAPBEXresItemX 4 3 2 3" xfId="25154"/>
    <cellStyle name="SAPBEXresItemX 4 3 2 4" xfId="25155"/>
    <cellStyle name="SAPBEXresItemX 4 3 2 5" xfId="25156"/>
    <cellStyle name="SAPBEXresItemX 4 3 2 6" xfId="25157"/>
    <cellStyle name="SAPBEXresItemX 4 3 3" xfId="25158"/>
    <cellStyle name="SAPBEXresItemX 4 3 3 2" xfId="25159"/>
    <cellStyle name="SAPBEXresItemX 4 3 3 3" xfId="25160"/>
    <cellStyle name="SAPBEXresItemX 4 3 3 4" xfId="25161"/>
    <cellStyle name="SAPBEXresItemX 4 3 3 5" xfId="25162"/>
    <cellStyle name="SAPBEXresItemX 4 3 3 6" xfId="25163"/>
    <cellStyle name="SAPBEXresItemX 4 3 4" xfId="25164"/>
    <cellStyle name="SAPBEXresItemX 4 3 5" xfId="25165"/>
    <cellStyle name="SAPBEXresItemX 4 3 6" xfId="25166"/>
    <cellStyle name="SAPBEXresItemX 4 3 7" xfId="25167"/>
    <cellStyle name="SAPBEXresItemX 4 3 8" xfId="25168"/>
    <cellStyle name="SAPBEXresItemX 4 4" xfId="25169"/>
    <cellStyle name="SAPBEXresItemX 4 5" xfId="25170"/>
    <cellStyle name="SAPBEXresItemX 4 6" xfId="25171"/>
    <cellStyle name="SAPBEXresItemX 4 7" xfId="25172"/>
    <cellStyle name="SAPBEXresItemX 4 8" xfId="25173"/>
    <cellStyle name="SAPBEXresItemX 5" xfId="25174"/>
    <cellStyle name="SAPBEXresItemX 5 2" xfId="25175"/>
    <cellStyle name="SAPBEXresItemX 5 2 2" xfId="25176"/>
    <cellStyle name="SAPBEXresItemX 5 2 2 2" xfId="25177"/>
    <cellStyle name="SAPBEXresItemX 5 2 2 3" xfId="25178"/>
    <cellStyle name="SAPBEXresItemX 5 2 2 4" xfId="25179"/>
    <cellStyle name="SAPBEXresItemX 5 2 2 5" xfId="25180"/>
    <cellStyle name="SAPBEXresItemX 5 2 2 6" xfId="25181"/>
    <cellStyle name="SAPBEXresItemX 5 2 3" xfId="25182"/>
    <cellStyle name="SAPBEXresItemX 5 2 3 2" xfId="25183"/>
    <cellStyle name="SAPBEXresItemX 5 2 3 3" xfId="25184"/>
    <cellStyle name="SAPBEXresItemX 5 2 3 4" xfId="25185"/>
    <cellStyle name="SAPBEXresItemX 5 2 3 5" xfId="25186"/>
    <cellStyle name="SAPBEXresItemX 5 2 3 6" xfId="25187"/>
    <cellStyle name="SAPBEXresItemX 5 2 4" xfId="25188"/>
    <cellStyle name="SAPBEXresItemX 5 2 5" xfId="25189"/>
    <cellStyle name="SAPBEXresItemX 5 2 6" xfId="25190"/>
    <cellStyle name="SAPBEXresItemX 5 2 7" xfId="25191"/>
    <cellStyle name="SAPBEXresItemX 5 2 8" xfId="25192"/>
    <cellStyle name="SAPBEXresItemX 5 3" xfId="25193"/>
    <cellStyle name="SAPBEXresItemX 5 3 2" xfId="25194"/>
    <cellStyle name="SAPBEXresItemX 5 3 2 2" xfId="25195"/>
    <cellStyle name="SAPBEXresItemX 5 3 2 3" xfId="25196"/>
    <cellStyle name="SAPBEXresItemX 5 3 2 4" xfId="25197"/>
    <cellStyle name="SAPBEXresItemX 5 3 2 5" xfId="25198"/>
    <cellStyle name="SAPBEXresItemX 5 3 2 6" xfId="25199"/>
    <cellStyle name="SAPBEXresItemX 5 3 3" xfId="25200"/>
    <cellStyle name="SAPBEXresItemX 5 3 3 2" xfId="25201"/>
    <cellStyle name="SAPBEXresItemX 5 3 3 3" xfId="25202"/>
    <cellStyle name="SAPBEXresItemX 5 3 3 4" xfId="25203"/>
    <cellStyle name="SAPBEXresItemX 5 3 3 5" xfId="25204"/>
    <cellStyle name="SAPBEXresItemX 5 3 3 6" xfId="25205"/>
    <cellStyle name="SAPBEXresItemX 5 3 4" xfId="25206"/>
    <cellStyle name="SAPBEXresItemX 5 3 5" xfId="25207"/>
    <cellStyle name="SAPBEXresItemX 5 3 6" xfId="25208"/>
    <cellStyle name="SAPBEXresItemX 5 3 7" xfId="25209"/>
    <cellStyle name="SAPBEXresItemX 5 3 8" xfId="25210"/>
    <cellStyle name="SAPBEXresItemX 5 4" xfId="25211"/>
    <cellStyle name="SAPBEXresItemX 5 5" xfId="25212"/>
    <cellStyle name="SAPBEXresItemX 5 6" xfId="25213"/>
    <cellStyle name="SAPBEXresItemX 5 7" xfId="25214"/>
    <cellStyle name="SAPBEXresItemX 5 8" xfId="25215"/>
    <cellStyle name="SAPBEXresItemX 6" xfId="25216"/>
    <cellStyle name="SAPBEXresItemX 6 2" xfId="25217"/>
    <cellStyle name="SAPBEXresItemX 6 2 2" xfId="25218"/>
    <cellStyle name="SAPBEXresItemX 6 2 2 2" xfId="25219"/>
    <cellStyle name="SAPBEXresItemX 6 2 2 3" xfId="25220"/>
    <cellStyle name="SAPBEXresItemX 6 2 2 4" xfId="25221"/>
    <cellStyle name="SAPBEXresItemX 6 2 2 5" xfId="25222"/>
    <cellStyle name="SAPBEXresItemX 6 2 2 6" xfId="25223"/>
    <cellStyle name="SAPBEXresItemX 6 2 3" xfId="25224"/>
    <cellStyle name="SAPBEXresItemX 6 2 3 2" xfId="25225"/>
    <cellStyle name="SAPBEXresItemX 6 2 3 3" xfId="25226"/>
    <cellStyle name="SAPBEXresItemX 6 2 3 4" xfId="25227"/>
    <cellStyle name="SAPBEXresItemX 6 2 3 5" xfId="25228"/>
    <cellStyle name="SAPBEXresItemX 6 2 3 6" xfId="25229"/>
    <cellStyle name="SAPBEXresItemX 6 2 4" xfId="25230"/>
    <cellStyle name="SAPBEXresItemX 6 2 5" xfId="25231"/>
    <cellStyle name="SAPBEXresItemX 6 2 6" xfId="25232"/>
    <cellStyle name="SAPBEXresItemX 6 2 7" xfId="25233"/>
    <cellStyle name="SAPBEXresItemX 6 2 8" xfId="25234"/>
    <cellStyle name="SAPBEXresItemX 6 3" xfId="25235"/>
    <cellStyle name="SAPBEXresItemX 6 3 2" xfId="25236"/>
    <cellStyle name="SAPBEXresItemX 6 3 2 2" xfId="25237"/>
    <cellStyle name="SAPBEXresItemX 6 3 2 3" xfId="25238"/>
    <cellStyle name="SAPBEXresItemX 6 3 2 4" xfId="25239"/>
    <cellStyle name="SAPBEXresItemX 6 3 2 5" xfId="25240"/>
    <cellStyle name="SAPBEXresItemX 6 3 2 6" xfId="25241"/>
    <cellStyle name="SAPBEXresItemX 6 3 3" xfId="25242"/>
    <cellStyle name="SAPBEXresItemX 6 3 3 2" xfId="25243"/>
    <cellStyle name="SAPBEXresItemX 6 3 3 3" xfId="25244"/>
    <cellStyle name="SAPBEXresItemX 6 3 3 4" xfId="25245"/>
    <cellStyle name="SAPBEXresItemX 6 3 3 5" xfId="25246"/>
    <cellStyle name="SAPBEXresItemX 6 3 3 6" xfId="25247"/>
    <cellStyle name="SAPBEXresItemX 6 3 4" xfId="25248"/>
    <cellStyle name="SAPBEXresItemX 6 3 5" xfId="25249"/>
    <cellStyle name="SAPBEXresItemX 6 3 6" xfId="25250"/>
    <cellStyle name="SAPBEXresItemX 6 3 7" xfId="25251"/>
    <cellStyle name="SAPBEXresItemX 6 3 8" xfId="25252"/>
    <cellStyle name="SAPBEXresItemX 6 4" xfId="25253"/>
    <cellStyle name="SAPBEXresItemX 6 5" xfId="25254"/>
    <cellStyle name="SAPBEXresItemX 6 6" xfId="25255"/>
    <cellStyle name="SAPBEXresItemX 6 7" xfId="25256"/>
    <cellStyle name="SAPBEXresItemX 6 8" xfId="25257"/>
    <cellStyle name="SAPBEXresItemX 7" xfId="25258"/>
    <cellStyle name="SAPBEXresItemX 7 2" xfId="25259"/>
    <cellStyle name="SAPBEXresItemX 7 2 2" xfId="25260"/>
    <cellStyle name="SAPBEXresItemX 7 2 2 2" xfId="25261"/>
    <cellStyle name="SAPBEXresItemX 7 2 2 3" xfId="25262"/>
    <cellStyle name="SAPBEXresItemX 7 2 2 4" xfId="25263"/>
    <cellStyle name="SAPBEXresItemX 7 2 2 5" xfId="25264"/>
    <cellStyle name="SAPBEXresItemX 7 2 2 6" xfId="25265"/>
    <cellStyle name="SAPBEXresItemX 7 2 3" xfId="25266"/>
    <cellStyle name="SAPBEXresItemX 7 2 3 2" xfId="25267"/>
    <cellStyle name="SAPBEXresItemX 7 2 3 3" xfId="25268"/>
    <cellStyle name="SAPBEXresItemX 7 2 3 4" xfId="25269"/>
    <cellStyle name="SAPBEXresItemX 7 2 3 5" xfId="25270"/>
    <cellStyle name="SAPBEXresItemX 7 2 3 6" xfId="25271"/>
    <cellStyle name="SAPBEXresItemX 7 2 4" xfId="25272"/>
    <cellStyle name="SAPBEXresItemX 7 2 5" xfId="25273"/>
    <cellStyle name="SAPBEXresItemX 7 2 6" xfId="25274"/>
    <cellStyle name="SAPBEXresItemX 7 2 7" xfId="25275"/>
    <cellStyle name="SAPBEXresItemX 7 2 8" xfId="25276"/>
    <cellStyle name="SAPBEXresItemX 7 3" xfId="25277"/>
    <cellStyle name="SAPBEXresItemX 7 3 2" xfId="25278"/>
    <cellStyle name="SAPBEXresItemX 7 3 2 2" xfId="25279"/>
    <cellStyle name="SAPBEXresItemX 7 3 2 3" xfId="25280"/>
    <cellStyle name="SAPBEXresItemX 7 3 2 4" xfId="25281"/>
    <cellStyle name="SAPBEXresItemX 7 3 2 5" xfId="25282"/>
    <cellStyle name="SAPBEXresItemX 7 3 2 6" xfId="25283"/>
    <cellStyle name="SAPBEXresItemX 7 3 3" xfId="25284"/>
    <cellStyle name="SAPBEXresItemX 7 3 3 2" xfId="25285"/>
    <cellStyle name="SAPBEXresItemX 7 3 3 3" xfId="25286"/>
    <cellStyle name="SAPBEXresItemX 7 3 3 4" xfId="25287"/>
    <cellStyle name="SAPBEXresItemX 7 3 3 5" xfId="25288"/>
    <cellStyle name="SAPBEXresItemX 7 3 3 6" xfId="25289"/>
    <cellStyle name="SAPBEXresItemX 7 3 4" xfId="25290"/>
    <cellStyle name="SAPBEXresItemX 7 3 5" xfId="25291"/>
    <cellStyle name="SAPBEXresItemX 7 3 6" xfId="25292"/>
    <cellStyle name="SAPBEXresItemX 7 3 7" xfId="25293"/>
    <cellStyle name="SAPBEXresItemX 7 3 8" xfId="25294"/>
    <cellStyle name="SAPBEXresItemX 7 4" xfId="25295"/>
    <cellStyle name="SAPBEXresItemX 7 5" xfId="25296"/>
    <cellStyle name="SAPBEXresItemX 7 6" xfId="25297"/>
    <cellStyle name="SAPBEXresItemX 7 7" xfId="25298"/>
    <cellStyle name="SAPBEXresItemX 7 8" xfId="25299"/>
    <cellStyle name="SAPBEXresItemX 8" xfId="25300"/>
    <cellStyle name="SAPBEXresItemX 8 2" xfId="25301"/>
    <cellStyle name="SAPBEXresItemX 8 2 2" xfId="25302"/>
    <cellStyle name="SAPBEXresItemX 8 2 2 2" xfId="25303"/>
    <cellStyle name="SAPBEXresItemX 8 2 2 3" xfId="25304"/>
    <cellStyle name="SAPBEXresItemX 8 2 2 4" xfId="25305"/>
    <cellStyle name="SAPBEXresItemX 8 2 2 5" xfId="25306"/>
    <cellStyle name="SAPBEXresItemX 8 2 2 6" xfId="25307"/>
    <cellStyle name="SAPBEXresItemX 8 2 3" xfId="25308"/>
    <cellStyle name="SAPBEXresItemX 8 2 3 2" xfId="25309"/>
    <cellStyle name="SAPBEXresItemX 8 2 3 3" xfId="25310"/>
    <cellStyle name="SAPBEXresItemX 8 2 3 4" xfId="25311"/>
    <cellStyle name="SAPBEXresItemX 8 2 3 5" xfId="25312"/>
    <cellStyle name="SAPBEXresItemX 8 2 3 6" xfId="25313"/>
    <cellStyle name="SAPBEXresItemX 8 2 4" xfId="25314"/>
    <cellStyle name="SAPBEXresItemX 8 2 5" xfId="25315"/>
    <cellStyle name="SAPBEXresItemX 8 2 6" xfId="25316"/>
    <cellStyle name="SAPBEXresItemX 8 2 7" xfId="25317"/>
    <cellStyle name="SAPBEXresItemX 8 2 8" xfId="25318"/>
    <cellStyle name="SAPBEXresItemX 8 3" xfId="25319"/>
    <cellStyle name="SAPBEXresItemX 8 3 2" xfId="25320"/>
    <cellStyle name="SAPBEXresItemX 8 3 2 2" xfId="25321"/>
    <cellStyle name="SAPBEXresItemX 8 3 2 3" xfId="25322"/>
    <cellStyle name="SAPBEXresItemX 8 3 2 4" xfId="25323"/>
    <cellStyle name="SAPBEXresItemX 8 3 2 5" xfId="25324"/>
    <cellStyle name="SAPBEXresItemX 8 3 2 6" xfId="25325"/>
    <cellStyle name="SAPBEXresItemX 8 3 3" xfId="25326"/>
    <cellStyle name="SAPBEXresItemX 8 3 3 2" xfId="25327"/>
    <cellStyle name="SAPBEXresItemX 8 3 3 3" xfId="25328"/>
    <cellStyle name="SAPBEXresItemX 8 3 3 4" xfId="25329"/>
    <cellStyle name="SAPBEXresItemX 8 3 3 5" xfId="25330"/>
    <cellStyle name="SAPBEXresItemX 8 3 3 6" xfId="25331"/>
    <cellStyle name="SAPBEXresItemX 8 3 4" xfId="25332"/>
    <cellStyle name="SAPBEXresItemX 8 3 5" xfId="25333"/>
    <cellStyle name="SAPBEXresItemX 8 3 6" xfId="25334"/>
    <cellStyle name="SAPBEXresItemX 8 3 7" xfId="25335"/>
    <cellStyle name="SAPBEXresItemX 8 3 8" xfId="25336"/>
    <cellStyle name="SAPBEXresItemX 8 4" xfId="25337"/>
    <cellStyle name="SAPBEXresItemX 8 5" xfId="25338"/>
    <cellStyle name="SAPBEXresItemX 8 6" xfId="25339"/>
    <cellStyle name="SAPBEXresItemX 8 7" xfId="25340"/>
    <cellStyle name="SAPBEXresItemX 8 8" xfId="25341"/>
    <cellStyle name="SAPBEXresItemX 9" xfId="25342"/>
    <cellStyle name="SAPBEXresItemX 9 2" xfId="25343"/>
    <cellStyle name="SAPBEXresItemX 9 2 2" xfId="25344"/>
    <cellStyle name="SAPBEXresItemX 9 2 2 2" xfId="25345"/>
    <cellStyle name="SAPBEXresItemX 9 2 2 3" xfId="25346"/>
    <cellStyle name="SAPBEXresItemX 9 2 2 4" xfId="25347"/>
    <cellStyle name="SAPBEXresItemX 9 2 2 5" xfId="25348"/>
    <cellStyle name="SAPBEXresItemX 9 2 2 6" xfId="25349"/>
    <cellStyle name="SAPBEXresItemX 9 2 3" xfId="25350"/>
    <cellStyle name="SAPBEXresItemX 9 2 3 2" xfId="25351"/>
    <cellStyle name="SAPBEXresItemX 9 2 3 3" xfId="25352"/>
    <cellStyle name="SAPBEXresItemX 9 2 3 4" xfId="25353"/>
    <cellStyle name="SAPBEXresItemX 9 2 3 5" xfId="25354"/>
    <cellStyle name="SAPBEXresItemX 9 2 3 6" xfId="25355"/>
    <cellStyle name="SAPBEXresItemX 9 2 4" xfId="25356"/>
    <cellStyle name="SAPBEXresItemX 9 2 5" xfId="25357"/>
    <cellStyle name="SAPBEXresItemX 9 2 6" xfId="25358"/>
    <cellStyle name="SAPBEXresItemX 9 2 7" xfId="25359"/>
    <cellStyle name="SAPBEXresItemX 9 2 8" xfId="25360"/>
    <cellStyle name="SAPBEXresItemX 9 3" xfId="25361"/>
    <cellStyle name="SAPBEXresItemX 9 3 2" xfId="25362"/>
    <cellStyle name="SAPBEXresItemX 9 3 2 2" xfId="25363"/>
    <cellStyle name="SAPBEXresItemX 9 3 2 3" xfId="25364"/>
    <cellStyle name="SAPBEXresItemX 9 3 2 4" xfId="25365"/>
    <cellStyle name="SAPBEXresItemX 9 3 2 5" xfId="25366"/>
    <cellStyle name="SAPBEXresItemX 9 3 2 6" xfId="25367"/>
    <cellStyle name="SAPBEXresItemX 9 3 3" xfId="25368"/>
    <cellStyle name="SAPBEXresItemX 9 3 3 2" xfId="25369"/>
    <cellStyle name="SAPBEXresItemX 9 3 3 3" xfId="25370"/>
    <cellStyle name="SAPBEXresItemX 9 3 3 4" xfId="25371"/>
    <cellStyle name="SAPBEXresItemX 9 3 3 5" xfId="25372"/>
    <cellStyle name="SAPBEXresItemX 9 3 3 6" xfId="25373"/>
    <cellStyle name="SAPBEXresItemX 9 3 4" xfId="25374"/>
    <cellStyle name="SAPBEXresItemX 9 3 5" xfId="25375"/>
    <cellStyle name="SAPBEXresItemX 9 3 6" xfId="25376"/>
    <cellStyle name="SAPBEXresItemX 9 3 7" xfId="25377"/>
    <cellStyle name="SAPBEXresItemX 9 3 8" xfId="25378"/>
    <cellStyle name="SAPBEXresItemX 9 4" xfId="25379"/>
    <cellStyle name="SAPBEXresItemX 9 5" xfId="25380"/>
    <cellStyle name="SAPBEXresItemX 9 6" xfId="25381"/>
    <cellStyle name="SAPBEXresItemX 9 7" xfId="25382"/>
    <cellStyle name="SAPBEXresItemX 9 8" xfId="25383"/>
    <cellStyle name="SAPBEXstdData" xfId="43"/>
    <cellStyle name="SAPBEXstdData 10" xfId="25384"/>
    <cellStyle name="SAPBEXstdData 10 2" xfId="25385"/>
    <cellStyle name="SAPBEXstdData 10 2 2" xfId="25386"/>
    <cellStyle name="SAPBEXstdData 10 2 2 2" xfId="25387"/>
    <cellStyle name="SAPBEXstdData 10 2 2 3" xfId="25388"/>
    <cellStyle name="SAPBEXstdData 10 2 2 4" xfId="25389"/>
    <cellStyle name="SAPBEXstdData 10 2 2 5" xfId="25390"/>
    <cellStyle name="SAPBEXstdData 10 2 2 6" xfId="25391"/>
    <cellStyle name="SAPBEXstdData 10 2 3" xfId="25392"/>
    <cellStyle name="SAPBEXstdData 10 2 3 2" xfId="25393"/>
    <cellStyle name="SAPBEXstdData 10 2 3 3" xfId="25394"/>
    <cellStyle name="SAPBEXstdData 10 2 3 4" xfId="25395"/>
    <cellStyle name="SAPBEXstdData 10 2 3 5" xfId="25396"/>
    <cellStyle name="SAPBEXstdData 10 2 3 6" xfId="25397"/>
    <cellStyle name="SAPBEXstdData 10 2 4" xfId="25398"/>
    <cellStyle name="SAPBEXstdData 10 2 5" xfId="25399"/>
    <cellStyle name="SAPBEXstdData 10 2 6" xfId="25400"/>
    <cellStyle name="SAPBEXstdData 10 2 7" xfId="25401"/>
    <cellStyle name="SAPBEXstdData 10 2 8" xfId="25402"/>
    <cellStyle name="SAPBEXstdData 10 3" xfId="25403"/>
    <cellStyle name="SAPBEXstdData 10 3 2" xfId="25404"/>
    <cellStyle name="SAPBEXstdData 10 3 2 2" xfId="25405"/>
    <cellStyle name="SAPBEXstdData 10 3 2 3" xfId="25406"/>
    <cellStyle name="SAPBEXstdData 10 3 2 4" xfId="25407"/>
    <cellStyle name="SAPBEXstdData 10 3 2 5" xfId="25408"/>
    <cellStyle name="SAPBEXstdData 10 3 2 6" xfId="25409"/>
    <cellStyle name="SAPBEXstdData 10 3 3" xfId="25410"/>
    <cellStyle name="SAPBEXstdData 10 3 3 2" xfId="25411"/>
    <cellStyle name="SAPBEXstdData 10 3 3 3" xfId="25412"/>
    <cellStyle name="SAPBEXstdData 10 3 3 4" xfId="25413"/>
    <cellStyle name="SAPBEXstdData 10 3 3 5" xfId="25414"/>
    <cellStyle name="SAPBEXstdData 10 3 3 6" xfId="25415"/>
    <cellStyle name="SAPBEXstdData 10 3 4" xfId="25416"/>
    <cellStyle name="SAPBEXstdData 10 3 5" xfId="25417"/>
    <cellStyle name="SAPBEXstdData 10 3 6" xfId="25418"/>
    <cellStyle name="SAPBEXstdData 10 3 7" xfId="25419"/>
    <cellStyle name="SAPBEXstdData 10 3 8" xfId="25420"/>
    <cellStyle name="SAPBEXstdData 10 4" xfId="25421"/>
    <cellStyle name="SAPBEXstdData 10 5" xfId="25422"/>
    <cellStyle name="SAPBEXstdData 10 6" xfId="25423"/>
    <cellStyle name="SAPBEXstdData 10 7" xfId="25424"/>
    <cellStyle name="SAPBEXstdData 10 8" xfId="25425"/>
    <cellStyle name="SAPBEXstdData 11" xfId="25426"/>
    <cellStyle name="SAPBEXstdData 11 2" xfId="25427"/>
    <cellStyle name="SAPBEXstdData 11 2 2" xfId="25428"/>
    <cellStyle name="SAPBEXstdData 11 2 2 2" xfId="25429"/>
    <cellStyle name="SAPBEXstdData 11 2 2 3" xfId="25430"/>
    <cellStyle name="SAPBEXstdData 11 2 2 4" xfId="25431"/>
    <cellStyle name="SAPBEXstdData 11 2 2 5" xfId="25432"/>
    <cellStyle name="SAPBEXstdData 11 2 2 6" xfId="25433"/>
    <cellStyle name="SAPBEXstdData 11 2 3" xfId="25434"/>
    <cellStyle name="SAPBEXstdData 11 2 3 2" xfId="25435"/>
    <cellStyle name="SAPBEXstdData 11 2 3 3" xfId="25436"/>
    <cellStyle name="SAPBEXstdData 11 2 3 4" xfId="25437"/>
    <cellStyle name="SAPBEXstdData 11 2 3 5" xfId="25438"/>
    <cellStyle name="SAPBEXstdData 11 2 3 6" xfId="25439"/>
    <cellStyle name="SAPBEXstdData 11 2 4" xfId="25440"/>
    <cellStyle name="SAPBEXstdData 11 2 5" xfId="25441"/>
    <cellStyle name="SAPBEXstdData 11 2 6" xfId="25442"/>
    <cellStyle name="SAPBEXstdData 11 2 7" xfId="25443"/>
    <cellStyle name="SAPBEXstdData 11 2 8" xfId="25444"/>
    <cellStyle name="SAPBEXstdData 11 3" xfId="25445"/>
    <cellStyle name="SAPBEXstdData 11 3 2" xfId="25446"/>
    <cellStyle name="SAPBEXstdData 11 3 2 2" xfId="25447"/>
    <cellStyle name="SAPBEXstdData 11 3 2 3" xfId="25448"/>
    <cellStyle name="SAPBEXstdData 11 3 2 4" xfId="25449"/>
    <cellStyle name="SAPBEXstdData 11 3 2 5" xfId="25450"/>
    <cellStyle name="SAPBEXstdData 11 3 2 6" xfId="25451"/>
    <cellStyle name="SAPBEXstdData 11 3 3" xfId="25452"/>
    <cellStyle name="SAPBEXstdData 11 3 3 2" xfId="25453"/>
    <cellStyle name="SAPBEXstdData 11 3 3 3" xfId="25454"/>
    <cellStyle name="SAPBEXstdData 11 3 3 4" xfId="25455"/>
    <cellStyle name="SAPBEXstdData 11 3 3 5" xfId="25456"/>
    <cellStyle name="SAPBEXstdData 11 3 3 6" xfId="25457"/>
    <cellStyle name="SAPBEXstdData 11 3 4" xfId="25458"/>
    <cellStyle name="SAPBEXstdData 11 3 5" xfId="25459"/>
    <cellStyle name="SAPBEXstdData 11 3 6" xfId="25460"/>
    <cellStyle name="SAPBEXstdData 11 3 7" xfId="25461"/>
    <cellStyle name="SAPBEXstdData 11 3 8" xfId="25462"/>
    <cellStyle name="SAPBEXstdData 11 4" xfId="25463"/>
    <cellStyle name="SAPBEXstdData 11 5" xfId="25464"/>
    <cellStyle name="SAPBEXstdData 11 6" xfId="25465"/>
    <cellStyle name="SAPBEXstdData 11 7" xfId="25466"/>
    <cellStyle name="SAPBEXstdData 11 8" xfId="25467"/>
    <cellStyle name="SAPBEXstdData 12" xfId="25468"/>
    <cellStyle name="SAPBEXstdData 12 2" xfId="25469"/>
    <cellStyle name="SAPBEXstdData 12 2 2" xfId="25470"/>
    <cellStyle name="SAPBEXstdData 12 2 2 2" xfId="25471"/>
    <cellStyle name="SAPBEXstdData 12 2 2 3" xfId="25472"/>
    <cellStyle name="SAPBEXstdData 12 2 2 4" xfId="25473"/>
    <cellStyle name="SAPBEXstdData 12 2 2 5" xfId="25474"/>
    <cellStyle name="SAPBEXstdData 12 2 2 6" xfId="25475"/>
    <cellStyle name="SAPBEXstdData 12 2 3" xfId="25476"/>
    <cellStyle name="SAPBEXstdData 12 2 3 2" xfId="25477"/>
    <cellStyle name="SAPBEXstdData 12 2 3 3" xfId="25478"/>
    <cellStyle name="SAPBEXstdData 12 2 3 4" xfId="25479"/>
    <cellStyle name="SAPBEXstdData 12 2 3 5" xfId="25480"/>
    <cellStyle name="SAPBEXstdData 12 2 3 6" xfId="25481"/>
    <cellStyle name="SAPBEXstdData 12 2 4" xfId="25482"/>
    <cellStyle name="SAPBEXstdData 12 2 5" xfId="25483"/>
    <cellStyle name="SAPBEXstdData 12 2 6" xfId="25484"/>
    <cellStyle name="SAPBEXstdData 12 2 7" xfId="25485"/>
    <cellStyle name="SAPBEXstdData 12 2 8" xfId="25486"/>
    <cellStyle name="SAPBEXstdData 12 3" xfId="25487"/>
    <cellStyle name="SAPBEXstdData 12 3 2" xfId="25488"/>
    <cellStyle name="SAPBEXstdData 12 3 2 2" xfId="25489"/>
    <cellStyle name="SAPBEXstdData 12 3 2 3" xfId="25490"/>
    <cellStyle name="SAPBEXstdData 12 3 2 4" xfId="25491"/>
    <cellStyle name="SAPBEXstdData 12 3 2 5" xfId="25492"/>
    <cellStyle name="SAPBEXstdData 12 3 2 6" xfId="25493"/>
    <cellStyle name="SAPBEXstdData 12 3 3" xfId="25494"/>
    <cellStyle name="SAPBEXstdData 12 3 3 2" xfId="25495"/>
    <cellStyle name="SAPBEXstdData 12 3 3 3" xfId="25496"/>
    <cellStyle name="SAPBEXstdData 12 3 3 4" xfId="25497"/>
    <cellStyle name="SAPBEXstdData 12 3 3 5" xfId="25498"/>
    <cellStyle name="SAPBEXstdData 12 3 3 6" xfId="25499"/>
    <cellStyle name="SAPBEXstdData 12 3 4" xfId="25500"/>
    <cellStyle name="SAPBEXstdData 12 3 5" xfId="25501"/>
    <cellStyle name="SAPBEXstdData 12 3 6" xfId="25502"/>
    <cellStyle name="SAPBEXstdData 12 3 7" xfId="25503"/>
    <cellStyle name="SAPBEXstdData 12 3 8" xfId="25504"/>
    <cellStyle name="SAPBEXstdData 12 4" xfId="25505"/>
    <cellStyle name="SAPBEXstdData 12 5" xfId="25506"/>
    <cellStyle name="SAPBEXstdData 12 6" xfId="25507"/>
    <cellStyle name="SAPBEXstdData 12 7" xfId="25508"/>
    <cellStyle name="SAPBEXstdData 12 8" xfId="25509"/>
    <cellStyle name="SAPBEXstdData 13" xfId="25510"/>
    <cellStyle name="SAPBEXstdData 13 2" xfId="25511"/>
    <cellStyle name="SAPBEXstdData 13 2 2" xfId="25512"/>
    <cellStyle name="SAPBEXstdData 13 2 2 2" xfId="25513"/>
    <cellStyle name="SAPBEXstdData 13 2 2 3" xfId="25514"/>
    <cellStyle name="SAPBEXstdData 13 2 2 4" xfId="25515"/>
    <cellStyle name="SAPBEXstdData 13 2 2 5" xfId="25516"/>
    <cellStyle name="SAPBEXstdData 13 2 2 6" xfId="25517"/>
    <cellStyle name="SAPBEXstdData 13 2 3" xfId="25518"/>
    <cellStyle name="SAPBEXstdData 13 2 3 2" xfId="25519"/>
    <cellStyle name="SAPBEXstdData 13 2 3 3" xfId="25520"/>
    <cellStyle name="SAPBEXstdData 13 2 3 4" xfId="25521"/>
    <cellStyle name="SAPBEXstdData 13 2 3 5" xfId="25522"/>
    <cellStyle name="SAPBEXstdData 13 2 3 6" xfId="25523"/>
    <cellStyle name="SAPBEXstdData 13 2 4" xfId="25524"/>
    <cellStyle name="SAPBEXstdData 13 2 5" xfId="25525"/>
    <cellStyle name="SAPBEXstdData 13 2 6" xfId="25526"/>
    <cellStyle name="SAPBEXstdData 13 2 7" xfId="25527"/>
    <cellStyle name="SAPBEXstdData 13 2 8" xfId="25528"/>
    <cellStyle name="SAPBEXstdData 13 3" xfId="25529"/>
    <cellStyle name="SAPBEXstdData 13 3 2" xfId="25530"/>
    <cellStyle name="SAPBEXstdData 13 3 2 2" xfId="25531"/>
    <cellStyle name="SAPBEXstdData 13 3 2 3" xfId="25532"/>
    <cellStyle name="SAPBEXstdData 13 3 2 4" xfId="25533"/>
    <cellStyle name="SAPBEXstdData 13 3 2 5" xfId="25534"/>
    <cellStyle name="SAPBEXstdData 13 3 2 6" xfId="25535"/>
    <cellStyle name="SAPBEXstdData 13 3 3" xfId="25536"/>
    <cellStyle name="SAPBEXstdData 13 3 3 2" xfId="25537"/>
    <cellStyle name="SAPBEXstdData 13 3 3 3" xfId="25538"/>
    <cellStyle name="SAPBEXstdData 13 3 3 4" xfId="25539"/>
    <cellStyle name="SAPBEXstdData 13 3 3 5" xfId="25540"/>
    <cellStyle name="SAPBEXstdData 13 3 3 6" xfId="25541"/>
    <cellStyle name="SAPBEXstdData 13 3 4" xfId="25542"/>
    <cellStyle name="SAPBEXstdData 13 3 5" xfId="25543"/>
    <cellStyle name="SAPBEXstdData 13 3 6" xfId="25544"/>
    <cellStyle name="SAPBEXstdData 13 3 7" xfId="25545"/>
    <cellStyle name="SAPBEXstdData 13 3 8" xfId="25546"/>
    <cellStyle name="SAPBEXstdData 13 4" xfId="25547"/>
    <cellStyle name="SAPBEXstdData 13 5" xfId="25548"/>
    <cellStyle name="SAPBEXstdData 13 6" xfId="25549"/>
    <cellStyle name="SAPBEXstdData 13 7" xfId="25550"/>
    <cellStyle name="SAPBEXstdData 13 8" xfId="25551"/>
    <cellStyle name="SAPBEXstdData 14" xfId="25552"/>
    <cellStyle name="SAPBEXstdData 14 2" xfId="25553"/>
    <cellStyle name="SAPBEXstdData 14 2 2" xfId="25554"/>
    <cellStyle name="SAPBEXstdData 14 2 2 2" xfId="25555"/>
    <cellStyle name="SAPBEXstdData 14 2 2 3" xfId="25556"/>
    <cellStyle name="SAPBEXstdData 14 2 2 4" xfId="25557"/>
    <cellStyle name="SAPBEXstdData 14 2 2 5" xfId="25558"/>
    <cellStyle name="SAPBEXstdData 14 2 2 6" xfId="25559"/>
    <cellStyle name="SAPBEXstdData 14 2 3" xfId="25560"/>
    <cellStyle name="SAPBEXstdData 14 2 3 2" xfId="25561"/>
    <cellStyle name="SAPBEXstdData 14 2 3 3" xfId="25562"/>
    <cellStyle name="SAPBEXstdData 14 2 3 4" xfId="25563"/>
    <cellStyle name="SAPBEXstdData 14 2 3 5" xfId="25564"/>
    <cellStyle name="SAPBEXstdData 14 2 3 6" xfId="25565"/>
    <cellStyle name="SAPBEXstdData 14 2 4" xfId="25566"/>
    <cellStyle name="SAPBEXstdData 14 2 5" xfId="25567"/>
    <cellStyle name="SAPBEXstdData 14 2 6" xfId="25568"/>
    <cellStyle name="SAPBEXstdData 14 2 7" xfId="25569"/>
    <cellStyle name="SAPBEXstdData 14 2 8" xfId="25570"/>
    <cellStyle name="SAPBEXstdData 14 3" xfId="25571"/>
    <cellStyle name="SAPBEXstdData 14 3 2" xfId="25572"/>
    <cellStyle name="SAPBEXstdData 14 3 2 2" xfId="25573"/>
    <cellStyle name="SAPBEXstdData 14 3 2 3" xfId="25574"/>
    <cellStyle name="SAPBEXstdData 14 3 2 4" xfId="25575"/>
    <cellStyle name="SAPBEXstdData 14 3 2 5" xfId="25576"/>
    <cellStyle name="SAPBEXstdData 14 3 2 6" xfId="25577"/>
    <cellStyle name="SAPBEXstdData 14 3 3" xfId="25578"/>
    <cellStyle name="SAPBEXstdData 14 3 3 2" xfId="25579"/>
    <cellStyle name="SAPBEXstdData 14 3 3 3" xfId="25580"/>
    <cellStyle name="SAPBEXstdData 14 3 3 4" xfId="25581"/>
    <cellStyle name="SAPBEXstdData 14 3 3 5" xfId="25582"/>
    <cellStyle name="SAPBEXstdData 14 3 3 6" xfId="25583"/>
    <cellStyle name="SAPBEXstdData 14 3 4" xfId="25584"/>
    <cellStyle name="SAPBEXstdData 14 3 5" xfId="25585"/>
    <cellStyle name="SAPBEXstdData 14 3 6" xfId="25586"/>
    <cellStyle name="SAPBEXstdData 14 3 7" xfId="25587"/>
    <cellStyle name="SAPBEXstdData 14 3 8" xfId="25588"/>
    <cellStyle name="SAPBEXstdData 14 4" xfId="25589"/>
    <cellStyle name="SAPBEXstdData 14 5" xfId="25590"/>
    <cellStyle name="SAPBEXstdData 14 6" xfId="25591"/>
    <cellStyle name="SAPBEXstdData 14 7" xfId="25592"/>
    <cellStyle name="SAPBEXstdData 14 8" xfId="25593"/>
    <cellStyle name="SAPBEXstdData 15" xfId="25594"/>
    <cellStyle name="SAPBEXstdData 15 2" xfId="25595"/>
    <cellStyle name="SAPBEXstdData 15 2 2" xfId="25596"/>
    <cellStyle name="SAPBEXstdData 15 2 2 2" xfId="25597"/>
    <cellStyle name="SAPBEXstdData 15 2 2 3" xfId="25598"/>
    <cellStyle name="SAPBEXstdData 15 2 2 4" xfId="25599"/>
    <cellStyle name="SAPBEXstdData 15 2 2 5" xfId="25600"/>
    <cellStyle name="SAPBEXstdData 15 2 2 6" xfId="25601"/>
    <cellStyle name="SAPBEXstdData 15 2 3" xfId="25602"/>
    <cellStyle name="SAPBEXstdData 15 2 3 2" xfId="25603"/>
    <cellStyle name="SAPBEXstdData 15 2 3 3" xfId="25604"/>
    <cellStyle name="SAPBEXstdData 15 2 3 4" xfId="25605"/>
    <cellStyle name="SAPBEXstdData 15 2 3 5" xfId="25606"/>
    <cellStyle name="SAPBEXstdData 15 2 3 6" xfId="25607"/>
    <cellStyle name="SAPBEXstdData 15 2 4" xfId="25608"/>
    <cellStyle name="SAPBEXstdData 15 2 5" xfId="25609"/>
    <cellStyle name="SAPBEXstdData 15 2 6" xfId="25610"/>
    <cellStyle name="SAPBEXstdData 15 2 7" xfId="25611"/>
    <cellStyle name="SAPBEXstdData 15 2 8" xfId="25612"/>
    <cellStyle name="SAPBEXstdData 15 3" xfId="25613"/>
    <cellStyle name="SAPBEXstdData 15 3 2" xfId="25614"/>
    <cellStyle name="SAPBEXstdData 15 3 2 2" xfId="25615"/>
    <cellStyle name="SAPBEXstdData 15 3 2 3" xfId="25616"/>
    <cellStyle name="SAPBEXstdData 15 3 2 4" xfId="25617"/>
    <cellStyle name="SAPBEXstdData 15 3 2 5" xfId="25618"/>
    <cellStyle name="SAPBEXstdData 15 3 2 6" xfId="25619"/>
    <cellStyle name="SAPBEXstdData 15 3 3" xfId="25620"/>
    <cellStyle name="SAPBEXstdData 15 3 3 2" xfId="25621"/>
    <cellStyle name="SAPBEXstdData 15 3 3 3" xfId="25622"/>
    <cellStyle name="SAPBEXstdData 15 3 3 4" xfId="25623"/>
    <cellStyle name="SAPBEXstdData 15 3 3 5" xfId="25624"/>
    <cellStyle name="SAPBEXstdData 15 3 3 6" xfId="25625"/>
    <cellStyle name="SAPBEXstdData 15 3 4" xfId="25626"/>
    <cellStyle name="SAPBEXstdData 15 3 5" xfId="25627"/>
    <cellStyle name="SAPBEXstdData 15 3 6" xfId="25628"/>
    <cellStyle name="SAPBEXstdData 15 3 7" xfId="25629"/>
    <cellStyle name="SAPBEXstdData 15 3 8" xfId="25630"/>
    <cellStyle name="SAPBEXstdData 15 4" xfId="25631"/>
    <cellStyle name="SAPBEXstdData 15 5" xfId="25632"/>
    <cellStyle name="SAPBEXstdData 15 6" xfId="25633"/>
    <cellStyle name="SAPBEXstdData 15 7" xfId="25634"/>
    <cellStyle name="SAPBEXstdData 15 8" xfId="25635"/>
    <cellStyle name="SAPBEXstdData 16" xfId="25636"/>
    <cellStyle name="SAPBEXstdData 16 2" xfId="25637"/>
    <cellStyle name="SAPBEXstdData 16 2 2" xfId="25638"/>
    <cellStyle name="SAPBEXstdData 16 2 2 2" xfId="25639"/>
    <cellStyle name="SAPBEXstdData 16 2 2 3" xfId="25640"/>
    <cellStyle name="SAPBEXstdData 16 2 2 4" xfId="25641"/>
    <cellStyle name="SAPBEXstdData 16 2 2 5" xfId="25642"/>
    <cellStyle name="SAPBEXstdData 16 2 2 6" xfId="25643"/>
    <cellStyle name="SAPBEXstdData 16 2 3" xfId="25644"/>
    <cellStyle name="SAPBEXstdData 16 2 3 2" xfId="25645"/>
    <cellStyle name="SAPBEXstdData 16 2 3 3" xfId="25646"/>
    <cellStyle name="SAPBEXstdData 16 2 3 4" xfId="25647"/>
    <cellStyle name="SAPBEXstdData 16 2 3 5" xfId="25648"/>
    <cellStyle name="SAPBEXstdData 16 2 3 6" xfId="25649"/>
    <cellStyle name="SAPBEXstdData 16 2 4" xfId="25650"/>
    <cellStyle name="SAPBEXstdData 16 2 5" xfId="25651"/>
    <cellStyle name="SAPBEXstdData 16 2 6" xfId="25652"/>
    <cellStyle name="SAPBEXstdData 16 2 7" xfId="25653"/>
    <cellStyle name="SAPBEXstdData 16 2 8" xfId="25654"/>
    <cellStyle name="SAPBEXstdData 16 3" xfId="25655"/>
    <cellStyle name="SAPBEXstdData 16 3 2" xfId="25656"/>
    <cellStyle name="SAPBEXstdData 16 3 2 2" xfId="25657"/>
    <cellStyle name="SAPBEXstdData 16 3 2 3" xfId="25658"/>
    <cellStyle name="SAPBEXstdData 16 3 2 4" xfId="25659"/>
    <cellStyle name="SAPBEXstdData 16 3 2 5" xfId="25660"/>
    <cellStyle name="SAPBEXstdData 16 3 2 6" xfId="25661"/>
    <cellStyle name="SAPBEXstdData 16 3 3" xfId="25662"/>
    <cellStyle name="SAPBEXstdData 16 3 3 2" xfId="25663"/>
    <cellStyle name="SAPBEXstdData 16 3 3 3" xfId="25664"/>
    <cellStyle name="SAPBEXstdData 16 3 3 4" xfId="25665"/>
    <cellStyle name="SAPBEXstdData 16 3 3 5" xfId="25666"/>
    <cellStyle name="SAPBEXstdData 16 3 3 6" xfId="25667"/>
    <cellStyle name="SAPBEXstdData 16 3 4" xfId="25668"/>
    <cellStyle name="SAPBEXstdData 16 3 5" xfId="25669"/>
    <cellStyle name="SAPBEXstdData 16 3 6" xfId="25670"/>
    <cellStyle name="SAPBEXstdData 16 3 7" xfId="25671"/>
    <cellStyle name="SAPBEXstdData 16 3 8" xfId="25672"/>
    <cellStyle name="SAPBEXstdData 16 4" xfId="25673"/>
    <cellStyle name="SAPBEXstdData 16 5" xfId="25674"/>
    <cellStyle name="SAPBEXstdData 16 6" xfId="25675"/>
    <cellStyle name="SAPBEXstdData 16 7" xfId="25676"/>
    <cellStyle name="SAPBEXstdData 16 8" xfId="25677"/>
    <cellStyle name="SAPBEXstdData 17" xfId="25678"/>
    <cellStyle name="SAPBEXstdData 17 2" xfId="25679"/>
    <cellStyle name="SAPBEXstdData 17 2 2" xfId="25680"/>
    <cellStyle name="SAPBEXstdData 17 2 2 2" xfId="25681"/>
    <cellStyle name="SAPBEXstdData 17 2 2 3" xfId="25682"/>
    <cellStyle name="SAPBEXstdData 17 2 2 4" xfId="25683"/>
    <cellStyle name="SAPBEXstdData 17 2 2 5" xfId="25684"/>
    <cellStyle name="SAPBEXstdData 17 2 2 6" xfId="25685"/>
    <cellStyle name="SAPBEXstdData 17 2 3" xfId="25686"/>
    <cellStyle name="SAPBEXstdData 17 2 3 2" xfId="25687"/>
    <cellStyle name="SAPBEXstdData 17 2 3 3" xfId="25688"/>
    <cellStyle name="SAPBEXstdData 17 2 3 4" xfId="25689"/>
    <cellStyle name="SAPBEXstdData 17 2 3 5" xfId="25690"/>
    <cellStyle name="SAPBEXstdData 17 2 3 6" xfId="25691"/>
    <cellStyle name="SAPBEXstdData 17 2 4" xfId="25692"/>
    <cellStyle name="SAPBEXstdData 17 2 5" xfId="25693"/>
    <cellStyle name="SAPBEXstdData 17 2 6" xfId="25694"/>
    <cellStyle name="SAPBEXstdData 17 2 7" xfId="25695"/>
    <cellStyle name="SAPBEXstdData 17 2 8" xfId="25696"/>
    <cellStyle name="SAPBEXstdData 17 3" xfId="25697"/>
    <cellStyle name="SAPBEXstdData 17 3 2" xfId="25698"/>
    <cellStyle name="SAPBEXstdData 17 3 2 2" xfId="25699"/>
    <cellStyle name="SAPBEXstdData 17 3 2 3" xfId="25700"/>
    <cellStyle name="SAPBEXstdData 17 3 2 4" xfId="25701"/>
    <cellStyle name="SAPBEXstdData 17 3 2 5" xfId="25702"/>
    <cellStyle name="SAPBEXstdData 17 3 2 6" xfId="25703"/>
    <cellStyle name="SAPBEXstdData 17 3 3" xfId="25704"/>
    <cellStyle name="SAPBEXstdData 17 3 3 2" xfId="25705"/>
    <cellStyle name="SAPBEXstdData 17 3 3 3" xfId="25706"/>
    <cellStyle name="SAPBEXstdData 17 3 3 4" xfId="25707"/>
    <cellStyle name="SAPBEXstdData 17 3 3 5" xfId="25708"/>
    <cellStyle name="SAPBEXstdData 17 3 3 6" xfId="25709"/>
    <cellStyle name="SAPBEXstdData 17 3 4" xfId="25710"/>
    <cellStyle name="SAPBEXstdData 17 3 5" xfId="25711"/>
    <cellStyle name="SAPBEXstdData 17 3 6" xfId="25712"/>
    <cellStyle name="SAPBEXstdData 17 3 7" xfId="25713"/>
    <cellStyle name="SAPBEXstdData 17 3 8" xfId="25714"/>
    <cellStyle name="SAPBEXstdData 17 4" xfId="25715"/>
    <cellStyle name="SAPBEXstdData 17 5" xfId="25716"/>
    <cellStyle name="SAPBEXstdData 17 6" xfId="25717"/>
    <cellStyle name="SAPBEXstdData 17 7" xfId="25718"/>
    <cellStyle name="SAPBEXstdData 17 8" xfId="25719"/>
    <cellStyle name="SAPBEXstdData 18" xfId="25720"/>
    <cellStyle name="SAPBEXstdData 18 2" xfId="25721"/>
    <cellStyle name="SAPBEXstdData 18 2 2" xfId="25722"/>
    <cellStyle name="SAPBEXstdData 18 2 2 2" xfId="25723"/>
    <cellStyle name="SAPBEXstdData 18 2 2 3" xfId="25724"/>
    <cellStyle name="SAPBEXstdData 18 2 2 4" xfId="25725"/>
    <cellStyle name="SAPBEXstdData 18 2 2 5" xfId="25726"/>
    <cellStyle name="SAPBEXstdData 18 2 2 6" xfId="25727"/>
    <cellStyle name="SAPBEXstdData 18 2 3" xfId="25728"/>
    <cellStyle name="SAPBEXstdData 18 2 3 2" xfId="25729"/>
    <cellStyle name="SAPBEXstdData 18 2 3 3" xfId="25730"/>
    <cellStyle name="SAPBEXstdData 18 2 3 4" xfId="25731"/>
    <cellStyle name="SAPBEXstdData 18 2 3 5" xfId="25732"/>
    <cellStyle name="SAPBEXstdData 18 2 3 6" xfId="25733"/>
    <cellStyle name="SAPBEXstdData 18 2 4" xfId="25734"/>
    <cellStyle name="SAPBEXstdData 18 2 5" xfId="25735"/>
    <cellStyle name="SAPBEXstdData 18 2 6" xfId="25736"/>
    <cellStyle name="SAPBEXstdData 18 2 7" xfId="25737"/>
    <cellStyle name="SAPBEXstdData 18 2 8" xfId="25738"/>
    <cellStyle name="SAPBEXstdData 18 3" xfId="25739"/>
    <cellStyle name="SAPBEXstdData 18 3 2" xfId="25740"/>
    <cellStyle name="SAPBEXstdData 18 3 2 2" xfId="25741"/>
    <cellStyle name="SAPBEXstdData 18 3 2 3" xfId="25742"/>
    <cellStyle name="SAPBEXstdData 18 3 2 4" xfId="25743"/>
    <cellStyle name="SAPBEXstdData 18 3 2 5" xfId="25744"/>
    <cellStyle name="SAPBEXstdData 18 3 2 6" xfId="25745"/>
    <cellStyle name="SAPBEXstdData 18 3 3" xfId="25746"/>
    <cellStyle name="SAPBEXstdData 18 3 3 2" xfId="25747"/>
    <cellStyle name="SAPBEXstdData 18 3 3 3" xfId="25748"/>
    <cellStyle name="SAPBEXstdData 18 3 3 4" xfId="25749"/>
    <cellStyle name="SAPBEXstdData 18 3 3 5" xfId="25750"/>
    <cellStyle name="SAPBEXstdData 18 3 3 6" xfId="25751"/>
    <cellStyle name="SAPBEXstdData 18 3 4" xfId="25752"/>
    <cellStyle name="SAPBEXstdData 18 3 5" xfId="25753"/>
    <cellStyle name="SAPBEXstdData 18 3 6" xfId="25754"/>
    <cellStyle name="SAPBEXstdData 18 3 7" xfId="25755"/>
    <cellStyle name="SAPBEXstdData 18 3 8" xfId="25756"/>
    <cellStyle name="SAPBEXstdData 18 4" xfId="25757"/>
    <cellStyle name="SAPBEXstdData 18 5" xfId="25758"/>
    <cellStyle name="SAPBEXstdData 18 6" xfId="25759"/>
    <cellStyle name="SAPBEXstdData 18 7" xfId="25760"/>
    <cellStyle name="SAPBEXstdData 18 8" xfId="25761"/>
    <cellStyle name="SAPBEXstdData 19" xfId="25762"/>
    <cellStyle name="SAPBEXstdData 19 2" xfId="25763"/>
    <cellStyle name="SAPBEXstdData 19 2 2" xfId="25764"/>
    <cellStyle name="SAPBEXstdData 19 2 2 2" xfId="25765"/>
    <cellStyle name="SAPBEXstdData 19 2 2 3" xfId="25766"/>
    <cellStyle name="SAPBEXstdData 19 2 2 4" xfId="25767"/>
    <cellStyle name="SAPBEXstdData 19 2 2 5" xfId="25768"/>
    <cellStyle name="SAPBEXstdData 19 2 2 6" xfId="25769"/>
    <cellStyle name="SAPBEXstdData 19 2 3" xfId="25770"/>
    <cellStyle name="SAPBEXstdData 19 2 3 2" xfId="25771"/>
    <cellStyle name="SAPBEXstdData 19 2 3 3" xfId="25772"/>
    <cellStyle name="SAPBEXstdData 19 2 3 4" xfId="25773"/>
    <cellStyle name="SAPBEXstdData 19 2 3 5" xfId="25774"/>
    <cellStyle name="SAPBEXstdData 19 2 3 6" xfId="25775"/>
    <cellStyle name="SAPBEXstdData 19 2 4" xfId="25776"/>
    <cellStyle name="SAPBEXstdData 19 2 5" xfId="25777"/>
    <cellStyle name="SAPBEXstdData 19 2 6" xfId="25778"/>
    <cellStyle name="SAPBEXstdData 19 2 7" xfId="25779"/>
    <cellStyle name="SAPBEXstdData 19 2 8" xfId="25780"/>
    <cellStyle name="SAPBEXstdData 19 3" xfId="25781"/>
    <cellStyle name="SAPBEXstdData 19 3 2" xfId="25782"/>
    <cellStyle name="SAPBEXstdData 19 3 2 2" xfId="25783"/>
    <cellStyle name="SAPBEXstdData 19 3 2 3" xfId="25784"/>
    <cellStyle name="SAPBEXstdData 19 3 2 4" xfId="25785"/>
    <cellStyle name="SAPBEXstdData 19 3 2 5" xfId="25786"/>
    <cellStyle name="SAPBEXstdData 19 3 2 6" xfId="25787"/>
    <cellStyle name="SAPBEXstdData 19 3 3" xfId="25788"/>
    <cellStyle name="SAPBEXstdData 19 3 3 2" xfId="25789"/>
    <cellStyle name="SAPBEXstdData 19 3 3 3" xfId="25790"/>
    <cellStyle name="SAPBEXstdData 19 3 3 4" xfId="25791"/>
    <cellStyle name="SAPBEXstdData 19 3 3 5" xfId="25792"/>
    <cellStyle name="SAPBEXstdData 19 3 3 6" xfId="25793"/>
    <cellStyle name="SAPBEXstdData 19 3 4" xfId="25794"/>
    <cellStyle name="SAPBEXstdData 19 3 5" xfId="25795"/>
    <cellStyle name="SAPBEXstdData 19 3 6" xfId="25796"/>
    <cellStyle name="SAPBEXstdData 19 3 7" xfId="25797"/>
    <cellStyle name="SAPBEXstdData 19 3 8" xfId="25798"/>
    <cellStyle name="SAPBEXstdData 19 4" xfId="25799"/>
    <cellStyle name="SAPBEXstdData 19 5" xfId="25800"/>
    <cellStyle name="SAPBEXstdData 19 6" xfId="25801"/>
    <cellStyle name="SAPBEXstdData 19 7" xfId="25802"/>
    <cellStyle name="SAPBEXstdData 19 8" xfId="25803"/>
    <cellStyle name="SAPBEXstdData 2" xfId="25804"/>
    <cellStyle name="SAPBEXstdData 2 2" xfId="25805"/>
    <cellStyle name="SAPBEXstdData 2 2 2" xfId="25806"/>
    <cellStyle name="SAPBEXstdData 2 2 2 2" xfId="25807"/>
    <cellStyle name="SAPBEXstdData 2 2 2 3" xfId="25808"/>
    <cellStyle name="SAPBEXstdData 2 2 2 4" xfId="25809"/>
    <cellStyle name="SAPBEXstdData 2 2 2 5" xfId="25810"/>
    <cellStyle name="SAPBEXstdData 2 2 2 6" xfId="25811"/>
    <cellStyle name="SAPBEXstdData 2 2 3" xfId="25812"/>
    <cellStyle name="SAPBEXstdData 2 2 3 2" xfId="25813"/>
    <cellStyle name="SAPBEXstdData 2 2 3 3" xfId="25814"/>
    <cellStyle name="SAPBEXstdData 2 2 3 4" xfId="25815"/>
    <cellStyle name="SAPBEXstdData 2 2 3 5" xfId="25816"/>
    <cellStyle name="SAPBEXstdData 2 2 3 6" xfId="25817"/>
    <cellStyle name="SAPBEXstdData 2 2 4" xfId="25818"/>
    <cellStyle name="SAPBEXstdData 2 2 5" xfId="25819"/>
    <cellStyle name="SAPBEXstdData 2 2 6" xfId="25820"/>
    <cellStyle name="SAPBEXstdData 2 2 7" xfId="25821"/>
    <cellStyle name="SAPBEXstdData 2 2 8" xfId="25822"/>
    <cellStyle name="SAPBEXstdData 2 3" xfId="25823"/>
    <cellStyle name="SAPBEXstdData 2 3 2" xfId="25824"/>
    <cellStyle name="SAPBEXstdData 2 3 2 2" xfId="25825"/>
    <cellStyle name="SAPBEXstdData 2 3 2 3" xfId="25826"/>
    <cellStyle name="SAPBEXstdData 2 3 2 4" xfId="25827"/>
    <cellStyle name="SAPBEXstdData 2 3 2 5" xfId="25828"/>
    <cellStyle name="SAPBEXstdData 2 3 2 6" xfId="25829"/>
    <cellStyle name="SAPBEXstdData 2 3 3" xfId="25830"/>
    <cellStyle name="SAPBEXstdData 2 3 3 2" xfId="25831"/>
    <cellStyle name="SAPBEXstdData 2 3 3 3" xfId="25832"/>
    <cellStyle name="SAPBEXstdData 2 3 3 4" xfId="25833"/>
    <cellStyle name="SAPBEXstdData 2 3 3 5" xfId="25834"/>
    <cellStyle name="SAPBEXstdData 2 3 3 6" xfId="25835"/>
    <cellStyle name="SAPBEXstdData 2 3 4" xfId="25836"/>
    <cellStyle name="SAPBEXstdData 2 3 5" xfId="25837"/>
    <cellStyle name="SAPBEXstdData 2 3 6" xfId="25838"/>
    <cellStyle name="SAPBEXstdData 2 3 7" xfId="25839"/>
    <cellStyle name="SAPBEXstdData 2 3 8" xfId="25840"/>
    <cellStyle name="SAPBEXstdData 2 4" xfId="25841"/>
    <cellStyle name="SAPBEXstdData 2 5" xfId="25842"/>
    <cellStyle name="SAPBEXstdData 2 6" xfId="25843"/>
    <cellStyle name="SAPBEXstdData 2 7" xfId="25844"/>
    <cellStyle name="SAPBEXstdData 2 8" xfId="25845"/>
    <cellStyle name="SAPBEXstdData 20" xfId="25846"/>
    <cellStyle name="SAPBEXstdData 20 2" xfId="25847"/>
    <cellStyle name="SAPBEXstdData 20 2 2" xfId="25848"/>
    <cellStyle name="SAPBEXstdData 20 2 3" xfId="25849"/>
    <cellStyle name="SAPBEXstdData 20 2 4" xfId="25850"/>
    <cellStyle name="SAPBEXstdData 20 2 5" xfId="25851"/>
    <cellStyle name="SAPBEXstdData 20 2 6" xfId="25852"/>
    <cellStyle name="SAPBEXstdData 20 3" xfId="25853"/>
    <cellStyle name="SAPBEXstdData 20 3 2" xfId="25854"/>
    <cellStyle name="SAPBEXstdData 20 3 3" xfId="25855"/>
    <cellStyle name="SAPBEXstdData 20 3 4" xfId="25856"/>
    <cellStyle name="SAPBEXstdData 20 3 5" xfId="25857"/>
    <cellStyle name="SAPBEXstdData 20 3 6" xfId="25858"/>
    <cellStyle name="SAPBEXstdData 20 4" xfId="25859"/>
    <cellStyle name="SAPBEXstdData 20 5" xfId="25860"/>
    <cellStyle name="SAPBEXstdData 20 6" xfId="25861"/>
    <cellStyle name="SAPBEXstdData 20 7" xfId="25862"/>
    <cellStyle name="SAPBEXstdData 20 8" xfId="25863"/>
    <cellStyle name="SAPBEXstdData 21" xfId="25864"/>
    <cellStyle name="SAPBEXstdData 21 2" xfId="25865"/>
    <cellStyle name="SAPBEXstdData 21 2 2" xfId="25866"/>
    <cellStyle name="SAPBEXstdData 21 2 3" xfId="25867"/>
    <cellStyle name="SAPBEXstdData 21 2 4" xfId="25868"/>
    <cellStyle name="SAPBEXstdData 21 2 5" xfId="25869"/>
    <cellStyle name="SAPBEXstdData 21 2 6" xfId="25870"/>
    <cellStyle name="SAPBEXstdData 21 3" xfId="25871"/>
    <cellStyle name="SAPBEXstdData 21 3 2" xfId="25872"/>
    <cellStyle name="SAPBEXstdData 21 3 3" xfId="25873"/>
    <cellStyle name="SAPBEXstdData 21 3 4" xfId="25874"/>
    <cellStyle name="SAPBEXstdData 21 3 5" xfId="25875"/>
    <cellStyle name="SAPBEXstdData 21 3 6" xfId="25876"/>
    <cellStyle name="SAPBEXstdData 21 4" xfId="25877"/>
    <cellStyle name="SAPBEXstdData 21 5" xfId="25878"/>
    <cellStyle name="SAPBEXstdData 21 6" xfId="25879"/>
    <cellStyle name="SAPBEXstdData 21 7" xfId="25880"/>
    <cellStyle name="SAPBEXstdData 21 8" xfId="25881"/>
    <cellStyle name="SAPBEXstdData 22" xfId="25882"/>
    <cellStyle name="SAPBEXstdData 23" xfId="25883"/>
    <cellStyle name="SAPBEXstdData 24" xfId="25884"/>
    <cellStyle name="SAPBEXstdData 25" xfId="25885"/>
    <cellStyle name="SAPBEXstdData 26" xfId="25886"/>
    <cellStyle name="SAPBEXstdData 27" xfId="32958"/>
    <cellStyle name="SAPBEXstdData 3" xfId="25887"/>
    <cellStyle name="SAPBEXstdData 3 2" xfId="25888"/>
    <cellStyle name="SAPBEXstdData 3 2 2" xfId="25889"/>
    <cellStyle name="SAPBEXstdData 3 2 2 2" xfId="25890"/>
    <cellStyle name="SAPBEXstdData 3 2 2 3" xfId="25891"/>
    <cellStyle name="SAPBEXstdData 3 2 2 4" xfId="25892"/>
    <cellStyle name="SAPBEXstdData 3 2 2 5" xfId="25893"/>
    <cellStyle name="SAPBEXstdData 3 2 2 6" xfId="25894"/>
    <cellStyle name="SAPBEXstdData 3 2 3" xfId="25895"/>
    <cellStyle name="SAPBEXstdData 3 2 3 2" xfId="25896"/>
    <cellStyle name="SAPBEXstdData 3 2 3 3" xfId="25897"/>
    <cellStyle name="SAPBEXstdData 3 2 3 4" xfId="25898"/>
    <cellStyle name="SAPBEXstdData 3 2 3 5" xfId="25899"/>
    <cellStyle name="SAPBEXstdData 3 2 3 6" xfId="25900"/>
    <cellStyle name="SAPBEXstdData 3 2 4" xfId="25901"/>
    <cellStyle name="SAPBEXstdData 3 2 5" xfId="25902"/>
    <cellStyle name="SAPBEXstdData 3 2 6" xfId="25903"/>
    <cellStyle name="SAPBEXstdData 3 2 7" xfId="25904"/>
    <cellStyle name="SAPBEXstdData 3 2 8" xfId="25905"/>
    <cellStyle name="SAPBEXstdData 3 3" xfId="25906"/>
    <cellStyle name="SAPBEXstdData 3 3 2" xfId="25907"/>
    <cellStyle name="SAPBEXstdData 3 3 2 2" xfId="25908"/>
    <cellStyle name="SAPBEXstdData 3 3 2 3" xfId="25909"/>
    <cellStyle name="SAPBEXstdData 3 3 2 4" xfId="25910"/>
    <cellStyle name="SAPBEXstdData 3 3 2 5" xfId="25911"/>
    <cellStyle name="SAPBEXstdData 3 3 2 6" xfId="25912"/>
    <cellStyle name="SAPBEXstdData 3 3 3" xfId="25913"/>
    <cellStyle name="SAPBEXstdData 3 3 3 2" xfId="25914"/>
    <cellStyle name="SAPBEXstdData 3 3 3 3" xfId="25915"/>
    <cellStyle name="SAPBEXstdData 3 3 3 4" xfId="25916"/>
    <cellStyle name="SAPBEXstdData 3 3 3 5" xfId="25917"/>
    <cellStyle name="SAPBEXstdData 3 3 3 6" xfId="25918"/>
    <cellStyle name="SAPBEXstdData 3 3 4" xfId="25919"/>
    <cellStyle name="SAPBEXstdData 3 3 5" xfId="25920"/>
    <cellStyle name="SAPBEXstdData 3 3 6" xfId="25921"/>
    <cellStyle name="SAPBEXstdData 3 3 7" xfId="25922"/>
    <cellStyle name="SAPBEXstdData 3 3 8" xfId="25923"/>
    <cellStyle name="SAPBEXstdData 3 4" xfId="25924"/>
    <cellStyle name="SAPBEXstdData 3 5" xfId="25925"/>
    <cellStyle name="SAPBEXstdData 3 6" xfId="25926"/>
    <cellStyle name="SAPBEXstdData 3 7" xfId="25927"/>
    <cellStyle name="SAPBEXstdData 3 8" xfId="25928"/>
    <cellStyle name="SAPBEXstdData 4" xfId="25929"/>
    <cellStyle name="SAPBEXstdData 4 2" xfId="25930"/>
    <cellStyle name="SAPBEXstdData 4 2 2" xfId="25931"/>
    <cellStyle name="SAPBEXstdData 4 2 2 2" xfId="25932"/>
    <cellStyle name="SAPBEXstdData 4 2 2 3" xfId="25933"/>
    <cellStyle name="SAPBEXstdData 4 2 2 4" xfId="25934"/>
    <cellStyle name="SAPBEXstdData 4 2 2 5" xfId="25935"/>
    <cellStyle name="SAPBEXstdData 4 2 2 6" xfId="25936"/>
    <cellStyle name="SAPBEXstdData 4 2 3" xfId="25937"/>
    <cellStyle name="SAPBEXstdData 4 2 3 2" xfId="25938"/>
    <cellStyle name="SAPBEXstdData 4 2 3 3" xfId="25939"/>
    <cellStyle name="SAPBEXstdData 4 2 3 4" xfId="25940"/>
    <cellStyle name="SAPBEXstdData 4 2 3 5" xfId="25941"/>
    <cellStyle name="SAPBEXstdData 4 2 3 6" xfId="25942"/>
    <cellStyle name="SAPBEXstdData 4 2 4" xfId="25943"/>
    <cellStyle name="SAPBEXstdData 4 2 5" xfId="25944"/>
    <cellStyle name="SAPBEXstdData 4 2 6" xfId="25945"/>
    <cellStyle name="SAPBEXstdData 4 2 7" xfId="25946"/>
    <cellStyle name="SAPBEXstdData 4 2 8" xfId="25947"/>
    <cellStyle name="SAPBEXstdData 4 3" xfId="25948"/>
    <cellStyle name="SAPBEXstdData 4 3 2" xfId="25949"/>
    <cellStyle name="SAPBEXstdData 4 3 2 2" xfId="25950"/>
    <cellStyle name="SAPBEXstdData 4 3 2 3" xfId="25951"/>
    <cellStyle name="SAPBEXstdData 4 3 2 4" xfId="25952"/>
    <cellStyle name="SAPBEXstdData 4 3 2 5" xfId="25953"/>
    <cellStyle name="SAPBEXstdData 4 3 2 6" xfId="25954"/>
    <cellStyle name="SAPBEXstdData 4 3 3" xfId="25955"/>
    <cellStyle name="SAPBEXstdData 4 3 3 2" xfId="25956"/>
    <cellStyle name="SAPBEXstdData 4 3 3 3" xfId="25957"/>
    <cellStyle name="SAPBEXstdData 4 3 3 4" xfId="25958"/>
    <cellStyle name="SAPBEXstdData 4 3 3 5" xfId="25959"/>
    <cellStyle name="SAPBEXstdData 4 3 3 6" xfId="25960"/>
    <cellStyle name="SAPBEXstdData 4 3 4" xfId="25961"/>
    <cellStyle name="SAPBEXstdData 4 3 5" xfId="25962"/>
    <cellStyle name="SAPBEXstdData 4 3 6" xfId="25963"/>
    <cellStyle name="SAPBEXstdData 4 3 7" xfId="25964"/>
    <cellStyle name="SAPBEXstdData 4 3 8" xfId="25965"/>
    <cellStyle name="SAPBEXstdData 4 4" xfId="25966"/>
    <cellStyle name="SAPBEXstdData 4 5" xfId="25967"/>
    <cellStyle name="SAPBEXstdData 4 6" xfId="25968"/>
    <cellStyle name="SAPBEXstdData 4 7" xfId="25969"/>
    <cellStyle name="SAPBEXstdData 4 8" xfId="25970"/>
    <cellStyle name="SAPBEXstdData 5" xfId="25971"/>
    <cellStyle name="SAPBEXstdData 5 2" xfId="25972"/>
    <cellStyle name="SAPBEXstdData 5 2 2" xfId="25973"/>
    <cellStyle name="SAPBEXstdData 5 2 2 2" xfId="25974"/>
    <cellStyle name="SAPBEXstdData 5 2 2 3" xfId="25975"/>
    <cellStyle name="SAPBEXstdData 5 2 2 4" xfId="25976"/>
    <cellStyle name="SAPBEXstdData 5 2 2 5" xfId="25977"/>
    <cellStyle name="SAPBEXstdData 5 2 2 6" xfId="25978"/>
    <cellStyle name="SAPBEXstdData 5 2 3" xfId="25979"/>
    <cellStyle name="SAPBEXstdData 5 2 3 2" xfId="25980"/>
    <cellStyle name="SAPBEXstdData 5 2 3 3" xfId="25981"/>
    <cellStyle name="SAPBEXstdData 5 2 3 4" xfId="25982"/>
    <cellStyle name="SAPBEXstdData 5 2 3 5" xfId="25983"/>
    <cellStyle name="SAPBEXstdData 5 2 3 6" xfId="25984"/>
    <cellStyle name="SAPBEXstdData 5 2 4" xfId="25985"/>
    <cellStyle name="SAPBEXstdData 5 2 5" xfId="25986"/>
    <cellStyle name="SAPBEXstdData 5 2 6" xfId="25987"/>
    <cellStyle name="SAPBEXstdData 5 2 7" xfId="25988"/>
    <cellStyle name="SAPBEXstdData 5 2 8" xfId="25989"/>
    <cellStyle name="SAPBEXstdData 5 3" xfId="25990"/>
    <cellStyle name="SAPBEXstdData 5 3 2" xfId="25991"/>
    <cellStyle name="SAPBEXstdData 5 3 2 2" xfId="25992"/>
    <cellStyle name="SAPBEXstdData 5 3 2 3" xfId="25993"/>
    <cellStyle name="SAPBEXstdData 5 3 2 4" xfId="25994"/>
    <cellStyle name="SAPBEXstdData 5 3 2 5" xfId="25995"/>
    <cellStyle name="SAPBEXstdData 5 3 2 6" xfId="25996"/>
    <cellStyle name="SAPBEXstdData 5 3 3" xfId="25997"/>
    <cellStyle name="SAPBEXstdData 5 3 3 2" xfId="25998"/>
    <cellStyle name="SAPBEXstdData 5 3 3 3" xfId="25999"/>
    <cellStyle name="SAPBEXstdData 5 3 3 4" xfId="26000"/>
    <cellStyle name="SAPBEXstdData 5 3 3 5" xfId="26001"/>
    <cellStyle name="SAPBEXstdData 5 3 3 6" xfId="26002"/>
    <cellStyle name="SAPBEXstdData 5 3 4" xfId="26003"/>
    <cellStyle name="SAPBEXstdData 5 3 5" xfId="26004"/>
    <cellStyle name="SAPBEXstdData 5 3 6" xfId="26005"/>
    <cellStyle name="SAPBEXstdData 5 3 7" xfId="26006"/>
    <cellStyle name="SAPBEXstdData 5 3 8" xfId="26007"/>
    <cellStyle name="SAPBEXstdData 5 4" xfId="26008"/>
    <cellStyle name="SAPBEXstdData 5 5" xfId="26009"/>
    <cellStyle name="SAPBEXstdData 5 6" xfId="26010"/>
    <cellStyle name="SAPBEXstdData 5 7" xfId="26011"/>
    <cellStyle name="SAPBEXstdData 5 8" xfId="26012"/>
    <cellStyle name="SAPBEXstdData 6" xfId="26013"/>
    <cellStyle name="SAPBEXstdData 6 2" xfId="26014"/>
    <cellStyle name="SAPBEXstdData 6 2 2" xfId="26015"/>
    <cellStyle name="SAPBEXstdData 6 2 2 2" xfId="26016"/>
    <cellStyle name="SAPBEXstdData 6 2 2 3" xfId="26017"/>
    <cellStyle name="SAPBEXstdData 6 2 2 4" xfId="26018"/>
    <cellStyle name="SAPBEXstdData 6 2 2 5" xfId="26019"/>
    <cellStyle name="SAPBEXstdData 6 2 2 6" xfId="26020"/>
    <cellStyle name="SAPBEXstdData 6 2 3" xfId="26021"/>
    <cellStyle name="SAPBEXstdData 6 2 3 2" xfId="26022"/>
    <cellStyle name="SAPBEXstdData 6 2 3 3" xfId="26023"/>
    <cellStyle name="SAPBEXstdData 6 2 3 4" xfId="26024"/>
    <cellStyle name="SAPBEXstdData 6 2 3 5" xfId="26025"/>
    <cellStyle name="SAPBEXstdData 6 2 3 6" xfId="26026"/>
    <cellStyle name="SAPBEXstdData 6 2 4" xfId="26027"/>
    <cellStyle name="SAPBEXstdData 6 2 5" xfId="26028"/>
    <cellStyle name="SAPBEXstdData 6 2 6" xfId="26029"/>
    <cellStyle name="SAPBEXstdData 6 2 7" xfId="26030"/>
    <cellStyle name="SAPBEXstdData 6 2 8" xfId="26031"/>
    <cellStyle name="SAPBEXstdData 6 3" xfId="26032"/>
    <cellStyle name="SAPBEXstdData 6 3 2" xfId="26033"/>
    <cellStyle name="SAPBEXstdData 6 3 2 2" xfId="26034"/>
    <cellStyle name="SAPBEXstdData 6 3 2 3" xfId="26035"/>
    <cellStyle name="SAPBEXstdData 6 3 2 4" xfId="26036"/>
    <cellStyle name="SAPBEXstdData 6 3 2 5" xfId="26037"/>
    <cellStyle name="SAPBEXstdData 6 3 2 6" xfId="26038"/>
    <cellStyle name="SAPBEXstdData 6 3 3" xfId="26039"/>
    <cellStyle name="SAPBEXstdData 6 3 3 2" xfId="26040"/>
    <cellStyle name="SAPBEXstdData 6 3 3 3" xfId="26041"/>
    <cellStyle name="SAPBEXstdData 6 3 3 4" xfId="26042"/>
    <cellStyle name="SAPBEXstdData 6 3 3 5" xfId="26043"/>
    <cellStyle name="SAPBEXstdData 6 3 3 6" xfId="26044"/>
    <cellStyle name="SAPBEXstdData 6 3 4" xfId="26045"/>
    <cellStyle name="SAPBEXstdData 6 3 5" xfId="26046"/>
    <cellStyle name="SAPBEXstdData 6 3 6" xfId="26047"/>
    <cellStyle name="SAPBEXstdData 6 3 7" xfId="26048"/>
    <cellStyle name="SAPBEXstdData 6 3 8" xfId="26049"/>
    <cellStyle name="SAPBEXstdData 6 4" xfId="26050"/>
    <cellStyle name="SAPBEXstdData 6 5" xfId="26051"/>
    <cellStyle name="SAPBEXstdData 6 6" xfId="26052"/>
    <cellStyle name="SAPBEXstdData 6 7" xfId="26053"/>
    <cellStyle name="SAPBEXstdData 6 8" xfId="26054"/>
    <cellStyle name="SAPBEXstdData 7" xfId="26055"/>
    <cellStyle name="SAPBEXstdData 7 2" xfId="26056"/>
    <cellStyle name="SAPBEXstdData 7 2 2" xfId="26057"/>
    <cellStyle name="SAPBEXstdData 7 2 2 2" xfId="26058"/>
    <cellStyle name="SAPBEXstdData 7 2 2 3" xfId="26059"/>
    <cellStyle name="SAPBEXstdData 7 2 2 4" xfId="26060"/>
    <cellStyle name="SAPBEXstdData 7 2 2 5" xfId="26061"/>
    <cellStyle name="SAPBEXstdData 7 2 2 6" xfId="26062"/>
    <cellStyle name="SAPBEXstdData 7 2 3" xfId="26063"/>
    <cellStyle name="SAPBEXstdData 7 2 3 2" xfId="26064"/>
    <cellStyle name="SAPBEXstdData 7 2 3 3" xfId="26065"/>
    <cellStyle name="SAPBEXstdData 7 2 3 4" xfId="26066"/>
    <cellStyle name="SAPBEXstdData 7 2 3 5" xfId="26067"/>
    <cellStyle name="SAPBEXstdData 7 2 3 6" xfId="26068"/>
    <cellStyle name="SAPBEXstdData 7 2 4" xfId="26069"/>
    <cellStyle name="SAPBEXstdData 7 2 5" xfId="26070"/>
    <cellStyle name="SAPBEXstdData 7 2 6" xfId="26071"/>
    <cellStyle name="SAPBEXstdData 7 2 7" xfId="26072"/>
    <cellStyle name="SAPBEXstdData 7 2 8" xfId="26073"/>
    <cellStyle name="SAPBEXstdData 7 3" xfId="26074"/>
    <cellStyle name="SAPBEXstdData 7 3 2" xfId="26075"/>
    <cellStyle name="SAPBEXstdData 7 3 2 2" xfId="26076"/>
    <cellStyle name="SAPBEXstdData 7 3 2 3" xfId="26077"/>
    <cellStyle name="SAPBEXstdData 7 3 2 4" xfId="26078"/>
    <cellStyle name="SAPBEXstdData 7 3 2 5" xfId="26079"/>
    <cellStyle name="SAPBEXstdData 7 3 2 6" xfId="26080"/>
    <cellStyle name="SAPBEXstdData 7 3 3" xfId="26081"/>
    <cellStyle name="SAPBEXstdData 7 3 3 2" xfId="26082"/>
    <cellStyle name="SAPBEXstdData 7 3 3 3" xfId="26083"/>
    <cellStyle name="SAPBEXstdData 7 3 3 4" xfId="26084"/>
    <cellStyle name="SAPBEXstdData 7 3 3 5" xfId="26085"/>
    <cellStyle name="SAPBEXstdData 7 3 3 6" xfId="26086"/>
    <cellStyle name="SAPBEXstdData 7 3 4" xfId="26087"/>
    <cellStyle name="SAPBEXstdData 7 3 5" xfId="26088"/>
    <cellStyle name="SAPBEXstdData 7 3 6" xfId="26089"/>
    <cellStyle name="SAPBEXstdData 7 3 7" xfId="26090"/>
    <cellStyle name="SAPBEXstdData 7 3 8" xfId="26091"/>
    <cellStyle name="SAPBEXstdData 7 4" xfId="26092"/>
    <cellStyle name="SAPBEXstdData 7 5" xfId="26093"/>
    <cellStyle name="SAPBEXstdData 7 6" xfId="26094"/>
    <cellStyle name="SAPBEXstdData 7 7" xfId="26095"/>
    <cellStyle name="SAPBEXstdData 7 8" xfId="26096"/>
    <cellStyle name="SAPBEXstdData 8" xfId="26097"/>
    <cellStyle name="SAPBEXstdData 8 2" xfId="26098"/>
    <cellStyle name="SAPBEXstdData 8 2 2" xfId="26099"/>
    <cellStyle name="SAPBEXstdData 8 2 2 2" xfId="26100"/>
    <cellStyle name="SAPBEXstdData 8 2 2 3" xfId="26101"/>
    <cellStyle name="SAPBEXstdData 8 2 2 4" xfId="26102"/>
    <cellStyle name="SAPBEXstdData 8 2 2 5" xfId="26103"/>
    <cellStyle name="SAPBEXstdData 8 2 2 6" xfId="26104"/>
    <cellStyle name="SAPBEXstdData 8 2 3" xfId="26105"/>
    <cellStyle name="SAPBEXstdData 8 2 3 2" xfId="26106"/>
    <cellStyle name="SAPBEXstdData 8 2 3 3" xfId="26107"/>
    <cellStyle name="SAPBEXstdData 8 2 3 4" xfId="26108"/>
    <cellStyle name="SAPBEXstdData 8 2 3 5" xfId="26109"/>
    <cellStyle name="SAPBEXstdData 8 2 3 6" xfId="26110"/>
    <cellStyle name="SAPBEXstdData 8 2 4" xfId="26111"/>
    <cellStyle name="SAPBEXstdData 8 2 5" xfId="26112"/>
    <cellStyle name="SAPBEXstdData 8 2 6" xfId="26113"/>
    <cellStyle name="SAPBEXstdData 8 2 7" xfId="26114"/>
    <cellStyle name="SAPBEXstdData 8 2 8" xfId="26115"/>
    <cellStyle name="SAPBEXstdData 8 3" xfId="26116"/>
    <cellStyle name="SAPBEXstdData 8 3 2" xfId="26117"/>
    <cellStyle name="SAPBEXstdData 8 3 2 2" xfId="26118"/>
    <cellStyle name="SAPBEXstdData 8 3 2 3" xfId="26119"/>
    <cellStyle name="SAPBEXstdData 8 3 2 4" xfId="26120"/>
    <cellStyle name="SAPBEXstdData 8 3 2 5" xfId="26121"/>
    <cellStyle name="SAPBEXstdData 8 3 2 6" xfId="26122"/>
    <cellStyle name="SAPBEXstdData 8 3 3" xfId="26123"/>
    <cellStyle name="SAPBEXstdData 8 3 3 2" xfId="26124"/>
    <cellStyle name="SAPBEXstdData 8 3 3 3" xfId="26125"/>
    <cellStyle name="SAPBEXstdData 8 3 3 4" xfId="26126"/>
    <cellStyle name="SAPBEXstdData 8 3 3 5" xfId="26127"/>
    <cellStyle name="SAPBEXstdData 8 3 3 6" xfId="26128"/>
    <cellStyle name="SAPBEXstdData 8 3 4" xfId="26129"/>
    <cellStyle name="SAPBEXstdData 8 3 5" xfId="26130"/>
    <cellStyle name="SAPBEXstdData 8 3 6" xfId="26131"/>
    <cellStyle name="SAPBEXstdData 8 3 7" xfId="26132"/>
    <cellStyle name="SAPBEXstdData 8 3 8" xfId="26133"/>
    <cellStyle name="SAPBEXstdData 8 4" xfId="26134"/>
    <cellStyle name="SAPBEXstdData 8 5" xfId="26135"/>
    <cellStyle name="SAPBEXstdData 8 6" xfId="26136"/>
    <cellStyle name="SAPBEXstdData 8 7" xfId="26137"/>
    <cellStyle name="SAPBEXstdData 8 8" xfId="26138"/>
    <cellStyle name="SAPBEXstdData 9" xfId="26139"/>
    <cellStyle name="SAPBEXstdData 9 2" xfId="26140"/>
    <cellStyle name="SAPBEXstdData 9 2 2" xfId="26141"/>
    <cellStyle name="SAPBEXstdData 9 2 2 2" xfId="26142"/>
    <cellStyle name="SAPBEXstdData 9 2 2 3" xfId="26143"/>
    <cellStyle name="SAPBEXstdData 9 2 2 4" xfId="26144"/>
    <cellStyle name="SAPBEXstdData 9 2 2 5" xfId="26145"/>
    <cellStyle name="SAPBEXstdData 9 2 2 6" xfId="26146"/>
    <cellStyle name="SAPBEXstdData 9 2 3" xfId="26147"/>
    <cellStyle name="SAPBEXstdData 9 2 3 2" xfId="26148"/>
    <cellStyle name="SAPBEXstdData 9 2 3 3" xfId="26149"/>
    <cellStyle name="SAPBEXstdData 9 2 3 4" xfId="26150"/>
    <cellStyle name="SAPBEXstdData 9 2 3 5" xfId="26151"/>
    <cellStyle name="SAPBEXstdData 9 2 3 6" xfId="26152"/>
    <cellStyle name="SAPBEXstdData 9 2 4" xfId="26153"/>
    <cellStyle name="SAPBEXstdData 9 2 5" xfId="26154"/>
    <cellStyle name="SAPBEXstdData 9 2 6" xfId="26155"/>
    <cellStyle name="SAPBEXstdData 9 2 7" xfId="26156"/>
    <cellStyle name="SAPBEXstdData 9 2 8" xfId="26157"/>
    <cellStyle name="SAPBEXstdData 9 3" xfId="26158"/>
    <cellStyle name="SAPBEXstdData 9 3 2" xfId="26159"/>
    <cellStyle name="SAPBEXstdData 9 3 2 2" xfId="26160"/>
    <cellStyle name="SAPBEXstdData 9 3 2 3" xfId="26161"/>
    <cellStyle name="SAPBEXstdData 9 3 2 4" xfId="26162"/>
    <cellStyle name="SAPBEXstdData 9 3 2 5" xfId="26163"/>
    <cellStyle name="SAPBEXstdData 9 3 2 6" xfId="26164"/>
    <cellStyle name="SAPBEXstdData 9 3 3" xfId="26165"/>
    <cellStyle name="SAPBEXstdData 9 3 3 2" xfId="26166"/>
    <cellStyle name="SAPBEXstdData 9 3 3 3" xfId="26167"/>
    <cellStyle name="SAPBEXstdData 9 3 3 4" xfId="26168"/>
    <cellStyle name="SAPBEXstdData 9 3 3 5" xfId="26169"/>
    <cellStyle name="SAPBEXstdData 9 3 3 6" xfId="26170"/>
    <cellStyle name="SAPBEXstdData 9 3 4" xfId="26171"/>
    <cellStyle name="SAPBEXstdData 9 3 5" xfId="26172"/>
    <cellStyle name="SAPBEXstdData 9 3 6" xfId="26173"/>
    <cellStyle name="SAPBEXstdData 9 3 7" xfId="26174"/>
    <cellStyle name="SAPBEXstdData 9 3 8" xfId="26175"/>
    <cellStyle name="SAPBEXstdData 9 4" xfId="26176"/>
    <cellStyle name="SAPBEXstdData 9 5" xfId="26177"/>
    <cellStyle name="SAPBEXstdData 9 6" xfId="26178"/>
    <cellStyle name="SAPBEXstdData 9 7" xfId="26179"/>
    <cellStyle name="SAPBEXstdData 9 8" xfId="26180"/>
    <cellStyle name="SAPBEXstdData_Input PL ana GRD - HCREG" xfId="26181"/>
    <cellStyle name="SAPBEXstdDataEmph" xfId="44"/>
    <cellStyle name="SAPBEXstdDataEmph 10" xfId="26182"/>
    <cellStyle name="SAPBEXstdDataEmph 10 2" xfId="26183"/>
    <cellStyle name="SAPBEXstdDataEmph 10 2 2" xfId="26184"/>
    <cellStyle name="SAPBEXstdDataEmph 10 2 2 2" xfId="26185"/>
    <cellStyle name="SAPBEXstdDataEmph 10 2 2 3" xfId="26186"/>
    <cellStyle name="SAPBEXstdDataEmph 10 2 2 4" xfId="26187"/>
    <cellStyle name="SAPBEXstdDataEmph 10 2 2 5" xfId="26188"/>
    <cellStyle name="SAPBEXstdDataEmph 10 2 2 6" xfId="26189"/>
    <cellStyle name="SAPBEXstdDataEmph 10 2 3" xfId="26190"/>
    <cellStyle name="SAPBEXstdDataEmph 10 2 3 2" xfId="26191"/>
    <cellStyle name="SAPBEXstdDataEmph 10 2 3 3" xfId="26192"/>
    <cellStyle name="SAPBEXstdDataEmph 10 2 3 4" xfId="26193"/>
    <cellStyle name="SAPBEXstdDataEmph 10 2 3 5" xfId="26194"/>
    <cellStyle name="SAPBEXstdDataEmph 10 2 3 6" xfId="26195"/>
    <cellStyle name="SAPBEXstdDataEmph 10 2 4" xfId="26196"/>
    <cellStyle name="SAPBEXstdDataEmph 10 2 5" xfId="26197"/>
    <cellStyle name="SAPBEXstdDataEmph 10 2 6" xfId="26198"/>
    <cellStyle name="SAPBEXstdDataEmph 10 2 7" xfId="26199"/>
    <cellStyle name="SAPBEXstdDataEmph 10 2 8" xfId="26200"/>
    <cellStyle name="SAPBEXstdDataEmph 10 3" xfId="26201"/>
    <cellStyle name="SAPBEXstdDataEmph 10 3 2" xfId="26202"/>
    <cellStyle name="SAPBEXstdDataEmph 10 3 2 2" xfId="26203"/>
    <cellStyle name="SAPBEXstdDataEmph 10 3 2 3" xfId="26204"/>
    <cellStyle name="SAPBEXstdDataEmph 10 3 2 4" xfId="26205"/>
    <cellStyle name="SAPBEXstdDataEmph 10 3 2 5" xfId="26206"/>
    <cellStyle name="SAPBEXstdDataEmph 10 3 2 6" xfId="26207"/>
    <cellStyle name="SAPBEXstdDataEmph 10 3 3" xfId="26208"/>
    <cellStyle name="SAPBEXstdDataEmph 10 3 3 2" xfId="26209"/>
    <cellStyle name="SAPBEXstdDataEmph 10 3 3 3" xfId="26210"/>
    <cellStyle name="SAPBEXstdDataEmph 10 3 3 4" xfId="26211"/>
    <cellStyle name="SAPBEXstdDataEmph 10 3 3 5" xfId="26212"/>
    <cellStyle name="SAPBEXstdDataEmph 10 3 3 6" xfId="26213"/>
    <cellStyle name="SAPBEXstdDataEmph 10 3 4" xfId="26214"/>
    <cellStyle name="SAPBEXstdDataEmph 10 3 5" xfId="26215"/>
    <cellStyle name="SAPBEXstdDataEmph 10 3 6" xfId="26216"/>
    <cellStyle name="SAPBEXstdDataEmph 10 3 7" xfId="26217"/>
    <cellStyle name="SAPBEXstdDataEmph 10 3 8" xfId="26218"/>
    <cellStyle name="SAPBEXstdDataEmph 10 4" xfId="26219"/>
    <cellStyle name="SAPBEXstdDataEmph 10 5" xfId="26220"/>
    <cellStyle name="SAPBEXstdDataEmph 10 6" xfId="26221"/>
    <cellStyle name="SAPBEXstdDataEmph 10 7" xfId="26222"/>
    <cellStyle name="SAPBEXstdDataEmph 10 8" xfId="26223"/>
    <cellStyle name="SAPBEXstdDataEmph 11" xfId="26224"/>
    <cellStyle name="SAPBEXstdDataEmph 11 2" xfId="26225"/>
    <cellStyle name="SAPBEXstdDataEmph 11 2 2" xfId="26226"/>
    <cellStyle name="SAPBEXstdDataEmph 11 2 2 2" xfId="26227"/>
    <cellStyle name="SAPBEXstdDataEmph 11 2 2 3" xfId="26228"/>
    <cellStyle name="SAPBEXstdDataEmph 11 2 2 4" xfId="26229"/>
    <cellStyle name="SAPBEXstdDataEmph 11 2 2 5" xfId="26230"/>
    <cellStyle name="SAPBEXstdDataEmph 11 2 2 6" xfId="26231"/>
    <cellStyle name="SAPBEXstdDataEmph 11 2 3" xfId="26232"/>
    <cellStyle name="SAPBEXstdDataEmph 11 2 3 2" xfId="26233"/>
    <cellStyle name="SAPBEXstdDataEmph 11 2 3 3" xfId="26234"/>
    <cellStyle name="SAPBEXstdDataEmph 11 2 3 4" xfId="26235"/>
    <cellStyle name="SAPBEXstdDataEmph 11 2 3 5" xfId="26236"/>
    <cellStyle name="SAPBEXstdDataEmph 11 2 3 6" xfId="26237"/>
    <cellStyle name="SAPBEXstdDataEmph 11 2 4" xfId="26238"/>
    <cellStyle name="SAPBEXstdDataEmph 11 2 5" xfId="26239"/>
    <cellStyle name="SAPBEXstdDataEmph 11 2 6" xfId="26240"/>
    <cellStyle name="SAPBEXstdDataEmph 11 2 7" xfId="26241"/>
    <cellStyle name="SAPBEXstdDataEmph 11 2 8" xfId="26242"/>
    <cellStyle name="SAPBEXstdDataEmph 11 3" xfId="26243"/>
    <cellStyle name="SAPBEXstdDataEmph 11 3 2" xfId="26244"/>
    <cellStyle name="SAPBEXstdDataEmph 11 3 2 2" xfId="26245"/>
    <cellStyle name="SAPBEXstdDataEmph 11 3 2 3" xfId="26246"/>
    <cellStyle name="SAPBEXstdDataEmph 11 3 2 4" xfId="26247"/>
    <cellStyle name="SAPBEXstdDataEmph 11 3 2 5" xfId="26248"/>
    <cellStyle name="SAPBEXstdDataEmph 11 3 2 6" xfId="26249"/>
    <cellStyle name="SAPBEXstdDataEmph 11 3 3" xfId="26250"/>
    <cellStyle name="SAPBEXstdDataEmph 11 3 3 2" xfId="26251"/>
    <cellStyle name="SAPBEXstdDataEmph 11 3 3 3" xfId="26252"/>
    <cellStyle name="SAPBEXstdDataEmph 11 3 3 4" xfId="26253"/>
    <cellStyle name="SAPBEXstdDataEmph 11 3 3 5" xfId="26254"/>
    <cellStyle name="SAPBEXstdDataEmph 11 3 3 6" xfId="26255"/>
    <cellStyle name="SAPBEXstdDataEmph 11 3 4" xfId="26256"/>
    <cellStyle name="SAPBEXstdDataEmph 11 3 5" xfId="26257"/>
    <cellStyle name="SAPBEXstdDataEmph 11 3 6" xfId="26258"/>
    <cellStyle name="SAPBEXstdDataEmph 11 3 7" xfId="26259"/>
    <cellStyle name="SAPBEXstdDataEmph 11 3 8" xfId="26260"/>
    <cellStyle name="SAPBEXstdDataEmph 11 4" xfId="26261"/>
    <cellStyle name="SAPBEXstdDataEmph 11 5" xfId="26262"/>
    <cellStyle name="SAPBEXstdDataEmph 11 6" xfId="26263"/>
    <cellStyle name="SAPBEXstdDataEmph 11 7" xfId="26264"/>
    <cellStyle name="SAPBEXstdDataEmph 11 8" xfId="26265"/>
    <cellStyle name="SAPBEXstdDataEmph 12" xfId="26266"/>
    <cellStyle name="SAPBEXstdDataEmph 12 2" xfId="26267"/>
    <cellStyle name="SAPBEXstdDataEmph 12 2 2" xfId="26268"/>
    <cellStyle name="SAPBEXstdDataEmph 12 2 2 2" xfId="26269"/>
    <cellStyle name="SAPBEXstdDataEmph 12 2 2 3" xfId="26270"/>
    <cellStyle name="SAPBEXstdDataEmph 12 2 2 4" xfId="26271"/>
    <cellStyle name="SAPBEXstdDataEmph 12 2 2 5" xfId="26272"/>
    <cellStyle name="SAPBEXstdDataEmph 12 2 2 6" xfId="26273"/>
    <cellStyle name="SAPBEXstdDataEmph 12 2 3" xfId="26274"/>
    <cellStyle name="SAPBEXstdDataEmph 12 2 3 2" xfId="26275"/>
    <cellStyle name="SAPBEXstdDataEmph 12 2 3 3" xfId="26276"/>
    <cellStyle name="SAPBEXstdDataEmph 12 2 3 4" xfId="26277"/>
    <cellStyle name="SAPBEXstdDataEmph 12 2 3 5" xfId="26278"/>
    <cellStyle name="SAPBEXstdDataEmph 12 2 3 6" xfId="26279"/>
    <cellStyle name="SAPBEXstdDataEmph 12 2 4" xfId="26280"/>
    <cellStyle name="SAPBEXstdDataEmph 12 2 5" xfId="26281"/>
    <cellStyle name="SAPBEXstdDataEmph 12 2 6" xfId="26282"/>
    <cellStyle name="SAPBEXstdDataEmph 12 2 7" xfId="26283"/>
    <cellStyle name="SAPBEXstdDataEmph 12 2 8" xfId="26284"/>
    <cellStyle name="SAPBEXstdDataEmph 12 3" xfId="26285"/>
    <cellStyle name="SAPBEXstdDataEmph 12 3 2" xfId="26286"/>
    <cellStyle name="SAPBEXstdDataEmph 12 3 2 2" xfId="26287"/>
    <cellStyle name="SAPBEXstdDataEmph 12 3 2 3" xfId="26288"/>
    <cellStyle name="SAPBEXstdDataEmph 12 3 2 4" xfId="26289"/>
    <cellStyle name="SAPBEXstdDataEmph 12 3 2 5" xfId="26290"/>
    <cellStyle name="SAPBEXstdDataEmph 12 3 2 6" xfId="26291"/>
    <cellStyle name="SAPBEXstdDataEmph 12 3 3" xfId="26292"/>
    <cellStyle name="SAPBEXstdDataEmph 12 3 3 2" xfId="26293"/>
    <cellStyle name="SAPBEXstdDataEmph 12 3 3 3" xfId="26294"/>
    <cellStyle name="SAPBEXstdDataEmph 12 3 3 4" xfId="26295"/>
    <cellStyle name="SAPBEXstdDataEmph 12 3 3 5" xfId="26296"/>
    <cellStyle name="SAPBEXstdDataEmph 12 3 3 6" xfId="26297"/>
    <cellStyle name="SAPBEXstdDataEmph 12 3 4" xfId="26298"/>
    <cellStyle name="SAPBEXstdDataEmph 12 3 5" xfId="26299"/>
    <cellStyle name="SAPBEXstdDataEmph 12 3 6" xfId="26300"/>
    <cellStyle name="SAPBEXstdDataEmph 12 3 7" xfId="26301"/>
    <cellStyle name="SAPBEXstdDataEmph 12 3 8" xfId="26302"/>
    <cellStyle name="SAPBEXstdDataEmph 12 4" xfId="26303"/>
    <cellStyle name="SAPBEXstdDataEmph 12 5" xfId="26304"/>
    <cellStyle name="SAPBEXstdDataEmph 12 6" xfId="26305"/>
    <cellStyle name="SAPBEXstdDataEmph 12 7" xfId="26306"/>
    <cellStyle name="SAPBEXstdDataEmph 12 8" xfId="26307"/>
    <cellStyle name="SAPBEXstdDataEmph 13" xfId="26308"/>
    <cellStyle name="SAPBEXstdDataEmph 13 2" xfId="26309"/>
    <cellStyle name="SAPBEXstdDataEmph 13 2 2" xfId="26310"/>
    <cellStyle name="SAPBEXstdDataEmph 13 2 2 2" xfId="26311"/>
    <cellStyle name="SAPBEXstdDataEmph 13 2 2 3" xfId="26312"/>
    <cellStyle name="SAPBEXstdDataEmph 13 2 2 4" xfId="26313"/>
    <cellStyle name="SAPBEXstdDataEmph 13 2 2 5" xfId="26314"/>
    <cellStyle name="SAPBEXstdDataEmph 13 2 2 6" xfId="26315"/>
    <cellStyle name="SAPBEXstdDataEmph 13 2 3" xfId="26316"/>
    <cellStyle name="SAPBEXstdDataEmph 13 2 3 2" xfId="26317"/>
    <cellStyle name="SAPBEXstdDataEmph 13 2 3 3" xfId="26318"/>
    <cellStyle name="SAPBEXstdDataEmph 13 2 3 4" xfId="26319"/>
    <cellStyle name="SAPBEXstdDataEmph 13 2 3 5" xfId="26320"/>
    <cellStyle name="SAPBEXstdDataEmph 13 2 3 6" xfId="26321"/>
    <cellStyle name="SAPBEXstdDataEmph 13 2 4" xfId="26322"/>
    <cellStyle name="SAPBEXstdDataEmph 13 2 5" xfId="26323"/>
    <cellStyle name="SAPBEXstdDataEmph 13 2 6" xfId="26324"/>
    <cellStyle name="SAPBEXstdDataEmph 13 2 7" xfId="26325"/>
    <cellStyle name="SAPBEXstdDataEmph 13 2 8" xfId="26326"/>
    <cellStyle name="SAPBEXstdDataEmph 13 3" xfId="26327"/>
    <cellStyle name="SAPBEXstdDataEmph 13 3 2" xfId="26328"/>
    <cellStyle name="SAPBEXstdDataEmph 13 3 2 2" xfId="26329"/>
    <cellStyle name="SAPBEXstdDataEmph 13 3 2 3" xfId="26330"/>
    <cellStyle name="SAPBEXstdDataEmph 13 3 2 4" xfId="26331"/>
    <cellStyle name="SAPBEXstdDataEmph 13 3 2 5" xfId="26332"/>
    <cellStyle name="SAPBEXstdDataEmph 13 3 2 6" xfId="26333"/>
    <cellStyle name="SAPBEXstdDataEmph 13 3 3" xfId="26334"/>
    <cellStyle name="SAPBEXstdDataEmph 13 3 3 2" xfId="26335"/>
    <cellStyle name="SAPBEXstdDataEmph 13 3 3 3" xfId="26336"/>
    <cellStyle name="SAPBEXstdDataEmph 13 3 3 4" xfId="26337"/>
    <cellStyle name="SAPBEXstdDataEmph 13 3 3 5" xfId="26338"/>
    <cellStyle name="SAPBEXstdDataEmph 13 3 3 6" xfId="26339"/>
    <cellStyle name="SAPBEXstdDataEmph 13 3 4" xfId="26340"/>
    <cellStyle name="SAPBEXstdDataEmph 13 3 5" xfId="26341"/>
    <cellStyle name="SAPBEXstdDataEmph 13 3 6" xfId="26342"/>
    <cellStyle name="SAPBEXstdDataEmph 13 3 7" xfId="26343"/>
    <cellStyle name="SAPBEXstdDataEmph 13 3 8" xfId="26344"/>
    <cellStyle name="SAPBEXstdDataEmph 13 4" xfId="26345"/>
    <cellStyle name="SAPBEXstdDataEmph 13 5" xfId="26346"/>
    <cellStyle name="SAPBEXstdDataEmph 13 6" xfId="26347"/>
    <cellStyle name="SAPBEXstdDataEmph 13 7" xfId="26348"/>
    <cellStyle name="SAPBEXstdDataEmph 13 8" xfId="26349"/>
    <cellStyle name="SAPBEXstdDataEmph 14" xfId="26350"/>
    <cellStyle name="SAPBEXstdDataEmph 14 2" xfId="26351"/>
    <cellStyle name="SAPBEXstdDataEmph 14 2 2" xfId="26352"/>
    <cellStyle name="SAPBEXstdDataEmph 14 2 2 2" xfId="26353"/>
    <cellStyle name="SAPBEXstdDataEmph 14 2 2 3" xfId="26354"/>
    <cellStyle name="SAPBEXstdDataEmph 14 2 2 4" xfId="26355"/>
    <cellStyle name="SAPBEXstdDataEmph 14 2 2 5" xfId="26356"/>
    <cellStyle name="SAPBEXstdDataEmph 14 2 2 6" xfId="26357"/>
    <cellStyle name="SAPBEXstdDataEmph 14 2 3" xfId="26358"/>
    <cellStyle name="SAPBEXstdDataEmph 14 2 3 2" xfId="26359"/>
    <cellStyle name="SAPBEXstdDataEmph 14 2 3 3" xfId="26360"/>
    <cellStyle name="SAPBEXstdDataEmph 14 2 3 4" xfId="26361"/>
    <cellStyle name="SAPBEXstdDataEmph 14 2 3 5" xfId="26362"/>
    <cellStyle name="SAPBEXstdDataEmph 14 2 3 6" xfId="26363"/>
    <cellStyle name="SAPBEXstdDataEmph 14 2 4" xfId="26364"/>
    <cellStyle name="SAPBEXstdDataEmph 14 2 5" xfId="26365"/>
    <cellStyle name="SAPBEXstdDataEmph 14 2 6" xfId="26366"/>
    <cellStyle name="SAPBEXstdDataEmph 14 2 7" xfId="26367"/>
    <cellStyle name="SAPBEXstdDataEmph 14 2 8" xfId="26368"/>
    <cellStyle name="SAPBEXstdDataEmph 14 3" xfId="26369"/>
    <cellStyle name="SAPBEXstdDataEmph 14 3 2" xfId="26370"/>
    <cellStyle name="SAPBEXstdDataEmph 14 3 2 2" xfId="26371"/>
    <cellStyle name="SAPBEXstdDataEmph 14 3 2 3" xfId="26372"/>
    <cellStyle name="SAPBEXstdDataEmph 14 3 2 4" xfId="26373"/>
    <cellStyle name="SAPBEXstdDataEmph 14 3 2 5" xfId="26374"/>
    <cellStyle name="SAPBEXstdDataEmph 14 3 2 6" xfId="26375"/>
    <cellStyle name="SAPBEXstdDataEmph 14 3 3" xfId="26376"/>
    <cellStyle name="SAPBEXstdDataEmph 14 3 3 2" xfId="26377"/>
    <cellStyle name="SAPBEXstdDataEmph 14 3 3 3" xfId="26378"/>
    <cellStyle name="SAPBEXstdDataEmph 14 3 3 4" xfId="26379"/>
    <cellStyle name="SAPBEXstdDataEmph 14 3 3 5" xfId="26380"/>
    <cellStyle name="SAPBEXstdDataEmph 14 3 3 6" xfId="26381"/>
    <cellStyle name="SAPBEXstdDataEmph 14 3 4" xfId="26382"/>
    <cellStyle name="SAPBEXstdDataEmph 14 3 5" xfId="26383"/>
    <cellStyle name="SAPBEXstdDataEmph 14 3 6" xfId="26384"/>
    <cellStyle name="SAPBEXstdDataEmph 14 3 7" xfId="26385"/>
    <cellStyle name="SAPBEXstdDataEmph 14 3 8" xfId="26386"/>
    <cellStyle name="SAPBEXstdDataEmph 14 4" xfId="26387"/>
    <cellStyle name="SAPBEXstdDataEmph 14 5" xfId="26388"/>
    <cellStyle name="SAPBEXstdDataEmph 14 6" xfId="26389"/>
    <cellStyle name="SAPBEXstdDataEmph 14 7" xfId="26390"/>
    <cellStyle name="SAPBEXstdDataEmph 14 8" xfId="26391"/>
    <cellStyle name="SAPBEXstdDataEmph 15" xfId="26392"/>
    <cellStyle name="SAPBEXstdDataEmph 15 2" xfId="26393"/>
    <cellStyle name="SAPBEXstdDataEmph 15 2 2" xfId="26394"/>
    <cellStyle name="SAPBEXstdDataEmph 15 2 2 2" xfId="26395"/>
    <cellStyle name="SAPBEXstdDataEmph 15 2 2 3" xfId="26396"/>
    <cellStyle name="SAPBEXstdDataEmph 15 2 2 4" xfId="26397"/>
    <cellStyle name="SAPBEXstdDataEmph 15 2 2 5" xfId="26398"/>
    <cellStyle name="SAPBEXstdDataEmph 15 2 2 6" xfId="26399"/>
    <cellStyle name="SAPBEXstdDataEmph 15 2 3" xfId="26400"/>
    <cellStyle name="SAPBEXstdDataEmph 15 2 3 2" xfId="26401"/>
    <cellStyle name="SAPBEXstdDataEmph 15 2 3 3" xfId="26402"/>
    <cellStyle name="SAPBEXstdDataEmph 15 2 3 4" xfId="26403"/>
    <cellStyle name="SAPBEXstdDataEmph 15 2 3 5" xfId="26404"/>
    <cellStyle name="SAPBEXstdDataEmph 15 2 3 6" xfId="26405"/>
    <cellStyle name="SAPBEXstdDataEmph 15 2 4" xfId="26406"/>
    <cellStyle name="SAPBEXstdDataEmph 15 2 5" xfId="26407"/>
    <cellStyle name="SAPBEXstdDataEmph 15 2 6" xfId="26408"/>
    <cellStyle name="SAPBEXstdDataEmph 15 2 7" xfId="26409"/>
    <cellStyle name="SAPBEXstdDataEmph 15 2 8" xfId="26410"/>
    <cellStyle name="SAPBEXstdDataEmph 15 3" xfId="26411"/>
    <cellStyle name="SAPBEXstdDataEmph 15 3 2" xfId="26412"/>
    <cellStyle name="SAPBEXstdDataEmph 15 3 2 2" xfId="26413"/>
    <cellStyle name="SAPBEXstdDataEmph 15 3 2 3" xfId="26414"/>
    <cellStyle name="SAPBEXstdDataEmph 15 3 2 4" xfId="26415"/>
    <cellStyle name="SAPBEXstdDataEmph 15 3 2 5" xfId="26416"/>
    <cellStyle name="SAPBEXstdDataEmph 15 3 2 6" xfId="26417"/>
    <cellStyle name="SAPBEXstdDataEmph 15 3 3" xfId="26418"/>
    <cellStyle name="SAPBEXstdDataEmph 15 3 3 2" xfId="26419"/>
    <cellStyle name="SAPBEXstdDataEmph 15 3 3 3" xfId="26420"/>
    <cellStyle name="SAPBEXstdDataEmph 15 3 3 4" xfId="26421"/>
    <cellStyle name="SAPBEXstdDataEmph 15 3 3 5" xfId="26422"/>
    <cellStyle name="SAPBEXstdDataEmph 15 3 3 6" xfId="26423"/>
    <cellStyle name="SAPBEXstdDataEmph 15 3 4" xfId="26424"/>
    <cellStyle name="SAPBEXstdDataEmph 15 3 5" xfId="26425"/>
    <cellStyle name="SAPBEXstdDataEmph 15 3 6" xfId="26426"/>
    <cellStyle name="SAPBEXstdDataEmph 15 3 7" xfId="26427"/>
    <cellStyle name="SAPBEXstdDataEmph 15 3 8" xfId="26428"/>
    <cellStyle name="SAPBEXstdDataEmph 15 4" xfId="26429"/>
    <cellStyle name="SAPBEXstdDataEmph 15 5" xfId="26430"/>
    <cellStyle name="SAPBEXstdDataEmph 15 6" xfId="26431"/>
    <cellStyle name="SAPBEXstdDataEmph 15 7" xfId="26432"/>
    <cellStyle name="SAPBEXstdDataEmph 15 8" xfId="26433"/>
    <cellStyle name="SAPBEXstdDataEmph 16" xfId="26434"/>
    <cellStyle name="SAPBEXstdDataEmph 16 2" xfId="26435"/>
    <cellStyle name="SAPBEXstdDataEmph 16 2 2" xfId="26436"/>
    <cellStyle name="SAPBEXstdDataEmph 16 2 2 2" xfId="26437"/>
    <cellStyle name="SAPBEXstdDataEmph 16 2 2 3" xfId="26438"/>
    <cellStyle name="SAPBEXstdDataEmph 16 2 2 4" xfId="26439"/>
    <cellStyle name="SAPBEXstdDataEmph 16 2 2 5" xfId="26440"/>
    <cellStyle name="SAPBEXstdDataEmph 16 2 2 6" xfId="26441"/>
    <cellStyle name="SAPBEXstdDataEmph 16 2 3" xfId="26442"/>
    <cellStyle name="SAPBEXstdDataEmph 16 2 3 2" xfId="26443"/>
    <cellStyle name="SAPBEXstdDataEmph 16 2 3 3" xfId="26444"/>
    <cellStyle name="SAPBEXstdDataEmph 16 2 3 4" xfId="26445"/>
    <cellStyle name="SAPBEXstdDataEmph 16 2 3 5" xfId="26446"/>
    <cellStyle name="SAPBEXstdDataEmph 16 2 3 6" xfId="26447"/>
    <cellStyle name="SAPBEXstdDataEmph 16 2 4" xfId="26448"/>
    <cellStyle name="SAPBEXstdDataEmph 16 2 5" xfId="26449"/>
    <cellStyle name="SAPBEXstdDataEmph 16 2 6" xfId="26450"/>
    <cellStyle name="SAPBEXstdDataEmph 16 2 7" xfId="26451"/>
    <cellStyle name="SAPBEXstdDataEmph 16 2 8" xfId="26452"/>
    <cellStyle name="SAPBEXstdDataEmph 16 3" xfId="26453"/>
    <cellStyle name="SAPBEXstdDataEmph 16 3 2" xfId="26454"/>
    <cellStyle name="SAPBEXstdDataEmph 16 3 2 2" xfId="26455"/>
    <cellStyle name="SAPBEXstdDataEmph 16 3 2 3" xfId="26456"/>
    <cellStyle name="SAPBEXstdDataEmph 16 3 2 4" xfId="26457"/>
    <cellStyle name="SAPBEXstdDataEmph 16 3 2 5" xfId="26458"/>
    <cellStyle name="SAPBEXstdDataEmph 16 3 2 6" xfId="26459"/>
    <cellStyle name="SAPBEXstdDataEmph 16 3 3" xfId="26460"/>
    <cellStyle name="SAPBEXstdDataEmph 16 3 3 2" xfId="26461"/>
    <cellStyle name="SAPBEXstdDataEmph 16 3 3 3" xfId="26462"/>
    <cellStyle name="SAPBEXstdDataEmph 16 3 3 4" xfId="26463"/>
    <cellStyle name="SAPBEXstdDataEmph 16 3 3 5" xfId="26464"/>
    <cellStyle name="SAPBEXstdDataEmph 16 3 3 6" xfId="26465"/>
    <cellStyle name="SAPBEXstdDataEmph 16 3 4" xfId="26466"/>
    <cellStyle name="SAPBEXstdDataEmph 16 3 5" xfId="26467"/>
    <cellStyle name="SAPBEXstdDataEmph 16 3 6" xfId="26468"/>
    <cellStyle name="SAPBEXstdDataEmph 16 3 7" xfId="26469"/>
    <cellStyle name="SAPBEXstdDataEmph 16 3 8" xfId="26470"/>
    <cellStyle name="SAPBEXstdDataEmph 16 4" xfId="26471"/>
    <cellStyle name="SAPBEXstdDataEmph 16 5" xfId="26472"/>
    <cellStyle name="SAPBEXstdDataEmph 16 6" xfId="26473"/>
    <cellStyle name="SAPBEXstdDataEmph 16 7" xfId="26474"/>
    <cellStyle name="SAPBEXstdDataEmph 16 8" xfId="26475"/>
    <cellStyle name="SAPBEXstdDataEmph 17" xfId="26476"/>
    <cellStyle name="SAPBEXstdDataEmph 17 2" xfId="26477"/>
    <cellStyle name="SAPBEXstdDataEmph 17 2 2" xfId="26478"/>
    <cellStyle name="SAPBEXstdDataEmph 17 2 2 2" xfId="26479"/>
    <cellStyle name="SAPBEXstdDataEmph 17 2 2 3" xfId="26480"/>
    <cellStyle name="SAPBEXstdDataEmph 17 2 2 4" xfId="26481"/>
    <cellStyle name="SAPBEXstdDataEmph 17 2 2 5" xfId="26482"/>
    <cellStyle name="SAPBEXstdDataEmph 17 2 2 6" xfId="26483"/>
    <cellStyle name="SAPBEXstdDataEmph 17 2 3" xfId="26484"/>
    <cellStyle name="SAPBEXstdDataEmph 17 2 3 2" xfId="26485"/>
    <cellStyle name="SAPBEXstdDataEmph 17 2 3 3" xfId="26486"/>
    <cellStyle name="SAPBEXstdDataEmph 17 2 3 4" xfId="26487"/>
    <cellStyle name="SAPBEXstdDataEmph 17 2 3 5" xfId="26488"/>
    <cellStyle name="SAPBEXstdDataEmph 17 2 3 6" xfId="26489"/>
    <cellStyle name="SAPBEXstdDataEmph 17 2 4" xfId="26490"/>
    <cellStyle name="SAPBEXstdDataEmph 17 2 5" xfId="26491"/>
    <cellStyle name="SAPBEXstdDataEmph 17 2 6" xfId="26492"/>
    <cellStyle name="SAPBEXstdDataEmph 17 2 7" xfId="26493"/>
    <cellStyle name="SAPBEXstdDataEmph 17 2 8" xfId="26494"/>
    <cellStyle name="SAPBEXstdDataEmph 17 3" xfId="26495"/>
    <cellStyle name="SAPBEXstdDataEmph 17 3 2" xfId="26496"/>
    <cellStyle name="SAPBEXstdDataEmph 17 3 2 2" xfId="26497"/>
    <cellStyle name="SAPBEXstdDataEmph 17 3 2 3" xfId="26498"/>
    <cellStyle name="SAPBEXstdDataEmph 17 3 2 4" xfId="26499"/>
    <cellStyle name="SAPBEXstdDataEmph 17 3 2 5" xfId="26500"/>
    <cellStyle name="SAPBEXstdDataEmph 17 3 2 6" xfId="26501"/>
    <cellStyle name="SAPBEXstdDataEmph 17 3 3" xfId="26502"/>
    <cellStyle name="SAPBEXstdDataEmph 17 3 3 2" xfId="26503"/>
    <cellStyle name="SAPBEXstdDataEmph 17 3 3 3" xfId="26504"/>
    <cellStyle name="SAPBEXstdDataEmph 17 3 3 4" xfId="26505"/>
    <cellStyle name="SAPBEXstdDataEmph 17 3 3 5" xfId="26506"/>
    <cellStyle name="SAPBEXstdDataEmph 17 3 3 6" xfId="26507"/>
    <cellStyle name="SAPBEXstdDataEmph 17 3 4" xfId="26508"/>
    <cellStyle name="SAPBEXstdDataEmph 17 3 5" xfId="26509"/>
    <cellStyle name="SAPBEXstdDataEmph 17 3 6" xfId="26510"/>
    <cellStyle name="SAPBEXstdDataEmph 17 3 7" xfId="26511"/>
    <cellStyle name="SAPBEXstdDataEmph 17 3 8" xfId="26512"/>
    <cellStyle name="SAPBEXstdDataEmph 17 4" xfId="26513"/>
    <cellStyle name="SAPBEXstdDataEmph 17 5" xfId="26514"/>
    <cellStyle name="SAPBEXstdDataEmph 17 6" xfId="26515"/>
    <cellStyle name="SAPBEXstdDataEmph 17 7" xfId="26516"/>
    <cellStyle name="SAPBEXstdDataEmph 17 8" xfId="26517"/>
    <cellStyle name="SAPBEXstdDataEmph 18" xfId="26518"/>
    <cellStyle name="SAPBEXstdDataEmph 18 2" xfId="26519"/>
    <cellStyle name="SAPBEXstdDataEmph 18 2 2" xfId="26520"/>
    <cellStyle name="SAPBEXstdDataEmph 18 2 2 2" xfId="26521"/>
    <cellStyle name="SAPBEXstdDataEmph 18 2 2 3" xfId="26522"/>
    <cellStyle name="SAPBEXstdDataEmph 18 2 2 4" xfId="26523"/>
    <cellStyle name="SAPBEXstdDataEmph 18 2 2 5" xfId="26524"/>
    <cellStyle name="SAPBEXstdDataEmph 18 2 2 6" xfId="26525"/>
    <cellStyle name="SAPBEXstdDataEmph 18 2 3" xfId="26526"/>
    <cellStyle name="SAPBEXstdDataEmph 18 2 3 2" xfId="26527"/>
    <cellStyle name="SAPBEXstdDataEmph 18 2 3 3" xfId="26528"/>
    <cellStyle name="SAPBEXstdDataEmph 18 2 3 4" xfId="26529"/>
    <cellStyle name="SAPBEXstdDataEmph 18 2 3 5" xfId="26530"/>
    <cellStyle name="SAPBEXstdDataEmph 18 2 3 6" xfId="26531"/>
    <cellStyle name="SAPBEXstdDataEmph 18 2 4" xfId="26532"/>
    <cellStyle name="SAPBEXstdDataEmph 18 2 5" xfId="26533"/>
    <cellStyle name="SAPBEXstdDataEmph 18 2 6" xfId="26534"/>
    <cellStyle name="SAPBEXstdDataEmph 18 2 7" xfId="26535"/>
    <cellStyle name="SAPBEXstdDataEmph 18 2 8" xfId="26536"/>
    <cellStyle name="SAPBEXstdDataEmph 18 3" xfId="26537"/>
    <cellStyle name="SAPBEXstdDataEmph 18 3 2" xfId="26538"/>
    <cellStyle name="SAPBEXstdDataEmph 18 3 2 2" xfId="26539"/>
    <cellStyle name="SAPBEXstdDataEmph 18 3 2 3" xfId="26540"/>
    <cellStyle name="SAPBEXstdDataEmph 18 3 2 4" xfId="26541"/>
    <cellStyle name="SAPBEXstdDataEmph 18 3 2 5" xfId="26542"/>
    <cellStyle name="SAPBEXstdDataEmph 18 3 2 6" xfId="26543"/>
    <cellStyle name="SAPBEXstdDataEmph 18 3 3" xfId="26544"/>
    <cellStyle name="SAPBEXstdDataEmph 18 3 3 2" xfId="26545"/>
    <cellStyle name="SAPBEXstdDataEmph 18 3 3 3" xfId="26546"/>
    <cellStyle name="SAPBEXstdDataEmph 18 3 3 4" xfId="26547"/>
    <cellStyle name="SAPBEXstdDataEmph 18 3 3 5" xfId="26548"/>
    <cellStyle name="SAPBEXstdDataEmph 18 3 3 6" xfId="26549"/>
    <cellStyle name="SAPBEXstdDataEmph 18 3 4" xfId="26550"/>
    <cellStyle name="SAPBEXstdDataEmph 18 3 5" xfId="26551"/>
    <cellStyle name="SAPBEXstdDataEmph 18 3 6" xfId="26552"/>
    <cellStyle name="SAPBEXstdDataEmph 18 3 7" xfId="26553"/>
    <cellStyle name="SAPBEXstdDataEmph 18 3 8" xfId="26554"/>
    <cellStyle name="SAPBEXstdDataEmph 18 4" xfId="26555"/>
    <cellStyle name="SAPBEXstdDataEmph 18 5" xfId="26556"/>
    <cellStyle name="SAPBEXstdDataEmph 18 6" xfId="26557"/>
    <cellStyle name="SAPBEXstdDataEmph 18 7" xfId="26558"/>
    <cellStyle name="SAPBEXstdDataEmph 18 8" xfId="26559"/>
    <cellStyle name="SAPBEXstdDataEmph 19" xfId="26560"/>
    <cellStyle name="SAPBEXstdDataEmph 19 2" xfId="26561"/>
    <cellStyle name="SAPBEXstdDataEmph 19 2 2" xfId="26562"/>
    <cellStyle name="SAPBEXstdDataEmph 19 2 2 2" xfId="26563"/>
    <cellStyle name="SAPBEXstdDataEmph 19 2 2 3" xfId="26564"/>
    <cellStyle name="SAPBEXstdDataEmph 19 2 2 4" xfId="26565"/>
    <cellStyle name="SAPBEXstdDataEmph 19 2 2 5" xfId="26566"/>
    <cellStyle name="SAPBEXstdDataEmph 19 2 2 6" xfId="26567"/>
    <cellStyle name="SAPBEXstdDataEmph 19 2 3" xfId="26568"/>
    <cellStyle name="SAPBEXstdDataEmph 19 2 3 2" xfId="26569"/>
    <cellStyle name="SAPBEXstdDataEmph 19 2 3 3" xfId="26570"/>
    <cellStyle name="SAPBEXstdDataEmph 19 2 3 4" xfId="26571"/>
    <cellStyle name="SAPBEXstdDataEmph 19 2 3 5" xfId="26572"/>
    <cellStyle name="SAPBEXstdDataEmph 19 2 3 6" xfId="26573"/>
    <cellStyle name="SAPBEXstdDataEmph 19 2 4" xfId="26574"/>
    <cellStyle name="SAPBEXstdDataEmph 19 2 5" xfId="26575"/>
    <cellStyle name="SAPBEXstdDataEmph 19 2 6" xfId="26576"/>
    <cellStyle name="SAPBEXstdDataEmph 19 2 7" xfId="26577"/>
    <cellStyle name="SAPBEXstdDataEmph 19 2 8" xfId="26578"/>
    <cellStyle name="SAPBEXstdDataEmph 19 3" xfId="26579"/>
    <cellStyle name="SAPBEXstdDataEmph 19 3 2" xfId="26580"/>
    <cellStyle name="SAPBEXstdDataEmph 19 3 2 2" xfId="26581"/>
    <cellStyle name="SAPBEXstdDataEmph 19 3 2 3" xfId="26582"/>
    <cellStyle name="SAPBEXstdDataEmph 19 3 2 4" xfId="26583"/>
    <cellStyle name="SAPBEXstdDataEmph 19 3 2 5" xfId="26584"/>
    <cellStyle name="SAPBEXstdDataEmph 19 3 2 6" xfId="26585"/>
    <cellStyle name="SAPBEXstdDataEmph 19 3 3" xfId="26586"/>
    <cellStyle name="SAPBEXstdDataEmph 19 3 3 2" xfId="26587"/>
    <cellStyle name="SAPBEXstdDataEmph 19 3 3 3" xfId="26588"/>
    <cellStyle name="SAPBEXstdDataEmph 19 3 3 4" xfId="26589"/>
    <cellStyle name="SAPBEXstdDataEmph 19 3 3 5" xfId="26590"/>
    <cellStyle name="SAPBEXstdDataEmph 19 3 3 6" xfId="26591"/>
    <cellStyle name="SAPBEXstdDataEmph 19 3 4" xfId="26592"/>
    <cellStyle name="SAPBEXstdDataEmph 19 3 5" xfId="26593"/>
    <cellStyle name="SAPBEXstdDataEmph 19 3 6" xfId="26594"/>
    <cellStyle name="SAPBEXstdDataEmph 19 3 7" xfId="26595"/>
    <cellStyle name="SAPBEXstdDataEmph 19 3 8" xfId="26596"/>
    <cellStyle name="SAPBEXstdDataEmph 19 4" xfId="26597"/>
    <cellStyle name="SAPBEXstdDataEmph 19 5" xfId="26598"/>
    <cellStyle name="SAPBEXstdDataEmph 19 6" xfId="26599"/>
    <cellStyle name="SAPBEXstdDataEmph 19 7" xfId="26600"/>
    <cellStyle name="SAPBEXstdDataEmph 19 8" xfId="26601"/>
    <cellStyle name="SAPBEXstdDataEmph 2" xfId="26602"/>
    <cellStyle name="SAPBEXstdDataEmph 2 2" xfId="26603"/>
    <cellStyle name="SAPBEXstdDataEmph 2 2 2" xfId="26604"/>
    <cellStyle name="SAPBEXstdDataEmph 2 2 2 2" xfId="26605"/>
    <cellStyle name="SAPBEXstdDataEmph 2 2 2 3" xfId="26606"/>
    <cellStyle name="SAPBEXstdDataEmph 2 2 2 4" xfId="26607"/>
    <cellStyle name="SAPBEXstdDataEmph 2 2 2 5" xfId="26608"/>
    <cellStyle name="SAPBEXstdDataEmph 2 2 2 6" xfId="26609"/>
    <cellStyle name="SAPBEXstdDataEmph 2 2 3" xfId="26610"/>
    <cellStyle name="SAPBEXstdDataEmph 2 2 3 2" xfId="26611"/>
    <cellStyle name="SAPBEXstdDataEmph 2 2 3 3" xfId="26612"/>
    <cellStyle name="SAPBEXstdDataEmph 2 2 3 4" xfId="26613"/>
    <cellStyle name="SAPBEXstdDataEmph 2 2 3 5" xfId="26614"/>
    <cellStyle name="SAPBEXstdDataEmph 2 2 3 6" xfId="26615"/>
    <cellStyle name="SAPBEXstdDataEmph 2 2 4" xfId="26616"/>
    <cellStyle name="SAPBEXstdDataEmph 2 2 5" xfId="26617"/>
    <cellStyle name="SAPBEXstdDataEmph 2 2 6" xfId="26618"/>
    <cellStyle name="SAPBEXstdDataEmph 2 2 7" xfId="26619"/>
    <cellStyle name="SAPBEXstdDataEmph 2 2 8" xfId="26620"/>
    <cellStyle name="SAPBEXstdDataEmph 2 3" xfId="26621"/>
    <cellStyle name="SAPBEXstdDataEmph 2 3 2" xfId="26622"/>
    <cellStyle name="SAPBEXstdDataEmph 2 3 2 2" xfId="26623"/>
    <cellStyle name="SAPBEXstdDataEmph 2 3 2 3" xfId="26624"/>
    <cellStyle name="SAPBEXstdDataEmph 2 3 2 4" xfId="26625"/>
    <cellStyle name="SAPBEXstdDataEmph 2 3 2 5" xfId="26626"/>
    <cellStyle name="SAPBEXstdDataEmph 2 3 2 6" xfId="26627"/>
    <cellStyle name="SAPBEXstdDataEmph 2 3 3" xfId="26628"/>
    <cellStyle name="SAPBEXstdDataEmph 2 3 3 2" xfId="26629"/>
    <cellStyle name="SAPBEXstdDataEmph 2 3 3 3" xfId="26630"/>
    <cellStyle name="SAPBEXstdDataEmph 2 3 3 4" xfId="26631"/>
    <cellStyle name="SAPBEXstdDataEmph 2 3 3 5" xfId="26632"/>
    <cellStyle name="SAPBEXstdDataEmph 2 3 3 6" xfId="26633"/>
    <cellStyle name="SAPBEXstdDataEmph 2 3 4" xfId="26634"/>
    <cellStyle name="SAPBEXstdDataEmph 2 3 5" xfId="26635"/>
    <cellStyle name="SAPBEXstdDataEmph 2 3 6" xfId="26636"/>
    <cellStyle name="SAPBEXstdDataEmph 2 3 7" xfId="26637"/>
    <cellStyle name="SAPBEXstdDataEmph 2 3 8" xfId="26638"/>
    <cellStyle name="SAPBEXstdDataEmph 2 4" xfId="26639"/>
    <cellStyle name="SAPBEXstdDataEmph 2 5" xfId="26640"/>
    <cellStyle name="SAPBEXstdDataEmph 2 6" xfId="26641"/>
    <cellStyle name="SAPBEXstdDataEmph 2 7" xfId="26642"/>
    <cellStyle name="SAPBEXstdDataEmph 2 8" xfId="26643"/>
    <cellStyle name="SAPBEXstdDataEmph 20" xfId="26644"/>
    <cellStyle name="SAPBEXstdDataEmph 20 2" xfId="26645"/>
    <cellStyle name="SAPBEXstdDataEmph 20 2 2" xfId="26646"/>
    <cellStyle name="SAPBEXstdDataEmph 20 2 3" xfId="26647"/>
    <cellStyle name="SAPBEXstdDataEmph 20 2 4" xfId="26648"/>
    <cellStyle name="SAPBEXstdDataEmph 20 2 5" xfId="26649"/>
    <cellStyle name="SAPBEXstdDataEmph 20 2 6" xfId="26650"/>
    <cellStyle name="SAPBEXstdDataEmph 20 3" xfId="26651"/>
    <cellStyle name="SAPBEXstdDataEmph 20 3 2" xfId="26652"/>
    <cellStyle name="SAPBEXstdDataEmph 20 3 3" xfId="26653"/>
    <cellStyle name="SAPBEXstdDataEmph 20 3 4" xfId="26654"/>
    <cellStyle name="SAPBEXstdDataEmph 20 3 5" xfId="26655"/>
    <cellStyle name="SAPBEXstdDataEmph 20 3 6" xfId="26656"/>
    <cellStyle name="SAPBEXstdDataEmph 20 4" xfId="26657"/>
    <cellStyle name="SAPBEXstdDataEmph 20 5" xfId="26658"/>
    <cellStyle name="SAPBEXstdDataEmph 20 6" xfId="26659"/>
    <cellStyle name="SAPBEXstdDataEmph 20 7" xfId="26660"/>
    <cellStyle name="SAPBEXstdDataEmph 20 8" xfId="26661"/>
    <cellStyle name="SAPBEXstdDataEmph 21" xfId="26662"/>
    <cellStyle name="SAPBEXstdDataEmph 21 2" xfId="26663"/>
    <cellStyle name="SAPBEXstdDataEmph 21 2 2" xfId="26664"/>
    <cellStyle name="SAPBEXstdDataEmph 21 2 3" xfId="26665"/>
    <cellStyle name="SAPBEXstdDataEmph 21 2 4" xfId="26666"/>
    <cellStyle name="SAPBEXstdDataEmph 21 2 5" xfId="26667"/>
    <cellStyle name="SAPBEXstdDataEmph 21 2 6" xfId="26668"/>
    <cellStyle name="SAPBEXstdDataEmph 21 3" xfId="26669"/>
    <cellStyle name="SAPBEXstdDataEmph 21 3 2" xfId="26670"/>
    <cellStyle name="SAPBEXstdDataEmph 21 3 3" xfId="26671"/>
    <cellStyle name="SAPBEXstdDataEmph 21 3 4" xfId="26672"/>
    <cellStyle name="SAPBEXstdDataEmph 21 3 5" xfId="26673"/>
    <cellStyle name="SAPBEXstdDataEmph 21 3 6" xfId="26674"/>
    <cellStyle name="SAPBEXstdDataEmph 21 4" xfId="26675"/>
    <cellStyle name="SAPBEXstdDataEmph 21 5" xfId="26676"/>
    <cellStyle name="SAPBEXstdDataEmph 21 6" xfId="26677"/>
    <cellStyle name="SAPBEXstdDataEmph 21 7" xfId="26678"/>
    <cellStyle name="SAPBEXstdDataEmph 21 8" xfId="26679"/>
    <cellStyle name="SAPBEXstdDataEmph 22" xfId="26680"/>
    <cellStyle name="SAPBEXstdDataEmph 23" xfId="26681"/>
    <cellStyle name="SAPBEXstdDataEmph 24" xfId="26682"/>
    <cellStyle name="SAPBEXstdDataEmph 25" xfId="26683"/>
    <cellStyle name="SAPBEXstdDataEmph 26" xfId="26684"/>
    <cellStyle name="SAPBEXstdDataEmph 27" xfId="32959"/>
    <cellStyle name="SAPBEXstdDataEmph 3" xfId="26685"/>
    <cellStyle name="SAPBEXstdDataEmph 3 2" xfId="26686"/>
    <cellStyle name="SAPBEXstdDataEmph 3 2 2" xfId="26687"/>
    <cellStyle name="SAPBEXstdDataEmph 3 2 2 2" xfId="26688"/>
    <cellStyle name="SAPBEXstdDataEmph 3 2 2 3" xfId="26689"/>
    <cellStyle name="SAPBEXstdDataEmph 3 2 2 4" xfId="26690"/>
    <cellStyle name="SAPBEXstdDataEmph 3 2 2 5" xfId="26691"/>
    <cellStyle name="SAPBEXstdDataEmph 3 2 2 6" xfId="26692"/>
    <cellStyle name="SAPBEXstdDataEmph 3 2 3" xfId="26693"/>
    <cellStyle name="SAPBEXstdDataEmph 3 2 3 2" xfId="26694"/>
    <cellStyle name="SAPBEXstdDataEmph 3 2 3 3" xfId="26695"/>
    <cellStyle name="SAPBEXstdDataEmph 3 2 3 4" xfId="26696"/>
    <cellStyle name="SAPBEXstdDataEmph 3 2 3 5" xfId="26697"/>
    <cellStyle name="SAPBEXstdDataEmph 3 2 3 6" xfId="26698"/>
    <cellStyle name="SAPBEXstdDataEmph 3 2 4" xfId="26699"/>
    <cellStyle name="SAPBEXstdDataEmph 3 2 5" xfId="26700"/>
    <cellStyle name="SAPBEXstdDataEmph 3 2 6" xfId="26701"/>
    <cellStyle name="SAPBEXstdDataEmph 3 2 7" xfId="26702"/>
    <cellStyle name="SAPBEXstdDataEmph 3 2 8" xfId="26703"/>
    <cellStyle name="SAPBEXstdDataEmph 3 3" xfId="26704"/>
    <cellStyle name="SAPBEXstdDataEmph 3 3 2" xfId="26705"/>
    <cellStyle name="SAPBEXstdDataEmph 3 3 2 2" xfId="26706"/>
    <cellStyle name="SAPBEXstdDataEmph 3 3 2 3" xfId="26707"/>
    <cellStyle name="SAPBEXstdDataEmph 3 3 2 4" xfId="26708"/>
    <cellStyle name="SAPBEXstdDataEmph 3 3 2 5" xfId="26709"/>
    <cellStyle name="SAPBEXstdDataEmph 3 3 2 6" xfId="26710"/>
    <cellStyle name="SAPBEXstdDataEmph 3 3 3" xfId="26711"/>
    <cellStyle name="SAPBEXstdDataEmph 3 3 3 2" xfId="26712"/>
    <cellStyle name="SAPBEXstdDataEmph 3 3 3 3" xfId="26713"/>
    <cellStyle name="SAPBEXstdDataEmph 3 3 3 4" xfId="26714"/>
    <cellStyle name="SAPBEXstdDataEmph 3 3 3 5" xfId="26715"/>
    <cellStyle name="SAPBEXstdDataEmph 3 3 3 6" xfId="26716"/>
    <cellStyle name="SAPBEXstdDataEmph 3 3 4" xfId="26717"/>
    <cellStyle name="SAPBEXstdDataEmph 3 3 5" xfId="26718"/>
    <cellStyle name="SAPBEXstdDataEmph 3 3 6" xfId="26719"/>
    <cellStyle name="SAPBEXstdDataEmph 3 3 7" xfId="26720"/>
    <cellStyle name="SAPBEXstdDataEmph 3 3 8" xfId="26721"/>
    <cellStyle name="SAPBEXstdDataEmph 3 4" xfId="26722"/>
    <cellStyle name="SAPBEXstdDataEmph 3 5" xfId="26723"/>
    <cellStyle name="SAPBEXstdDataEmph 3 6" xfId="26724"/>
    <cellStyle name="SAPBEXstdDataEmph 3 7" xfId="26725"/>
    <cellStyle name="SAPBEXstdDataEmph 3 8" xfId="26726"/>
    <cellStyle name="SAPBEXstdDataEmph 4" xfId="26727"/>
    <cellStyle name="SAPBEXstdDataEmph 4 2" xfId="26728"/>
    <cellStyle name="SAPBEXstdDataEmph 4 2 2" xfId="26729"/>
    <cellStyle name="SAPBEXstdDataEmph 4 2 2 2" xfId="26730"/>
    <cellStyle name="SAPBEXstdDataEmph 4 2 2 3" xfId="26731"/>
    <cellStyle name="SAPBEXstdDataEmph 4 2 2 4" xfId="26732"/>
    <cellStyle name="SAPBEXstdDataEmph 4 2 2 5" xfId="26733"/>
    <cellStyle name="SAPBEXstdDataEmph 4 2 2 6" xfId="26734"/>
    <cellStyle name="SAPBEXstdDataEmph 4 2 3" xfId="26735"/>
    <cellStyle name="SAPBEXstdDataEmph 4 2 3 2" xfId="26736"/>
    <cellStyle name="SAPBEXstdDataEmph 4 2 3 3" xfId="26737"/>
    <cellStyle name="SAPBEXstdDataEmph 4 2 3 4" xfId="26738"/>
    <cellStyle name="SAPBEXstdDataEmph 4 2 3 5" xfId="26739"/>
    <cellStyle name="SAPBEXstdDataEmph 4 2 3 6" xfId="26740"/>
    <cellStyle name="SAPBEXstdDataEmph 4 2 4" xfId="26741"/>
    <cellStyle name="SAPBEXstdDataEmph 4 2 5" xfId="26742"/>
    <cellStyle name="SAPBEXstdDataEmph 4 2 6" xfId="26743"/>
    <cellStyle name="SAPBEXstdDataEmph 4 2 7" xfId="26744"/>
    <cellStyle name="SAPBEXstdDataEmph 4 2 8" xfId="26745"/>
    <cellStyle name="SAPBEXstdDataEmph 4 3" xfId="26746"/>
    <cellStyle name="SAPBEXstdDataEmph 4 3 2" xfId="26747"/>
    <cellStyle name="SAPBEXstdDataEmph 4 3 2 2" xfId="26748"/>
    <cellStyle name="SAPBEXstdDataEmph 4 3 2 3" xfId="26749"/>
    <cellStyle name="SAPBEXstdDataEmph 4 3 2 4" xfId="26750"/>
    <cellStyle name="SAPBEXstdDataEmph 4 3 2 5" xfId="26751"/>
    <cellStyle name="SAPBEXstdDataEmph 4 3 2 6" xfId="26752"/>
    <cellStyle name="SAPBEXstdDataEmph 4 3 3" xfId="26753"/>
    <cellStyle name="SAPBEXstdDataEmph 4 3 3 2" xfId="26754"/>
    <cellStyle name="SAPBEXstdDataEmph 4 3 3 3" xfId="26755"/>
    <cellStyle name="SAPBEXstdDataEmph 4 3 3 4" xfId="26756"/>
    <cellStyle name="SAPBEXstdDataEmph 4 3 3 5" xfId="26757"/>
    <cellStyle name="SAPBEXstdDataEmph 4 3 3 6" xfId="26758"/>
    <cellStyle name="SAPBEXstdDataEmph 4 3 4" xfId="26759"/>
    <cellStyle name="SAPBEXstdDataEmph 4 3 5" xfId="26760"/>
    <cellStyle name="SAPBEXstdDataEmph 4 3 6" xfId="26761"/>
    <cellStyle name="SAPBEXstdDataEmph 4 3 7" xfId="26762"/>
    <cellStyle name="SAPBEXstdDataEmph 4 3 8" xfId="26763"/>
    <cellStyle name="SAPBEXstdDataEmph 4 4" xfId="26764"/>
    <cellStyle name="SAPBEXstdDataEmph 4 5" xfId="26765"/>
    <cellStyle name="SAPBEXstdDataEmph 4 6" xfId="26766"/>
    <cellStyle name="SAPBEXstdDataEmph 4 7" xfId="26767"/>
    <cellStyle name="SAPBEXstdDataEmph 4 8" xfId="26768"/>
    <cellStyle name="SAPBEXstdDataEmph 5" xfId="26769"/>
    <cellStyle name="SAPBEXstdDataEmph 5 2" xfId="26770"/>
    <cellStyle name="SAPBEXstdDataEmph 5 2 2" xfId="26771"/>
    <cellStyle name="SAPBEXstdDataEmph 5 2 2 2" xfId="26772"/>
    <cellStyle name="SAPBEXstdDataEmph 5 2 2 3" xfId="26773"/>
    <cellStyle name="SAPBEXstdDataEmph 5 2 2 4" xfId="26774"/>
    <cellStyle name="SAPBEXstdDataEmph 5 2 2 5" xfId="26775"/>
    <cellStyle name="SAPBEXstdDataEmph 5 2 2 6" xfId="26776"/>
    <cellStyle name="SAPBEXstdDataEmph 5 2 3" xfId="26777"/>
    <cellStyle name="SAPBEXstdDataEmph 5 2 3 2" xfId="26778"/>
    <cellStyle name="SAPBEXstdDataEmph 5 2 3 3" xfId="26779"/>
    <cellStyle name="SAPBEXstdDataEmph 5 2 3 4" xfId="26780"/>
    <cellStyle name="SAPBEXstdDataEmph 5 2 3 5" xfId="26781"/>
    <cellStyle name="SAPBEXstdDataEmph 5 2 3 6" xfId="26782"/>
    <cellStyle name="SAPBEXstdDataEmph 5 2 4" xfId="26783"/>
    <cellStyle name="SAPBEXstdDataEmph 5 2 5" xfId="26784"/>
    <cellStyle name="SAPBEXstdDataEmph 5 2 6" xfId="26785"/>
    <cellStyle name="SAPBEXstdDataEmph 5 2 7" xfId="26786"/>
    <cellStyle name="SAPBEXstdDataEmph 5 2 8" xfId="26787"/>
    <cellStyle name="SAPBEXstdDataEmph 5 3" xfId="26788"/>
    <cellStyle name="SAPBEXstdDataEmph 5 3 2" xfId="26789"/>
    <cellStyle name="SAPBEXstdDataEmph 5 3 2 2" xfId="26790"/>
    <cellStyle name="SAPBEXstdDataEmph 5 3 2 3" xfId="26791"/>
    <cellStyle name="SAPBEXstdDataEmph 5 3 2 4" xfId="26792"/>
    <cellStyle name="SAPBEXstdDataEmph 5 3 2 5" xfId="26793"/>
    <cellStyle name="SAPBEXstdDataEmph 5 3 2 6" xfId="26794"/>
    <cellStyle name="SAPBEXstdDataEmph 5 3 3" xfId="26795"/>
    <cellStyle name="SAPBEXstdDataEmph 5 3 3 2" xfId="26796"/>
    <cellStyle name="SAPBEXstdDataEmph 5 3 3 3" xfId="26797"/>
    <cellStyle name="SAPBEXstdDataEmph 5 3 3 4" xfId="26798"/>
    <cellStyle name="SAPBEXstdDataEmph 5 3 3 5" xfId="26799"/>
    <cellStyle name="SAPBEXstdDataEmph 5 3 3 6" xfId="26800"/>
    <cellStyle name="SAPBEXstdDataEmph 5 3 4" xfId="26801"/>
    <cellStyle name="SAPBEXstdDataEmph 5 3 5" xfId="26802"/>
    <cellStyle name="SAPBEXstdDataEmph 5 3 6" xfId="26803"/>
    <cellStyle name="SAPBEXstdDataEmph 5 3 7" xfId="26804"/>
    <cellStyle name="SAPBEXstdDataEmph 5 3 8" xfId="26805"/>
    <cellStyle name="SAPBEXstdDataEmph 5 4" xfId="26806"/>
    <cellStyle name="SAPBEXstdDataEmph 5 5" xfId="26807"/>
    <cellStyle name="SAPBEXstdDataEmph 5 6" xfId="26808"/>
    <cellStyle name="SAPBEXstdDataEmph 5 7" xfId="26809"/>
    <cellStyle name="SAPBEXstdDataEmph 5 8" xfId="26810"/>
    <cellStyle name="SAPBEXstdDataEmph 6" xfId="26811"/>
    <cellStyle name="SAPBEXstdDataEmph 6 2" xfId="26812"/>
    <cellStyle name="SAPBEXstdDataEmph 6 2 2" xfId="26813"/>
    <cellStyle name="SAPBEXstdDataEmph 6 2 2 2" xfId="26814"/>
    <cellStyle name="SAPBEXstdDataEmph 6 2 2 3" xfId="26815"/>
    <cellStyle name="SAPBEXstdDataEmph 6 2 2 4" xfId="26816"/>
    <cellStyle name="SAPBEXstdDataEmph 6 2 2 5" xfId="26817"/>
    <cellStyle name="SAPBEXstdDataEmph 6 2 2 6" xfId="26818"/>
    <cellStyle name="SAPBEXstdDataEmph 6 2 3" xfId="26819"/>
    <cellStyle name="SAPBEXstdDataEmph 6 2 3 2" xfId="26820"/>
    <cellStyle name="SAPBEXstdDataEmph 6 2 3 3" xfId="26821"/>
    <cellStyle name="SAPBEXstdDataEmph 6 2 3 4" xfId="26822"/>
    <cellStyle name="SAPBEXstdDataEmph 6 2 3 5" xfId="26823"/>
    <cellStyle name="SAPBEXstdDataEmph 6 2 3 6" xfId="26824"/>
    <cellStyle name="SAPBEXstdDataEmph 6 2 4" xfId="26825"/>
    <cellStyle name="SAPBEXstdDataEmph 6 2 5" xfId="26826"/>
    <cellStyle name="SAPBEXstdDataEmph 6 2 6" xfId="26827"/>
    <cellStyle name="SAPBEXstdDataEmph 6 2 7" xfId="26828"/>
    <cellStyle name="SAPBEXstdDataEmph 6 2 8" xfId="26829"/>
    <cellStyle name="SAPBEXstdDataEmph 6 3" xfId="26830"/>
    <cellStyle name="SAPBEXstdDataEmph 6 3 2" xfId="26831"/>
    <cellStyle name="SAPBEXstdDataEmph 6 3 2 2" xfId="26832"/>
    <cellStyle name="SAPBEXstdDataEmph 6 3 2 3" xfId="26833"/>
    <cellStyle name="SAPBEXstdDataEmph 6 3 2 4" xfId="26834"/>
    <cellStyle name="SAPBEXstdDataEmph 6 3 2 5" xfId="26835"/>
    <cellStyle name="SAPBEXstdDataEmph 6 3 2 6" xfId="26836"/>
    <cellStyle name="SAPBEXstdDataEmph 6 3 3" xfId="26837"/>
    <cellStyle name="SAPBEXstdDataEmph 6 3 3 2" xfId="26838"/>
    <cellStyle name="SAPBEXstdDataEmph 6 3 3 3" xfId="26839"/>
    <cellStyle name="SAPBEXstdDataEmph 6 3 3 4" xfId="26840"/>
    <cellStyle name="SAPBEXstdDataEmph 6 3 3 5" xfId="26841"/>
    <cellStyle name="SAPBEXstdDataEmph 6 3 3 6" xfId="26842"/>
    <cellStyle name="SAPBEXstdDataEmph 6 3 4" xfId="26843"/>
    <cellStyle name="SAPBEXstdDataEmph 6 3 5" xfId="26844"/>
    <cellStyle name="SAPBEXstdDataEmph 6 3 6" xfId="26845"/>
    <cellStyle name="SAPBEXstdDataEmph 6 3 7" xfId="26846"/>
    <cellStyle name="SAPBEXstdDataEmph 6 3 8" xfId="26847"/>
    <cellStyle name="SAPBEXstdDataEmph 6 4" xfId="26848"/>
    <cellStyle name="SAPBEXstdDataEmph 6 5" xfId="26849"/>
    <cellStyle name="SAPBEXstdDataEmph 6 6" xfId="26850"/>
    <cellStyle name="SAPBEXstdDataEmph 6 7" xfId="26851"/>
    <cellStyle name="SAPBEXstdDataEmph 6 8" xfId="26852"/>
    <cellStyle name="SAPBEXstdDataEmph 7" xfId="26853"/>
    <cellStyle name="SAPBEXstdDataEmph 7 2" xfId="26854"/>
    <cellStyle name="SAPBEXstdDataEmph 7 2 2" xfId="26855"/>
    <cellStyle name="SAPBEXstdDataEmph 7 2 2 2" xfId="26856"/>
    <cellStyle name="SAPBEXstdDataEmph 7 2 2 3" xfId="26857"/>
    <cellStyle name="SAPBEXstdDataEmph 7 2 2 4" xfId="26858"/>
    <cellStyle name="SAPBEXstdDataEmph 7 2 2 5" xfId="26859"/>
    <cellStyle name="SAPBEXstdDataEmph 7 2 2 6" xfId="26860"/>
    <cellStyle name="SAPBEXstdDataEmph 7 2 3" xfId="26861"/>
    <cellStyle name="SAPBEXstdDataEmph 7 2 3 2" xfId="26862"/>
    <cellStyle name="SAPBEXstdDataEmph 7 2 3 3" xfId="26863"/>
    <cellStyle name="SAPBEXstdDataEmph 7 2 3 4" xfId="26864"/>
    <cellStyle name="SAPBEXstdDataEmph 7 2 3 5" xfId="26865"/>
    <cellStyle name="SAPBEXstdDataEmph 7 2 3 6" xfId="26866"/>
    <cellStyle name="SAPBEXstdDataEmph 7 2 4" xfId="26867"/>
    <cellStyle name="SAPBEXstdDataEmph 7 2 5" xfId="26868"/>
    <cellStyle name="SAPBEXstdDataEmph 7 2 6" xfId="26869"/>
    <cellStyle name="SAPBEXstdDataEmph 7 2 7" xfId="26870"/>
    <cellStyle name="SAPBEXstdDataEmph 7 2 8" xfId="26871"/>
    <cellStyle name="SAPBEXstdDataEmph 7 3" xfId="26872"/>
    <cellStyle name="SAPBEXstdDataEmph 7 3 2" xfId="26873"/>
    <cellStyle name="SAPBEXstdDataEmph 7 3 2 2" xfId="26874"/>
    <cellStyle name="SAPBEXstdDataEmph 7 3 2 3" xfId="26875"/>
    <cellStyle name="SAPBEXstdDataEmph 7 3 2 4" xfId="26876"/>
    <cellStyle name="SAPBEXstdDataEmph 7 3 2 5" xfId="26877"/>
    <cellStyle name="SAPBEXstdDataEmph 7 3 2 6" xfId="26878"/>
    <cellStyle name="SAPBEXstdDataEmph 7 3 3" xfId="26879"/>
    <cellStyle name="SAPBEXstdDataEmph 7 3 3 2" xfId="26880"/>
    <cellStyle name="SAPBEXstdDataEmph 7 3 3 3" xfId="26881"/>
    <cellStyle name="SAPBEXstdDataEmph 7 3 3 4" xfId="26882"/>
    <cellStyle name="SAPBEXstdDataEmph 7 3 3 5" xfId="26883"/>
    <cellStyle name="SAPBEXstdDataEmph 7 3 3 6" xfId="26884"/>
    <cellStyle name="SAPBEXstdDataEmph 7 3 4" xfId="26885"/>
    <cellStyle name="SAPBEXstdDataEmph 7 3 5" xfId="26886"/>
    <cellStyle name="SAPBEXstdDataEmph 7 3 6" xfId="26887"/>
    <cellStyle name="SAPBEXstdDataEmph 7 3 7" xfId="26888"/>
    <cellStyle name="SAPBEXstdDataEmph 7 3 8" xfId="26889"/>
    <cellStyle name="SAPBEXstdDataEmph 7 4" xfId="26890"/>
    <cellStyle name="SAPBEXstdDataEmph 7 5" xfId="26891"/>
    <cellStyle name="SAPBEXstdDataEmph 7 6" xfId="26892"/>
    <cellStyle name="SAPBEXstdDataEmph 7 7" xfId="26893"/>
    <cellStyle name="SAPBEXstdDataEmph 7 8" xfId="26894"/>
    <cellStyle name="SAPBEXstdDataEmph 8" xfId="26895"/>
    <cellStyle name="SAPBEXstdDataEmph 8 2" xfId="26896"/>
    <cellStyle name="SAPBEXstdDataEmph 8 2 2" xfId="26897"/>
    <cellStyle name="SAPBEXstdDataEmph 8 2 2 2" xfId="26898"/>
    <cellStyle name="SAPBEXstdDataEmph 8 2 2 3" xfId="26899"/>
    <cellStyle name="SAPBEXstdDataEmph 8 2 2 4" xfId="26900"/>
    <cellStyle name="SAPBEXstdDataEmph 8 2 2 5" xfId="26901"/>
    <cellStyle name="SAPBEXstdDataEmph 8 2 2 6" xfId="26902"/>
    <cellStyle name="SAPBEXstdDataEmph 8 2 3" xfId="26903"/>
    <cellStyle name="SAPBEXstdDataEmph 8 2 3 2" xfId="26904"/>
    <cellStyle name="SAPBEXstdDataEmph 8 2 3 3" xfId="26905"/>
    <cellStyle name="SAPBEXstdDataEmph 8 2 3 4" xfId="26906"/>
    <cellStyle name="SAPBEXstdDataEmph 8 2 3 5" xfId="26907"/>
    <cellStyle name="SAPBEXstdDataEmph 8 2 3 6" xfId="26908"/>
    <cellStyle name="SAPBEXstdDataEmph 8 2 4" xfId="26909"/>
    <cellStyle name="SAPBEXstdDataEmph 8 2 5" xfId="26910"/>
    <cellStyle name="SAPBEXstdDataEmph 8 2 6" xfId="26911"/>
    <cellStyle name="SAPBEXstdDataEmph 8 2 7" xfId="26912"/>
    <cellStyle name="SAPBEXstdDataEmph 8 2 8" xfId="26913"/>
    <cellStyle name="SAPBEXstdDataEmph 8 3" xfId="26914"/>
    <cellStyle name="SAPBEXstdDataEmph 8 3 2" xfId="26915"/>
    <cellStyle name="SAPBEXstdDataEmph 8 3 2 2" xfId="26916"/>
    <cellStyle name="SAPBEXstdDataEmph 8 3 2 3" xfId="26917"/>
    <cellStyle name="SAPBEXstdDataEmph 8 3 2 4" xfId="26918"/>
    <cellStyle name="SAPBEXstdDataEmph 8 3 2 5" xfId="26919"/>
    <cellStyle name="SAPBEXstdDataEmph 8 3 2 6" xfId="26920"/>
    <cellStyle name="SAPBEXstdDataEmph 8 3 3" xfId="26921"/>
    <cellStyle name="SAPBEXstdDataEmph 8 3 3 2" xfId="26922"/>
    <cellStyle name="SAPBEXstdDataEmph 8 3 3 3" xfId="26923"/>
    <cellStyle name="SAPBEXstdDataEmph 8 3 3 4" xfId="26924"/>
    <cellStyle name="SAPBEXstdDataEmph 8 3 3 5" xfId="26925"/>
    <cellStyle name="SAPBEXstdDataEmph 8 3 3 6" xfId="26926"/>
    <cellStyle name="SAPBEXstdDataEmph 8 3 4" xfId="26927"/>
    <cellStyle name="SAPBEXstdDataEmph 8 3 5" xfId="26928"/>
    <cellStyle name="SAPBEXstdDataEmph 8 3 6" xfId="26929"/>
    <cellStyle name="SAPBEXstdDataEmph 8 3 7" xfId="26930"/>
    <cellStyle name="SAPBEXstdDataEmph 8 3 8" xfId="26931"/>
    <cellStyle name="SAPBEXstdDataEmph 8 4" xfId="26932"/>
    <cellStyle name="SAPBEXstdDataEmph 8 5" xfId="26933"/>
    <cellStyle name="SAPBEXstdDataEmph 8 6" xfId="26934"/>
    <cellStyle name="SAPBEXstdDataEmph 8 7" xfId="26935"/>
    <cellStyle name="SAPBEXstdDataEmph 8 8" xfId="26936"/>
    <cellStyle name="SAPBEXstdDataEmph 9" xfId="26937"/>
    <cellStyle name="SAPBEXstdDataEmph 9 2" xfId="26938"/>
    <cellStyle name="SAPBEXstdDataEmph 9 2 2" xfId="26939"/>
    <cellStyle name="SAPBEXstdDataEmph 9 2 2 2" xfId="26940"/>
    <cellStyle name="SAPBEXstdDataEmph 9 2 2 3" xfId="26941"/>
    <cellStyle name="SAPBEXstdDataEmph 9 2 2 4" xfId="26942"/>
    <cellStyle name="SAPBEXstdDataEmph 9 2 2 5" xfId="26943"/>
    <cellStyle name="SAPBEXstdDataEmph 9 2 2 6" xfId="26944"/>
    <cellStyle name="SAPBEXstdDataEmph 9 2 3" xfId="26945"/>
    <cellStyle name="SAPBEXstdDataEmph 9 2 3 2" xfId="26946"/>
    <cellStyle name="SAPBEXstdDataEmph 9 2 3 3" xfId="26947"/>
    <cellStyle name="SAPBEXstdDataEmph 9 2 3 4" xfId="26948"/>
    <cellStyle name="SAPBEXstdDataEmph 9 2 3 5" xfId="26949"/>
    <cellStyle name="SAPBEXstdDataEmph 9 2 3 6" xfId="26950"/>
    <cellStyle name="SAPBEXstdDataEmph 9 2 4" xfId="26951"/>
    <cellStyle name="SAPBEXstdDataEmph 9 2 5" xfId="26952"/>
    <cellStyle name="SAPBEXstdDataEmph 9 2 6" xfId="26953"/>
    <cellStyle name="SAPBEXstdDataEmph 9 2 7" xfId="26954"/>
    <cellStyle name="SAPBEXstdDataEmph 9 2 8" xfId="26955"/>
    <cellStyle name="SAPBEXstdDataEmph 9 3" xfId="26956"/>
    <cellStyle name="SAPBEXstdDataEmph 9 3 2" xfId="26957"/>
    <cellStyle name="SAPBEXstdDataEmph 9 3 2 2" xfId="26958"/>
    <cellStyle name="SAPBEXstdDataEmph 9 3 2 3" xfId="26959"/>
    <cellStyle name="SAPBEXstdDataEmph 9 3 2 4" xfId="26960"/>
    <cellStyle name="SAPBEXstdDataEmph 9 3 2 5" xfId="26961"/>
    <cellStyle name="SAPBEXstdDataEmph 9 3 2 6" xfId="26962"/>
    <cellStyle name="SAPBEXstdDataEmph 9 3 3" xfId="26963"/>
    <cellStyle name="SAPBEXstdDataEmph 9 3 3 2" xfId="26964"/>
    <cellStyle name="SAPBEXstdDataEmph 9 3 3 3" xfId="26965"/>
    <cellStyle name="SAPBEXstdDataEmph 9 3 3 4" xfId="26966"/>
    <cellStyle name="SAPBEXstdDataEmph 9 3 3 5" xfId="26967"/>
    <cellStyle name="SAPBEXstdDataEmph 9 3 3 6" xfId="26968"/>
    <cellStyle name="SAPBEXstdDataEmph 9 3 4" xfId="26969"/>
    <cellStyle name="SAPBEXstdDataEmph 9 3 5" xfId="26970"/>
    <cellStyle name="SAPBEXstdDataEmph 9 3 6" xfId="26971"/>
    <cellStyle name="SAPBEXstdDataEmph 9 3 7" xfId="26972"/>
    <cellStyle name="SAPBEXstdDataEmph 9 3 8" xfId="26973"/>
    <cellStyle name="SAPBEXstdDataEmph 9 4" xfId="26974"/>
    <cellStyle name="SAPBEXstdDataEmph 9 5" xfId="26975"/>
    <cellStyle name="SAPBEXstdDataEmph 9 6" xfId="26976"/>
    <cellStyle name="SAPBEXstdDataEmph 9 7" xfId="26977"/>
    <cellStyle name="SAPBEXstdDataEmph 9 8" xfId="26978"/>
    <cellStyle name="SAPBEXstdItem" xfId="45"/>
    <cellStyle name="SAPBEXstdItem 10" xfId="26979"/>
    <cellStyle name="SAPBEXstdItem 10 2" xfId="26980"/>
    <cellStyle name="SAPBEXstdItem 10 2 2" xfId="26981"/>
    <cellStyle name="SAPBEXstdItem 10 2 2 2" xfId="26982"/>
    <cellStyle name="SAPBEXstdItem 10 2 2 3" xfId="26983"/>
    <cellStyle name="SAPBEXstdItem 10 2 2 4" xfId="26984"/>
    <cellStyle name="SAPBEXstdItem 10 2 2 5" xfId="26985"/>
    <cellStyle name="SAPBEXstdItem 10 2 2 6" xfId="26986"/>
    <cellStyle name="SAPBEXstdItem 10 2 3" xfId="26987"/>
    <cellStyle name="SAPBEXstdItem 10 2 3 2" xfId="26988"/>
    <cellStyle name="SAPBEXstdItem 10 2 3 3" xfId="26989"/>
    <cellStyle name="SAPBEXstdItem 10 2 3 4" xfId="26990"/>
    <cellStyle name="SAPBEXstdItem 10 2 3 5" xfId="26991"/>
    <cellStyle name="SAPBEXstdItem 10 2 3 6" xfId="26992"/>
    <cellStyle name="SAPBEXstdItem 10 2 4" xfId="26993"/>
    <cellStyle name="SAPBEXstdItem 10 2 5" xfId="26994"/>
    <cellStyle name="SAPBEXstdItem 10 2 6" xfId="26995"/>
    <cellStyle name="SAPBEXstdItem 10 2 7" xfId="26996"/>
    <cellStyle name="SAPBEXstdItem 10 2 8" xfId="26997"/>
    <cellStyle name="SAPBEXstdItem 10 3" xfId="26998"/>
    <cellStyle name="SAPBEXstdItem 10 3 2" xfId="26999"/>
    <cellStyle name="SAPBEXstdItem 10 3 2 2" xfId="27000"/>
    <cellStyle name="SAPBEXstdItem 10 3 2 3" xfId="27001"/>
    <cellStyle name="SAPBEXstdItem 10 3 2 4" xfId="27002"/>
    <cellStyle name="SAPBEXstdItem 10 3 2 5" xfId="27003"/>
    <cellStyle name="SAPBEXstdItem 10 3 2 6" xfId="27004"/>
    <cellStyle name="SAPBEXstdItem 10 3 3" xfId="27005"/>
    <cellStyle name="SAPBEXstdItem 10 3 3 2" xfId="27006"/>
    <cellStyle name="SAPBEXstdItem 10 3 3 3" xfId="27007"/>
    <cellStyle name="SAPBEXstdItem 10 3 3 4" xfId="27008"/>
    <cellStyle name="SAPBEXstdItem 10 3 3 5" xfId="27009"/>
    <cellStyle name="SAPBEXstdItem 10 3 3 6" xfId="27010"/>
    <cellStyle name="SAPBEXstdItem 10 3 4" xfId="27011"/>
    <cellStyle name="SAPBEXstdItem 10 3 5" xfId="27012"/>
    <cellStyle name="SAPBEXstdItem 10 3 6" xfId="27013"/>
    <cellStyle name="SAPBEXstdItem 10 3 7" xfId="27014"/>
    <cellStyle name="SAPBEXstdItem 10 3 8" xfId="27015"/>
    <cellStyle name="SAPBEXstdItem 10 4" xfId="27016"/>
    <cellStyle name="SAPBEXstdItem 10 5" xfId="27017"/>
    <cellStyle name="SAPBEXstdItem 10 6" xfId="27018"/>
    <cellStyle name="SAPBEXstdItem 10 7" xfId="27019"/>
    <cellStyle name="SAPBEXstdItem 10 8" xfId="27020"/>
    <cellStyle name="SAPBEXstdItem 11" xfId="27021"/>
    <cellStyle name="SAPBEXstdItem 11 2" xfId="27022"/>
    <cellStyle name="SAPBEXstdItem 11 2 2" xfId="27023"/>
    <cellStyle name="SAPBEXstdItem 11 2 2 2" xfId="27024"/>
    <cellStyle name="SAPBEXstdItem 11 2 2 3" xfId="27025"/>
    <cellStyle name="SAPBEXstdItem 11 2 2 4" xfId="27026"/>
    <cellStyle name="SAPBEXstdItem 11 2 2 5" xfId="27027"/>
    <cellStyle name="SAPBEXstdItem 11 2 2 6" xfId="27028"/>
    <cellStyle name="SAPBEXstdItem 11 2 3" xfId="27029"/>
    <cellStyle name="SAPBEXstdItem 11 2 3 2" xfId="27030"/>
    <cellStyle name="SAPBEXstdItem 11 2 3 3" xfId="27031"/>
    <cellStyle name="SAPBEXstdItem 11 2 3 4" xfId="27032"/>
    <cellStyle name="SAPBEXstdItem 11 2 3 5" xfId="27033"/>
    <cellStyle name="SAPBEXstdItem 11 2 3 6" xfId="27034"/>
    <cellStyle name="SAPBEXstdItem 11 2 4" xfId="27035"/>
    <cellStyle name="SAPBEXstdItem 11 2 5" xfId="27036"/>
    <cellStyle name="SAPBEXstdItem 11 2 6" xfId="27037"/>
    <cellStyle name="SAPBEXstdItem 11 2 7" xfId="27038"/>
    <cellStyle name="SAPBEXstdItem 11 2 8" xfId="27039"/>
    <cellStyle name="SAPBEXstdItem 11 3" xfId="27040"/>
    <cellStyle name="SAPBEXstdItem 11 3 2" xfId="27041"/>
    <cellStyle name="SAPBEXstdItem 11 3 2 2" xfId="27042"/>
    <cellStyle name="SAPBEXstdItem 11 3 2 3" xfId="27043"/>
    <cellStyle name="SAPBEXstdItem 11 3 2 4" xfId="27044"/>
    <cellStyle name="SAPBEXstdItem 11 3 2 5" xfId="27045"/>
    <cellStyle name="SAPBEXstdItem 11 3 2 6" xfId="27046"/>
    <cellStyle name="SAPBEXstdItem 11 3 3" xfId="27047"/>
    <cellStyle name="SAPBEXstdItem 11 3 3 2" xfId="27048"/>
    <cellStyle name="SAPBEXstdItem 11 3 3 3" xfId="27049"/>
    <cellStyle name="SAPBEXstdItem 11 3 3 4" xfId="27050"/>
    <cellStyle name="SAPBEXstdItem 11 3 3 5" xfId="27051"/>
    <cellStyle name="SAPBEXstdItem 11 3 3 6" xfId="27052"/>
    <cellStyle name="SAPBEXstdItem 11 3 4" xfId="27053"/>
    <cellStyle name="SAPBEXstdItem 11 3 5" xfId="27054"/>
    <cellStyle name="SAPBEXstdItem 11 3 6" xfId="27055"/>
    <cellStyle name="SAPBEXstdItem 11 3 7" xfId="27056"/>
    <cellStyle name="SAPBEXstdItem 11 3 8" xfId="27057"/>
    <cellStyle name="SAPBEXstdItem 11 4" xfId="27058"/>
    <cellStyle name="SAPBEXstdItem 11 5" xfId="27059"/>
    <cellStyle name="SAPBEXstdItem 11 6" xfId="27060"/>
    <cellStyle name="SAPBEXstdItem 11 7" xfId="27061"/>
    <cellStyle name="SAPBEXstdItem 11 8" xfId="27062"/>
    <cellStyle name="SAPBEXstdItem 12" xfId="27063"/>
    <cellStyle name="SAPBEXstdItem 12 2" xfId="27064"/>
    <cellStyle name="SAPBEXstdItem 12 2 2" xfId="27065"/>
    <cellStyle name="SAPBEXstdItem 12 2 2 2" xfId="27066"/>
    <cellStyle name="SAPBEXstdItem 12 2 2 3" xfId="27067"/>
    <cellStyle name="SAPBEXstdItem 12 2 2 4" xfId="27068"/>
    <cellStyle name="SAPBEXstdItem 12 2 2 5" xfId="27069"/>
    <cellStyle name="SAPBEXstdItem 12 2 2 6" xfId="27070"/>
    <cellStyle name="SAPBEXstdItem 12 2 3" xfId="27071"/>
    <cellStyle name="SAPBEXstdItem 12 2 3 2" xfId="27072"/>
    <cellStyle name="SAPBEXstdItem 12 2 3 3" xfId="27073"/>
    <cellStyle name="SAPBEXstdItem 12 2 3 4" xfId="27074"/>
    <cellStyle name="SAPBEXstdItem 12 2 3 5" xfId="27075"/>
    <cellStyle name="SAPBEXstdItem 12 2 3 6" xfId="27076"/>
    <cellStyle name="SAPBEXstdItem 12 2 4" xfId="27077"/>
    <cellStyle name="SAPBEXstdItem 12 2 5" xfId="27078"/>
    <cellStyle name="SAPBEXstdItem 12 2 6" xfId="27079"/>
    <cellStyle name="SAPBEXstdItem 12 2 7" xfId="27080"/>
    <cellStyle name="SAPBEXstdItem 12 2 8" xfId="27081"/>
    <cellStyle name="SAPBEXstdItem 12 3" xfId="27082"/>
    <cellStyle name="SAPBEXstdItem 12 3 2" xfId="27083"/>
    <cellStyle name="SAPBEXstdItem 12 3 2 2" xfId="27084"/>
    <cellStyle name="SAPBEXstdItem 12 3 2 3" xfId="27085"/>
    <cellStyle name="SAPBEXstdItem 12 3 2 4" xfId="27086"/>
    <cellStyle name="SAPBEXstdItem 12 3 2 5" xfId="27087"/>
    <cellStyle name="SAPBEXstdItem 12 3 2 6" xfId="27088"/>
    <cellStyle name="SAPBEXstdItem 12 3 3" xfId="27089"/>
    <cellStyle name="SAPBEXstdItem 12 3 3 2" xfId="27090"/>
    <cellStyle name="SAPBEXstdItem 12 3 3 3" xfId="27091"/>
    <cellStyle name="SAPBEXstdItem 12 3 3 4" xfId="27092"/>
    <cellStyle name="SAPBEXstdItem 12 3 3 5" xfId="27093"/>
    <cellStyle name="SAPBEXstdItem 12 3 3 6" xfId="27094"/>
    <cellStyle name="SAPBEXstdItem 12 3 4" xfId="27095"/>
    <cellStyle name="SAPBEXstdItem 12 3 5" xfId="27096"/>
    <cellStyle name="SAPBEXstdItem 12 3 6" xfId="27097"/>
    <cellStyle name="SAPBEXstdItem 12 3 7" xfId="27098"/>
    <cellStyle name="SAPBEXstdItem 12 3 8" xfId="27099"/>
    <cellStyle name="SAPBEXstdItem 12 4" xfId="27100"/>
    <cellStyle name="SAPBEXstdItem 12 5" xfId="27101"/>
    <cellStyle name="SAPBEXstdItem 12 6" xfId="27102"/>
    <cellStyle name="SAPBEXstdItem 12 7" xfId="27103"/>
    <cellStyle name="SAPBEXstdItem 12 8" xfId="27104"/>
    <cellStyle name="SAPBEXstdItem 13" xfId="27105"/>
    <cellStyle name="SAPBEXstdItem 13 2" xfId="27106"/>
    <cellStyle name="SAPBEXstdItem 13 2 2" xfId="27107"/>
    <cellStyle name="SAPBEXstdItem 13 2 2 2" xfId="27108"/>
    <cellStyle name="SAPBEXstdItem 13 2 2 3" xfId="27109"/>
    <cellStyle name="SAPBEXstdItem 13 2 2 4" xfId="27110"/>
    <cellStyle name="SAPBEXstdItem 13 2 2 5" xfId="27111"/>
    <cellStyle name="SAPBEXstdItem 13 2 2 6" xfId="27112"/>
    <cellStyle name="SAPBEXstdItem 13 2 3" xfId="27113"/>
    <cellStyle name="SAPBEXstdItem 13 2 3 2" xfId="27114"/>
    <cellStyle name="SAPBEXstdItem 13 2 3 3" xfId="27115"/>
    <cellStyle name="SAPBEXstdItem 13 2 3 4" xfId="27116"/>
    <cellStyle name="SAPBEXstdItem 13 2 3 5" xfId="27117"/>
    <cellStyle name="SAPBEXstdItem 13 2 3 6" xfId="27118"/>
    <cellStyle name="SAPBEXstdItem 13 2 4" xfId="27119"/>
    <cellStyle name="SAPBEXstdItem 13 2 5" xfId="27120"/>
    <cellStyle name="SAPBEXstdItem 13 2 6" xfId="27121"/>
    <cellStyle name="SAPBEXstdItem 13 2 7" xfId="27122"/>
    <cellStyle name="SAPBEXstdItem 13 2 8" xfId="27123"/>
    <cellStyle name="SAPBEXstdItem 13 3" xfId="27124"/>
    <cellStyle name="SAPBEXstdItem 13 3 2" xfId="27125"/>
    <cellStyle name="SAPBEXstdItem 13 3 2 2" xfId="27126"/>
    <cellStyle name="SAPBEXstdItem 13 3 2 3" xfId="27127"/>
    <cellStyle name="SAPBEXstdItem 13 3 2 4" xfId="27128"/>
    <cellStyle name="SAPBEXstdItem 13 3 2 5" xfId="27129"/>
    <cellStyle name="SAPBEXstdItem 13 3 2 6" xfId="27130"/>
    <cellStyle name="SAPBEXstdItem 13 3 3" xfId="27131"/>
    <cellStyle name="SAPBEXstdItem 13 3 3 2" xfId="27132"/>
    <cellStyle name="SAPBEXstdItem 13 3 3 3" xfId="27133"/>
    <cellStyle name="SAPBEXstdItem 13 3 3 4" xfId="27134"/>
    <cellStyle name="SAPBEXstdItem 13 3 3 5" xfId="27135"/>
    <cellStyle name="SAPBEXstdItem 13 3 3 6" xfId="27136"/>
    <cellStyle name="SAPBEXstdItem 13 3 4" xfId="27137"/>
    <cellStyle name="SAPBEXstdItem 13 3 5" xfId="27138"/>
    <cellStyle name="SAPBEXstdItem 13 3 6" xfId="27139"/>
    <cellStyle name="SAPBEXstdItem 13 3 7" xfId="27140"/>
    <cellStyle name="SAPBEXstdItem 13 3 8" xfId="27141"/>
    <cellStyle name="SAPBEXstdItem 13 4" xfId="27142"/>
    <cellStyle name="SAPBEXstdItem 13 5" xfId="27143"/>
    <cellStyle name="SAPBEXstdItem 13 6" xfId="27144"/>
    <cellStyle name="SAPBEXstdItem 13 7" xfId="27145"/>
    <cellStyle name="SAPBEXstdItem 13 8" xfId="27146"/>
    <cellStyle name="SAPBEXstdItem 14" xfId="27147"/>
    <cellStyle name="SAPBEXstdItem 14 2" xfId="27148"/>
    <cellStyle name="SAPBEXstdItem 14 2 2" xfId="27149"/>
    <cellStyle name="SAPBEXstdItem 14 2 2 2" xfId="27150"/>
    <cellStyle name="SAPBEXstdItem 14 2 2 3" xfId="27151"/>
    <cellStyle name="SAPBEXstdItem 14 2 2 4" xfId="27152"/>
    <cellStyle name="SAPBEXstdItem 14 2 2 5" xfId="27153"/>
    <cellStyle name="SAPBEXstdItem 14 2 2 6" xfId="27154"/>
    <cellStyle name="SAPBEXstdItem 14 2 3" xfId="27155"/>
    <cellStyle name="SAPBEXstdItem 14 2 3 2" xfId="27156"/>
    <cellStyle name="SAPBEXstdItem 14 2 3 3" xfId="27157"/>
    <cellStyle name="SAPBEXstdItem 14 2 3 4" xfId="27158"/>
    <cellStyle name="SAPBEXstdItem 14 2 3 5" xfId="27159"/>
    <cellStyle name="SAPBEXstdItem 14 2 3 6" xfId="27160"/>
    <cellStyle name="SAPBEXstdItem 14 2 4" xfId="27161"/>
    <cellStyle name="SAPBEXstdItem 14 2 5" xfId="27162"/>
    <cellStyle name="SAPBEXstdItem 14 2 6" xfId="27163"/>
    <cellStyle name="SAPBEXstdItem 14 2 7" xfId="27164"/>
    <cellStyle name="SAPBEXstdItem 14 2 8" xfId="27165"/>
    <cellStyle name="SAPBEXstdItem 14 3" xfId="27166"/>
    <cellStyle name="SAPBEXstdItem 14 3 2" xfId="27167"/>
    <cellStyle name="SAPBEXstdItem 14 3 2 2" xfId="27168"/>
    <cellStyle name="SAPBEXstdItem 14 3 2 3" xfId="27169"/>
    <cellStyle name="SAPBEXstdItem 14 3 2 4" xfId="27170"/>
    <cellStyle name="SAPBEXstdItem 14 3 2 5" xfId="27171"/>
    <cellStyle name="SAPBEXstdItem 14 3 2 6" xfId="27172"/>
    <cellStyle name="SAPBEXstdItem 14 3 3" xfId="27173"/>
    <cellStyle name="SAPBEXstdItem 14 3 3 2" xfId="27174"/>
    <cellStyle name="SAPBEXstdItem 14 3 3 3" xfId="27175"/>
    <cellStyle name="SAPBEXstdItem 14 3 3 4" xfId="27176"/>
    <cellStyle name="SAPBEXstdItem 14 3 3 5" xfId="27177"/>
    <cellStyle name="SAPBEXstdItem 14 3 3 6" xfId="27178"/>
    <cellStyle name="SAPBEXstdItem 14 3 4" xfId="27179"/>
    <cellStyle name="SAPBEXstdItem 14 3 5" xfId="27180"/>
    <cellStyle name="SAPBEXstdItem 14 3 6" xfId="27181"/>
    <cellStyle name="SAPBEXstdItem 14 3 7" xfId="27182"/>
    <cellStyle name="SAPBEXstdItem 14 3 8" xfId="27183"/>
    <cellStyle name="SAPBEXstdItem 14 4" xfId="27184"/>
    <cellStyle name="SAPBEXstdItem 14 5" xfId="27185"/>
    <cellStyle name="SAPBEXstdItem 14 6" xfId="27186"/>
    <cellStyle name="SAPBEXstdItem 14 7" xfId="27187"/>
    <cellStyle name="SAPBEXstdItem 14 8" xfId="27188"/>
    <cellStyle name="SAPBEXstdItem 15" xfId="27189"/>
    <cellStyle name="SAPBEXstdItem 15 2" xfId="27190"/>
    <cellStyle name="SAPBEXstdItem 15 2 2" xfId="27191"/>
    <cellStyle name="SAPBEXstdItem 15 2 2 2" xfId="27192"/>
    <cellStyle name="SAPBEXstdItem 15 2 2 3" xfId="27193"/>
    <cellStyle name="SAPBEXstdItem 15 2 2 4" xfId="27194"/>
    <cellStyle name="SAPBEXstdItem 15 2 2 5" xfId="27195"/>
    <cellStyle name="SAPBEXstdItem 15 2 2 6" xfId="27196"/>
    <cellStyle name="SAPBEXstdItem 15 2 3" xfId="27197"/>
    <cellStyle name="SAPBEXstdItem 15 2 3 2" xfId="27198"/>
    <cellStyle name="SAPBEXstdItem 15 2 3 3" xfId="27199"/>
    <cellStyle name="SAPBEXstdItem 15 2 3 4" xfId="27200"/>
    <cellStyle name="SAPBEXstdItem 15 2 3 5" xfId="27201"/>
    <cellStyle name="SAPBEXstdItem 15 2 3 6" xfId="27202"/>
    <cellStyle name="SAPBEXstdItem 15 2 4" xfId="27203"/>
    <cellStyle name="SAPBEXstdItem 15 2 5" xfId="27204"/>
    <cellStyle name="SAPBEXstdItem 15 2 6" xfId="27205"/>
    <cellStyle name="SAPBEXstdItem 15 2 7" xfId="27206"/>
    <cellStyle name="SAPBEXstdItem 15 2 8" xfId="27207"/>
    <cellStyle name="SAPBEXstdItem 15 3" xfId="27208"/>
    <cellStyle name="SAPBEXstdItem 15 3 2" xfId="27209"/>
    <cellStyle name="SAPBEXstdItem 15 3 2 2" xfId="27210"/>
    <cellStyle name="SAPBEXstdItem 15 3 2 3" xfId="27211"/>
    <cellStyle name="SAPBEXstdItem 15 3 2 4" xfId="27212"/>
    <cellStyle name="SAPBEXstdItem 15 3 2 5" xfId="27213"/>
    <cellStyle name="SAPBEXstdItem 15 3 2 6" xfId="27214"/>
    <cellStyle name="SAPBEXstdItem 15 3 3" xfId="27215"/>
    <cellStyle name="SAPBEXstdItem 15 3 3 2" xfId="27216"/>
    <cellStyle name="SAPBEXstdItem 15 3 3 3" xfId="27217"/>
    <cellStyle name="SAPBEXstdItem 15 3 3 4" xfId="27218"/>
    <cellStyle name="SAPBEXstdItem 15 3 3 5" xfId="27219"/>
    <cellStyle name="SAPBEXstdItem 15 3 3 6" xfId="27220"/>
    <cellStyle name="SAPBEXstdItem 15 3 4" xfId="27221"/>
    <cellStyle name="SAPBEXstdItem 15 3 5" xfId="27222"/>
    <cellStyle name="SAPBEXstdItem 15 3 6" xfId="27223"/>
    <cellStyle name="SAPBEXstdItem 15 3 7" xfId="27224"/>
    <cellStyle name="SAPBEXstdItem 15 3 8" xfId="27225"/>
    <cellStyle name="SAPBEXstdItem 15 4" xfId="27226"/>
    <cellStyle name="SAPBEXstdItem 15 5" xfId="27227"/>
    <cellStyle name="SAPBEXstdItem 15 6" xfId="27228"/>
    <cellStyle name="SAPBEXstdItem 15 7" xfId="27229"/>
    <cellStyle name="SAPBEXstdItem 15 8" xfId="27230"/>
    <cellStyle name="SAPBEXstdItem 16" xfId="27231"/>
    <cellStyle name="SAPBEXstdItem 16 2" xfId="27232"/>
    <cellStyle name="SAPBEXstdItem 16 2 2" xfId="27233"/>
    <cellStyle name="SAPBEXstdItem 16 2 2 2" xfId="27234"/>
    <cellStyle name="SAPBEXstdItem 16 2 2 3" xfId="27235"/>
    <cellStyle name="SAPBEXstdItem 16 2 2 4" xfId="27236"/>
    <cellStyle name="SAPBEXstdItem 16 2 2 5" xfId="27237"/>
    <cellStyle name="SAPBEXstdItem 16 2 2 6" xfId="27238"/>
    <cellStyle name="SAPBEXstdItem 16 2 3" xfId="27239"/>
    <cellStyle name="SAPBEXstdItem 16 2 3 2" xfId="27240"/>
    <cellStyle name="SAPBEXstdItem 16 2 3 3" xfId="27241"/>
    <cellStyle name="SAPBEXstdItem 16 2 3 4" xfId="27242"/>
    <cellStyle name="SAPBEXstdItem 16 2 3 5" xfId="27243"/>
    <cellStyle name="SAPBEXstdItem 16 2 3 6" xfId="27244"/>
    <cellStyle name="SAPBEXstdItem 16 2 4" xfId="27245"/>
    <cellStyle name="SAPBEXstdItem 16 2 5" xfId="27246"/>
    <cellStyle name="SAPBEXstdItem 16 2 6" xfId="27247"/>
    <cellStyle name="SAPBEXstdItem 16 2 7" xfId="27248"/>
    <cellStyle name="SAPBEXstdItem 16 2 8" xfId="27249"/>
    <cellStyle name="SAPBEXstdItem 16 3" xfId="27250"/>
    <cellStyle name="SAPBEXstdItem 16 3 2" xfId="27251"/>
    <cellStyle name="SAPBEXstdItem 16 3 2 2" xfId="27252"/>
    <cellStyle name="SAPBEXstdItem 16 3 2 3" xfId="27253"/>
    <cellStyle name="SAPBEXstdItem 16 3 2 4" xfId="27254"/>
    <cellStyle name="SAPBEXstdItem 16 3 2 5" xfId="27255"/>
    <cellStyle name="SAPBEXstdItem 16 3 2 6" xfId="27256"/>
    <cellStyle name="SAPBEXstdItem 16 3 3" xfId="27257"/>
    <cellStyle name="SAPBEXstdItem 16 3 3 2" xfId="27258"/>
    <cellStyle name="SAPBEXstdItem 16 3 3 3" xfId="27259"/>
    <cellStyle name="SAPBEXstdItem 16 3 3 4" xfId="27260"/>
    <cellStyle name="SAPBEXstdItem 16 3 3 5" xfId="27261"/>
    <cellStyle name="SAPBEXstdItem 16 3 3 6" xfId="27262"/>
    <cellStyle name="SAPBEXstdItem 16 3 4" xfId="27263"/>
    <cellStyle name="SAPBEXstdItem 16 3 5" xfId="27264"/>
    <cellStyle name="SAPBEXstdItem 16 3 6" xfId="27265"/>
    <cellStyle name="SAPBEXstdItem 16 3 7" xfId="27266"/>
    <cellStyle name="SAPBEXstdItem 16 3 8" xfId="27267"/>
    <cellStyle name="SAPBEXstdItem 16 4" xfId="27268"/>
    <cellStyle name="SAPBEXstdItem 16 5" xfId="27269"/>
    <cellStyle name="SAPBEXstdItem 16 6" xfId="27270"/>
    <cellStyle name="SAPBEXstdItem 16 7" xfId="27271"/>
    <cellStyle name="SAPBEXstdItem 16 8" xfId="27272"/>
    <cellStyle name="SAPBEXstdItem 17" xfId="27273"/>
    <cellStyle name="SAPBEXstdItem 17 2" xfId="27274"/>
    <cellStyle name="SAPBEXstdItem 17 2 2" xfId="27275"/>
    <cellStyle name="SAPBEXstdItem 17 2 2 2" xfId="27276"/>
    <cellStyle name="SAPBEXstdItem 17 2 2 3" xfId="27277"/>
    <cellStyle name="SAPBEXstdItem 17 2 2 4" xfId="27278"/>
    <cellStyle name="SAPBEXstdItem 17 2 2 5" xfId="27279"/>
    <cellStyle name="SAPBEXstdItem 17 2 2 6" xfId="27280"/>
    <cellStyle name="SAPBEXstdItem 17 2 3" xfId="27281"/>
    <cellStyle name="SAPBEXstdItem 17 2 3 2" xfId="27282"/>
    <cellStyle name="SAPBEXstdItem 17 2 3 3" xfId="27283"/>
    <cellStyle name="SAPBEXstdItem 17 2 3 4" xfId="27284"/>
    <cellStyle name="SAPBEXstdItem 17 2 3 5" xfId="27285"/>
    <cellStyle name="SAPBEXstdItem 17 2 3 6" xfId="27286"/>
    <cellStyle name="SAPBEXstdItem 17 2 4" xfId="27287"/>
    <cellStyle name="SAPBEXstdItem 17 2 5" xfId="27288"/>
    <cellStyle name="SAPBEXstdItem 17 2 6" xfId="27289"/>
    <cellStyle name="SAPBEXstdItem 17 2 7" xfId="27290"/>
    <cellStyle name="SAPBEXstdItem 17 2 8" xfId="27291"/>
    <cellStyle name="SAPBEXstdItem 17 3" xfId="27292"/>
    <cellStyle name="SAPBEXstdItem 17 3 2" xfId="27293"/>
    <cellStyle name="SAPBEXstdItem 17 3 2 2" xfId="27294"/>
    <cellStyle name="SAPBEXstdItem 17 3 2 3" xfId="27295"/>
    <cellStyle name="SAPBEXstdItem 17 3 2 4" xfId="27296"/>
    <cellStyle name="SAPBEXstdItem 17 3 2 5" xfId="27297"/>
    <cellStyle name="SAPBEXstdItem 17 3 2 6" xfId="27298"/>
    <cellStyle name="SAPBEXstdItem 17 3 3" xfId="27299"/>
    <cellStyle name="SAPBEXstdItem 17 3 3 2" xfId="27300"/>
    <cellStyle name="SAPBEXstdItem 17 3 3 3" xfId="27301"/>
    <cellStyle name="SAPBEXstdItem 17 3 3 4" xfId="27302"/>
    <cellStyle name="SAPBEXstdItem 17 3 3 5" xfId="27303"/>
    <cellStyle name="SAPBEXstdItem 17 3 3 6" xfId="27304"/>
    <cellStyle name="SAPBEXstdItem 17 3 4" xfId="27305"/>
    <cellStyle name="SAPBEXstdItem 17 3 5" xfId="27306"/>
    <cellStyle name="SAPBEXstdItem 17 3 6" xfId="27307"/>
    <cellStyle name="SAPBEXstdItem 17 3 7" xfId="27308"/>
    <cellStyle name="SAPBEXstdItem 17 3 8" xfId="27309"/>
    <cellStyle name="SAPBEXstdItem 17 4" xfId="27310"/>
    <cellStyle name="SAPBEXstdItem 17 5" xfId="27311"/>
    <cellStyle name="SAPBEXstdItem 17 6" xfId="27312"/>
    <cellStyle name="SAPBEXstdItem 17 7" xfId="27313"/>
    <cellStyle name="SAPBEXstdItem 17 8" xfId="27314"/>
    <cellStyle name="SAPBEXstdItem 18" xfId="27315"/>
    <cellStyle name="SAPBEXstdItem 18 2" xfId="27316"/>
    <cellStyle name="SAPBEXstdItem 18 2 2" xfId="27317"/>
    <cellStyle name="SAPBEXstdItem 18 2 2 2" xfId="27318"/>
    <cellStyle name="SAPBEXstdItem 18 2 2 3" xfId="27319"/>
    <cellStyle name="SAPBEXstdItem 18 2 2 4" xfId="27320"/>
    <cellStyle name="SAPBEXstdItem 18 2 2 5" xfId="27321"/>
    <cellStyle name="SAPBEXstdItem 18 2 2 6" xfId="27322"/>
    <cellStyle name="SAPBEXstdItem 18 2 3" xfId="27323"/>
    <cellStyle name="SAPBEXstdItem 18 2 3 2" xfId="27324"/>
    <cellStyle name="SAPBEXstdItem 18 2 3 3" xfId="27325"/>
    <cellStyle name="SAPBEXstdItem 18 2 3 4" xfId="27326"/>
    <cellStyle name="SAPBEXstdItem 18 2 3 5" xfId="27327"/>
    <cellStyle name="SAPBEXstdItem 18 2 3 6" xfId="27328"/>
    <cellStyle name="SAPBEXstdItem 18 2 4" xfId="27329"/>
    <cellStyle name="SAPBEXstdItem 18 2 5" xfId="27330"/>
    <cellStyle name="SAPBEXstdItem 18 2 6" xfId="27331"/>
    <cellStyle name="SAPBEXstdItem 18 2 7" xfId="27332"/>
    <cellStyle name="SAPBEXstdItem 18 2 8" xfId="27333"/>
    <cellStyle name="SAPBEXstdItem 18 3" xfId="27334"/>
    <cellStyle name="SAPBEXstdItem 18 3 2" xfId="27335"/>
    <cellStyle name="SAPBEXstdItem 18 3 2 2" xfId="27336"/>
    <cellStyle name="SAPBEXstdItem 18 3 2 3" xfId="27337"/>
    <cellStyle name="SAPBEXstdItem 18 3 2 4" xfId="27338"/>
    <cellStyle name="SAPBEXstdItem 18 3 2 5" xfId="27339"/>
    <cellStyle name="SAPBEXstdItem 18 3 2 6" xfId="27340"/>
    <cellStyle name="SAPBEXstdItem 18 3 3" xfId="27341"/>
    <cellStyle name="SAPBEXstdItem 18 3 3 2" xfId="27342"/>
    <cellStyle name="SAPBEXstdItem 18 3 3 3" xfId="27343"/>
    <cellStyle name="SAPBEXstdItem 18 3 3 4" xfId="27344"/>
    <cellStyle name="SAPBEXstdItem 18 3 3 5" xfId="27345"/>
    <cellStyle name="SAPBEXstdItem 18 3 3 6" xfId="27346"/>
    <cellStyle name="SAPBEXstdItem 18 3 4" xfId="27347"/>
    <cellStyle name="SAPBEXstdItem 18 3 5" xfId="27348"/>
    <cellStyle name="SAPBEXstdItem 18 3 6" xfId="27349"/>
    <cellStyle name="SAPBEXstdItem 18 3 7" xfId="27350"/>
    <cellStyle name="SAPBEXstdItem 18 3 8" xfId="27351"/>
    <cellStyle name="SAPBEXstdItem 18 4" xfId="27352"/>
    <cellStyle name="SAPBEXstdItem 18 5" xfId="27353"/>
    <cellStyle name="SAPBEXstdItem 18 6" xfId="27354"/>
    <cellStyle name="SAPBEXstdItem 18 7" xfId="27355"/>
    <cellStyle name="SAPBEXstdItem 18 8" xfId="27356"/>
    <cellStyle name="SAPBEXstdItem 19" xfId="27357"/>
    <cellStyle name="SAPBEXstdItem 19 2" xfId="27358"/>
    <cellStyle name="SAPBEXstdItem 19 2 2" xfId="27359"/>
    <cellStyle name="SAPBEXstdItem 19 2 2 2" xfId="27360"/>
    <cellStyle name="SAPBEXstdItem 19 2 2 3" xfId="27361"/>
    <cellStyle name="SAPBEXstdItem 19 2 2 4" xfId="27362"/>
    <cellStyle name="SAPBEXstdItem 19 2 2 5" xfId="27363"/>
    <cellStyle name="SAPBEXstdItem 19 2 2 6" xfId="27364"/>
    <cellStyle name="SAPBEXstdItem 19 2 3" xfId="27365"/>
    <cellStyle name="SAPBEXstdItem 19 2 3 2" xfId="27366"/>
    <cellStyle name="SAPBEXstdItem 19 2 3 3" xfId="27367"/>
    <cellStyle name="SAPBEXstdItem 19 2 3 4" xfId="27368"/>
    <cellStyle name="SAPBEXstdItem 19 2 3 5" xfId="27369"/>
    <cellStyle name="SAPBEXstdItem 19 2 3 6" xfId="27370"/>
    <cellStyle name="SAPBEXstdItem 19 2 4" xfId="27371"/>
    <cellStyle name="SAPBEXstdItem 19 2 5" xfId="27372"/>
    <cellStyle name="SAPBEXstdItem 19 2 6" xfId="27373"/>
    <cellStyle name="SAPBEXstdItem 19 2 7" xfId="27374"/>
    <cellStyle name="SAPBEXstdItem 19 2 8" xfId="27375"/>
    <cellStyle name="SAPBEXstdItem 19 3" xfId="27376"/>
    <cellStyle name="SAPBEXstdItem 19 3 2" xfId="27377"/>
    <cellStyle name="SAPBEXstdItem 19 3 2 2" xfId="27378"/>
    <cellStyle name="SAPBEXstdItem 19 3 2 3" xfId="27379"/>
    <cellStyle name="SAPBEXstdItem 19 3 2 4" xfId="27380"/>
    <cellStyle name="SAPBEXstdItem 19 3 2 5" xfId="27381"/>
    <cellStyle name="SAPBEXstdItem 19 3 2 6" xfId="27382"/>
    <cellStyle name="SAPBEXstdItem 19 3 3" xfId="27383"/>
    <cellStyle name="SAPBEXstdItem 19 3 3 2" xfId="27384"/>
    <cellStyle name="SAPBEXstdItem 19 3 3 3" xfId="27385"/>
    <cellStyle name="SAPBEXstdItem 19 3 3 4" xfId="27386"/>
    <cellStyle name="SAPBEXstdItem 19 3 3 5" xfId="27387"/>
    <cellStyle name="SAPBEXstdItem 19 3 3 6" xfId="27388"/>
    <cellStyle name="SAPBEXstdItem 19 3 4" xfId="27389"/>
    <cellStyle name="SAPBEXstdItem 19 3 5" xfId="27390"/>
    <cellStyle name="SAPBEXstdItem 19 3 6" xfId="27391"/>
    <cellStyle name="SAPBEXstdItem 19 3 7" xfId="27392"/>
    <cellStyle name="SAPBEXstdItem 19 3 8" xfId="27393"/>
    <cellStyle name="SAPBEXstdItem 19 4" xfId="27394"/>
    <cellStyle name="SAPBEXstdItem 19 5" xfId="27395"/>
    <cellStyle name="SAPBEXstdItem 19 6" xfId="27396"/>
    <cellStyle name="SAPBEXstdItem 19 7" xfId="27397"/>
    <cellStyle name="SAPBEXstdItem 19 8" xfId="27398"/>
    <cellStyle name="SAPBEXstdItem 2" xfId="27399"/>
    <cellStyle name="SAPBEXstdItem 2 2" xfId="27400"/>
    <cellStyle name="SAPBEXstdItem 2 2 2" xfId="27401"/>
    <cellStyle name="SAPBEXstdItem 2 2 2 2" xfId="27402"/>
    <cellStyle name="SAPBEXstdItem 2 2 2 3" xfId="27403"/>
    <cellStyle name="SAPBEXstdItem 2 2 2 4" xfId="27404"/>
    <cellStyle name="SAPBEXstdItem 2 2 2 5" xfId="27405"/>
    <cellStyle name="SAPBEXstdItem 2 2 2 6" xfId="27406"/>
    <cellStyle name="SAPBEXstdItem 2 2 3" xfId="27407"/>
    <cellStyle name="SAPBEXstdItem 2 2 3 2" xfId="27408"/>
    <cellStyle name="SAPBEXstdItem 2 2 3 3" xfId="27409"/>
    <cellStyle name="SAPBEXstdItem 2 2 3 4" xfId="27410"/>
    <cellStyle name="SAPBEXstdItem 2 2 3 5" xfId="27411"/>
    <cellStyle name="SAPBEXstdItem 2 2 3 6" xfId="27412"/>
    <cellStyle name="SAPBEXstdItem 2 2 4" xfId="27413"/>
    <cellStyle name="SAPBEXstdItem 2 2 5" xfId="27414"/>
    <cellStyle name="SAPBEXstdItem 2 2 6" xfId="27415"/>
    <cellStyle name="SAPBEXstdItem 2 2 7" xfId="27416"/>
    <cellStyle name="SAPBEXstdItem 2 2 8" xfId="27417"/>
    <cellStyle name="SAPBEXstdItem 2 3" xfId="27418"/>
    <cellStyle name="SAPBEXstdItem 2 3 2" xfId="27419"/>
    <cellStyle name="SAPBEXstdItem 2 3 2 2" xfId="27420"/>
    <cellStyle name="SAPBEXstdItem 2 3 2 3" xfId="27421"/>
    <cellStyle name="SAPBEXstdItem 2 3 2 4" xfId="27422"/>
    <cellStyle name="SAPBEXstdItem 2 3 2 5" xfId="27423"/>
    <cellStyle name="SAPBEXstdItem 2 3 2 6" xfId="27424"/>
    <cellStyle name="SAPBEXstdItem 2 3 3" xfId="27425"/>
    <cellStyle name="SAPBEXstdItem 2 3 3 2" xfId="27426"/>
    <cellStyle name="SAPBEXstdItem 2 3 3 3" xfId="27427"/>
    <cellStyle name="SAPBEXstdItem 2 3 3 4" xfId="27428"/>
    <cellStyle name="SAPBEXstdItem 2 3 3 5" xfId="27429"/>
    <cellStyle name="SAPBEXstdItem 2 3 3 6" xfId="27430"/>
    <cellStyle name="SAPBEXstdItem 2 3 4" xfId="27431"/>
    <cellStyle name="SAPBEXstdItem 2 3 5" xfId="27432"/>
    <cellStyle name="SAPBEXstdItem 2 3 6" xfId="27433"/>
    <cellStyle name="SAPBEXstdItem 2 3 7" xfId="27434"/>
    <cellStyle name="SAPBEXstdItem 2 3 8" xfId="27435"/>
    <cellStyle name="SAPBEXstdItem 2 4" xfId="27436"/>
    <cellStyle name="SAPBEXstdItem 2 5" xfId="27437"/>
    <cellStyle name="SAPBEXstdItem 2 6" xfId="27438"/>
    <cellStyle name="SAPBEXstdItem 2 7" xfId="27439"/>
    <cellStyle name="SAPBEXstdItem 2 8" xfId="27440"/>
    <cellStyle name="SAPBEXstdItem 20" xfId="27441"/>
    <cellStyle name="SAPBEXstdItem 20 2" xfId="27442"/>
    <cellStyle name="SAPBEXstdItem 20 2 2" xfId="27443"/>
    <cellStyle name="SAPBEXstdItem 20 2 3" xfId="27444"/>
    <cellStyle name="SAPBEXstdItem 20 2 4" xfId="27445"/>
    <cellStyle name="SAPBEXstdItem 20 2 5" xfId="27446"/>
    <cellStyle name="SAPBEXstdItem 20 2 6" xfId="27447"/>
    <cellStyle name="SAPBEXstdItem 20 3" xfId="27448"/>
    <cellStyle name="SAPBEXstdItem 20 3 2" xfId="27449"/>
    <cellStyle name="SAPBEXstdItem 20 3 3" xfId="27450"/>
    <cellStyle name="SAPBEXstdItem 20 3 4" xfId="27451"/>
    <cellStyle name="SAPBEXstdItem 20 3 5" xfId="27452"/>
    <cellStyle name="SAPBEXstdItem 20 3 6" xfId="27453"/>
    <cellStyle name="SAPBEXstdItem 20 4" xfId="27454"/>
    <cellStyle name="SAPBEXstdItem 20 5" xfId="27455"/>
    <cellStyle name="SAPBEXstdItem 20 6" xfId="27456"/>
    <cellStyle name="SAPBEXstdItem 20 7" xfId="27457"/>
    <cellStyle name="SAPBEXstdItem 20 8" xfId="27458"/>
    <cellStyle name="SAPBEXstdItem 21" xfId="27459"/>
    <cellStyle name="SAPBEXstdItem 21 2" xfId="27460"/>
    <cellStyle name="SAPBEXstdItem 21 2 2" xfId="27461"/>
    <cellStyle name="SAPBEXstdItem 21 2 3" xfId="27462"/>
    <cellStyle name="SAPBEXstdItem 21 2 4" xfId="27463"/>
    <cellStyle name="SAPBEXstdItem 21 2 5" xfId="27464"/>
    <cellStyle name="SAPBEXstdItem 21 2 6" xfId="27465"/>
    <cellStyle name="SAPBEXstdItem 21 3" xfId="27466"/>
    <cellStyle name="SAPBEXstdItem 21 3 2" xfId="27467"/>
    <cellStyle name="SAPBEXstdItem 21 3 3" xfId="27468"/>
    <cellStyle name="SAPBEXstdItem 21 3 4" xfId="27469"/>
    <cellStyle name="SAPBEXstdItem 21 3 5" xfId="27470"/>
    <cellStyle name="SAPBEXstdItem 21 3 6" xfId="27471"/>
    <cellStyle name="SAPBEXstdItem 21 4" xfId="27472"/>
    <cellStyle name="SAPBEXstdItem 21 5" xfId="27473"/>
    <cellStyle name="SAPBEXstdItem 21 6" xfId="27474"/>
    <cellStyle name="SAPBEXstdItem 21 7" xfId="27475"/>
    <cellStyle name="SAPBEXstdItem 21 8" xfId="27476"/>
    <cellStyle name="SAPBEXstdItem 22" xfId="27477"/>
    <cellStyle name="SAPBEXstdItem 23" xfId="27478"/>
    <cellStyle name="SAPBEXstdItem 24" xfId="27479"/>
    <cellStyle name="SAPBEXstdItem 25" xfId="27480"/>
    <cellStyle name="SAPBEXstdItem 26" xfId="27481"/>
    <cellStyle name="SAPBEXstdItem 27" xfId="32960"/>
    <cellStyle name="SAPBEXstdItem 3" xfId="27482"/>
    <cellStyle name="SAPBEXstdItem 3 2" xfId="27483"/>
    <cellStyle name="SAPBEXstdItem 3 2 2" xfId="27484"/>
    <cellStyle name="SAPBEXstdItem 3 2 2 2" xfId="27485"/>
    <cellStyle name="SAPBEXstdItem 3 2 2 3" xfId="27486"/>
    <cellStyle name="SAPBEXstdItem 3 2 2 4" xfId="27487"/>
    <cellStyle name="SAPBEXstdItem 3 2 2 5" xfId="27488"/>
    <cellStyle name="SAPBEXstdItem 3 2 2 6" xfId="27489"/>
    <cellStyle name="SAPBEXstdItem 3 2 3" xfId="27490"/>
    <cellStyle name="SAPBEXstdItem 3 2 3 2" xfId="27491"/>
    <cellStyle name="SAPBEXstdItem 3 2 3 3" xfId="27492"/>
    <cellStyle name="SAPBEXstdItem 3 2 3 4" xfId="27493"/>
    <cellStyle name="SAPBEXstdItem 3 2 3 5" xfId="27494"/>
    <cellStyle name="SAPBEXstdItem 3 2 3 6" xfId="27495"/>
    <cellStyle name="SAPBEXstdItem 3 2 4" xfId="27496"/>
    <cellStyle name="SAPBEXstdItem 3 2 5" xfId="27497"/>
    <cellStyle name="SAPBEXstdItem 3 2 6" xfId="27498"/>
    <cellStyle name="SAPBEXstdItem 3 2 7" xfId="27499"/>
    <cellStyle name="SAPBEXstdItem 3 2 8" xfId="27500"/>
    <cellStyle name="SAPBEXstdItem 3 3" xfId="27501"/>
    <cellStyle name="SAPBEXstdItem 3 3 2" xfId="27502"/>
    <cellStyle name="SAPBEXstdItem 3 3 2 2" xfId="27503"/>
    <cellStyle name="SAPBEXstdItem 3 3 2 3" xfId="27504"/>
    <cellStyle name="SAPBEXstdItem 3 3 2 4" xfId="27505"/>
    <cellStyle name="SAPBEXstdItem 3 3 2 5" xfId="27506"/>
    <cellStyle name="SAPBEXstdItem 3 3 2 6" xfId="27507"/>
    <cellStyle name="SAPBEXstdItem 3 3 3" xfId="27508"/>
    <cellStyle name="SAPBEXstdItem 3 3 3 2" xfId="27509"/>
    <cellStyle name="SAPBEXstdItem 3 3 3 3" xfId="27510"/>
    <cellStyle name="SAPBEXstdItem 3 3 3 4" xfId="27511"/>
    <cellStyle name="SAPBEXstdItem 3 3 3 5" xfId="27512"/>
    <cellStyle name="SAPBEXstdItem 3 3 3 6" xfId="27513"/>
    <cellStyle name="SAPBEXstdItem 3 3 4" xfId="27514"/>
    <cellStyle name="SAPBEXstdItem 3 3 5" xfId="27515"/>
    <cellStyle name="SAPBEXstdItem 3 3 6" xfId="27516"/>
    <cellStyle name="SAPBEXstdItem 3 3 7" xfId="27517"/>
    <cellStyle name="SAPBEXstdItem 3 3 8" xfId="27518"/>
    <cellStyle name="SAPBEXstdItem 3 4" xfId="27519"/>
    <cellStyle name="SAPBEXstdItem 3 5" xfId="27520"/>
    <cellStyle name="SAPBEXstdItem 3 6" xfId="27521"/>
    <cellStyle name="SAPBEXstdItem 3 7" xfId="27522"/>
    <cellStyle name="SAPBEXstdItem 3 8" xfId="27523"/>
    <cellStyle name="SAPBEXstdItem 4" xfId="27524"/>
    <cellStyle name="SAPBEXstdItem 4 2" xfId="27525"/>
    <cellStyle name="SAPBEXstdItem 4 2 2" xfId="27526"/>
    <cellStyle name="SAPBEXstdItem 4 2 2 2" xfId="27527"/>
    <cellStyle name="SAPBEXstdItem 4 2 2 3" xfId="27528"/>
    <cellStyle name="SAPBEXstdItem 4 2 2 4" xfId="27529"/>
    <cellStyle name="SAPBEXstdItem 4 2 2 5" xfId="27530"/>
    <cellStyle name="SAPBEXstdItem 4 2 2 6" xfId="27531"/>
    <cellStyle name="SAPBEXstdItem 4 2 3" xfId="27532"/>
    <cellStyle name="SAPBEXstdItem 4 2 3 2" xfId="27533"/>
    <cellStyle name="SAPBEXstdItem 4 2 3 3" xfId="27534"/>
    <cellStyle name="SAPBEXstdItem 4 2 3 4" xfId="27535"/>
    <cellStyle name="SAPBEXstdItem 4 2 3 5" xfId="27536"/>
    <cellStyle name="SAPBEXstdItem 4 2 3 6" xfId="27537"/>
    <cellStyle name="SAPBEXstdItem 4 2 4" xfId="27538"/>
    <cellStyle name="SAPBEXstdItem 4 2 5" xfId="27539"/>
    <cellStyle name="SAPBEXstdItem 4 2 6" xfId="27540"/>
    <cellStyle name="SAPBEXstdItem 4 2 7" xfId="27541"/>
    <cellStyle name="SAPBEXstdItem 4 2 8" xfId="27542"/>
    <cellStyle name="SAPBEXstdItem 4 3" xfId="27543"/>
    <cellStyle name="SAPBEXstdItem 4 3 2" xfId="27544"/>
    <cellStyle name="SAPBEXstdItem 4 3 2 2" xfId="27545"/>
    <cellStyle name="SAPBEXstdItem 4 3 2 3" xfId="27546"/>
    <cellStyle name="SAPBEXstdItem 4 3 2 4" xfId="27547"/>
    <cellStyle name="SAPBEXstdItem 4 3 2 5" xfId="27548"/>
    <cellStyle name="SAPBEXstdItem 4 3 2 6" xfId="27549"/>
    <cellStyle name="SAPBEXstdItem 4 3 3" xfId="27550"/>
    <cellStyle name="SAPBEXstdItem 4 3 3 2" xfId="27551"/>
    <cellStyle name="SAPBEXstdItem 4 3 3 3" xfId="27552"/>
    <cellStyle name="SAPBEXstdItem 4 3 3 4" xfId="27553"/>
    <cellStyle name="SAPBEXstdItem 4 3 3 5" xfId="27554"/>
    <cellStyle name="SAPBEXstdItem 4 3 3 6" xfId="27555"/>
    <cellStyle name="SAPBEXstdItem 4 3 4" xfId="27556"/>
    <cellStyle name="SAPBEXstdItem 4 3 5" xfId="27557"/>
    <cellStyle name="SAPBEXstdItem 4 3 6" xfId="27558"/>
    <cellStyle name="SAPBEXstdItem 4 3 7" xfId="27559"/>
    <cellStyle name="SAPBEXstdItem 4 3 8" xfId="27560"/>
    <cellStyle name="SAPBEXstdItem 4 4" xfId="27561"/>
    <cellStyle name="SAPBEXstdItem 4 5" xfId="27562"/>
    <cellStyle name="SAPBEXstdItem 4 6" xfId="27563"/>
    <cellStyle name="SAPBEXstdItem 4 7" xfId="27564"/>
    <cellStyle name="SAPBEXstdItem 4 8" xfId="27565"/>
    <cellStyle name="SAPBEXstdItem 5" xfId="27566"/>
    <cellStyle name="SAPBEXstdItem 5 2" xfId="27567"/>
    <cellStyle name="SAPBEXstdItem 5 2 2" xfId="27568"/>
    <cellStyle name="SAPBEXstdItem 5 2 2 2" xfId="27569"/>
    <cellStyle name="SAPBEXstdItem 5 2 2 3" xfId="27570"/>
    <cellStyle name="SAPBEXstdItem 5 2 2 4" xfId="27571"/>
    <cellStyle name="SAPBEXstdItem 5 2 2 5" xfId="27572"/>
    <cellStyle name="SAPBEXstdItem 5 2 2 6" xfId="27573"/>
    <cellStyle name="SAPBEXstdItem 5 2 3" xfId="27574"/>
    <cellStyle name="SAPBEXstdItem 5 2 3 2" xfId="27575"/>
    <cellStyle name="SAPBEXstdItem 5 2 3 3" xfId="27576"/>
    <cellStyle name="SAPBEXstdItem 5 2 3 4" xfId="27577"/>
    <cellStyle name="SAPBEXstdItem 5 2 3 5" xfId="27578"/>
    <cellStyle name="SAPBEXstdItem 5 2 3 6" xfId="27579"/>
    <cellStyle name="SAPBEXstdItem 5 2 4" xfId="27580"/>
    <cellStyle name="SAPBEXstdItem 5 2 5" xfId="27581"/>
    <cellStyle name="SAPBEXstdItem 5 2 6" xfId="27582"/>
    <cellStyle name="SAPBEXstdItem 5 2 7" xfId="27583"/>
    <cellStyle name="SAPBEXstdItem 5 2 8" xfId="27584"/>
    <cellStyle name="SAPBEXstdItem 5 3" xfId="27585"/>
    <cellStyle name="SAPBEXstdItem 5 3 2" xfId="27586"/>
    <cellStyle name="SAPBEXstdItem 5 3 2 2" xfId="27587"/>
    <cellStyle name="SAPBEXstdItem 5 3 2 3" xfId="27588"/>
    <cellStyle name="SAPBEXstdItem 5 3 2 4" xfId="27589"/>
    <cellStyle name="SAPBEXstdItem 5 3 2 5" xfId="27590"/>
    <cellStyle name="SAPBEXstdItem 5 3 2 6" xfId="27591"/>
    <cellStyle name="SAPBEXstdItem 5 3 3" xfId="27592"/>
    <cellStyle name="SAPBEXstdItem 5 3 3 2" xfId="27593"/>
    <cellStyle name="SAPBEXstdItem 5 3 3 3" xfId="27594"/>
    <cellStyle name="SAPBEXstdItem 5 3 3 4" xfId="27595"/>
    <cellStyle name="SAPBEXstdItem 5 3 3 5" xfId="27596"/>
    <cellStyle name="SAPBEXstdItem 5 3 3 6" xfId="27597"/>
    <cellStyle name="SAPBEXstdItem 5 3 4" xfId="27598"/>
    <cellStyle name="SAPBEXstdItem 5 3 5" xfId="27599"/>
    <cellStyle name="SAPBEXstdItem 5 3 6" xfId="27600"/>
    <cellStyle name="SAPBEXstdItem 5 3 7" xfId="27601"/>
    <cellStyle name="SAPBEXstdItem 5 3 8" xfId="27602"/>
    <cellStyle name="SAPBEXstdItem 5 4" xfId="27603"/>
    <cellStyle name="SAPBEXstdItem 5 5" xfId="27604"/>
    <cellStyle name="SAPBEXstdItem 5 6" xfId="27605"/>
    <cellStyle name="SAPBEXstdItem 5 7" xfId="27606"/>
    <cellStyle name="SAPBEXstdItem 5 8" xfId="27607"/>
    <cellStyle name="SAPBEXstdItem 6" xfId="27608"/>
    <cellStyle name="SAPBEXstdItem 6 2" xfId="27609"/>
    <cellStyle name="SAPBEXstdItem 6 2 2" xfId="27610"/>
    <cellStyle name="SAPBEXstdItem 6 2 2 2" xfId="27611"/>
    <cellStyle name="SAPBEXstdItem 6 2 2 3" xfId="27612"/>
    <cellStyle name="SAPBEXstdItem 6 2 2 4" xfId="27613"/>
    <cellStyle name="SAPBEXstdItem 6 2 2 5" xfId="27614"/>
    <cellStyle name="SAPBEXstdItem 6 2 2 6" xfId="27615"/>
    <cellStyle name="SAPBEXstdItem 6 2 3" xfId="27616"/>
    <cellStyle name="SAPBEXstdItem 6 2 3 2" xfId="27617"/>
    <cellStyle name="SAPBEXstdItem 6 2 3 3" xfId="27618"/>
    <cellStyle name="SAPBEXstdItem 6 2 3 4" xfId="27619"/>
    <cellStyle name="SAPBEXstdItem 6 2 3 5" xfId="27620"/>
    <cellStyle name="SAPBEXstdItem 6 2 3 6" xfId="27621"/>
    <cellStyle name="SAPBEXstdItem 6 2 4" xfId="27622"/>
    <cellStyle name="SAPBEXstdItem 6 2 5" xfId="27623"/>
    <cellStyle name="SAPBEXstdItem 6 2 6" xfId="27624"/>
    <cellStyle name="SAPBEXstdItem 6 2 7" xfId="27625"/>
    <cellStyle name="SAPBEXstdItem 6 2 8" xfId="27626"/>
    <cellStyle name="SAPBEXstdItem 6 3" xfId="27627"/>
    <cellStyle name="SAPBEXstdItem 6 3 2" xfId="27628"/>
    <cellStyle name="SAPBEXstdItem 6 3 2 2" xfId="27629"/>
    <cellStyle name="SAPBEXstdItem 6 3 2 3" xfId="27630"/>
    <cellStyle name="SAPBEXstdItem 6 3 2 4" xfId="27631"/>
    <cellStyle name="SAPBEXstdItem 6 3 2 5" xfId="27632"/>
    <cellStyle name="SAPBEXstdItem 6 3 2 6" xfId="27633"/>
    <cellStyle name="SAPBEXstdItem 6 3 3" xfId="27634"/>
    <cellStyle name="SAPBEXstdItem 6 3 3 2" xfId="27635"/>
    <cellStyle name="SAPBEXstdItem 6 3 3 3" xfId="27636"/>
    <cellStyle name="SAPBEXstdItem 6 3 3 4" xfId="27637"/>
    <cellStyle name="SAPBEXstdItem 6 3 3 5" xfId="27638"/>
    <cellStyle name="SAPBEXstdItem 6 3 3 6" xfId="27639"/>
    <cellStyle name="SAPBEXstdItem 6 3 4" xfId="27640"/>
    <cellStyle name="SAPBEXstdItem 6 3 5" xfId="27641"/>
    <cellStyle name="SAPBEXstdItem 6 3 6" xfId="27642"/>
    <cellStyle name="SAPBEXstdItem 6 3 7" xfId="27643"/>
    <cellStyle name="SAPBEXstdItem 6 3 8" xfId="27644"/>
    <cellStyle name="SAPBEXstdItem 6 4" xfId="27645"/>
    <cellStyle name="SAPBEXstdItem 6 5" xfId="27646"/>
    <cellStyle name="SAPBEXstdItem 6 6" xfId="27647"/>
    <cellStyle name="SAPBEXstdItem 6 7" xfId="27648"/>
    <cellStyle name="SAPBEXstdItem 6 8" xfId="27649"/>
    <cellStyle name="SAPBEXstdItem 7" xfId="27650"/>
    <cellStyle name="SAPBEXstdItem 7 2" xfId="27651"/>
    <cellStyle name="SAPBEXstdItem 7 2 2" xfId="27652"/>
    <cellStyle name="SAPBEXstdItem 7 2 2 2" xfId="27653"/>
    <cellStyle name="SAPBEXstdItem 7 2 2 3" xfId="27654"/>
    <cellStyle name="SAPBEXstdItem 7 2 2 4" xfId="27655"/>
    <cellStyle name="SAPBEXstdItem 7 2 2 5" xfId="27656"/>
    <cellStyle name="SAPBEXstdItem 7 2 2 6" xfId="27657"/>
    <cellStyle name="SAPBEXstdItem 7 2 3" xfId="27658"/>
    <cellStyle name="SAPBEXstdItem 7 2 3 2" xfId="27659"/>
    <cellStyle name="SAPBEXstdItem 7 2 3 3" xfId="27660"/>
    <cellStyle name="SAPBEXstdItem 7 2 3 4" xfId="27661"/>
    <cellStyle name="SAPBEXstdItem 7 2 3 5" xfId="27662"/>
    <cellStyle name="SAPBEXstdItem 7 2 3 6" xfId="27663"/>
    <cellStyle name="SAPBEXstdItem 7 2 4" xfId="27664"/>
    <cellStyle name="SAPBEXstdItem 7 2 5" xfId="27665"/>
    <cellStyle name="SAPBEXstdItem 7 2 6" xfId="27666"/>
    <cellStyle name="SAPBEXstdItem 7 2 7" xfId="27667"/>
    <cellStyle name="SAPBEXstdItem 7 2 8" xfId="27668"/>
    <cellStyle name="SAPBEXstdItem 7 3" xfId="27669"/>
    <cellStyle name="SAPBEXstdItem 7 3 2" xfId="27670"/>
    <cellStyle name="SAPBEXstdItem 7 3 2 2" xfId="27671"/>
    <cellStyle name="SAPBEXstdItem 7 3 2 3" xfId="27672"/>
    <cellStyle name="SAPBEXstdItem 7 3 2 4" xfId="27673"/>
    <cellStyle name="SAPBEXstdItem 7 3 2 5" xfId="27674"/>
    <cellStyle name="SAPBEXstdItem 7 3 2 6" xfId="27675"/>
    <cellStyle name="SAPBEXstdItem 7 3 3" xfId="27676"/>
    <cellStyle name="SAPBEXstdItem 7 3 3 2" xfId="27677"/>
    <cellStyle name="SAPBEXstdItem 7 3 3 3" xfId="27678"/>
    <cellStyle name="SAPBEXstdItem 7 3 3 4" xfId="27679"/>
    <cellStyle name="SAPBEXstdItem 7 3 3 5" xfId="27680"/>
    <cellStyle name="SAPBEXstdItem 7 3 3 6" xfId="27681"/>
    <cellStyle name="SAPBEXstdItem 7 3 4" xfId="27682"/>
    <cellStyle name="SAPBEXstdItem 7 3 5" xfId="27683"/>
    <cellStyle name="SAPBEXstdItem 7 3 6" xfId="27684"/>
    <cellStyle name="SAPBEXstdItem 7 3 7" xfId="27685"/>
    <cellStyle name="SAPBEXstdItem 7 3 8" xfId="27686"/>
    <cellStyle name="SAPBEXstdItem 7 4" xfId="27687"/>
    <cellStyle name="SAPBEXstdItem 7 5" xfId="27688"/>
    <cellStyle name="SAPBEXstdItem 7 6" xfId="27689"/>
    <cellStyle name="SAPBEXstdItem 7 7" xfId="27690"/>
    <cellStyle name="SAPBEXstdItem 7 8" xfId="27691"/>
    <cellStyle name="SAPBEXstdItem 8" xfId="27692"/>
    <cellStyle name="SAPBEXstdItem 8 2" xfId="27693"/>
    <cellStyle name="SAPBEXstdItem 8 2 2" xfId="27694"/>
    <cellStyle name="SAPBEXstdItem 8 2 2 2" xfId="27695"/>
    <cellStyle name="SAPBEXstdItem 8 2 2 3" xfId="27696"/>
    <cellStyle name="SAPBEXstdItem 8 2 2 4" xfId="27697"/>
    <cellStyle name="SAPBEXstdItem 8 2 2 5" xfId="27698"/>
    <cellStyle name="SAPBEXstdItem 8 2 2 6" xfId="27699"/>
    <cellStyle name="SAPBEXstdItem 8 2 3" xfId="27700"/>
    <cellStyle name="SAPBEXstdItem 8 2 3 2" xfId="27701"/>
    <cellStyle name="SAPBEXstdItem 8 2 3 3" xfId="27702"/>
    <cellStyle name="SAPBEXstdItem 8 2 3 4" xfId="27703"/>
    <cellStyle name="SAPBEXstdItem 8 2 3 5" xfId="27704"/>
    <cellStyle name="SAPBEXstdItem 8 2 3 6" xfId="27705"/>
    <cellStyle name="SAPBEXstdItem 8 2 4" xfId="27706"/>
    <cellStyle name="SAPBEXstdItem 8 2 5" xfId="27707"/>
    <cellStyle name="SAPBEXstdItem 8 2 6" xfId="27708"/>
    <cellStyle name="SAPBEXstdItem 8 2 7" xfId="27709"/>
    <cellStyle name="SAPBEXstdItem 8 2 8" xfId="27710"/>
    <cellStyle name="SAPBEXstdItem 8 3" xfId="27711"/>
    <cellStyle name="SAPBEXstdItem 8 3 2" xfId="27712"/>
    <cellStyle name="SAPBEXstdItem 8 3 2 2" xfId="27713"/>
    <cellStyle name="SAPBEXstdItem 8 3 2 3" xfId="27714"/>
    <cellStyle name="SAPBEXstdItem 8 3 2 4" xfId="27715"/>
    <cellStyle name="SAPBEXstdItem 8 3 2 5" xfId="27716"/>
    <cellStyle name="SAPBEXstdItem 8 3 2 6" xfId="27717"/>
    <cellStyle name="SAPBEXstdItem 8 3 3" xfId="27718"/>
    <cellStyle name="SAPBEXstdItem 8 3 3 2" xfId="27719"/>
    <cellStyle name="SAPBEXstdItem 8 3 3 3" xfId="27720"/>
    <cellStyle name="SAPBEXstdItem 8 3 3 4" xfId="27721"/>
    <cellStyle name="SAPBEXstdItem 8 3 3 5" xfId="27722"/>
    <cellStyle name="SAPBEXstdItem 8 3 3 6" xfId="27723"/>
    <cellStyle name="SAPBEXstdItem 8 3 4" xfId="27724"/>
    <cellStyle name="SAPBEXstdItem 8 3 5" xfId="27725"/>
    <cellStyle name="SAPBEXstdItem 8 3 6" xfId="27726"/>
    <cellStyle name="SAPBEXstdItem 8 3 7" xfId="27727"/>
    <cellStyle name="SAPBEXstdItem 8 3 8" xfId="27728"/>
    <cellStyle name="SAPBEXstdItem 8 4" xfId="27729"/>
    <cellStyle name="SAPBEXstdItem 8 5" xfId="27730"/>
    <cellStyle name="SAPBEXstdItem 8 6" xfId="27731"/>
    <cellStyle name="SAPBEXstdItem 8 7" xfId="27732"/>
    <cellStyle name="SAPBEXstdItem 8 8" xfId="27733"/>
    <cellStyle name="SAPBEXstdItem 9" xfId="27734"/>
    <cellStyle name="SAPBEXstdItem 9 2" xfId="27735"/>
    <cellStyle name="SAPBEXstdItem 9 2 2" xfId="27736"/>
    <cellStyle name="SAPBEXstdItem 9 2 2 2" xfId="27737"/>
    <cellStyle name="SAPBEXstdItem 9 2 2 3" xfId="27738"/>
    <cellStyle name="SAPBEXstdItem 9 2 2 4" xfId="27739"/>
    <cellStyle name="SAPBEXstdItem 9 2 2 5" xfId="27740"/>
    <cellStyle name="SAPBEXstdItem 9 2 2 6" xfId="27741"/>
    <cellStyle name="SAPBEXstdItem 9 2 3" xfId="27742"/>
    <cellStyle name="SAPBEXstdItem 9 2 3 2" xfId="27743"/>
    <cellStyle name="SAPBEXstdItem 9 2 3 3" xfId="27744"/>
    <cellStyle name="SAPBEXstdItem 9 2 3 4" xfId="27745"/>
    <cellStyle name="SAPBEXstdItem 9 2 3 5" xfId="27746"/>
    <cellStyle name="SAPBEXstdItem 9 2 3 6" xfId="27747"/>
    <cellStyle name="SAPBEXstdItem 9 2 4" xfId="27748"/>
    <cellStyle name="SAPBEXstdItem 9 2 5" xfId="27749"/>
    <cellStyle name="SAPBEXstdItem 9 2 6" xfId="27750"/>
    <cellStyle name="SAPBEXstdItem 9 2 7" xfId="27751"/>
    <cellStyle name="SAPBEXstdItem 9 2 8" xfId="27752"/>
    <cellStyle name="SAPBEXstdItem 9 3" xfId="27753"/>
    <cellStyle name="SAPBEXstdItem 9 3 2" xfId="27754"/>
    <cellStyle name="SAPBEXstdItem 9 3 2 2" xfId="27755"/>
    <cellStyle name="SAPBEXstdItem 9 3 2 3" xfId="27756"/>
    <cellStyle name="SAPBEXstdItem 9 3 2 4" xfId="27757"/>
    <cellStyle name="SAPBEXstdItem 9 3 2 5" xfId="27758"/>
    <cellStyle name="SAPBEXstdItem 9 3 2 6" xfId="27759"/>
    <cellStyle name="SAPBEXstdItem 9 3 3" xfId="27760"/>
    <cellStyle name="SAPBEXstdItem 9 3 3 2" xfId="27761"/>
    <cellStyle name="SAPBEXstdItem 9 3 3 3" xfId="27762"/>
    <cellStyle name="SAPBEXstdItem 9 3 3 4" xfId="27763"/>
    <cellStyle name="SAPBEXstdItem 9 3 3 5" xfId="27764"/>
    <cellStyle name="SAPBEXstdItem 9 3 3 6" xfId="27765"/>
    <cellStyle name="SAPBEXstdItem 9 3 4" xfId="27766"/>
    <cellStyle name="SAPBEXstdItem 9 3 5" xfId="27767"/>
    <cellStyle name="SAPBEXstdItem 9 3 6" xfId="27768"/>
    <cellStyle name="SAPBEXstdItem 9 3 7" xfId="27769"/>
    <cellStyle name="SAPBEXstdItem 9 3 8" xfId="27770"/>
    <cellStyle name="SAPBEXstdItem 9 4" xfId="27771"/>
    <cellStyle name="SAPBEXstdItem 9 5" xfId="27772"/>
    <cellStyle name="SAPBEXstdItem 9 6" xfId="27773"/>
    <cellStyle name="SAPBEXstdItem 9 7" xfId="27774"/>
    <cellStyle name="SAPBEXstdItem 9 8" xfId="27775"/>
    <cellStyle name="SAPBEXstdItem_Input PL ana GRD - HCREG" xfId="27776"/>
    <cellStyle name="SAPBEXstdItemX" xfId="46"/>
    <cellStyle name="SAPBEXstdItemX 10" xfId="27777"/>
    <cellStyle name="SAPBEXstdItemX 10 2" xfId="27778"/>
    <cellStyle name="SAPBEXstdItemX 10 2 2" xfId="27779"/>
    <cellStyle name="SAPBEXstdItemX 10 2 2 2" xfId="27780"/>
    <cellStyle name="SAPBEXstdItemX 10 2 2 3" xfId="27781"/>
    <cellStyle name="SAPBEXstdItemX 10 2 2 4" xfId="27782"/>
    <cellStyle name="SAPBEXstdItemX 10 2 2 5" xfId="27783"/>
    <cellStyle name="SAPBEXstdItemX 10 2 2 6" xfId="27784"/>
    <cellStyle name="SAPBEXstdItemX 10 2 3" xfId="27785"/>
    <cellStyle name="SAPBEXstdItemX 10 2 3 2" xfId="27786"/>
    <cellStyle name="SAPBEXstdItemX 10 2 3 3" xfId="27787"/>
    <cellStyle name="SAPBEXstdItemX 10 2 3 4" xfId="27788"/>
    <cellStyle name="SAPBEXstdItemX 10 2 3 5" xfId="27789"/>
    <cellStyle name="SAPBEXstdItemX 10 2 3 6" xfId="27790"/>
    <cellStyle name="SAPBEXstdItemX 10 2 4" xfId="27791"/>
    <cellStyle name="SAPBEXstdItemX 10 2 5" xfId="27792"/>
    <cellStyle name="SAPBEXstdItemX 10 2 6" xfId="27793"/>
    <cellStyle name="SAPBEXstdItemX 10 2 7" xfId="27794"/>
    <cellStyle name="SAPBEXstdItemX 10 2 8" xfId="27795"/>
    <cellStyle name="SAPBEXstdItemX 10 3" xfId="27796"/>
    <cellStyle name="SAPBEXstdItemX 10 3 2" xfId="27797"/>
    <cellStyle name="SAPBEXstdItemX 10 3 2 2" xfId="27798"/>
    <cellStyle name="SAPBEXstdItemX 10 3 2 3" xfId="27799"/>
    <cellStyle name="SAPBEXstdItemX 10 3 2 4" xfId="27800"/>
    <cellStyle name="SAPBEXstdItemX 10 3 2 5" xfId="27801"/>
    <cellStyle name="SAPBEXstdItemX 10 3 2 6" xfId="27802"/>
    <cellStyle name="SAPBEXstdItemX 10 3 3" xfId="27803"/>
    <cellStyle name="SAPBEXstdItemX 10 3 3 2" xfId="27804"/>
    <cellStyle name="SAPBEXstdItemX 10 3 3 3" xfId="27805"/>
    <cellStyle name="SAPBEXstdItemX 10 3 3 4" xfId="27806"/>
    <cellStyle name="SAPBEXstdItemX 10 3 3 5" xfId="27807"/>
    <cellStyle name="SAPBEXstdItemX 10 3 3 6" xfId="27808"/>
    <cellStyle name="SAPBEXstdItemX 10 3 4" xfId="27809"/>
    <cellStyle name="SAPBEXstdItemX 10 3 5" xfId="27810"/>
    <cellStyle name="SAPBEXstdItemX 10 3 6" xfId="27811"/>
    <cellStyle name="SAPBEXstdItemX 10 3 7" xfId="27812"/>
    <cellStyle name="SAPBEXstdItemX 10 3 8" xfId="27813"/>
    <cellStyle name="SAPBEXstdItemX 10 4" xfId="27814"/>
    <cellStyle name="SAPBEXstdItemX 10 5" xfId="27815"/>
    <cellStyle name="SAPBEXstdItemX 10 6" xfId="27816"/>
    <cellStyle name="SAPBEXstdItemX 10 7" xfId="27817"/>
    <cellStyle name="SAPBEXstdItemX 10 8" xfId="27818"/>
    <cellStyle name="SAPBEXstdItemX 11" xfId="27819"/>
    <cellStyle name="SAPBEXstdItemX 11 2" xfId="27820"/>
    <cellStyle name="SAPBEXstdItemX 11 2 2" xfId="27821"/>
    <cellStyle name="SAPBEXstdItemX 11 2 2 2" xfId="27822"/>
    <cellStyle name="SAPBEXstdItemX 11 2 2 3" xfId="27823"/>
    <cellStyle name="SAPBEXstdItemX 11 2 2 4" xfId="27824"/>
    <cellStyle name="SAPBEXstdItemX 11 2 2 5" xfId="27825"/>
    <cellStyle name="SAPBEXstdItemX 11 2 2 6" xfId="27826"/>
    <cellStyle name="SAPBEXstdItemX 11 2 3" xfId="27827"/>
    <cellStyle name="SAPBEXstdItemX 11 2 3 2" xfId="27828"/>
    <cellStyle name="SAPBEXstdItemX 11 2 3 3" xfId="27829"/>
    <cellStyle name="SAPBEXstdItemX 11 2 3 4" xfId="27830"/>
    <cellStyle name="SAPBEXstdItemX 11 2 3 5" xfId="27831"/>
    <cellStyle name="SAPBEXstdItemX 11 2 3 6" xfId="27832"/>
    <cellStyle name="SAPBEXstdItemX 11 2 4" xfId="27833"/>
    <cellStyle name="SAPBEXstdItemX 11 2 5" xfId="27834"/>
    <cellStyle name="SAPBEXstdItemX 11 2 6" xfId="27835"/>
    <cellStyle name="SAPBEXstdItemX 11 2 7" xfId="27836"/>
    <cellStyle name="SAPBEXstdItemX 11 2 8" xfId="27837"/>
    <cellStyle name="SAPBEXstdItemX 11 3" xfId="27838"/>
    <cellStyle name="SAPBEXstdItemX 11 3 2" xfId="27839"/>
    <cellStyle name="SAPBEXstdItemX 11 3 2 2" xfId="27840"/>
    <cellStyle name="SAPBEXstdItemX 11 3 2 3" xfId="27841"/>
    <cellStyle name="SAPBEXstdItemX 11 3 2 4" xfId="27842"/>
    <cellStyle name="SAPBEXstdItemX 11 3 2 5" xfId="27843"/>
    <cellStyle name="SAPBEXstdItemX 11 3 2 6" xfId="27844"/>
    <cellStyle name="SAPBEXstdItemX 11 3 3" xfId="27845"/>
    <cellStyle name="SAPBEXstdItemX 11 3 3 2" xfId="27846"/>
    <cellStyle name="SAPBEXstdItemX 11 3 3 3" xfId="27847"/>
    <cellStyle name="SAPBEXstdItemX 11 3 3 4" xfId="27848"/>
    <cellStyle name="SAPBEXstdItemX 11 3 3 5" xfId="27849"/>
    <cellStyle name="SAPBEXstdItemX 11 3 3 6" xfId="27850"/>
    <cellStyle name="SAPBEXstdItemX 11 3 4" xfId="27851"/>
    <cellStyle name="SAPBEXstdItemX 11 3 5" xfId="27852"/>
    <cellStyle name="SAPBEXstdItemX 11 3 6" xfId="27853"/>
    <cellStyle name="SAPBEXstdItemX 11 3 7" xfId="27854"/>
    <cellStyle name="SAPBEXstdItemX 11 3 8" xfId="27855"/>
    <cellStyle name="SAPBEXstdItemX 11 4" xfId="27856"/>
    <cellStyle name="SAPBEXstdItemX 11 5" xfId="27857"/>
    <cellStyle name="SAPBEXstdItemX 11 6" xfId="27858"/>
    <cellStyle name="SAPBEXstdItemX 11 7" xfId="27859"/>
    <cellStyle name="SAPBEXstdItemX 11 8" xfId="27860"/>
    <cellStyle name="SAPBEXstdItemX 12" xfId="27861"/>
    <cellStyle name="SAPBEXstdItemX 12 2" xfId="27862"/>
    <cellStyle name="SAPBEXstdItemX 12 2 2" xfId="27863"/>
    <cellStyle name="SAPBEXstdItemX 12 2 2 2" xfId="27864"/>
    <cellStyle name="SAPBEXstdItemX 12 2 2 3" xfId="27865"/>
    <cellStyle name="SAPBEXstdItemX 12 2 2 4" xfId="27866"/>
    <cellStyle name="SAPBEXstdItemX 12 2 2 5" xfId="27867"/>
    <cellStyle name="SAPBEXstdItemX 12 2 2 6" xfId="27868"/>
    <cellStyle name="SAPBEXstdItemX 12 2 3" xfId="27869"/>
    <cellStyle name="SAPBEXstdItemX 12 2 3 2" xfId="27870"/>
    <cellStyle name="SAPBEXstdItemX 12 2 3 3" xfId="27871"/>
    <cellStyle name="SAPBEXstdItemX 12 2 3 4" xfId="27872"/>
    <cellStyle name="SAPBEXstdItemX 12 2 3 5" xfId="27873"/>
    <cellStyle name="SAPBEXstdItemX 12 2 3 6" xfId="27874"/>
    <cellStyle name="SAPBEXstdItemX 12 2 4" xfId="27875"/>
    <cellStyle name="SAPBEXstdItemX 12 2 5" xfId="27876"/>
    <cellStyle name="SAPBEXstdItemX 12 2 6" xfId="27877"/>
    <cellStyle name="SAPBEXstdItemX 12 2 7" xfId="27878"/>
    <cellStyle name="SAPBEXstdItemX 12 2 8" xfId="27879"/>
    <cellStyle name="SAPBEXstdItemX 12 3" xfId="27880"/>
    <cellStyle name="SAPBEXstdItemX 12 3 2" xfId="27881"/>
    <cellStyle name="SAPBEXstdItemX 12 3 2 2" xfId="27882"/>
    <cellStyle name="SAPBEXstdItemX 12 3 2 3" xfId="27883"/>
    <cellStyle name="SAPBEXstdItemX 12 3 2 4" xfId="27884"/>
    <cellStyle name="SAPBEXstdItemX 12 3 2 5" xfId="27885"/>
    <cellStyle name="SAPBEXstdItemX 12 3 2 6" xfId="27886"/>
    <cellStyle name="SAPBEXstdItemX 12 3 3" xfId="27887"/>
    <cellStyle name="SAPBEXstdItemX 12 3 3 2" xfId="27888"/>
    <cellStyle name="SAPBEXstdItemX 12 3 3 3" xfId="27889"/>
    <cellStyle name="SAPBEXstdItemX 12 3 3 4" xfId="27890"/>
    <cellStyle name="SAPBEXstdItemX 12 3 3 5" xfId="27891"/>
    <cellStyle name="SAPBEXstdItemX 12 3 3 6" xfId="27892"/>
    <cellStyle name="SAPBEXstdItemX 12 3 4" xfId="27893"/>
    <cellStyle name="SAPBEXstdItemX 12 3 5" xfId="27894"/>
    <cellStyle name="SAPBEXstdItemX 12 3 6" xfId="27895"/>
    <cellStyle name="SAPBEXstdItemX 12 3 7" xfId="27896"/>
    <cellStyle name="SAPBEXstdItemX 12 3 8" xfId="27897"/>
    <cellStyle name="SAPBEXstdItemX 12 4" xfId="27898"/>
    <cellStyle name="SAPBEXstdItemX 12 5" xfId="27899"/>
    <cellStyle name="SAPBEXstdItemX 12 6" xfId="27900"/>
    <cellStyle name="SAPBEXstdItemX 12 7" xfId="27901"/>
    <cellStyle name="SAPBEXstdItemX 12 8" xfId="27902"/>
    <cellStyle name="SAPBEXstdItemX 13" xfId="27903"/>
    <cellStyle name="SAPBEXstdItemX 13 2" xfId="27904"/>
    <cellStyle name="SAPBEXstdItemX 13 2 2" xfId="27905"/>
    <cellStyle name="SAPBEXstdItemX 13 2 2 2" xfId="27906"/>
    <cellStyle name="SAPBEXstdItemX 13 2 2 3" xfId="27907"/>
    <cellStyle name="SAPBEXstdItemX 13 2 2 4" xfId="27908"/>
    <cellStyle name="SAPBEXstdItemX 13 2 2 5" xfId="27909"/>
    <cellStyle name="SAPBEXstdItemX 13 2 2 6" xfId="27910"/>
    <cellStyle name="SAPBEXstdItemX 13 2 3" xfId="27911"/>
    <cellStyle name="SAPBEXstdItemX 13 2 3 2" xfId="27912"/>
    <cellStyle name="SAPBEXstdItemX 13 2 3 3" xfId="27913"/>
    <cellStyle name="SAPBEXstdItemX 13 2 3 4" xfId="27914"/>
    <cellStyle name="SAPBEXstdItemX 13 2 3 5" xfId="27915"/>
    <cellStyle name="SAPBEXstdItemX 13 2 3 6" xfId="27916"/>
    <cellStyle name="SAPBEXstdItemX 13 2 4" xfId="27917"/>
    <cellStyle name="SAPBEXstdItemX 13 2 5" xfId="27918"/>
    <cellStyle name="SAPBEXstdItemX 13 2 6" xfId="27919"/>
    <cellStyle name="SAPBEXstdItemX 13 2 7" xfId="27920"/>
    <cellStyle name="SAPBEXstdItemX 13 2 8" xfId="27921"/>
    <cellStyle name="SAPBEXstdItemX 13 3" xfId="27922"/>
    <cellStyle name="SAPBEXstdItemX 13 3 2" xfId="27923"/>
    <cellStyle name="SAPBEXstdItemX 13 3 2 2" xfId="27924"/>
    <cellStyle name="SAPBEXstdItemX 13 3 2 3" xfId="27925"/>
    <cellStyle name="SAPBEXstdItemX 13 3 2 4" xfId="27926"/>
    <cellStyle name="SAPBEXstdItemX 13 3 2 5" xfId="27927"/>
    <cellStyle name="SAPBEXstdItemX 13 3 2 6" xfId="27928"/>
    <cellStyle name="SAPBEXstdItemX 13 3 3" xfId="27929"/>
    <cellStyle name="SAPBEXstdItemX 13 3 3 2" xfId="27930"/>
    <cellStyle name="SAPBEXstdItemX 13 3 3 3" xfId="27931"/>
    <cellStyle name="SAPBEXstdItemX 13 3 3 4" xfId="27932"/>
    <cellStyle name="SAPBEXstdItemX 13 3 3 5" xfId="27933"/>
    <cellStyle name="SAPBEXstdItemX 13 3 3 6" xfId="27934"/>
    <cellStyle name="SAPBEXstdItemX 13 3 4" xfId="27935"/>
    <cellStyle name="SAPBEXstdItemX 13 3 5" xfId="27936"/>
    <cellStyle name="SAPBEXstdItemX 13 3 6" xfId="27937"/>
    <cellStyle name="SAPBEXstdItemX 13 3 7" xfId="27938"/>
    <cellStyle name="SAPBEXstdItemX 13 3 8" xfId="27939"/>
    <cellStyle name="SAPBEXstdItemX 13 4" xfId="27940"/>
    <cellStyle name="SAPBEXstdItemX 13 5" xfId="27941"/>
    <cellStyle name="SAPBEXstdItemX 13 6" xfId="27942"/>
    <cellStyle name="SAPBEXstdItemX 13 7" xfId="27943"/>
    <cellStyle name="SAPBEXstdItemX 13 8" xfId="27944"/>
    <cellStyle name="SAPBEXstdItemX 14" xfId="27945"/>
    <cellStyle name="SAPBEXstdItemX 14 2" xfId="27946"/>
    <cellStyle name="SAPBEXstdItemX 14 2 2" xfId="27947"/>
    <cellStyle name="SAPBEXstdItemX 14 2 2 2" xfId="27948"/>
    <cellStyle name="SAPBEXstdItemX 14 2 2 3" xfId="27949"/>
    <cellStyle name="SAPBEXstdItemX 14 2 2 4" xfId="27950"/>
    <cellStyle name="SAPBEXstdItemX 14 2 2 5" xfId="27951"/>
    <cellStyle name="SAPBEXstdItemX 14 2 2 6" xfId="27952"/>
    <cellStyle name="SAPBEXstdItemX 14 2 3" xfId="27953"/>
    <cellStyle name="SAPBEXstdItemX 14 2 3 2" xfId="27954"/>
    <cellStyle name="SAPBEXstdItemX 14 2 3 3" xfId="27955"/>
    <cellStyle name="SAPBEXstdItemX 14 2 3 4" xfId="27956"/>
    <cellStyle name="SAPBEXstdItemX 14 2 3 5" xfId="27957"/>
    <cellStyle name="SAPBEXstdItemX 14 2 3 6" xfId="27958"/>
    <cellStyle name="SAPBEXstdItemX 14 2 4" xfId="27959"/>
    <cellStyle name="SAPBEXstdItemX 14 2 5" xfId="27960"/>
    <cellStyle name="SAPBEXstdItemX 14 2 6" xfId="27961"/>
    <cellStyle name="SAPBEXstdItemX 14 2 7" xfId="27962"/>
    <cellStyle name="SAPBEXstdItemX 14 2 8" xfId="27963"/>
    <cellStyle name="SAPBEXstdItemX 14 3" xfId="27964"/>
    <cellStyle name="SAPBEXstdItemX 14 3 2" xfId="27965"/>
    <cellStyle name="SAPBEXstdItemX 14 3 2 2" xfId="27966"/>
    <cellStyle name="SAPBEXstdItemX 14 3 2 3" xfId="27967"/>
    <cellStyle name="SAPBEXstdItemX 14 3 2 4" xfId="27968"/>
    <cellStyle name="SAPBEXstdItemX 14 3 2 5" xfId="27969"/>
    <cellStyle name="SAPBEXstdItemX 14 3 2 6" xfId="27970"/>
    <cellStyle name="SAPBEXstdItemX 14 3 3" xfId="27971"/>
    <cellStyle name="SAPBEXstdItemX 14 3 3 2" xfId="27972"/>
    <cellStyle name="SAPBEXstdItemX 14 3 3 3" xfId="27973"/>
    <cellStyle name="SAPBEXstdItemX 14 3 3 4" xfId="27974"/>
    <cellStyle name="SAPBEXstdItemX 14 3 3 5" xfId="27975"/>
    <cellStyle name="SAPBEXstdItemX 14 3 3 6" xfId="27976"/>
    <cellStyle name="SAPBEXstdItemX 14 3 4" xfId="27977"/>
    <cellStyle name="SAPBEXstdItemX 14 3 5" xfId="27978"/>
    <cellStyle name="SAPBEXstdItemX 14 3 6" xfId="27979"/>
    <cellStyle name="SAPBEXstdItemX 14 3 7" xfId="27980"/>
    <cellStyle name="SAPBEXstdItemX 14 3 8" xfId="27981"/>
    <cellStyle name="SAPBEXstdItemX 14 4" xfId="27982"/>
    <cellStyle name="SAPBEXstdItemX 14 5" xfId="27983"/>
    <cellStyle name="SAPBEXstdItemX 14 6" xfId="27984"/>
    <cellStyle name="SAPBEXstdItemX 14 7" xfId="27985"/>
    <cellStyle name="SAPBEXstdItemX 14 8" xfId="27986"/>
    <cellStyle name="SAPBEXstdItemX 15" xfId="27987"/>
    <cellStyle name="SAPBEXstdItemX 15 2" xfId="27988"/>
    <cellStyle name="SAPBEXstdItemX 15 2 2" xfId="27989"/>
    <cellStyle name="SAPBEXstdItemX 15 2 2 2" xfId="27990"/>
    <cellStyle name="SAPBEXstdItemX 15 2 2 3" xfId="27991"/>
    <cellStyle name="SAPBEXstdItemX 15 2 2 4" xfId="27992"/>
    <cellStyle name="SAPBEXstdItemX 15 2 2 5" xfId="27993"/>
    <cellStyle name="SAPBEXstdItemX 15 2 2 6" xfId="27994"/>
    <cellStyle name="SAPBEXstdItemX 15 2 3" xfId="27995"/>
    <cellStyle name="SAPBEXstdItemX 15 2 3 2" xfId="27996"/>
    <cellStyle name="SAPBEXstdItemX 15 2 3 3" xfId="27997"/>
    <cellStyle name="SAPBEXstdItemX 15 2 3 4" xfId="27998"/>
    <cellStyle name="SAPBEXstdItemX 15 2 3 5" xfId="27999"/>
    <cellStyle name="SAPBEXstdItemX 15 2 3 6" xfId="28000"/>
    <cellStyle name="SAPBEXstdItemX 15 2 4" xfId="28001"/>
    <cellStyle name="SAPBEXstdItemX 15 2 5" xfId="28002"/>
    <cellStyle name="SAPBEXstdItemX 15 2 6" xfId="28003"/>
    <cellStyle name="SAPBEXstdItemX 15 2 7" xfId="28004"/>
    <cellStyle name="SAPBEXstdItemX 15 2 8" xfId="28005"/>
    <cellStyle name="SAPBEXstdItemX 15 3" xfId="28006"/>
    <cellStyle name="SAPBEXstdItemX 15 3 2" xfId="28007"/>
    <cellStyle name="SAPBEXstdItemX 15 3 2 2" xfId="28008"/>
    <cellStyle name="SAPBEXstdItemX 15 3 2 3" xfId="28009"/>
    <cellStyle name="SAPBEXstdItemX 15 3 2 4" xfId="28010"/>
    <cellStyle name="SAPBEXstdItemX 15 3 2 5" xfId="28011"/>
    <cellStyle name="SAPBEXstdItemX 15 3 2 6" xfId="28012"/>
    <cellStyle name="SAPBEXstdItemX 15 3 3" xfId="28013"/>
    <cellStyle name="SAPBEXstdItemX 15 3 3 2" xfId="28014"/>
    <cellStyle name="SAPBEXstdItemX 15 3 3 3" xfId="28015"/>
    <cellStyle name="SAPBEXstdItemX 15 3 3 4" xfId="28016"/>
    <cellStyle name="SAPBEXstdItemX 15 3 3 5" xfId="28017"/>
    <cellStyle name="SAPBEXstdItemX 15 3 3 6" xfId="28018"/>
    <cellStyle name="SAPBEXstdItemX 15 3 4" xfId="28019"/>
    <cellStyle name="SAPBEXstdItemX 15 3 5" xfId="28020"/>
    <cellStyle name="SAPBEXstdItemX 15 3 6" xfId="28021"/>
    <cellStyle name="SAPBEXstdItemX 15 3 7" xfId="28022"/>
    <cellStyle name="SAPBEXstdItemX 15 3 8" xfId="28023"/>
    <cellStyle name="SAPBEXstdItemX 15 4" xfId="28024"/>
    <cellStyle name="SAPBEXstdItemX 15 5" xfId="28025"/>
    <cellStyle name="SAPBEXstdItemX 15 6" xfId="28026"/>
    <cellStyle name="SAPBEXstdItemX 15 7" xfId="28027"/>
    <cellStyle name="SAPBEXstdItemX 15 8" xfId="28028"/>
    <cellStyle name="SAPBEXstdItemX 16" xfId="28029"/>
    <cellStyle name="SAPBEXstdItemX 16 2" xfId="28030"/>
    <cellStyle name="SAPBEXstdItemX 16 2 2" xfId="28031"/>
    <cellStyle name="SAPBEXstdItemX 16 2 2 2" xfId="28032"/>
    <cellStyle name="SAPBEXstdItemX 16 2 2 3" xfId="28033"/>
    <cellStyle name="SAPBEXstdItemX 16 2 2 4" xfId="28034"/>
    <cellStyle name="SAPBEXstdItemX 16 2 2 5" xfId="28035"/>
    <cellStyle name="SAPBEXstdItemX 16 2 2 6" xfId="28036"/>
    <cellStyle name="SAPBEXstdItemX 16 2 3" xfId="28037"/>
    <cellStyle name="SAPBEXstdItemX 16 2 3 2" xfId="28038"/>
    <cellStyle name="SAPBEXstdItemX 16 2 3 3" xfId="28039"/>
    <cellStyle name="SAPBEXstdItemX 16 2 3 4" xfId="28040"/>
    <cellStyle name="SAPBEXstdItemX 16 2 3 5" xfId="28041"/>
    <cellStyle name="SAPBEXstdItemX 16 2 3 6" xfId="28042"/>
    <cellStyle name="SAPBEXstdItemX 16 2 4" xfId="28043"/>
    <cellStyle name="SAPBEXstdItemX 16 2 5" xfId="28044"/>
    <cellStyle name="SAPBEXstdItemX 16 2 6" xfId="28045"/>
    <cellStyle name="SAPBEXstdItemX 16 2 7" xfId="28046"/>
    <cellStyle name="SAPBEXstdItemX 16 2 8" xfId="28047"/>
    <cellStyle name="SAPBEXstdItemX 16 3" xfId="28048"/>
    <cellStyle name="SAPBEXstdItemX 16 3 2" xfId="28049"/>
    <cellStyle name="SAPBEXstdItemX 16 3 2 2" xfId="28050"/>
    <cellStyle name="SAPBEXstdItemX 16 3 2 3" xfId="28051"/>
    <cellStyle name="SAPBEXstdItemX 16 3 2 4" xfId="28052"/>
    <cellStyle name="SAPBEXstdItemX 16 3 2 5" xfId="28053"/>
    <cellStyle name="SAPBEXstdItemX 16 3 2 6" xfId="28054"/>
    <cellStyle name="SAPBEXstdItemX 16 3 3" xfId="28055"/>
    <cellStyle name="SAPBEXstdItemX 16 3 3 2" xfId="28056"/>
    <cellStyle name="SAPBEXstdItemX 16 3 3 3" xfId="28057"/>
    <cellStyle name="SAPBEXstdItemX 16 3 3 4" xfId="28058"/>
    <cellStyle name="SAPBEXstdItemX 16 3 3 5" xfId="28059"/>
    <cellStyle name="SAPBEXstdItemX 16 3 3 6" xfId="28060"/>
    <cellStyle name="SAPBEXstdItemX 16 3 4" xfId="28061"/>
    <cellStyle name="SAPBEXstdItemX 16 3 5" xfId="28062"/>
    <cellStyle name="SAPBEXstdItemX 16 3 6" xfId="28063"/>
    <cellStyle name="SAPBEXstdItemX 16 3 7" xfId="28064"/>
    <cellStyle name="SAPBEXstdItemX 16 3 8" xfId="28065"/>
    <cellStyle name="SAPBEXstdItemX 16 4" xfId="28066"/>
    <cellStyle name="SAPBEXstdItemX 16 5" xfId="28067"/>
    <cellStyle name="SAPBEXstdItemX 16 6" xfId="28068"/>
    <cellStyle name="SAPBEXstdItemX 16 7" xfId="28069"/>
    <cellStyle name="SAPBEXstdItemX 16 8" xfId="28070"/>
    <cellStyle name="SAPBEXstdItemX 17" xfId="28071"/>
    <cellStyle name="SAPBEXstdItemX 17 2" xfId="28072"/>
    <cellStyle name="SAPBEXstdItemX 17 2 2" xfId="28073"/>
    <cellStyle name="SAPBEXstdItemX 17 2 2 2" xfId="28074"/>
    <cellStyle name="SAPBEXstdItemX 17 2 2 3" xfId="28075"/>
    <cellStyle name="SAPBEXstdItemX 17 2 2 4" xfId="28076"/>
    <cellStyle name="SAPBEXstdItemX 17 2 2 5" xfId="28077"/>
    <cellStyle name="SAPBEXstdItemX 17 2 2 6" xfId="28078"/>
    <cellStyle name="SAPBEXstdItemX 17 2 3" xfId="28079"/>
    <cellStyle name="SAPBEXstdItemX 17 2 3 2" xfId="28080"/>
    <cellStyle name="SAPBEXstdItemX 17 2 3 3" xfId="28081"/>
    <cellStyle name="SAPBEXstdItemX 17 2 3 4" xfId="28082"/>
    <cellStyle name="SAPBEXstdItemX 17 2 3 5" xfId="28083"/>
    <cellStyle name="SAPBEXstdItemX 17 2 3 6" xfId="28084"/>
    <cellStyle name="SAPBEXstdItemX 17 2 4" xfId="28085"/>
    <cellStyle name="SAPBEXstdItemX 17 2 5" xfId="28086"/>
    <cellStyle name="SAPBEXstdItemX 17 2 6" xfId="28087"/>
    <cellStyle name="SAPBEXstdItemX 17 2 7" xfId="28088"/>
    <cellStyle name="SAPBEXstdItemX 17 2 8" xfId="28089"/>
    <cellStyle name="SAPBEXstdItemX 17 3" xfId="28090"/>
    <cellStyle name="SAPBEXstdItemX 17 3 2" xfId="28091"/>
    <cellStyle name="SAPBEXstdItemX 17 3 2 2" xfId="28092"/>
    <cellStyle name="SAPBEXstdItemX 17 3 2 3" xfId="28093"/>
    <cellStyle name="SAPBEXstdItemX 17 3 2 4" xfId="28094"/>
    <cellStyle name="SAPBEXstdItemX 17 3 2 5" xfId="28095"/>
    <cellStyle name="SAPBEXstdItemX 17 3 2 6" xfId="28096"/>
    <cellStyle name="SAPBEXstdItemX 17 3 3" xfId="28097"/>
    <cellStyle name="SAPBEXstdItemX 17 3 3 2" xfId="28098"/>
    <cellStyle name="SAPBEXstdItemX 17 3 3 3" xfId="28099"/>
    <cellStyle name="SAPBEXstdItemX 17 3 3 4" xfId="28100"/>
    <cellStyle name="SAPBEXstdItemX 17 3 3 5" xfId="28101"/>
    <cellStyle name="SAPBEXstdItemX 17 3 3 6" xfId="28102"/>
    <cellStyle name="SAPBEXstdItemX 17 3 4" xfId="28103"/>
    <cellStyle name="SAPBEXstdItemX 17 3 5" xfId="28104"/>
    <cellStyle name="SAPBEXstdItemX 17 3 6" xfId="28105"/>
    <cellStyle name="SAPBEXstdItemX 17 3 7" xfId="28106"/>
    <cellStyle name="SAPBEXstdItemX 17 3 8" xfId="28107"/>
    <cellStyle name="SAPBEXstdItemX 17 4" xfId="28108"/>
    <cellStyle name="SAPBEXstdItemX 17 5" xfId="28109"/>
    <cellStyle name="SAPBEXstdItemX 17 6" xfId="28110"/>
    <cellStyle name="SAPBEXstdItemX 17 7" xfId="28111"/>
    <cellStyle name="SAPBEXstdItemX 17 8" xfId="28112"/>
    <cellStyle name="SAPBEXstdItemX 18" xfId="28113"/>
    <cellStyle name="SAPBEXstdItemX 18 2" xfId="28114"/>
    <cellStyle name="SAPBEXstdItemX 18 2 2" xfId="28115"/>
    <cellStyle name="SAPBEXstdItemX 18 2 2 2" xfId="28116"/>
    <cellStyle name="SAPBEXstdItemX 18 2 2 3" xfId="28117"/>
    <cellStyle name="SAPBEXstdItemX 18 2 2 4" xfId="28118"/>
    <cellStyle name="SAPBEXstdItemX 18 2 2 5" xfId="28119"/>
    <cellStyle name="SAPBEXstdItemX 18 2 2 6" xfId="28120"/>
    <cellStyle name="SAPBEXstdItemX 18 2 3" xfId="28121"/>
    <cellStyle name="SAPBEXstdItemX 18 2 3 2" xfId="28122"/>
    <cellStyle name="SAPBEXstdItemX 18 2 3 3" xfId="28123"/>
    <cellStyle name="SAPBEXstdItemX 18 2 3 4" xfId="28124"/>
    <cellStyle name="SAPBEXstdItemX 18 2 3 5" xfId="28125"/>
    <cellStyle name="SAPBEXstdItemX 18 2 3 6" xfId="28126"/>
    <cellStyle name="SAPBEXstdItemX 18 2 4" xfId="28127"/>
    <cellStyle name="SAPBEXstdItemX 18 2 5" xfId="28128"/>
    <cellStyle name="SAPBEXstdItemX 18 2 6" xfId="28129"/>
    <cellStyle name="SAPBEXstdItemX 18 2 7" xfId="28130"/>
    <cellStyle name="SAPBEXstdItemX 18 2 8" xfId="28131"/>
    <cellStyle name="SAPBEXstdItemX 18 3" xfId="28132"/>
    <cellStyle name="SAPBEXstdItemX 18 3 2" xfId="28133"/>
    <cellStyle name="SAPBEXstdItemX 18 3 2 2" xfId="28134"/>
    <cellStyle name="SAPBEXstdItemX 18 3 2 3" xfId="28135"/>
    <cellStyle name="SAPBEXstdItemX 18 3 2 4" xfId="28136"/>
    <cellStyle name="SAPBEXstdItemX 18 3 2 5" xfId="28137"/>
    <cellStyle name="SAPBEXstdItemX 18 3 2 6" xfId="28138"/>
    <cellStyle name="SAPBEXstdItemX 18 3 3" xfId="28139"/>
    <cellStyle name="SAPBEXstdItemX 18 3 3 2" xfId="28140"/>
    <cellStyle name="SAPBEXstdItemX 18 3 3 3" xfId="28141"/>
    <cellStyle name="SAPBEXstdItemX 18 3 3 4" xfId="28142"/>
    <cellStyle name="SAPBEXstdItemX 18 3 3 5" xfId="28143"/>
    <cellStyle name="SAPBEXstdItemX 18 3 3 6" xfId="28144"/>
    <cellStyle name="SAPBEXstdItemX 18 3 4" xfId="28145"/>
    <cellStyle name="SAPBEXstdItemX 18 3 5" xfId="28146"/>
    <cellStyle name="SAPBEXstdItemX 18 3 6" xfId="28147"/>
    <cellStyle name="SAPBEXstdItemX 18 3 7" xfId="28148"/>
    <cellStyle name="SAPBEXstdItemX 18 3 8" xfId="28149"/>
    <cellStyle name="SAPBEXstdItemX 18 4" xfId="28150"/>
    <cellStyle name="SAPBEXstdItemX 18 5" xfId="28151"/>
    <cellStyle name="SAPBEXstdItemX 18 6" xfId="28152"/>
    <cellStyle name="SAPBEXstdItemX 18 7" xfId="28153"/>
    <cellStyle name="SAPBEXstdItemX 18 8" xfId="28154"/>
    <cellStyle name="SAPBEXstdItemX 19" xfId="28155"/>
    <cellStyle name="SAPBEXstdItemX 19 2" xfId="28156"/>
    <cellStyle name="SAPBEXstdItemX 19 2 2" xfId="28157"/>
    <cellStyle name="SAPBEXstdItemX 19 2 2 2" xfId="28158"/>
    <cellStyle name="SAPBEXstdItemX 19 2 2 3" xfId="28159"/>
    <cellStyle name="SAPBEXstdItemX 19 2 2 4" xfId="28160"/>
    <cellStyle name="SAPBEXstdItemX 19 2 2 5" xfId="28161"/>
    <cellStyle name="SAPBEXstdItemX 19 2 2 6" xfId="28162"/>
    <cellStyle name="SAPBEXstdItemX 19 2 3" xfId="28163"/>
    <cellStyle name="SAPBEXstdItemX 19 2 3 2" xfId="28164"/>
    <cellStyle name="SAPBEXstdItemX 19 2 3 3" xfId="28165"/>
    <cellStyle name="SAPBEXstdItemX 19 2 3 4" xfId="28166"/>
    <cellStyle name="SAPBEXstdItemX 19 2 3 5" xfId="28167"/>
    <cellStyle name="SAPBEXstdItemX 19 2 3 6" xfId="28168"/>
    <cellStyle name="SAPBEXstdItemX 19 2 4" xfId="28169"/>
    <cellStyle name="SAPBEXstdItemX 19 2 5" xfId="28170"/>
    <cellStyle name="SAPBEXstdItemX 19 2 6" xfId="28171"/>
    <cellStyle name="SAPBEXstdItemX 19 2 7" xfId="28172"/>
    <cellStyle name="SAPBEXstdItemX 19 2 8" xfId="28173"/>
    <cellStyle name="SAPBEXstdItemX 19 3" xfId="28174"/>
    <cellStyle name="SAPBEXstdItemX 19 3 2" xfId="28175"/>
    <cellStyle name="SAPBEXstdItemX 19 3 2 2" xfId="28176"/>
    <cellStyle name="SAPBEXstdItemX 19 3 2 3" xfId="28177"/>
    <cellStyle name="SAPBEXstdItemX 19 3 2 4" xfId="28178"/>
    <cellStyle name="SAPBEXstdItemX 19 3 2 5" xfId="28179"/>
    <cellStyle name="SAPBEXstdItemX 19 3 2 6" xfId="28180"/>
    <cellStyle name="SAPBEXstdItemX 19 3 3" xfId="28181"/>
    <cellStyle name="SAPBEXstdItemX 19 3 3 2" xfId="28182"/>
    <cellStyle name="SAPBEXstdItemX 19 3 3 3" xfId="28183"/>
    <cellStyle name="SAPBEXstdItemX 19 3 3 4" xfId="28184"/>
    <cellStyle name="SAPBEXstdItemX 19 3 3 5" xfId="28185"/>
    <cellStyle name="SAPBEXstdItemX 19 3 3 6" xfId="28186"/>
    <cellStyle name="SAPBEXstdItemX 19 3 4" xfId="28187"/>
    <cellStyle name="SAPBEXstdItemX 19 3 5" xfId="28188"/>
    <cellStyle name="SAPBEXstdItemX 19 3 6" xfId="28189"/>
    <cellStyle name="SAPBEXstdItemX 19 3 7" xfId="28190"/>
    <cellStyle name="SAPBEXstdItemX 19 3 8" xfId="28191"/>
    <cellStyle name="SAPBEXstdItemX 19 4" xfId="28192"/>
    <cellStyle name="SAPBEXstdItemX 19 5" xfId="28193"/>
    <cellStyle name="SAPBEXstdItemX 19 6" xfId="28194"/>
    <cellStyle name="SAPBEXstdItemX 19 7" xfId="28195"/>
    <cellStyle name="SAPBEXstdItemX 19 8" xfId="28196"/>
    <cellStyle name="SAPBEXstdItemX 2" xfId="28197"/>
    <cellStyle name="SAPBEXstdItemX 2 2" xfId="28198"/>
    <cellStyle name="SAPBEXstdItemX 2 2 2" xfId="28199"/>
    <cellStyle name="SAPBEXstdItemX 2 2 2 2" xfId="28200"/>
    <cellStyle name="SAPBEXstdItemX 2 2 2 3" xfId="28201"/>
    <cellStyle name="SAPBEXstdItemX 2 2 2 4" xfId="28202"/>
    <cellStyle name="SAPBEXstdItemX 2 2 2 5" xfId="28203"/>
    <cellStyle name="SAPBEXstdItemX 2 2 2 6" xfId="28204"/>
    <cellStyle name="SAPBEXstdItemX 2 2 3" xfId="28205"/>
    <cellStyle name="SAPBEXstdItemX 2 2 3 2" xfId="28206"/>
    <cellStyle name="SAPBEXstdItemX 2 2 3 3" xfId="28207"/>
    <cellStyle name="SAPBEXstdItemX 2 2 3 4" xfId="28208"/>
    <cellStyle name="SAPBEXstdItemX 2 2 3 5" xfId="28209"/>
    <cellStyle name="SAPBEXstdItemX 2 2 3 6" xfId="28210"/>
    <cellStyle name="SAPBEXstdItemX 2 2 4" xfId="28211"/>
    <cellStyle name="SAPBEXstdItemX 2 2 5" xfId="28212"/>
    <cellStyle name="SAPBEXstdItemX 2 2 6" xfId="28213"/>
    <cellStyle name="SAPBEXstdItemX 2 2 7" xfId="28214"/>
    <cellStyle name="SAPBEXstdItemX 2 2 8" xfId="28215"/>
    <cellStyle name="SAPBEXstdItemX 2 3" xfId="28216"/>
    <cellStyle name="SAPBEXstdItemX 2 3 2" xfId="28217"/>
    <cellStyle name="SAPBEXstdItemX 2 3 2 2" xfId="28218"/>
    <cellStyle name="SAPBEXstdItemX 2 3 2 3" xfId="28219"/>
    <cellStyle name="SAPBEXstdItemX 2 3 2 4" xfId="28220"/>
    <cellStyle name="SAPBEXstdItemX 2 3 2 5" xfId="28221"/>
    <cellStyle name="SAPBEXstdItemX 2 3 2 6" xfId="28222"/>
    <cellStyle name="SAPBEXstdItemX 2 3 3" xfId="28223"/>
    <cellStyle name="SAPBEXstdItemX 2 3 3 2" xfId="28224"/>
    <cellStyle name="SAPBEXstdItemX 2 3 3 3" xfId="28225"/>
    <cellStyle name="SAPBEXstdItemX 2 3 3 4" xfId="28226"/>
    <cellStyle name="SAPBEXstdItemX 2 3 3 5" xfId="28227"/>
    <cellStyle name="SAPBEXstdItemX 2 3 3 6" xfId="28228"/>
    <cellStyle name="SAPBEXstdItemX 2 3 4" xfId="28229"/>
    <cellStyle name="SAPBEXstdItemX 2 3 5" xfId="28230"/>
    <cellStyle name="SAPBEXstdItemX 2 3 6" xfId="28231"/>
    <cellStyle name="SAPBEXstdItemX 2 3 7" xfId="28232"/>
    <cellStyle name="SAPBEXstdItemX 2 3 8" xfId="28233"/>
    <cellStyle name="SAPBEXstdItemX 2 4" xfId="28234"/>
    <cellStyle name="SAPBEXstdItemX 2 5" xfId="28235"/>
    <cellStyle name="SAPBEXstdItemX 2 6" xfId="28236"/>
    <cellStyle name="SAPBEXstdItemX 2 7" xfId="28237"/>
    <cellStyle name="SAPBEXstdItemX 2 8" xfId="28238"/>
    <cellStyle name="SAPBEXstdItemX 20" xfId="28239"/>
    <cellStyle name="SAPBEXstdItemX 20 2" xfId="28240"/>
    <cellStyle name="SAPBEXstdItemX 20 2 2" xfId="28241"/>
    <cellStyle name="SAPBEXstdItemX 20 2 3" xfId="28242"/>
    <cellStyle name="SAPBEXstdItemX 20 2 4" xfId="28243"/>
    <cellStyle name="SAPBEXstdItemX 20 2 5" xfId="28244"/>
    <cellStyle name="SAPBEXstdItemX 20 2 6" xfId="28245"/>
    <cellStyle name="SAPBEXstdItemX 20 3" xfId="28246"/>
    <cellStyle name="SAPBEXstdItemX 20 3 2" xfId="28247"/>
    <cellStyle name="SAPBEXstdItemX 20 3 3" xfId="28248"/>
    <cellStyle name="SAPBEXstdItemX 20 3 4" xfId="28249"/>
    <cellStyle name="SAPBEXstdItemX 20 3 5" xfId="28250"/>
    <cellStyle name="SAPBEXstdItemX 20 3 6" xfId="28251"/>
    <cellStyle name="SAPBEXstdItemX 20 4" xfId="28252"/>
    <cellStyle name="SAPBEXstdItemX 20 5" xfId="28253"/>
    <cellStyle name="SAPBEXstdItemX 20 6" xfId="28254"/>
    <cellStyle name="SAPBEXstdItemX 20 7" xfId="28255"/>
    <cellStyle name="SAPBEXstdItemX 20 8" xfId="28256"/>
    <cellStyle name="SAPBEXstdItemX 21" xfId="28257"/>
    <cellStyle name="SAPBEXstdItemX 21 2" xfId="28258"/>
    <cellStyle name="SAPBEXstdItemX 21 2 2" xfId="28259"/>
    <cellStyle name="SAPBEXstdItemX 21 2 3" xfId="28260"/>
    <cellStyle name="SAPBEXstdItemX 21 2 4" xfId="28261"/>
    <cellStyle name="SAPBEXstdItemX 21 2 5" xfId="28262"/>
    <cellStyle name="SAPBEXstdItemX 21 2 6" xfId="28263"/>
    <cellStyle name="SAPBEXstdItemX 21 3" xfId="28264"/>
    <cellStyle name="SAPBEXstdItemX 21 3 2" xfId="28265"/>
    <cellStyle name="SAPBEXstdItemX 21 3 3" xfId="28266"/>
    <cellStyle name="SAPBEXstdItemX 21 3 4" xfId="28267"/>
    <cellStyle name="SAPBEXstdItemX 21 3 5" xfId="28268"/>
    <cellStyle name="SAPBEXstdItemX 21 3 6" xfId="28269"/>
    <cellStyle name="SAPBEXstdItemX 21 4" xfId="28270"/>
    <cellStyle name="SAPBEXstdItemX 21 5" xfId="28271"/>
    <cellStyle name="SAPBEXstdItemX 21 6" xfId="28272"/>
    <cellStyle name="SAPBEXstdItemX 21 7" xfId="28273"/>
    <cellStyle name="SAPBEXstdItemX 21 8" xfId="28274"/>
    <cellStyle name="SAPBEXstdItemX 22" xfId="28275"/>
    <cellStyle name="SAPBEXstdItemX 23" xfId="28276"/>
    <cellStyle name="SAPBEXstdItemX 24" xfId="28277"/>
    <cellStyle name="SAPBEXstdItemX 25" xfId="28278"/>
    <cellStyle name="SAPBEXstdItemX 26" xfId="28279"/>
    <cellStyle name="SAPBEXstdItemX 27" xfId="32961"/>
    <cellStyle name="SAPBEXstdItemX 3" xfId="28280"/>
    <cellStyle name="SAPBEXstdItemX 3 2" xfId="28281"/>
    <cellStyle name="SAPBEXstdItemX 3 2 2" xfId="28282"/>
    <cellStyle name="SAPBEXstdItemX 3 2 2 2" xfId="28283"/>
    <cellStyle name="SAPBEXstdItemX 3 2 2 3" xfId="28284"/>
    <cellStyle name="SAPBEXstdItemX 3 2 2 4" xfId="28285"/>
    <cellStyle name="SAPBEXstdItemX 3 2 2 5" xfId="28286"/>
    <cellStyle name="SAPBEXstdItemX 3 2 2 6" xfId="28287"/>
    <cellStyle name="SAPBEXstdItemX 3 2 3" xfId="28288"/>
    <cellStyle name="SAPBEXstdItemX 3 2 3 2" xfId="28289"/>
    <cellStyle name="SAPBEXstdItemX 3 2 3 3" xfId="28290"/>
    <cellStyle name="SAPBEXstdItemX 3 2 3 4" xfId="28291"/>
    <cellStyle name="SAPBEXstdItemX 3 2 3 5" xfId="28292"/>
    <cellStyle name="SAPBEXstdItemX 3 2 3 6" xfId="28293"/>
    <cellStyle name="SAPBEXstdItemX 3 2 4" xfId="28294"/>
    <cellStyle name="SAPBEXstdItemX 3 2 5" xfId="28295"/>
    <cellStyle name="SAPBEXstdItemX 3 2 6" xfId="28296"/>
    <cellStyle name="SAPBEXstdItemX 3 2 7" xfId="28297"/>
    <cellStyle name="SAPBEXstdItemX 3 2 8" xfId="28298"/>
    <cellStyle name="SAPBEXstdItemX 3 3" xfId="28299"/>
    <cellStyle name="SAPBEXstdItemX 3 3 2" xfId="28300"/>
    <cellStyle name="SAPBEXstdItemX 3 3 2 2" xfId="28301"/>
    <cellStyle name="SAPBEXstdItemX 3 3 2 3" xfId="28302"/>
    <cellStyle name="SAPBEXstdItemX 3 3 2 4" xfId="28303"/>
    <cellStyle name="SAPBEXstdItemX 3 3 2 5" xfId="28304"/>
    <cellStyle name="SAPBEXstdItemX 3 3 2 6" xfId="28305"/>
    <cellStyle name="SAPBEXstdItemX 3 3 3" xfId="28306"/>
    <cellStyle name="SAPBEXstdItemX 3 3 3 2" xfId="28307"/>
    <cellStyle name="SAPBEXstdItemX 3 3 3 3" xfId="28308"/>
    <cellStyle name="SAPBEXstdItemX 3 3 3 4" xfId="28309"/>
    <cellStyle name="SAPBEXstdItemX 3 3 3 5" xfId="28310"/>
    <cellStyle name="SAPBEXstdItemX 3 3 3 6" xfId="28311"/>
    <cellStyle name="SAPBEXstdItemX 3 3 4" xfId="28312"/>
    <cellStyle name="SAPBEXstdItemX 3 3 5" xfId="28313"/>
    <cellStyle name="SAPBEXstdItemX 3 3 6" xfId="28314"/>
    <cellStyle name="SAPBEXstdItemX 3 3 7" xfId="28315"/>
    <cellStyle name="SAPBEXstdItemX 3 3 8" xfId="28316"/>
    <cellStyle name="SAPBEXstdItemX 3 4" xfId="28317"/>
    <cellStyle name="SAPBEXstdItemX 3 5" xfId="28318"/>
    <cellStyle name="SAPBEXstdItemX 3 6" xfId="28319"/>
    <cellStyle name="SAPBEXstdItemX 3 7" xfId="28320"/>
    <cellStyle name="SAPBEXstdItemX 3 8" xfId="28321"/>
    <cellStyle name="SAPBEXstdItemX 4" xfId="28322"/>
    <cellStyle name="SAPBEXstdItemX 4 2" xfId="28323"/>
    <cellStyle name="SAPBEXstdItemX 4 2 2" xfId="28324"/>
    <cellStyle name="SAPBEXstdItemX 4 2 2 2" xfId="28325"/>
    <cellStyle name="SAPBEXstdItemX 4 2 2 3" xfId="28326"/>
    <cellStyle name="SAPBEXstdItemX 4 2 2 4" xfId="28327"/>
    <cellStyle name="SAPBEXstdItemX 4 2 2 5" xfId="28328"/>
    <cellStyle name="SAPBEXstdItemX 4 2 2 6" xfId="28329"/>
    <cellStyle name="SAPBEXstdItemX 4 2 3" xfId="28330"/>
    <cellStyle name="SAPBEXstdItemX 4 2 3 2" xfId="28331"/>
    <cellStyle name="SAPBEXstdItemX 4 2 3 3" xfId="28332"/>
    <cellStyle name="SAPBEXstdItemX 4 2 3 4" xfId="28333"/>
    <cellStyle name="SAPBEXstdItemX 4 2 3 5" xfId="28334"/>
    <cellStyle name="SAPBEXstdItemX 4 2 3 6" xfId="28335"/>
    <cellStyle name="SAPBEXstdItemX 4 2 4" xfId="28336"/>
    <cellStyle name="SAPBEXstdItemX 4 2 5" xfId="28337"/>
    <cellStyle name="SAPBEXstdItemX 4 2 6" xfId="28338"/>
    <cellStyle name="SAPBEXstdItemX 4 2 7" xfId="28339"/>
    <cellStyle name="SAPBEXstdItemX 4 2 8" xfId="28340"/>
    <cellStyle name="SAPBEXstdItemX 4 3" xfId="28341"/>
    <cellStyle name="SAPBEXstdItemX 4 3 2" xfId="28342"/>
    <cellStyle name="SAPBEXstdItemX 4 3 2 2" xfId="28343"/>
    <cellStyle name="SAPBEXstdItemX 4 3 2 3" xfId="28344"/>
    <cellStyle name="SAPBEXstdItemX 4 3 2 4" xfId="28345"/>
    <cellStyle name="SAPBEXstdItemX 4 3 2 5" xfId="28346"/>
    <cellStyle name="SAPBEXstdItemX 4 3 2 6" xfId="28347"/>
    <cellStyle name="SAPBEXstdItemX 4 3 3" xfId="28348"/>
    <cellStyle name="SAPBEXstdItemX 4 3 3 2" xfId="28349"/>
    <cellStyle name="SAPBEXstdItemX 4 3 3 3" xfId="28350"/>
    <cellStyle name="SAPBEXstdItemX 4 3 3 4" xfId="28351"/>
    <cellStyle name="SAPBEXstdItemX 4 3 3 5" xfId="28352"/>
    <cellStyle name="SAPBEXstdItemX 4 3 3 6" xfId="28353"/>
    <cellStyle name="SAPBEXstdItemX 4 3 4" xfId="28354"/>
    <cellStyle name="SAPBEXstdItemX 4 3 5" xfId="28355"/>
    <cellStyle name="SAPBEXstdItemX 4 3 6" xfId="28356"/>
    <cellStyle name="SAPBEXstdItemX 4 3 7" xfId="28357"/>
    <cellStyle name="SAPBEXstdItemX 4 3 8" xfId="28358"/>
    <cellStyle name="SAPBEXstdItemX 4 4" xfId="28359"/>
    <cellStyle name="SAPBEXstdItemX 4 5" xfId="28360"/>
    <cellStyle name="SAPBEXstdItemX 4 6" xfId="28361"/>
    <cellStyle name="SAPBEXstdItemX 4 7" xfId="28362"/>
    <cellStyle name="SAPBEXstdItemX 4 8" xfId="28363"/>
    <cellStyle name="SAPBEXstdItemX 5" xfId="28364"/>
    <cellStyle name="SAPBEXstdItemX 5 2" xfId="28365"/>
    <cellStyle name="SAPBEXstdItemX 5 2 2" xfId="28366"/>
    <cellStyle name="SAPBEXstdItemX 5 2 2 2" xfId="28367"/>
    <cellStyle name="SAPBEXstdItemX 5 2 2 3" xfId="28368"/>
    <cellStyle name="SAPBEXstdItemX 5 2 2 4" xfId="28369"/>
    <cellStyle name="SAPBEXstdItemX 5 2 2 5" xfId="28370"/>
    <cellStyle name="SAPBEXstdItemX 5 2 2 6" xfId="28371"/>
    <cellStyle name="SAPBEXstdItemX 5 2 3" xfId="28372"/>
    <cellStyle name="SAPBEXstdItemX 5 2 3 2" xfId="28373"/>
    <cellStyle name="SAPBEXstdItemX 5 2 3 3" xfId="28374"/>
    <cellStyle name="SAPBEXstdItemX 5 2 3 4" xfId="28375"/>
    <cellStyle name="SAPBEXstdItemX 5 2 3 5" xfId="28376"/>
    <cellStyle name="SAPBEXstdItemX 5 2 3 6" xfId="28377"/>
    <cellStyle name="SAPBEXstdItemX 5 2 4" xfId="28378"/>
    <cellStyle name="SAPBEXstdItemX 5 2 5" xfId="28379"/>
    <cellStyle name="SAPBEXstdItemX 5 2 6" xfId="28380"/>
    <cellStyle name="SAPBEXstdItemX 5 2 7" xfId="28381"/>
    <cellStyle name="SAPBEXstdItemX 5 2 8" xfId="28382"/>
    <cellStyle name="SAPBEXstdItemX 5 3" xfId="28383"/>
    <cellStyle name="SAPBEXstdItemX 5 3 2" xfId="28384"/>
    <cellStyle name="SAPBEXstdItemX 5 3 2 2" xfId="28385"/>
    <cellStyle name="SAPBEXstdItemX 5 3 2 3" xfId="28386"/>
    <cellStyle name="SAPBEXstdItemX 5 3 2 4" xfId="28387"/>
    <cellStyle name="SAPBEXstdItemX 5 3 2 5" xfId="28388"/>
    <cellStyle name="SAPBEXstdItemX 5 3 2 6" xfId="28389"/>
    <cellStyle name="SAPBEXstdItemX 5 3 3" xfId="28390"/>
    <cellStyle name="SAPBEXstdItemX 5 3 3 2" xfId="28391"/>
    <cellStyle name="SAPBEXstdItemX 5 3 3 3" xfId="28392"/>
    <cellStyle name="SAPBEXstdItemX 5 3 3 4" xfId="28393"/>
    <cellStyle name="SAPBEXstdItemX 5 3 3 5" xfId="28394"/>
    <cellStyle name="SAPBEXstdItemX 5 3 3 6" xfId="28395"/>
    <cellStyle name="SAPBEXstdItemX 5 3 4" xfId="28396"/>
    <cellStyle name="SAPBEXstdItemX 5 3 5" xfId="28397"/>
    <cellStyle name="SAPBEXstdItemX 5 3 6" xfId="28398"/>
    <cellStyle name="SAPBEXstdItemX 5 3 7" xfId="28399"/>
    <cellStyle name="SAPBEXstdItemX 5 3 8" xfId="28400"/>
    <cellStyle name="SAPBEXstdItemX 5 4" xfId="28401"/>
    <cellStyle name="SAPBEXstdItemX 5 5" xfId="28402"/>
    <cellStyle name="SAPBEXstdItemX 5 6" xfId="28403"/>
    <cellStyle name="SAPBEXstdItemX 5 7" xfId="28404"/>
    <cellStyle name="SAPBEXstdItemX 5 8" xfId="28405"/>
    <cellStyle name="SAPBEXstdItemX 6" xfId="28406"/>
    <cellStyle name="SAPBEXstdItemX 6 2" xfId="28407"/>
    <cellStyle name="SAPBEXstdItemX 6 2 2" xfId="28408"/>
    <cellStyle name="SAPBEXstdItemX 6 2 2 2" xfId="28409"/>
    <cellStyle name="SAPBEXstdItemX 6 2 2 3" xfId="28410"/>
    <cellStyle name="SAPBEXstdItemX 6 2 2 4" xfId="28411"/>
    <cellStyle name="SAPBEXstdItemX 6 2 2 5" xfId="28412"/>
    <cellStyle name="SAPBEXstdItemX 6 2 2 6" xfId="28413"/>
    <cellStyle name="SAPBEXstdItemX 6 2 3" xfId="28414"/>
    <cellStyle name="SAPBEXstdItemX 6 2 3 2" xfId="28415"/>
    <cellStyle name="SAPBEXstdItemX 6 2 3 3" xfId="28416"/>
    <cellStyle name="SAPBEXstdItemX 6 2 3 4" xfId="28417"/>
    <cellStyle name="SAPBEXstdItemX 6 2 3 5" xfId="28418"/>
    <cellStyle name="SAPBEXstdItemX 6 2 3 6" xfId="28419"/>
    <cellStyle name="SAPBEXstdItemX 6 2 4" xfId="28420"/>
    <cellStyle name="SAPBEXstdItemX 6 2 5" xfId="28421"/>
    <cellStyle name="SAPBEXstdItemX 6 2 6" xfId="28422"/>
    <cellStyle name="SAPBEXstdItemX 6 2 7" xfId="28423"/>
    <cellStyle name="SAPBEXstdItemX 6 2 8" xfId="28424"/>
    <cellStyle name="SAPBEXstdItemX 6 3" xfId="28425"/>
    <cellStyle name="SAPBEXstdItemX 6 3 2" xfId="28426"/>
    <cellStyle name="SAPBEXstdItemX 6 3 2 2" xfId="28427"/>
    <cellStyle name="SAPBEXstdItemX 6 3 2 3" xfId="28428"/>
    <cellStyle name="SAPBEXstdItemX 6 3 2 4" xfId="28429"/>
    <cellStyle name="SAPBEXstdItemX 6 3 2 5" xfId="28430"/>
    <cellStyle name="SAPBEXstdItemX 6 3 2 6" xfId="28431"/>
    <cellStyle name="SAPBEXstdItemX 6 3 3" xfId="28432"/>
    <cellStyle name="SAPBEXstdItemX 6 3 3 2" xfId="28433"/>
    <cellStyle name="SAPBEXstdItemX 6 3 3 3" xfId="28434"/>
    <cellStyle name="SAPBEXstdItemX 6 3 3 4" xfId="28435"/>
    <cellStyle name="SAPBEXstdItemX 6 3 3 5" xfId="28436"/>
    <cellStyle name="SAPBEXstdItemX 6 3 3 6" xfId="28437"/>
    <cellStyle name="SAPBEXstdItemX 6 3 4" xfId="28438"/>
    <cellStyle name="SAPBEXstdItemX 6 3 5" xfId="28439"/>
    <cellStyle name="SAPBEXstdItemX 6 3 6" xfId="28440"/>
    <cellStyle name="SAPBEXstdItemX 6 3 7" xfId="28441"/>
    <cellStyle name="SAPBEXstdItemX 6 3 8" xfId="28442"/>
    <cellStyle name="SAPBEXstdItemX 6 4" xfId="28443"/>
    <cellStyle name="SAPBEXstdItemX 6 5" xfId="28444"/>
    <cellStyle name="SAPBEXstdItemX 6 6" xfId="28445"/>
    <cellStyle name="SAPBEXstdItemX 6 7" xfId="28446"/>
    <cellStyle name="SAPBEXstdItemX 6 8" xfId="28447"/>
    <cellStyle name="SAPBEXstdItemX 7" xfId="28448"/>
    <cellStyle name="SAPBEXstdItemX 7 2" xfId="28449"/>
    <cellStyle name="SAPBEXstdItemX 7 2 2" xfId="28450"/>
    <cellStyle name="SAPBEXstdItemX 7 2 2 2" xfId="28451"/>
    <cellStyle name="SAPBEXstdItemX 7 2 2 3" xfId="28452"/>
    <cellStyle name="SAPBEXstdItemX 7 2 2 4" xfId="28453"/>
    <cellStyle name="SAPBEXstdItemX 7 2 2 5" xfId="28454"/>
    <cellStyle name="SAPBEXstdItemX 7 2 2 6" xfId="28455"/>
    <cellStyle name="SAPBEXstdItemX 7 2 3" xfId="28456"/>
    <cellStyle name="SAPBEXstdItemX 7 2 3 2" xfId="28457"/>
    <cellStyle name="SAPBEXstdItemX 7 2 3 3" xfId="28458"/>
    <cellStyle name="SAPBEXstdItemX 7 2 3 4" xfId="28459"/>
    <cellStyle name="SAPBEXstdItemX 7 2 3 5" xfId="28460"/>
    <cellStyle name="SAPBEXstdItemX 7 2 3 6" xfId="28461"/>
    <cellStyle name="SAPBEXstdItemX 7 2 4" xfId="28462"/>
    <cellStyle name="SAPBEXstdItemX 7 2 5" xfId="28463"/>
    <cellStyle name="SAPBEXstdItemX 7 2 6" xfId="28464"/>
    <cellStyle name="SAPBEXstdItemX 7 2 7" xfId="28465"/>
    <cellStyle name="SAPBEXstdItemX 7 2 8" xfId="28466"/>
    <cellStyle name="SAPBEXstdItemX 7 3" xfId="28467"/>
    <cellStyle name="SAPBEXstdItemX 7 3 2" xfId="28468"/>
    <cellStyle name="SAPBEXstdItemX 7 3 2 2" xfId="28469"/>
    <cellStyle name="SAPBEXstdItemX 7 3 2 3" xfId="28470"/>
    <cellStyle name="SAPBEXstdItemX 7 3 2 4" xfId="28471"/>
    <cellStyle name="SAPBEXstdItemX 7 3 2 5" xfId="28472"/>
    <cellStyle name="SAPBEXstdItemX 7 3 2 6" xfId="28473"/>
    <cellStyle name="SAPBEXstdItemX 7 3 3" xfId="28474"/>
    <cellStyle name="SAPBEXstdItemX 7 3 3 2" xfId="28475"/>
    <cellStyle name="SAPBEXstdItemX 7 3 3 3" xfId="28476"/>
    <cellStyle name="SAPBEXstdItemX 7 3 3 4" xfId="28477"/>
    <cellStyle name="SAPBEXstdItemX 7 3 3 5" xfId="28478"/>
    <cellStyle name="SAPBEXstdItemX 7 3 3 6" xfId="28479"/>
    <cellStyle name="SAPBEXstdItemX 7 3 4" xfId="28480"/>
    <cellStyle name="SAPBEXstdItemX 7 3 5" xfId="28481"/>
    <cellStyle name="SAPBEXstdItemX 7 3 6" xfId="28482"/>
    <cellStyle name="SAPBEXstdItemX 7 3 7" xfId="28483"/>
    <cellStyle name="SAPBEXstdItemX 7 3 8" xfId="28484"/>
    <cellStyle name="SAPBEXstdItemX 7 4" xfId="28485"/>
    <cellStyle name="SAPBEXstdItemX 7 5" xfId="28486"/>
    <cellStyle name="SAPBEXstdItemX 7 6" xfId="28487"/>
    <cellStyle name="SAPBEXstdItemX 7 7" xfId="28488"/>
    <cellStyle name="SAPBEXstdItemX 7 8" xfId="28489"/>
    <cellStyle name="SAPBEXstdItemX 8" xfId="28490"/>
    <cellStyle name="SAPBEXstdItemX 8 2" xfId="28491"/>
    <cellStyle name="SAPBEXstdItemX 8 2 2" xfId="28492"/>
    <cellStyle name="SAPBEXstdItemX 8 2 2 2" xfId="28493"/>
    <cellStyle name="SAPBEXstdItemX 8 2 2 3" xfId="28494"/>
    <cellStyle name="SAPBEXstdItemX 8 2 2 4" xfId="28495"/>
    <cellStyle name="SAPBEXstdItemX 8 2 2 5" xfId="28496"/>
    <cellStyle name="SAPBEXstdItemX 8 2 2 6" xfId="28497"/>
    <cellStyle name="SAPBEXstdItemX 8 2 3" xfId="28498"/>
    <cellStyle name="SAPBEXstdItemX 8 2 3 2" xfId="28499"/>
    <cellStyle name="SAPBEXstdItemX 8 2 3 3" xfId="28500"/>
    <cellStyle name="SAPBEXstdItemX 8 2 3 4" xfId="28501"/>
    <cellStyle name="SAPBEXstdItemX 8 2 3 5" xfId="28502"/>
    <cellStyle name="SAPBEXstdItemX 8 2 3 6" xfId="28503"/>
    <cellStyle name="SAPBEXstdItemX 8 2 4" xfId="28504"/>
    <cellStyle name="SAPBEXstdItemX 8 2 5" xfId="28505"/>
    <cellStyle name="SAPBEXstdItemX 8 2 6" xfId="28506"/>
    <cellStyle name="SAPBEXstdItemX 8 2 7" xfId="28507"/>
    <cellStyle name="SAPBEXstdItemX 8 2 8" xfId="28508"/>
    <cellStyle name="SAPBEXstdItemX 8 3" xfId="28509"/>
    <cellStyle name="SAPBEXstdItemX 8 3 2" xfId="28510"/>
    <cellStyle name="SAPBEXstdItemX 8 3 2 2" xfId="28511"/>
    <cellStyle name="SAPBEXstdItemX 8 3 2 3" xfId="28512"/>
    <cellStyle name="SAPBEXstdItemX 8 3 2 4" xfId="28513"/>
    <cellStyle name="SAPBEXstdItemX 8 3 2 5" xfId="28514"/>
    <cellStyle name="SAPBEXstdItemX 8 3 2 6" xfId="28515"/>
    <cellStyle name="SAPBEXstdItemX 8 3 3" xfId="28516"/>
    <cellStyle name="SAPBEXstdItemX 8 3 3 2" xfId="28517"/>
    <cellStyle name="SAPBEXstdItemX 8 3 3 3" xfId="28518"/>
    <cellStyle name="SAPBEXstdItemX 8 3 3 4" xfId="28519"/>
    <cellStyle name="SAPBEXstdItemX 8 3 3 5" xfId="28520"/>
    <cellStyle name="SAPBEXstdItemX 8 3 3 6" xfId="28521"/>
    <cellStyle name="SAPBEXstdItemX 8 3 4" xfId="28522"/>
    <cellStyle name="SAPBEXstdItemX 8 3 5" xfId="28523"/>
    <cellStyle name="SAPBEXstdItemX 8 3 6" xfId="28524"/>
    <cellStyle name="SAPBEXstdItemX 8 3 7" xfId="28525"/>
    <cellStyle name="SAPBEXstdItemX 8 3 8" xfId="28526"/>
    <cellStyle name="SAPBEXstdItemX 8 4" xfId="28527"/>
    <cellStyle name="SAPBEXstdItemX 8 5" xfId="28528"/>
    <cellStyle name="SAPBEXstdItemX 8 6" xfId="28529"/>
    <cellStyle name="SAPBEXstdItemX 8 7" xfId="28530"/>
    <cellStyle name="SAPBEXstdItemX 8 8" xfId="28531"/>
    <cellStyle name="SAPBEXstdItemX 9" xfId="28532"/>
    <cellStyle name="SAPBEXstdItemX 9 2" xfId="28533"/>
    <cellStyle name="SAPBEXstdItemX 9 2 2" xfId="28534"/>
    <cellStyle name="SAPBEXstdItemX 9 2 2 2" xfId="28535"/>
    <cellStyle name="SAPBEXstdItemX 9 2 2 3" xfId="28536"/>
    <cellStyle name="SAPBEXstdItemX 9 2 2 4" xfId="28537"/>
    <cellStyle name="SAPBEXstdItemX 9 2 2 5" xfId="28538"/>
    <cellStyle name="SAPBEXstdItemX 9 2 2 6" xfId="28539"/>
    <cellStyle name="SAPBEXstdItemX 9 2 3" xfId="28540"/>
    <cellStyle name="SAPBEXstdItemX 9 2 3 2" xfId="28541"/>
    <cellStyle name="SAPBEXstdItemX 9 2 3 3" xfId="28542"/>
    <cellStyle name="SAPBEXstdItemX 9 2 3 4" xfId="28543"/>
    <cellStyle name="SAPBEXstdItemX 9 2 3 5" xfId="28544"/>
    <cellStyle name="SAPBEXstdItemX 9 2 3 6" xfId="28545"/>
    <cellStyle name="SAPBEXstdItemX 9 2 4" xfId="28546"/>
    <cellStyle name="SAPBEXstdItemX 9 2 5" xfId="28547"/>
    <cellStyle name="SAPBEXstdItemX 9 2 6" xfId="28548"/>
    <cellStyle name="SAPBEXstdItemX 9 2 7" xfId="28549"/>
    <cellStyle name="SAPBEXstdItemX 9 2 8" xfId="28550"/>
    <cellStyle name="SAPBEXstdItemX 9 3" xfId="28551"/>
    <cellStyle name="SAPBEXstdItemX 9 3 2" xfId="28552"/>
    <cellStyle name="SAPBEXstdItemX 9 3 2 2" xfId="28553"/>
    <cellStyle name="SAPBEXstdItemX 9 3 2 3" xfId="28554"/>
    <cellStyle name="SAPBEXstdItemX 9 3 2 4" xfId="28555"/>
    <cellStyle name="SAPBEXstdItemX 9 3 2 5" xfId="28556"/>
    <cellStyle name="SAPBEXstdItemX 9 3 2 6" xfId="28557"/>
    <cellStyle name="SAPBEXstdItemX 9 3 3" xfId="28558"/>
    <cellStyle name="SAPBEXstdItemX 9 3 3 2" xfId="28559"/>
    <cellStyle name="SAPBEXstdItemX 9 3 3 3" xfId="28560"/>
    <cellStyle name="SAPBEXstdItemX 9 3 3 4" xfId="28561"/>
    <cellStyle name="SAPBEXstdItemX 9 3 3 5" xfId="28562"/>
    <cellStyle name="SAPBEXstdItemX 9 3 3 6" xfId="28563"/>
    <cellStyle name="SAPBEXstdItemX 9 3 4" xfId="28564"/>
    <cellStyle name="SAPBEXstdItemX 9 3 5" xfId="28565"/>
    <cellStyle name="SAPBEXstdItemX 9 3 6" xfId="28566"/>
    <cellStyle name="SAPBEXstdItemX 9 3 7" xfId="28567"/>
    <cellStyle name="SAPBEXstdItemX 9 3 8" xfId="28568"/>
    <cellStyle name="SAPBEXstdItemX 9 4" xfId="28569"/>
    <cellStyle name="SAPBEXstdItemX 9 5" xfId="28570"/>
    <cellStyle name="SAPBEXstdItemX 9 6" xfId="28571"/>
    <cellStyle name="SAPBEXstdItemX 9 7" xfId="28572"/>
    <cellStyle name="SAPBEXstdItemX 9 8" xfId="28573"/>
    <cellStyle name="SAPBEXsubData" xfId="28574"/>
    <cellStyle name="SAPBEXsubDataEmph" xfId="28575"/>
    <cellStyle name="SAPBEXsubItem" xfId="28576"/>
    <cellStyle name="SAPBEXtitle" xfId="47"/>
    <cellStyle name="SAPBEXtitle 2" xfId="28577"/>
    <cellStyle name="SAPBEXunassignedItem" xfId="28578"/>
    <cellStyle name="SAPBEXunassignedItem 2" xfId="28579"/>
    <cellStyle name="SAPBEXunassignedItem 2 10" xfId="28580"/>
    <cellStyle name="SAPBEXunassignedItem 2 10 2" xfId="29639"/>
    <cellStyle name="SAPBEXunassignedItem 2 11" xfId="28581"/>
    <cellStyle name="SAPBEXunassignedItem 2 11 2" xfId="29645"/>
    <cellStyle name="SAPBEXunassignedItem 2 12" xfId="29622"/>
    <cellStyle name="SAPBEXunassignedItem 2 2" xfId="28582"/>
    <cellStyle name="SAPBEXunassignedItem 2 2 2" xfId="28583"/>
    <cellStyle name="SAPBEXunassignedItem 2 2 2 2" xfId="28584"/>
    <cellStyle name="SAPBEXunassignedItem 2 2 2 2 2" xfId="29641"/>
    <cellStyle name="SAPBEXunassignedItem 2 3" xfId="28585"/>
    <cellStyle name="SAPBEXunassignedItem 2 3 2" xfId="28586"/>
    <cellStyle name="SAPBEXunassignedItem 2 3 2 2" xfId="29627"/>
    <cellStyle name="SAPBEXunassignedItem 2 3 3" xfId="28587"/>
    <cellStyle name="SAPBEXunassignedItem 2 3 3 2" xfId="29632"/>
    <cellStyle name="SAPBEXunassignedItem 2 3 4" xfId="28588"/>
    <cellStyle name="SAPBEXunassignedItem 2 3 4 2" xfId="29636"/>
    <cellStyle name="SAPBEXunassignedItem 2 3 5" xfId="28589"/>
    <cellStyle name="SAPBEXunassignedItem 2 3 5 2" xfId="29643"/>
    <cellStyle name="SAPBEXunassignedItem 2 3 6" xfId="28590"/>
    <cellStyle name="SAPBEXunassignedItem 2 3 6 2" xfId="29647"/>
    <cellStyle name="SAPBEXunassignedItem 2 3 7" xfId="29624"/>
    <cellStyle name="SAPBEXunassignedItem 2 4" xfId="28591"/>
    <cellStyle name="SAPBEXunassignedItem 2 4 2" xfId="28592"/>
    <cellStyle name="SAPBEXunassignedItem 2 4 2 2" xfId="29629"/>
    <cellStyle name="SAPBEXunassignedItem 2 4 3" xfId="28593"/>
    <cellStyle name="SAPBEXunassignedItem 2 4 3 2" xfId="29633"/>
    <cellStyle name="SAPBEXunassignedItem 2 4 4" xfId="28594"/>
    <cellStyle name="SAPBEXunassignedItem 2 4 4 2" xfId="29637"/>
    <cellStyle name="SAPBEXunassignedItem 2 4 5" xfId="28595"/>
    <cellStyle name="SAPBEXunassignedItem 2 4 5 2" xfId="29644"/>
    <cellStyle name="SAPBEXunassignedItem 2 4 6" xfId="28596"/>
    <cellStyle name="SAPBEXunassignedItem 2 4 6 2" xfId="29648"/>
    <cellStyle name="SAPBEXunassignedItem 2 4 7" xfId="29625"/>
    <cellStyle name="SAPBEXunassignedItem 2 5" xfId="28597"/>
    <cellStyle name="SAPBEXunassignedItem 2 5 2" xfId="28598"/>
    <cellStyle name="SAPBEXunassignedItem 2 5 2 2" xfId="29642"/>
    <cellStyle name="SAPBEXunassignedItem 2 6" xfId="28599"/>
    <cellStyle name="SAPBEXunassignedItem 2 6 2" xfId="28600"/>
    <cellStyle name="SAPBEXunassignedItem 2 6 2 2" xfId="29628"/>
    <cellStyle name="SAPBEXunassignedItem 2 6 3" xfId="28601"/>
    <cellStyle name="SAPBEXunassignedItem 2 6 3 2" xfId="29631"/>
    <cellStyle name="SAPBEXunassignedItem 2 6 4" xfId="28602"/>
    <cellStyle name="SAPBEXunassignedItem 2 6 4 2" xfId="29635"/>
    <cellStyle name="SAPBEXunassignedItem 2 6 5" xfId="28603"/>
    <cellStyle name="SAPBEXunassignedItem 2 6 5 2" xfId="29640"/>
    <cellStyle name="SAPBEXunassignedItem 2 6 6" xfId="28604"/>
    <cellStyle name="SAPBEXunassignedItem 2 6 6 2" xfId="29646"/>
    <cellStyle name="SAPBEXunassignedItem 2 6 7" xfId="29623"/>
    <cellStyle name="SAPBEXunassignedItem 2 7" xfId="28605"/>
    <cellStyle name="SAPBEXunassignedItem 2 7 2" xfId="29626"/>
    <cellStyle name="SAPBEXunassignedItem 2 8" xfId="28606"/>
    <cellStyle name="SAPBEXunassignedItem 2 8 2" xfId="29630"/>
    <cellStyle name="SAPBEXunassignedItem 2 9" xfId="28607"/>
    <cellStyle name="SAPBEXunassignedItem 2 9 2" xfId="29634"/>
    <cellStyle name="SAPBEXunassignedItem 3" xfId="28608"/>
    <cellStyle name="SAPBEXunassignedItem 3 2" xfId="29638"/>
    <cellStyle name="SAPBEXundefined" xfId="48"/>
    <cellStyle name="SAPBEXundefined 10" xfId="28609"/>
    <cellStyle name="SAPBEXundefined 10 2" xfId="28610"/>
    <cellStyle name="SAPBEXundefined 10 2 2" xfId="28611"/>
    <cellStyle name="SAPBEXundefined 10 2 2 2" xfId="28612"/>
    <cellStyle name="SAPBEXundefined 10 2 2 3" xfId="28613"/>
    <cellStyle name="SAPBEXundefined 10 2 2 4" xfId="28614"/>
    <cellStyle name="SAPBEXundefined 10 2 2 5" xfId="28615"/>
    <cellStyle name="SAPBEXundefined 10 2 2 6" xfId="28616"/>
    <cellStyle name="SAPBEXundefined 10 2 3" xfId="28617"/>
    <cellStyle name="SAPBEXundefined 10 2 3 2" xfId="28618"/>
    <cellStyle name="SAPBEXundefined 10 2 3 3" xfId="28619"/>
    <cellStyle name="SAPBEXundefined 10 2 3 4" xfId="28620"/>
    <cellStyle name="SAPBEXundefined 10 2 3 5" xfId="28621"/>
    <cellStyle name="SAPBEXundefined 10 2 3 6" xfId="28622"/>
    <cellStyle name="SAPBEXundefined 10 2 4" xfId="28623"/>
    <cellStyle name="SAPBEXundefined 10 2 5" xfId="28624"/>
    <cellStyle name="SAPBEXundefined 10 2 6" xfId="28625"/>
    <cellStyle name="SAPBEXundefined 10 2 7" xfId="28626"/>
    <cellStyle name="SAPBEXundefined 10 2 8" xfId="28627"/>
    <cellStyle name="SAPBEXundefined 10 3" xfId="28628"/>
    <cellStyle name="SAPBEXundefined 10 3 2" xfId="28629"/>
    <cellStyle name="SAPBEXundefined 10 3 2 2" xfId="28630"/>
    <cellStyle name="SAPBEXundefined 10 3 2 3" xfId="28631"/>
    <cellStyle name="SAPBEXundefined 10 3 2 4" xfId="28632"/>
    <cellStyle name="SAPBEXundefined 10 3 2 5" xfId="28633"/>
    <cellStyle name="SAPBEXundefined 10 3 2 6" xfId="28634"/>
    <cellStyle name="SAPBEXundefined 10 3 3" xfId="28635"/>
    <cellStyle name="SAPBEXundefined 10 3 3 2" xfId="28636"/>
    <cellStyle name="SAPBEXundefined 10 3 3 3" xfId="28637"/>
    <cellStyle name="SAPBEXundefined 10 3 3 4" xfId="28638"/>
    <cellStyle name="SAPBEXundefined 10 3 3 5" xfId="28639"/>
    <cellStyle name="SAPBEXundefined 10 3 3 6" xfId="28640"/>
    <cellStyle name="SAPBEXundefined 10 3 4" xfId="28641"/>
    <cellStyle name="SAPBEXundefined 10 3 5" xfId="28642"/>
    <cellStyle name="SAPBEXundefined 10 3 6" xfId="28643"/>
    <cellStyle name="SAPBEXundefined 10 3 7" xfId="28644"/>
    <cellStyle name="SAPBEXundefined 10 3 8" xfId="28645"/>
    <cellStyle name="SAPBEXundefined 10 4" xfId="28646"/>
    <cellStyle name="SAPBEXundefined 10 5" xfId="28647"/>
    <cellStyle name="SAPBEXundefined 10 6" xfId="28648"/>
    <cellStyle name="SAPBEXundefined 10 7" xfId="28649"/>
    <cellStyle name="SAPBEXundefined 10 8" xfId="28650"/>
    <cellStyle name="SAPBEXundefined 11" xfId="28651"/>
    <cellStyle name="SAPBEXundefined 11 2" xfId="28652"/>
    <cellStyle name="SAPBEXundefined 11 2 2" xfId="28653"/>
    <cellStyle name="SAPBEXundefined 11 2 2 2" xfId="28654"/>
    <cellStyle name="SAPBEXundefined 11 2 2 3" xfId="28655"/>
    <cellStyle name="SAPBEXundefined 11 2 2 4" xfId="28656"/>
    <cellStyle name="SAPBEXundefined 11 2 2 5" xfId="28657"/>
    <cellStyle name="SAPBEXundefined 11 2 2 6" xfId="28658"/>
    <cellStyle name="SAPBEXundefined 11 2 3" xfId="28659"/>
    <cellStyle name="SAPBEXundefined 11 2 3 2" xfId="28660"/>
    <cellStyle name="SAPBEXundefined 11 2 3 3" xfId="28661"/>
    <cellStyle name="SAPBEXundefined 11 2 3 4" xfId="28662"/>
    <cellStyle name="SAPBEXundefined 11 2 3 5" xfId="28663"/>
    <cellStyle name="SAPBEXundefined 11 2 3 6" xfId="28664"/>
    <cellStyle name="SAPBEXundefined 11 2 4" xfId="28665"/>
    <cellStyle name="SAPBEXundefined 11 2 5" xfId="28666"/>
    <cellStyle name="SAPBEXundefined 11 2 6" xfId="28667"/>
    <cellStyle name="SAPBEXundefined 11 2 7" xfId="28668"/>
    <cellStyle name="SAPBEXundefined 11 2 8" xfId="28669"/>
    <cellStyle name="SAPBEXundefined 11 3" xfId="28670"/>
    <cellStyle name="SAPBEXundefined 11 3 2" xfId="28671"/>
    <cellStyle name="SAPBEXundefined 11 3 2 2" xfId="28672"/>
    <cellStyle name="SAPBEXundefined 11 3 2 3" xfId="28673"/>
    <cellStyle name="SAPBEXundefined 11 3 2 4" xfId="28674"/>
    <cellStyle name="SAPBEXundefined 11 3 2 5" xfId="28675"/>
    <cellStyle name="SAPBEXundefined 11 3 2 6" xfId="28676"/>
    <cellStyle name="SAPBEXundefined 11 3 3" xfId="28677"/>
    <cellStyle name="SAPBEXundefined 11 3 3 2" xfId="28678"/>
    <cellStyle name="SAPBEXundefined 11 3 3 3" xfId="28679"/>
    <cellStyle name="SAPBEXundefined 11 3 3 4" xfId="28680"/>
    <cellStyle name="SAPBEXundefined 11 3 3 5" xfId="28681"/>
    <cellStyle name="SAPBEXundefined 11 3 3 6" xfId="28682"/>
    <cellStyle name="SAPBEXundefined 11 3 4" xfId="28683"/>
    <cellStyle name="SAPBEXundefined 11 3 5" xfId="28684"/>
    <cellStyle name="SAPBEXundefined 11 3 6" xfId="28685"/>
    <cellStyle name="SAPBEXundefined 11 3 7" xfId="28686"/>
    <cellStyle name="SAPBEXundefined 11 3 8" xfId="28687"/>
    <cellStyle name="SAPBEXundefined 11 4" xfId="28688"/>
    <cellStyle name="SAPBEXundefined 11 5" xfId="28689"/>
    <cellStyle name="SAPBEXundefined 11 6" xfId="28690"/>
    <cellStyle name="SAPBEXundefined 11 7" xfId="28691"/>
    <cellStyle name="SAPBEXundefined 11 8" xfId="28692"/>
    <cellStyle name="SAPBEXundefined 12" xfId="28693"/>
    <cellStyle name="SAPBEXundefined 12 2" xfId="28694"/>
    <cellStyle name="SAPBEXundefined 12 2 2" xfId="28695"/>
    <cellStyle name="SAPBEXundefined 12 2 2 2" xfId="28696"/>
    <cellStyle name="SAPBEXundefined 12 2 2 3" xfId="28697"/>
    <cellStyle name="SAPBEXundefined 12 2 2 4" xfId="28698"/>
    <cellStyle name="SAPBEXundefined 12 2 2 5" xfId="28699"/>
    <cellStyle name="SAPBEXundefined 12 2 2 6" xfId="28700"/>
    <cellStyle name="SAPBEXundefined 12 2 3" xfId="28701"/>
    <cellStyle name="SAPBEXundefined 12 2 3 2" xfId="28702"/>
    <cellStyle name="SAPBEXundefined 12 2 3 3" xfId="28703"/>
    <cellStyle name="SAPBEXundefined 12 2 3 4" xfId="28704"/>
    <cellStyle name="SAPBEXundefined 12 2 3 5" xfId="28705"/>
    <cellStyle name="SAPBEXundefined 12 2 3 6" xfId="28706"/>
    <cellStyle name="SAPBEXundefined 12 2 4" xfId="28707"/>
    <cellStyle name="SAPBEXundefined 12 2 5" xfId="28708"/>
    <cellStyle name="SAPBEXundefined 12 2 6" xfId="28709"/>
    <cellStyle name="SAPBEXundefined 12 2 7" xfId="28710"/>
    <cellStyle name="SAPBEXundefined 12 2 8" xfId="28711"/>
    <cellStyle name="SAPBEXundefined 12 3" xfId="28712"/>
    <cellStyle name="SAPBEXundefined 12 3 2" xfId="28713"/>
    <cellStyle name="SAPBEXundefined 12 3 2 2" xfId="28714"/>
    <cellStyle name="SAPBEXundefined 12 3 2 3" xfId="28715"/>
    <cellStyle name="SAPBEXundefined 12 3 2 4" xfId="28716"/>
    <cellStyle name="SAPBEXundefined 12 3 2 5" xfId="28717"/>
    <cellStyle name="SAPBEXundefined 12 3 2 6" xfId="28718"/>
    <cellStyle name="SAPBEXundefined 12 3 3" xfId="28719"/>
    <cellStyle name="SAPBEXundefined 12 3 3 2" xfId="28720"/>
    <cellStyle name="SAPBEXundefined 12 3 3 3" xfId="28721"/>
    <cellStyle name="SAPBEXundefined 12 3 3 4" xfId="28722"/>
    <cellStyle name="SAPBEXundefined 12 3 3 5" xfId="28723"/>
    <cellStyle name="SAPBEXundefined 12 3 3 6" xfId="28724"/>
    <cellStyle name="SAPBEXundefined 12 3 4" xfId="28725"/>
    <cellStyle name="SAPBEXundefined 12 3 5" xfId="28726"/>
    <cellStyle name="SAPBEXundefined 12 3 6" xfId="28727"/>
    <cellStyle name="SAPBEXundefined 12 3 7" xfId="28728"/>
    <cellStyle name="SAPBEXundefined 12 3 8" xfId="28729"/>
    <cellStyle name="SAPBEXundefined 12 4" xfId="28730"/>
    <cellStyle name="SAPBEXundefined 12 5" xfId="28731"/>
    <cellStyle name="SAPBEXundefined 12 6" xfId="28732"/>
    <cellStyle name="SAPBEXundefined 12 7" xfId="28733"/>
    <cellStyle name="SAPBEXundefined 12 8" xfId="28734"/>
    <cellStyle name="SAPBEXundefined 13" xfId="28735"/>
    <cellStyle name="SAPBEXundefined 13 2" xfId="28736"/>
    <cellStyle name="SAPBEXundefined 13 2 2" xfId="28737"/>
    <cellStyle name="SAPBEXundefined 13 2 2 2" xfId="28738"/>
    <cellStyle name="SAPBEXundefined 13 2 2 3" xfId="28739"/>
    <cellStyle name="SAPBEXundefined 13 2 2 4" xfId="28740"/>
    <cellStyle name="SAPBEXundefined 13 2 2 5" xfId="28741"/>
    <cellStyle name="SAPBEXundefined 13 2 2 6" xfId="28742"/>
    <cellStyle name="SAPBEXundefined 13 2 3" xfId="28743"/>
    <cellStyle name="SAPBEXundefined 13 2 3 2" xfId="28744"/>
    <cellStyle name="SAPBEXundefined 13 2 3 3" xfId="28745"/>
    <cellStyle name="SAPBEXundefined 13 2 3 4" xfId="28746"/>
    <cellStyle name="SAPBEXundefined 13 2 3 5" xfId="28747"/>
    <cellStyle name="SAPBEXundefined 13 2 3 6" xfId="28748"/>
    <cellStyle name="SAPBEXundefined 13 2 4" xfId="28749"/>
    <cellStyle name="SAPBEXundefined 13 2 5" xfId="28750"/>
    <cellStyle name="SAPBEXundefined 13 2 6" xfId="28751"/>
    <cellStyle name="SAPBEXundefined 13 2 7" xfId="28752"/>
    <cellStyle name="SAPBEXundefined 13 2 8" xfId="28753"/>
    <cellStyle name="SAPBEXundefined 13 3" xfId="28754"/>
    <cellStyle name="SAPBEXundefined 13 3 2" xfId="28755"/>
    <cellStyle name="SAPBEXundefined 13 3 2 2" xfId="28756"/>
    <cellStyle name="SAPBEXundefined 13 3 2 3" xfId="28757"/>
    <cellStyle name="SAPBEXundefined 13 3 2 4" xfId="28758"/>
    <cellStyle name="SAPBEXundefined 13 3 2 5" xfId="28759"/>
    <cellStyle name="SAPBEXundefined 13 3 2 6" xfId="28760"/>
    <cellStyle name="SAPBEXundefined 13 3 3" xfId="28761"/>
    <cellStyle name="SAPBEXundefined 13 3 3 2" xfId="28762"/>
    <cellStyle name="SAPBEXundefined 13 3 3 3" xfId="28763"/>
    <cellStyle name="SAPBEXundefined 13 3 3 4" xfId="28764"/>
    <cellStyle name="SAPBEXundefined 13 3 3 5" xfId="28765"/>
    <cellStyle name="SAPBEXundefined 13 3 3 6" xfId="28766"/>
    <cellStyle name="SAPBEXundefined 13 3 4" xfId="28767"/>
    <cellStyle name="SAPBEXundefined 13 3 5" xfId="28768"/>
    <cellStyle name="SAPBEXundefined 13 3 6" xfId="28769"/>
    <cellStyle name="SAPBEXundefined 13 3 7" xfId="28770"/>
    <cellStyle name="SAPBEXundefined 13 3 8" xfId="28771"/>
    <cellStyle name="SAPBEXundefined 13 4" xfId="28772"/>
    <cellStyle name="SAPBEXundefined 13 5" xfId="28773"/>
    <cellStyle name="SAPBEXundefined 13 6" xfId="28774"/>
    <cellStyle name="SAPBEXundefined 13 7" xfId="28775"/>
    <cellStyle name="SAPBEXundefined 13 8" xfId="28776"/>
    <cellStyle name="SAPBEXundefined 14" xfId="28777"/>
    <cellStyle name="SAPBEXundefined 14 2" xfId="28778"/>
    <cellStyle name="SAPBEXundefined 14 2 2" xfId="28779"/>
    <cellStyle name="SAPBEXundefined 14 2 2 2" xfId="28780"/>
    <cellStyle name="SAPBEXundefined 14 2 2 3" xfId="28781"/>
    <cellStyle name="SAPBEXundefined 14 2 2 4" xfId="28782"/>
    <cellStyle name="SAPBEXundefined 14 2 2 5" xfId="28783"/>
    <cellStyle name="SAPBEXundefined 14 2 2 6" xfId="28784"/>
    <cellStyle name="SAPBEXundefined 14 2 3" xfId="28785"/>
    <cellStyle name="SAPBEXundefined 14 2 3 2" xfId="28786"/>
    <cellStyle name="SAPBEXundefined 14 2 3 3" xfId="28787"/>
    <cellStyle name="SAPBEXundefined 14 2 3 4" xfId="28788"/>
    <cellStyle name="SAPBEXundefined 14 2 3 5" xfId="28789"/>
    <cellStyle name="SAPBEXundefined 14 2 3 6" xfId="28790"/>
    <cellStyle name="SAPBEXundefined 14 2 4" xfId="28791"/>
    <cellStyle name="SAPBEXundefined 14 2 5" xfId="28792"/>
    <cellStyle name="SAPBEXundefined 14 2 6" xfId="28793"/>
    <cellStyle name="SAPBEXundefined 14 2 7" xfId="28794"/>
    <cellStyle name="SAPBEXundefined 14 2 8" xfId="28795"/>
    <cellStyle name="SAPBEXundefined 14 3" xfId="28796"/>
    <cellStyle name="SAPBEXundefined 14 3 2" xfId="28797"/>
    <cellStyle name="SAPBEXundefined 14 3 2 2" xfId="28798"/>
    <cellStyle name="SAPBEXundefined 14 3 2 3" xfId="28799"/>
    <cellStyle name="SAPBEXundefined 14 3 2 4" xfId="28800"/>
    <cellStyle name="SAPBEXundefined 14 3 2 5" xfId="28801"/>
    <cellStyle name="SAPBEXundefined 14 3 2 6" xfId="28802"/>
    <cellStyle name="SAPBEXundefined 14 3 3" xfId="28803"/>
    <cellStyle name="SAPBEXundefined 14 3 3 2" xfId="28804"/>
    <cellStyle name="SAPBEXundefined 14 3 3 3" xfId="28805"/>
    <cellStyle name="SAPBEXundefined 14 3 3 4" xfId="28806"/>
    <cellStyle name="SAPBEXundefined 14 3 3 5" xfId="28807"/>
    <cellStyle name="SAPBEXundefined 14 3 3 6" xfId="28808"/>
    <cellStyle name="SAPBEXundefined 14 3 4" xfId="28809"/>
    <cellStyle name="SAPBEXundefined 14 3 5" xfId="28810"/>
    <cellStyle name="SAPBEXundefined 14 3 6" xfId="28811"/>
    <cellStyle name="SAPBEXundefined 14 3 7" xfId="28812"/>
    <cellStyle name="SAPBEXundefined 14 3 8" xfId="28813"/>
    <cellStyle name="SAPBEXundefined 14 4" xfId="28814"/>
    <cellStyle name="SAPBEXundefined 14 5" xfId="28815"/>
    <cellStyle name="SAPBEXundefined 14 6" xfId="28816"/>
    <cellStyle name="SAPBEXundefined 14 7" xfId="28817"/>
    <cellStyle name="SAPBEXundefined 14 8" xfId="28818"/>
    <cellStyle name="SAPBEXundefined 15" xfId="28819"/>
    <cellStyle name="SAPBEXundefined 15 2" xfId="28820"/>
    <cellStyle name="SAPBEXundefined 15 2 2" xfId="28821"/>
    <cellStyle name="SAPBEXundefined 15 2 2 2" xfId="28822"/>
    <cellStyle name="SAPBEXundefined 15 2 2 3" xfId="28823"/>
    <cellStyle name="SAPBEXundefined 15 2 2 4" xfId="28824"/>
    <cellStyle name="SAPBEXundefined 15 2 2 5" xfId="28825"/>
    <cellStyle name="SAPBEXundefined 15 2 2 6" xfId="28826"/>
    <cellStyle name="SAPBEXundefined 15 2 3" xfId="28827"/>
    <cellStyle name="SAPBEXundefined 15 2 3 2" xfId="28828"/>
    <cellStyle name="SAPBEXundefined 15 2 3 3" xfId="28829"/>
    <cellStyle name="SAPBEXundefined 15 2 3 4" xfId="28830"/>
    <cellStyle name="SAPBEXundefined 15 2 3 5" xfId="28831"/>
    <cellStyle name="SAPBEXundefined 15 2 3 6" xfId="28832"/>
    <cellStyle name="SAPBEXundefined 15 2 4" xfId="28833"/>
    <cellStyle name="SAPBEXundefined 15 2 5" xfId="28834"/>
    <cellStyle name="SAPBEXundefined 15 2 6" xfId="28835"/>
    <cellStyle name="SAPBEXundefined 15 2 7" xfId="28836"/>
    <cellStyle name="SAPBEXundefined 15 2 8" xfId="28837"/>
    <cellStyle name="SAPBEXundefined 15 3" xfId="28838"/>
    <cellStyle name="SAPBEXundefined 15 3 2" xfId="28839"/>
    <cellStyle name="SAPBEXundefined 15 3 2 2" xfId="28840"/>
    <cellStyle name="SAPBEXundefined 15 3 2 3" xfId="28841"/>
    <cellStyle name="SAPBEXundefined 15 3 2 4" xfId="28842"/>
    <cellStyle name="SAPBEXundefined 15 3 2 5" xfId="28843"/>
    <cellStyle name="SAPBEXundefined 15 3 2 6" xfId="28844"/>
    <cellStyle name="SAPBEXundefined 15 3 3" xfId="28845"/>
    <cellStyle name="SAPBEXundefined 15 3 3 2" xfId="28846"/>
    <cellStyle name="SAPBEXundefined 15 3 3 3" xfId="28847"/>
    <cellStyle name="SAPBEXundefined 15 3 3 4" xfId="28848"/>
    <cellStyle name="SAPBEXundefined 15 3 3 5" xfId="28849"/>
    <cellStyle name="SAPBEXundefined 15 3 3 6" xfId="28850"/>
    <cellStyle name="SAPBEXundefined 15 3 4" xfId="28851"/>
    <cellStyle name="SAPBEXundefined 15 3 5" xfId="28852"/>
    <cellStyle name="SAPBEXundefined 15 3 6" xfId="28853"/>
    <cellStyle name="SAPBEXundefined 15 3 7" xfId="28854"/>
    <cellStyle name="SAPBEXundefined 15 3 8" xfId="28855"/>
    <cellStyle name="SAPBEXundefined 15 4" xfId="28856"/>
    <cellStyle name="SAPBEXundefined 15 5" xfId="28857"/>
    <cellStyle name="SAPBEXundefined 15 6" xfId="28858"/>
    <cellStyle name="SAPBEXundefined 15 7" xfId="28859"/>
    <cellStyle name="SAPBEXundefined 15 8" xfId="28860"/>
    <cellStyle name="SAPBEXundefined 16" xfId="28861"/>
    <cellStyle name="SAPBEXundefined 16 2" xfId="28862"/>
    <cellStyle name="SAPBEXundefined 16 2 2" xfId="28863"/>
    <cellStyle name="SAPBEXundefined 16 2 2 2" xfId="28864"/>
    <cellStyle name="SAPBEXundefined 16 2 2 3" xfId="28865"/>
    <cellStyle name="SAPBEXundefined 16 2 2 4" xfId="28866"/>
    <cellStyle name="SAPBEXundefined 16 2 2 5" xfId="28867"/>
    <cellStyle name="SAPBEXundefined 16 2 2 6" xfId="28868"/>
    <cellStyle name="SAPBEXundefined 16 2 3" xfId="28869"/>
    <cellStyle name="SAPBEXundefined 16 2 3 2" xfId="28870"/>
    <cellStyle name="SAPBEXundefined 16 2 3 3" xfId="28871"/>
    <cellStyle name="SAPBEXundefined 16 2 3 4" xfId="28872"/>
    <cellStyle name="SAPBEXundefined 16 2 3 5" xfId="28873"/>
    <cellStyle name="SAPBEXundefined 16 2 3 6" xfId="28874"/>
    <cellStyle name="SAPBEXundefined 16 2 4" xfId="28875"/>
    <cellStyle name="SAPBEXundefined 16 2 5" xfId="28876"/>
    <cellStyle name="SAPBEXundefined 16 2 6" xfId="28877"/>
    <cellStyle name="SAPBEXundefined 16 2 7" xfId="28878"/>
    <cellStyle name="SAPBEXundefined 16 2 8" xfId="28879"/>
    <cellStyle name="SAPBEXundefined 16 3" xfId="28880"/>
    <cellStyle name="SAPBEXundefined 16 3 2" xfId="28881"/>
    <cellStyle name="SAPBEXundefined 16 3 2 2" xfId="28882"/>
    <cellStyle name="SAPBEXundefined 16 3 2 3" xfId="28883"/>
    <cellStyle name="SAPBEXundefined 16 3 2 4" xfId="28884"/>
    <cellStyle name="SAPBEXundefined 16 3 2 5" xfId="28885"/>
    <cellStyle name="SAPBEXundefined 16 3 2 6" xfId="28886"/>
    <cellStyle name="SAPBEXundefined 16 3 3" xfId="28887"/>
    <cellStyle name="SAPBEXundefined 16 3 3 2" xfId="28888"/>
    <cellStyle name="SAPBEXundefined 16 3 3 3" xfId="28889"/>
    <cellStyle name="SAPBEXundefined 16 3 3 4" xfId="28890"/>
    <cellStyle name="SAPBEXundefined 16 3 3 5" xfId="28891"/>
    <cellStyle name="SAPBEXundefined 16 3 3 6" xfId="28892"/>
    <cellStyle name="SAPBEXundefined 16 3 4" xfId="28893"/>
    <cellStyle name="SAPBEXundefined 16 3 5" xfId="28894"/>
    <cellStyle name="SAPBEXundefined 16 3 6" xfId="28895"/>
    <cellStyle name="SAPBEXundefined 16 3 7" xfId="28896"/>
    <cellStyle name="SAPBEXundefined 16 3 8" xfId="28897"/>
    <cellStyle name="SAPBEXundefined 16 4" xfId="28898"/>
    <cellStyle name="SAPBEXundefined 16 5" xfId="28899"/>
    <cellStyle name="SAPBEXundefined 16 6" xfId="28900"/>
    <cellStyle name="SAPBEXundefined 16 7" xfId="28901"/>
    <cellStyle name="SAPBEXundefined 16 8" xfId="28902"/>
    <cellStyle name="SAPBEXundefined 17" xfId="28903"/>
    <cellStyle name="SAPBEXundefined 17 2" xfId="28904"/>
    <cellStyle name="SAPBEXundefined 17 2 2" xfId="28905"/>
    <cellStyle name="SAPBEXundefined 17 2 2 2" xfId="28906"/>
    <cellStyle name="SAPBEXundefined 17 2 2 3" xfId="28907"/>
    <cellStyle name="SAPBEXundefined 17 2 2 4" xfId="28908"/>
    <cellStyle name="SAPBEXundefined 17 2 2 5" xfId="28909"/>
    <cellStyle name="SAPBEXundefined 17 2 2 6" xfId="28910"/>
    <cellStyle name="SAPBEXundefined 17 2 3" xfId="28911"/>
    <cellStyle name="SAPBEXundefined 17 2 3 2" xfId="28912"/>
    <cellStyle name="SAPBEXundefined 17 2 3 3" xfId="28913"/>
    <cellStyle name="SAPBEXundefined 17 2 3 4" xfId="28914"/>
    <cellStyle name="SAPBEXundefined 17 2 3 5" xfId="28915"/>
    <cellStyle name="SAPBEXundefined 17 2 3 6" xfId="28916"/>
    <cellStyle name="SAPBEXundefined 17 2 4" xfId="28917"/>
    <cellStyle name="SAPBEXundefined 17 2 5" xfId="28918"/>
    <cellStyle name="SAPBEXundefined 17 2 6" xfId="28919"/>
    <cellStyle name="SAPBEXundefined 17 2 7" xfId="28920"/>
    <cellStyle name="SAPBEXundefined 17 2 8" xfId="28921"/>
    <cellStyle name="SAPBEXundefined 17 3" xfId="28922"/>
    <cellStyle name="SAPBEXundefined 17 3 2" xfId="28923"/>
    <cellStyle name="SAPBEXundefined 17 3 2 2" xfId="28924"/>
    <cellStyle name="SAPBEXundefined 17 3 2 3" xfId="28925"/>
    <cellStyle name="SAPBEXundefined 17 3 2 4" xfId="28926"/>
    <cellStyle name="SAPBEXundefined 17 3 2 5" xfId="28927"/>
    <cellStyle name="SAPBEXundefined 17 3 2 6" xfId="28928"/>
    <cellStyle name="SAPBEXundefined 17 3 3" xfId="28929"/>
    <cellStyle name="SAPBEXundefined 17 3 3 2" xfId="28930"/>
    <cellStyle name="SAPBEXundefined 17 3 3 3" xfId="28931"/>
    <cellStyle name="SAPBEXundefined 17 3 3 4" xfId="28932"/>
    <cellStyle name="SAPBEXundefined 17 3 3 5" xfId="28933"/>
    <cellStyle name="SAPBEXundefined 17 3 3 6" xfId="28934"/>
    <cellStyle name="SAPBEXundefined 17 3 4" xfId="28935"/>
    <cellStyle name="SAPBEXundefined 17 3 5" xfId="28936"/>
    <cellStyle name="SAPBEXundefined 17 3 6" xfId="28937"/>
    <cellStyle name="SAPBEXundefined 17 3 7" xfId="28938"/>
    <cellStyle name="SAPBEXundefined 17 3 8" xfId="28939"/>
    <cellStyle name="SAPBEXundefined 17 4" xfId="28940"/>
    <cellStyle name="SAPBEXundefined 17 5" xfId="28941"/>
    <cellStyle name="SAPBEXundefined 17 6" xfId="28942"/>
    <cellStyle name="SAPBEXundefined 17 7" xfId="28943"/>
    <cellStyle name="SAPBEXundefined 17 8" xfId="28944"/>
    <cellStyle name="SAPBEXundefined 18" xfId="28945"/>
    <cellStyle name="SAPBEXundefined 18 2" xfId="28946"/>
    <cellStyle name="SAPBEXundefined 18 2 2" xfId="28947"/>
    <cellStyle name="SAPBEXundefined 18 2 2 2" xfId="28948"/>
    <cellStyle name="SAPBEXundefined 18 2 2 3" xfId="28949"/>
    <cellStyle name="SAPBEXundefined 18 2 2 4" xfId="28950"/>
    <cellStyle name="SAPBEXundefined 18 2 2 5" xfId="28951"/>
    <cellStyle name="SAPBEXundefined 18 2 2 6" xfId="28952"/>
    <cellStyle name="SAPBEXundefined 18 2 3" xfId="28953"/>
    <cellStyle name="SAPBEXundefined 18 2 3 2" xfId="28954"/>
    <cellStyle name="SAPBEXundefined 18 2 3 3" xfId="28955"/>
    <cellStyle name="SAPBEXundefined 18 2 3 4" xfId="28956"/>
    <cellStyle name="SAPBEXundefined 18 2 3 5" xfId="28957"/>
    <cellStyle name="SAPBEXundefined 18 2 3 6" xfId="28958"/>
    <cellStyle name="SAPBEXundefined 18 2 4" xfId="28959"/>
    <cellStyle name="SAPBEXundefined 18 2 5" xfId="28960"/>
    <cellStyle name="SAPBEXundefined 18 2 6" xfId="28961"/>
    <cellStyle name="SAPBEXundefined 18 2 7" xfId="28962"/>
    <cellStyle name="SAPBEXundefined 18 2 8" xfId="28963"/>
    <cellStyle name="SAPBEXundefined 18 3" xfId="28964"/>
    <cellStyle name="SAPBEXundefined 18 3 2" xfId="28965"/>
    <cellStyle name="SAPBEXundefined 18 3 2 2" xfId="28966"/>
    <cellStyle name="SAPBEXundefined 18 3 2 3" xfId="28967"/>
    <cellStyle name="SAPBEXundefined 18 3 2 4" xfId="28968"/>
    <cellStyle name="SAPBEXundefined 18 3 2 5" xfId="28969"/>
    <cellStyle name="SAPBEXundefined 18 3 2 6" xfId="28970"/>
    <cellStyle name="SAPBEXundefined 18 3 3" xfId="28971"/>
    <cellStyle name="SAPBEXundefined 18 3 3 2" xfId="28972"/>
    <cellStyle name="SAPBEXundefined 18 3 3 3" xfId="28973"/>
    <cellStyle name="SAPBEXundefined 18 3 3 4" xfId="28974"/>
    <cellStyle name="SAPBEXundefined 18 3 3 5" xfId="28975"/>
    <cellStyle name="SAPBEXundefined 18 3 3 6" xfId="28976"/>
    <cellStyle name="SAPBEXundefined 18 3 4" xfId="28977"/>
    <cellStyle name="SAPBEXundefined 18 3 5" xfId="28978"/>
    <cellStyle name="SAPBEXundefined 18 3 6" xfId="28979"/>
    <cellStyle name="SAPBEXundefined 18 3 7" xfId="28980"/>
    <cellStyle name="SAPBEXundefined 18 3 8" xfId="28981"/>
    <cellStyle name="SAPBEXundefined 18 4" xfId="28982"/>
    <cellStyle name="SAPBEXundefined 18 5" xfId="28983"/>
    <cellStyle name="SAPBEXundefined 18 6" xfId="28984"/>
    <cellStyle name="SAPBEXundefined 18 7" xfId="28985"/>
    <cellStyle name="SAPBEXundefined 18 8" xfId="28986"/>
    <cellStyle name="SAPBEXundefined 19" xfId="28987"/>
    <cellStyle name="SAPBEXundefined 19 2" xfId="28988"/>
    <cellStyle name="SAPBEXundefined 19 2 2" xfId="28989"/>
    <cellStyle name="SAPBEXundefined 19 2 2 2" xfId="28990"/>
    <cellStyle name="SAPBEXundefined 19 2 2 3" xfId="28991"/>
    <cellStyle name="SAPBEXundefined 19 2 2 4" xfId="28992"/>
    <cellStyle name="SAPBEXundefined 19 2 2 5" xfId="28993"/>
    <cellStyle name="SAPBEXundefined 19 2 2 6" xfId="28994"/>
    <cellStyle name="SAPBEXundefined 19 2 3" xfId="28995"/>
    <cellStyle name="SAPBEXundefined 19 2 3 2" xfId="28996"/>
    <cellStyle name="SAPBEXundefined 19 2 3 3" xfId="28997"/>
    <cellStyle name="SAPBEXundefined 19 2 3 4" xfId="28998"/>
    <cellStyle name="SAPBEXundefined 19 2 3 5" xfId="28999"/>
    <cellStyle name="SAPBEXundefined 19 2 3 6" xfId="29000"/>
    <cellStyle name="SAPBEXundefined 19 2 4" xfId="29001"/>
    <cellStyle name="SAPBEXundefined 19 2 5" xfId="29002"/>
    <cellStyle name="SAPBEXundefined 19 2 6" xfId="29003"/>
    <cellStyle name="SAPBEXundefined 19 2 7" xfId="29004"/>
    <cellStyle name="SAPBEXundefined 19 2 8" xfId="29005"/>
    <cellStyle name="SAPBEXundefined 19 3" xfId="29006"/>
    <cellStyle name="SAPBEXundefined 19 3 2" xfId="29007"/>
    <cellStyle name="SAPBEXundefined 19 3 2 2" xfId="29008"/>
    <cellStyle name="SAPBEXundefined 19 3 2 3" xfId="29009"/>
    <cellStyle name="SAPBEXundefined 19 3 2 4" xfId="29010"/>
    <cellStyle name="SAPBEXundefined 19 3 2 5" xfId="29011"/>
    <cellStyle name="SAPBEXundefined 19 3 2 6" xfId="29012"/>
    <cellStyle name="SAPBEXundefined 19 3 3" xfId="29013"/>
    <cellStyle name="SAPBEXundefined 19 3 3 2" xfId="29014"/>
    <cellStyle name="SAPBEXundefined 19 3 3 3" xfId="29015"/>
    <cellStyle name="SAPBEXundefined 19 3 3 4" xfId="29016"/>
    <cellStyle name="SAPBEXundefined 19 3 3 5" xfId="29017"/>
    <cellStyle name="SAPBEXundefined 19 3 3 6" xfId="29018"/>
    <cellStyle name="SAPBEXundefined 19 3 4" xfId="29019"/>
    <cellStyle name="SAPBEXundefined 19 3 5" xfId="29020"/>
    <cellStyle name="SAPBEXundefined 19 3 6" xfId="29021"/>
    <cellStyle name="SAPBEXundefined 19 3 7" xfId="29022"/>
    <cellStyle name="SAPBEXundefined 19 3 8" xfId="29023"/>
    <cellStyle name="SAPBEXundefined 19 4" xfId="29024"/>
    <cellStyle name="SAPBEXundefined 19 5" xfId="29025"/>
    <cellStyle name="SAPBEXundefined 19 6" xfId="29026"/>
    <cellStyle name="SAPBEXundefined 19 7" xfId="29027"/>
    <cellStyle name="SAPBEXundefined 19 8" xfId="29028"/>
    <cellStyle name="SAPBEXundefined 2" xfId="29029"/>
    <cellStyle name="SAPBEXundefined 2 2" xfId="29030"/>
    <cellStyle name="SAPBEXundefined 2 2 2" xfId="29031"/>
    <cellStyle name="SAPBEXundefined 2 2 2 2" xfId="29032"/>
    <cellStyle name="SAPBEXundefined 2 2 2 3" xfId="29033"/>
    <cellStyle name="SAPBEXundefined 2 2 2 4" xfId="29034"/>
    <cellStyle name="SAPBEXundefined 2 2 2 5" xfId="29035"/>
    <cellStyle name="SAPBEXundefined 2 2 2 6" xfId="29036"/>
    <cellStyle name="SAPBEXundefined 2 2 3" xfId="29037"/>
    <cellStyle name="SAPBEXundefined 2 2 3 2" xfId="29038"/>
    <cellStyle name="SAPBEXundefined 2 2 3 3" xfId="29039"/>
    <cellStyle name="SAPBEXundefined 2 2 3 4" xfId="29040"/>
    <cellStyle name="SAPBEXundefined 2 2 3 5" xfId="29041"/>
    <cellStyle name="SAPBEXundefined 2 2 3 6" xfId="29042"/>
    <cellStyle name="SAPBEXundefined 2 2 4" xfId="29043"/>
    <cellStyle name="SAPBEXundefined 2 2 5" xfId="29044"/>
    <cellStyle name="SAPBEXundefined 2 2 6" xfId="29045"/>
    <cellStyle name="SAPBEXundefined 2 2 7" xfId="29046"/>
    <cellStyle name="SAPBEXundefined 2 2 8" xfId="29047"/>
    <cellStyle name="SAPBEXundefined 2 3" xfId="29048"/>
    <cellStyle name="SAPBEXundefined 2 3 2" xfId="29049"/>
    <cellStyle name="SAPBEXundefined 2 3 2 2" xfId="29050"/>
    <cellStyle name="SAPBEXundefined 2 3 2 3" xfId="29051"/>
    <cellStyle name="SAPBEXundefined 2 3 2 4" xfId="29052"/>
    <cellStyle name="SAPBEXundefined 2 3 2 5" xfId="29053"/>
    <cellStyle name="SAPBEXundefined 2 3 2 6" xfId="29054"/>
    <cellStyle name="SAPBEXundefined 2 3 3" xfId="29055"/>
    <cellStyle name="SAPBEXundefined 2 3 3 2" xfId="29056"/>
    <cellStyle name="SAPBEXundefined 2 3 3 3" xfId="29057"/>
    <cellStyle name="SAPBEXundefined 2 3 3 4" xfId="29058"/>
    <cellStyle name="SAPBEXundefined 2 3 3 5" xfId="29059"/>
    <cellStyle name="SAPBEXundefined 2 3 3 6" xfId="29060"/>
    <cellStyle name="SAPBEXundefined 2 3 4" xfId="29061"/>
    <cellStyle name="SAPBEXundefined 2 3 5" xfId="29062"/>
    <cellStyle name="SAPBEXundefined 2 3 6" xfId="29063"/>
    <cellStyle name="SAPBEXundefined 2 3 7" xfId="29064"/>
    <cellStyle name="SAPBEXundefined 2 3 8" xfId="29065"/>
    <cellStyle name="SAPBEXundefined 2 4" xfId="29066"/>
    <cellStyle name="SAPBEXundefined 2 5" xfId="29067"/>
    <cellStyle name="SAPBEXundefined 2 6" xfId="29068"/>
    <cellStyle name="SAPBEXundefined 2 7" xfId="29069"/>
    <cellStyle name="SAPBEXundefined 2 8" xfId="29070"/>
    <cellStyle name="SAPBEXundefined 20" xfId="29071"/>
    <cellStyle name="SAPBEXundefined 20 2" xfId="29072"/>
    <cellStyle name="SAPBEXundefined 20 2 2" xfId="29073"/>
    <cellStyle name="SAPBEXundefined 20 2 3" xfId="29074"/>
    <cellStyle name="SAPBEXundefined 20 2 4" xfId="29075"/>
    <cellStyle name="SAPBEXundefined 20 2 5" xfId="29076"/>
    <cellStyle name="SAPBEXundefined 20 2 6" xfId="29077"/>
    <cellStyle name="SAPBEXundefined 20 3" xfId="29078"/>
    <cellStyle name="SAPBEXundefined 20 3 2" xfId="29079"/>
    <cellStyle name="SAPBEXundefined 20 3 3" xfId="29080"/>
    <cellStyle name="SAPBEXundefined 20 3 4" xfId="29081"/>
    <cellStyle name="SAPBEXundefined 20 3 5" xfId="29082"/>
    <cellStyle name="SAPBEXundefined 20 3 6" xfId="29083"/>
    <cellStyle name="SAPBEXundefined 20 4" xfId="29084"/>
    <cellStyle name="SAPBEXundefined 20 5" xfId="29085"/>
    <cellStyle name="SAPBEXundefined 20 6" xfId="29086"/>
    <cellStyle name="SAPBEXundefined 20 7" xfId="29087"/>
    <cellStyle name="SAPBEXundefined 20 8" xfId="29088"/>
    <cellStyle name="SAPBEXundefined 21" xfId="29089"/>
    <cellStyle name="SAPBEXundefined 21 2" xfId="29090"/>
    <cellStyle name="SAPBEXundefined 21 2 2" xfId="29091"/>
    <cellStyle name="SAPBEXundefined 21 2 3" xfId="29092"/>
    <cellStyle name="SAPBEXundefined 21 2 4" xfId="29093"/>
    <cellStyle name="SAPBEXundefined 21 2 5" xfId="29094"/>
    <cellStyle name="SAPBEXundefined 21 2 6" xfId="29095"/>
    <cellStyle name="SAPBEXundefined 21 3" xfId="29096"/>
    <cellStyle name="SAPBEXundefined 21 3 2" xfId="29097"/>
    <cellStyle name="SAPBEXundefined 21 3 3" xfId="29098"/>
    <cellStyle name="SAPBEXundefined 21 3 4" xfId="29099"/>
    <cellStyle name="SAPBEXundefined 21 3 5" xfId="29100"/>
    <cellStyle name="SAPBEXundefined 21 3 6" xfId="29101"/>
    <cellStyle name="SAPBEXundefined 21 4" xfId="29102"/>
    <cellStyle name="SAPBEXundefined 21 5" xfId="29103"/>
    <cellStyle name="SAPBEXundefined 21 6" xfId="29104"/>
    <cellStyle name="SAPBEXundefined 21 7" xfId="29105"/>
    <cellStyle name="SAPBEXundefined 21 8" xfId="29106"/>
    <cellStyle name="SAPBEXundefined 22" xfId="29107"/>
    <cellStyle name="SAPBEXundefined 23" xfId="29108"/>
    <cellStyle name="SAPBEXundefined 24" xfId="29109"/>
    <cellStyle name="SAPBEXundefined 25" xfId="29110"/>
    <cellStyle name="SAPBEXundefined 26" xfId="29111"/>
    <cellStyle name="SAPBEXundefined 27" xfId="32962"/>
    <cellStyle name="SAPBEXundefined 3" xfId="29112"/>
    <cellStyle name="SAPBEXundefined 3 2" xfId="29113"/>
    <cellStyle name="SAPBEXundefined 3 2 2" xfId="29114"/>
    <cellStyle name="SAPBEXundefined 3 2 2 2" xfId="29115"/>
    <cellStyle name="SAPBEXundefined 3 2 2 3" xfId="29116"/>
    <cellStyle name="SAPBEXundefined 3 2 2 4" xfId="29117"/>
    <cellStyle name="SAPBEXundefined 3 2 2 5" xfId="29118"/>
    <cellStyle name="SAPBEXundefined 3 2 2 6" xfId="29119"/>
    <cellStyle name="SAPBEXundefined 3 2 3" xfId="29120"/>
    <cellStyle name="SAPBEXundefined 3 2 3 2" xfId="29121"/>
    <cellStyle name="SAPBEXundefined 3 2 3 3" xfId="29122"/>
    <cellStyle name="SAPBEXundefined 3 2 3 4" xfId="29123"/>
    <cellStyle name="SAPBEXundefined 3 2 3 5" xfId="29124"/>
    <cellStyle name="SAPBEXundefined 3 2 3 6" xfId="29125"/>
    <cellStyle name="SAPBEXundefined 3 2 4" xfId="29126"/>
    <cellStyle name="SAPBEXundefined 3 2 5" xfId="29127"/>
    <cellStyle name="SAPBEXundefined 3 2 6" xfId="29128"/>
    <cellStyle name="SAPBEXundefined 3 2 7" xfId="29129"/>
    <cellStyle name="SAPBEXundefined 3 2 8" xfId="29130"/>
    <cellStyle name="SAPBEXundefined 3 3" xfId="29131"/>
    <cellStyle name="SAPBEXundefined 3 3 2" xfId="29132"/>
    <cellStyle name="SAPBEXundefined 3 3 2 2" xfId="29133"/>
    <cellStyle name="SAPBEXundefined 3 3 2 3" xfId="29134"/>
    <cellStyle name="SAPBEXundefined 3 3 2 4" xfId="29135"/>
    <cellStyle name="SAPBEXundefined 3 3 2 5" xfId="29136"/>
    <cellStyle name="SAPBEXundefined 3 3 2 6" xfId="29137"/>
    <cellStyle name="SAPBEXundefined 3 3 3" xfId="29138"/>
    <cellStyle name="SAPBEXundefined 3 3 3 2" xfId="29139"/>
    <cellStyle name="SAPBEXundefined 3 3 3 3" xfId="29140"/>
    <cellStyle name="SAPBEXundefined 3 3 3 4" xfId="29141"/>
    <cellStyle name="SAPBEXundefined 3 3 3 5" xfId="29142"/>
    <cellStyle name="SAPBEXundefined 3 3 3 6" xfId="29143"/>
    <cellStyle name="SAPBEXundefined 3 3 4" xfId="29144"/>
    <cellStyle name="SAPBEXundefined 3 3 5" xfId="29145"/>
    <cellStyle name="SAPBEXundefined 3 3 6" xfId="29146"/>
    <cellStyle name="SAPBEXundefined 3 3 7" xfId="29147"/>
    <cellStyle name="SAPBEXundefined 3 3 8" xfId="29148"/>
    <cellStyle name="SAPBEXundefined 3 4" xfId="29149"/>
    <cellStyle name="SAPBEXundefined 3 5" xfId="29150"/>
    <cellStyle name="SAPBEXundefined 3 6" xfId="29151"/>
    <cellStyle name="SAPBEXundefined 3 7" xfId="29152"/>
    <cellStyle name="SAPBEXundefined 3 8" xfId="29153"/>
    <cellStyle name="SAPBEXundefined 4" xfId="29154"/>
    <cellStyle name="SAPBEXundefined 4 2" xfId="29155"/>
    <cellStyle name="SAPBEXundefined 4 2 2" xfId="29156"/>
    <cellStyle name="SAPBEXundefined 4 2 2 2" xfId="29157"/>
    <cellStyle name="SAPBEXundefined 4 2 2 3" xfId="29158"/>
    <cellStyle name="SAPBEXundefined 4 2 2 4" xfId="29159"/>
    <cellStyle name="SAPBEXundefined 4 2 2 5" xfId="29160"/>
    <cellStyle name="SAPBEXundefined 4 2 2 6" xfId="29161"/>
    <cellStyle name="SAPBEXundefined 4 2 3" xfId="29162"/>
    <cellStyle name="SAPBEXundefined 4 2 3 2" xfId="29163"/>
    <cellStyle name="SAPBEXundefined 4 2 3 3" xfId="29164"/>
    <cellStyle name="SAPBEXundefined 4 2 3 4" xfId="29165"/>
    <cellStyle name="SAPBEXundefined 4 2 3 5" xfId="29166"/>
    <cellStyle name="SAPBEXundefined 4 2 3 6" xfId="29167"/>
    <cellStyle name="SAPBEXundefined 4 2 4" xfId="29168"/>
    <cellStyle name="SAPBEXundefined 4 2 5" xfId="29169"/>
    <cellStyle name="SAPBEXundefined 4 2 6" xfId="29170"/>
    <cellStyle name="SAPBEXundefined 4 2 7" xfId="29171"/>
    <cellStyle name="SAPBEXundefined 4 2 8" xfId="29172"/>
    <cellStyle name="SAPBEXundefined 4 3" xfId="29173"/>
    <cellStyle name="SAPBEXundefined 4 3 2" xfId="29174"/>
    <cellStyle name="SAPBEXundefined 4 3 2 2" xfId="29175"/>
    <cellStyle name="SAPBEXundefined 4 3 2 3" xfId="29176"/>
    <cellStyle name="SAPBEXundefined 4 3 2 4" xfId="29177"/>
    <cellStyle name="SAPBEXundefined 4 3 2 5" xfId="29178"/>
    <cellStyle name="SAPBEXundefined 4 3 2 6" xfId="29179"/>
    <cellStyle name="SAPBEXundefined 4 3 3" xfId="29180"/>
    <cellStyle name="SAPBEXundefined 4 3 3 2" xfId="29181"/>
    <cellStyle name="SAPBEXundefined 4 3 3 3" xfId="29182"/>
    <cellStyle name="SAPBEXundefined 4 3 3 4" xfId="29183"/>
    <cellStyle name="SAPBEXundefined 4 3 3 5" xfId="29184"/>
    <cellStyle name="SAPBEXundefined 4 3 3 6" xfId="29185"/>
    <cellStyle name="SAPBEXundefined 4 3 4" xfId="29186"/>
    <cellStyle name="SAPBEXundefined 4 3 5" xfId="29187"/>
    <cellStyle name="SAPBEXundefined 4 3 6" xfId="29188"/>
    <cellStyle name="SAPBEXundefined 4 3 7" xfId="29189"/>
    <cellStyle name="SAPBEXundefined 4 3 8" xfId="29190"/>
    <cellStyle name="SAPBEXundefined 4 4" xfId="29191"/>
    <cellStyle name="SAPBEXundefined 4 5" xfId="29192"/>
    <cellStyle name="SAPBEXundefined 4 6" xfId="29193"/>
    <cellStyle name="SAPBEXundefined 4 7" xfId="29194"/>
    <cellStyle name="SAPBEXundefined 4 8" xfId="29195"/>
    <cellStyle name="SAPBEXundefined 5" xfId="29196"/>
    <cellStyle name="SAPBEXundefined 5 2" xfId="29197"/>
    <cellStyle name="SAPBEXundefined 5 2 2" xfId="29198"/>
    <cellStyle name="SAPBEXundefined 5 2 2 2" xfId="29199"/>
    <cellStyle name="SAPBEXundefined 5 2 2 3" xfId="29200"/>
    <cellStyle name="SAPBEXundefined 5 2 2 4" xfId="29201"/>
    <cellStyle name="SAPBEXundefined 5 2 2 5" xfId="29202"/>
    <cellStyle name="SAPBEXundefined 5 2 2 6" xfId="29203"/>
    <cellStyle name="SAPBEXundefined 5 2 3" xfId="29204"/>
    <cellStyle name="SAPBEXundefined 5 2 3 2" xfId="29205"/>
    <cellStyle name="SAPBEXundefined 5 2 3 3" xfId="29206"/>
    <cellStyle name="SAPBEXundefined 5 2 3 4" xfId="29207"/>
    <cellStyle name="SAPBEXundefined 5 2 3 5" xfId="29208"/>
    <cellStyle name="SAPBEXundefined 5 2 3 6" xfId="29209"/>
    <cellStyle name="SAPBEXundefined 5 2 4" xfId="29210"/>
    <cellStyle name="SAPBEXundefined 5 2 5" xfId="29211"/>
    <cellStyle name="SAPBEXundefined 5 2 6" xfId="29212"/>
    <cellStyle name="SAPBEXundefined 5 2 7" xfId="29213"/>
    <cellStyle name="SAPBEXundefined 5 2 8" xfId="29214"/>
    <cellStyle name="SAPBEXundefined 5 3" xfId="29215"/>
    <cellStyle name="SAPBEXundefined 5 3 2" xfId="29216"/>
    <cellStyle name="SAPBEXundefined 5 3 2 2" xfId="29217"/>
    <cellStyle name="SAPBEXundefined 5 3 2 3" xfId="29218"/>
    <cellStyle name="SAPBEXundefined 5 3 2 4" xfId="29219"/>
    <cellStyle name="SAPBEXundefined 5 3 2 5" xfId="29220"/>
    <cellStyle name="SAPBEXundefined 5 3 2 6" xfId="29221"/>
    <cellStyle name="SAPBEXundefined 5 3 3" xfId="29222"/>
    <cellStyle name="SAPBEXundefined 5 3 3 2" xfId="29223"/>
    <cellStyle name="SAPBEXundefined 5 3 3 3" xfId="29224"/>
    <cellStyle name="SAPBEXundefined 5 3 3 4" xfId="29225"/>
    <cellStyle name="SAPBEXundefined 5 3 3 5" xfId="29226"/>
    <cellStyle name="SAPBEXundefined 5 3 3 6" xfId="29227"/>
    <cellStyle name="SAPBEXundefined 5 3 4" xfId="29228"/>
    <cellStyle name="SAPBEXundefined 5 3 5" xfId="29229"/>
    <cellStyle name="SAPBEXundefined 5 3 6" xfId="29230"/>
    <cellStyle name="SAPBEXundefined 5 3 7" xfId="29231"/>
    <cellStyle name="SAPBEXundefined 5 3 8" xfId="29232"/>
    <cellStyle name="SAPBEXundefined 5 4" xfId="29233"/>
    <cellStyle name="SAPBEXundefined 5 5" xfId="29234"/>
    <cellStyle name="SAPBEXundefined 5 6" xfId="29235"/>
    <cellStyle name="SAPBEXundefined 5 7" xfId="29236"/>
    <cellStyle name="SAPBEXundefined 5 8" xfId="29237"/>
    <cellStyle name="SAPBEXundefined 6" xfId="29238"/>
    <cellStyle name="SAPBEXundefined 6 2" xfId="29239"/>
    <cellStyle name="SAPBEXundefined 6 2 2" xfId="29240"/>
    <cellStyle name="SAPBEXundefined 6 2 2 2" xfId="29241"/>
    <cellStyle name="SAPBEXundefined 6 2 2 3" xfId="29242"/>
    <cellStyle name="SAPBEXundefined 6 2 2 4" xfId="29243"/>
    <cellStyle name="SAPBEXundefined 6 2 2 5" xfId="29244"/>
    <cellStyle name="SAPBEXundefined 6 2 2 6" xfId="29245"/>
    <cellStyle name="SAPBEXundefined 6 2 3" xfId="29246"/>
    <cellStyle name="SAPBEXundefined 6 2 3 2" xfId="29247"/>
    <cellStyle name="SAPBEXundefined 6 2 3 3" xfId="29248"/>
    <cellStyle name="SAPBEXundefined 6 2 3 4" xfId="29249"/>
    <cellStyle name="SAPBEXundefined 6 2 3 5" xfId="29250"/>
    <cellStyle name="SAPBEXundefined 6 2 3 6" xfId="29251"/>
    <cellStyle name="SAPBEXundefined 6 2 4" xfId="29252"/>
    <cellStyle name="SAPBEXundefined 6 2 5" xfId="29253"/>
    <cellStyle name="SAPBEXundefined 6 2 6" xfId="29254"/>
    <cellStyle name="SAPBEXundefined 6 2 7" xfId="29255"/>
    <cellStyle name="SAPBEXundefined 6 2 8" xfId="29256"/>
    <cellStyle name="SAPBEXundefined 6 3" xfId="29257"/>
    <cellStyle name="SAPBEXundefined 6 3 2" xfId="29258"/>
    <cellStyle name="SAPBEXundefined 6 3 2 2" xfId="29259"/>
    <cellStyle name="SAPBEXundefined 6 3 2 3" xfId="29260"/>
    <cellStyle name="SAPBEXundefined 6 3 2 4" xfId="29261"/>
    <cellStyle name="SAPBEXundefined 6 3 2 5" xfId="29262"/>
    <cellStyle name="SAPBEXundefined 6 3 2 6" xfId="29263"/>
    <cellStyle name="SAPBEXundefined 6 3 3" xfId="29264"/>
    <cellStyle name="SAPBEXundefined 6 3 3 2" xfId="29265"/>
    <cellStyle name="SAPBEXundefined 6 3 3 3" xfId="29266"/>
    <cellStyle name="SAPBEXundefined 6 3 3 4" xfId="29267"/>
    <cellStyle name="SAPBEXundefined 6 3 3 5" xfId="29268"/>
    <cellStyle name="SAPBEXundefined 6 3 3 6" xfId="29269"/>
    <cellStyle name="SAPBEXundefined 6 3 4" xfId="29270"/>
    <cellStyle name="SAPBEXundefined 6 3 5" xfId="29271"/>
    <cellStyle name="SAPBEXundefined 6 3 6" xfId="29272"/>
    <cellStyle name="SAPBEXundefined 6 3 7" xfId="29273"/>
    <cellStyle name="SAPBEXundefined 6 3 8" xfId="29274"/>
    <cellStyle name="SAPBEXundefined 6 4" xfId="29275"/>
    <cellStyle name="SAPBEXundefined 6 5" xfId="29276"/>
    <cellStyle name="SAPBEXundefined 6 6" xfId="29277"/>
    <cellStyle name="SAPBEXundefined 6 7" xfId="29278"/>
    <cellStyle name="SAPBEXundefined 6 8" xfId="29279"/>
    <cellStyle name="SAPBEXundefined 7" xfId="29280"/>
    <cellStyle name="SAPBEXundefined 7 2" xfId="29281"/>
    <cellStyle name="SAPBEXundefined 7 2 2" xfId="29282"/>
    <cellStyle name="SAPBEXundefined 7 2 2 2" xfId="29283"/>
    <cellStyle name="SAPBEXundefined 7 2 2 3" xfId="29284"/>
    <cellStyle name="SAPBEXundefined 7 2 2 4" xfId="29285"/>
    <cellStyle name="SAPBEXundefined 7 2 2 5" xfId="29286"/>
    <cellStyle name="SAPBEXundefined 7 2 2 6" xfId="29287"/>
    <cellStyle name="SAPBEXundefined 7 2 3" xfId="29288"/>
    <cellStyle name="SAPBEXundefined 7 2 3 2" xfId="29289"/>
    <cellStyle name="SAPBEXundefined 7 2 3 3" xfId="29290"/>
    <cellStyle name="SAPBEXundefined 7 2 3 4" xfId="29291"/>
    <cellStyle name="SAPBEXundefined 7 2 3 5" xfId="29292"/>
    <cellStyle name="SAPBEXundefined 7 2 3 6" xfId="29293"/>
    <cellStyle name="SAPBEXundefined 7 2 4" xfId="29294"/>
    <cellStyle name="SAPBEXundefined 7 2 5" xfId="29295"/>
    <cellStyle name="SAPBEXundefined 7 2 6" xfId="29296"/>
    <cellStyle name="SAPBEXundefined 7 2 7" xfId="29297"/>
    <cellStyle name="SAPBEXundefined 7 2 8" xfId="29298"/>
    <cellStyle name="SAPBEXundefined 7 3" xfId="29299"/>
    <cellStyle name="SAPBEXundefined 7 3 2" xfId="29300"/>
    <cellStyle name="SAPBEXundefined 7 3 2 2" xfId="29301"/>
    <cellStyle name="SAPBEXundefined 7 3 2 3" xfId="29302"/>
    <cellStyle name="SAPBEXundefined 7 3 2 4" xfId="29303"/>
    <cellStyle name="SAPBEXundefined 7 3 2 5" xfId="29304"/>
    <cellStyle name="SAPBEXundefined 7 3 2 6" xfId="29305"/>
    <cellStyle name="SAPBEXundefined 7 3 3" xfId="29306"/>
    <cellStyle name="SAPBEXundefined 7 3 3 2" xfId="29307"/>
    <cellStyle name="SAPBEXundefined 7 3 3 3" xfId="29308"/>
    <cellStyle name="SAPBEXundefined 7 3 3 4" xfId="29309"/>
    <cellStyle name="SAPBEXundefined 7 3 3 5" xfId="29310"/>
    <cellStyle name="SAPBEXundefined 7 3 3 6" xfId="29311"/>
    <cellStyle name="SAPBEXundefined 7 3 4" xfId="29312"/>
    <cellStyle name="SAPBEXundefined 7 3 5" xfId="29313"/>
    <cellStyle name="SAPBEXundefined 7 3 6" xfId="29314"/>
    <cellStyle name="SAPBEXundefined 7 3 7" xfId="29315"/>
    <cellStyle name="SAPBEXundefined 7 3 8" xfId="29316"/>
    <cellStyle name="SAPBEXundefined 7 4" xfId="29317"/>
    <cellStyle name="SAPBEXundefined 7 5" xfId="29318"/>
    <cellStyle name="SAPBEXundefined 7 6" xfId="29319"/>
    <cellStyle name="SAPBEXundefined 7 7" xfId="29320"/>
    <cellStyle name="SAPBEXundefined 7 8" xfId="29321"/>
    <cellStyle name="SAPBEXundefined 8" xfId="29322"/>
    <cellStyle name="SAPBEXundefined 8 2" xfId="29323"/>
    <cellStyle name="SAPBEXundefined 8 2 2" xfId="29324"/>
    <cellStyle name="SAPBEXundefined 8 2 2 2" xfId="29325"/>
    <cellStyle name="SAPBEXundefined 8 2 2 3" xfId="29326"/>
    <cellStyle name="SAPBEXundefined 8 2 2 4" xfId="29327"/>
    <cellStyle name="SAPBEXundefined 8 2 2 5" xfId="29328"/>
    <cellStyle name="SAPBEXundefined 8 2 2 6" xfId="29329"/>
    <cellStyle name="SAPBEXundefined 8 2 3" xfId="29330"/>
    <cellStyle name="SAPBEXundefined 8 2 3 2" xfId="29331"/>
    <cellStyle name="SAPBEXundefined 8 2 3 3" xfId="29332"/>
    <cellStyle name="SAPBEXundefined 8 2 3 4" xfId="29333"/>
    <cellStyle name="SAPBEXundefined 8 2 3 5" xfId="29334"/>
    <cellStyle name="SAPBEXundefined 8 2 3 6" xfId="29335"/>
    <cellStyle name="SAPBEXundefined 8 2 4" xfId="29336"/>
    <cellStyle name="SAPBEXundefined 8 2 5" xfId="29337"/>
    <cellStyle name="SAPBEXundefined 8 2 6" xfId="29338"/>
    <cellStyle name="SAPBEXundefined 8 2 7" xfId="29339"/>
    <cellStyle name="SAPBEXundefined 8 2 8" xfId="29340"/>
    <cellStyle name="SAPBEXundefined 8 3" xfId="29341"/>
    <cellStyle name="SAPBEXundefined 8 3 2" xfId="29342"/>
    <cellStyle name="SAPBEXundefined 8 3 2 2" xfId="29343"/>
    <cellStyle name="SAPBEXundefined 8 3 2 3" xfId="29344"/>
    <cellStyle name="SAPBEXundefined 8 3 2 4" xfId="29345"/>
    <cellStyle name="SAPBEXundefined 8 3 2 5" xfId="29346"/>
    <cellStyle name="SAPBEXundefined 8 3 2 6" xfId="29347"/>
    <cellStyle name="SAPBEXundefined 8 3 3" xfId="29348"/>
    <cellStyle name="SAPBEXundefined 8 3 3 2" xfId="29349"/>
    <cellStyle name="SAPBEXundefined 8 3 3 3" xfId="29350"/>
    <cellStyle name="SAPBEXundefined 8 3 3 4" xfId="29351"/>
    <cellStyle name="SAPBEXundefined 8 3 3 5" xfId="29352"/>
    <cellStyle name="SAPBEXundefined 8 3 3 6" xfId="29353"/>
    <cellStyle name="SAPBEXundefined 8 3 4" xfId="29354"/>
    <cellStyle name="SAPBEXundefined 8 3 5" xfId="29355"/>
    <cellStyle name="SAPBEXundefined 8 3 6" xfId="29356"/>
    <cellStyle name="SAPBEXundefined 8 3 7" xfId="29357"/>
    <cellStyle name="SAPBEXundefined 8 3 8" xfId="29358"/>
    <cellStyle name="SAPBEXundefined 8 4" xfId="29359"/>
    <cellStyle name="SAPBEXundefined 8 5" xfId="29360"/>
    <cellStyle name="SAPBEXundefined 8 6" xfId="29361"/>
    <cellStyle name="SAPBEXundefined 8 7" xfId="29362"/>
    <cellStyle name="SAPBEXundefined 8 8" xfId="29363"/>
    <cellStyle name="SAPBEXundefined 9" xfId="29364"/>
    <cellStyle name="SAPBEXundefined 9 2" xfId="29365"/>
    <cellStyle name="SAPBEXundefined 9 2 2" xfId="29366"/>
    <cellStyle name="SAPBEXundefined 9 2 2 2" xfId="29367"/>
    <cellStyle name="SAPBEXundefined 9 2 2 3" xfId="29368"/>
    <cellStyle name="SAPBEXundefined 9 2 2 4" xfId="29369"/>
    <cellStyle name="SAPBEXundefined 9 2 2 5" xfId="29370"/>
    <cellStyle name="SAPBEXundefined 9 2 2 6" xfId="29371"/>
    <cellStyle name="SAPBEXundefined 9 2 3" xfId="29372"/>
    <cellStyle name="SAPBEXundefined 9 2 3 2" xfId="29373"/>
    <cellStyle name="SAPBEXundefined 9 2 3 3" xfId="29374"/>
    <cellStyle name="SAPBEXundefined 9 2 3 4" xfId="29375"/>
    <cellStyle name="SAPBEXundefined 9 2 3 5" xfId="29376"/>
    <cellStyle name="SAPBEXundefined 9 2 3 6" xfId="29377"/>
    <cellStyle name="SAPBEXundefined 9 2 4" xfId="29378"/>
    <cellStyle name="SAPBEXundefined 9 2 5" xfId="29379"/>
    <cellStyle name="SAPBEXundefined 9 2 6" xfId="29380"/>
    <cellStyle name="SAPBEXundefined 9 2 7" xfId="29381"/>
    <cellStyle name="SAPBEXundefined 9 2 8" xfId="29382"/>
    <cellStyle name="SAPBEXundefined 9 3" xfId="29383"/>
    <cellStyle name="SAPBEXundefined 9 3 2" xfId="29384"/>
    <cellStyle name="SAPBEXundefined 9 3 2 2" xfId="29385"/>
    <cellStyle name="SAPBEXundefined 9 3 2 3" xfId="29386"/>
    <cellStyle name="SAPBEXundefined 9 3 2 4" xfId="29387"/>
    <cellStyle name="SAPBEXundefined 9 3 2 5" xfId="29388"/>
    <cellStyle name="SAPBEXundefined 9 3 2 6" xfId="29389"/>
    <cellStyle name="SAPBEXundefined 9 3 3" xfId="29390"/>
    <cellStyle name="SAPBEXundefined 9 3 3 2" xfId="29391"/>
    <cellStyle name="SAPBEXundefined 9 3 3 3" xfId="29392"/>
    <cellStyle name="SAPBEXundefined 9 3 3 4" xfId="29393"/>
    <cellStyle name="SAPBEXundefined 9 3 3 5" xfId="29394"/>
    <cellStyle name="SAPBEXundefined 9 3 3 6" xfId="29395"/>
    <cellStyle name="SAPBEXundefined 9 3 4" xfId="29396"/>
    <cellStyle name="SAPBEXundefined 9 3 5" xfId="29397"/>
    <cellStyle name="SAPBEXundefined 9 3 6" xfId="29398"/>
    <cellStyle name="SAPBEXundefined 9 3 7" xfId="29399"/>
    <cellStyle name="SAPBEXundefined 9 3 8" xfId="29400"/>
    <cellStyle name="SAPBEXundefined 9 4" xfId="29401"/>
    <cellStyle name="SAPBEXundefined 9 5" xfId="29402"/>
    <cellStyle name="SAPBEXundefined 9 6" xfId="29403"/>
    <cellStyle name="SAPBEXundefined 9 7" xfId="29404"/>
    <cellStyle name="SAPBEXundefined 9 8" xfId="29405"/>
    <cellStyle name="Satisfaisant 2" xfId="29406"/>
    <cellStyle name="SEM-BPS-data" xfId="29407"/>
    <cellStyle name="SEM-BPS-head" xfId="29408"/>
    <cellStyle name="SEM-BPS-headdata" xfId="29409"/>
    <cellStyle name="SEM-BPS-headkey" xfId="29410"/>
    <cellStyle name="SEM-BPS-input-on" xfId="29411"/>
    <cellStyle name="SEM-BPS-key" xfId="29412"/>
    <cellStyle name="SEM-BPS-sub1" xfId="29413"/>
    <cellStyle name="SEM-BPS-sub2" xfId="29414"/>
    <cellStyle name="SEM-BPS-total" xfId="29415"/>
    <cellStyle name="Sheet Title" xfId="29416"/>
    <cellStyle name="Sortie 2" xfId="29417"/>
    <cellStyle name="Sortie 2 2" xfId="29418"/>
    <cellStyle name="Sortie 2 2 2" xfId="29419"/>
    <cellStyle name="Sortie 2 2 2 2" xfId="29420"/>
    <cellStyle name="Sortie 2 2 2 3" xfId="29421"/>
    <cellStyle name="Sortie 2 2 2 4" xfId="29422"/>
    <cellStyle name="Sortie 2 2 2 5" xfId="29423"/>
    <cellStyle name="Sortie 2 2 2 6" xfId="29424"/>
    <cellStyle name="Sortie 2 2 3" xfId="29425"/>
    <cellStyle name="Sortie 2 2 3 2" xfId="29426"/>
    <cellStyle name="Sortie 2 2 3 3" xfId="29427"/>
    <cellStyle name="Sortie 2 2 3 4" xfId="29428"/>
    <cellStyle name="Sortie 2 2 3 5" xfId="29429"/>
    <cellStyle name="Sortie 2 2 3 6" xfId="29430"/>
    <cellStyle name="Sortie 2 2 4" xfId="29431"/>
    <cellStyle name="Sortie 2 2 5" xfId="29432"/>
    <cellStyle name="Sortie 2 2 6" xfId="29433"/>
    <cellStyle name="Sortie 2 2 7" xfId="29434"/>
    <cellStyle name="Sortie 2 2 8" xfId="29435"/>
    <cellStyle name="Sortie 2 3" xfId="29436"/>
    <cellStyle name="Sortie 2 3 2" xfId="29437"/>
    <cellStyle name="Sortie 2 3 2 2" xfId="29438"/>
    <cellStyle name="Sortie 2 3 2 3" xfId="29439"/>
    <cellStyle name="Sortie 2 3 2 4" xfId="29440"/>
    <cellStyle name="Sortie 2 3 2 5" xfId="29441"/>
    <cellStyle name="Sortie 2 3 2 6" xfId="29442"/>
    <cellStyle name="Sortie 2 3 3" xfId="29443"/>
    <cellStyle name="Sortie 2 3 3 2" xfId="29444"/>
    <cellStyle name="Sortie 2 3 3 3" xfId="29445"/>
    <cellStyle name="Sortie 2 3 3 4" xfId="29446"/>
    <cellStyle name="Sortie 2 3 3 5" xfId="29447"/>
    <cellStyle name="Sortie 2 3 3 6" xfId="29448"/>
    <cellStyle name="Sortie 2 3 4" xfId="29449"/>
    <cellStyle name="Sortie 2 3 5" xfId="29450"/>
    <cellStyle name="Sortie 2 3 6" xfId="29451"/>
    <cellStyle name="Sortie 2 3 7" xfId="29452"/>
    <cellStyle name="Sortie 2 3 8" xfId="29453"/>
    <cellStyle name="Sortie 2 4" xfId="29454"/>
    <cellStyle name="Sortie 2 5" xfId="29455"/>
    <cellStyle name="Sortie 2 6" xfId="29456"/>
    <cellStyle name="Sortie 2 7" xfId="29457"/>
    <cellStyle name="Sortie 2 8" xfId="29458"/>
    <cellStyle name="Standaard 2" xfId="49"/>
    <cellStyle name="Standaard 2 10" xfId="98"/>
    <cellStyle name="Standaard 2 11" xfId="102"/>
    <cellStyle name="Standaard 2 12" xfId="32921"/>
    <cellStyle name="Standaard 2 2" xfId="50"/>
    <cellStyle name="Standaard 2 3" xfId="72"/>
    <cellStyle name="Standaard 2 4" xfId="66"/>
    <cellStyle name="Standaard 2 5" xfId="75"/>
    <cellStyle name="Standaard 2 6" xfId="80"/>
    <cellStyle name="Standaard 2 7" xfId="85"/>
    <cellStyle name="Standaard 2 8" xfId="90"/>
    <cellStyle name="Standaard 2 9" xfId="94"/>
    <cellStyle name="Standaard 2_2008-Réalisé" xfId="29459"/>
    <cellStyle name="Standaard 3" xfId="51"/>
    <cellStyle name="Standaard 3 2" xfId="52"/>
    <cellStyle name="Standaard 3 3" xfId="29460"/>
    <cellStyle name="Standaard 3_2008-Réalisé" xfId="29461"/>
    <cellStyle name="Standaard 4" xfId="53"/>
    <cellStyle name="Standaard 4 10" xfId="105"/>
    <cellStyle name="Standaard 4 10 2" xfId="29617"/>
    <cellStyle name="Standaard 4 11" xfId="108"/>
    <cellStyle name="Standaard 4 11 2" xfId="29618"/>
    <cellStyle name="Standaard 4 12" xfId="29732"/>
    <cellStyle name="Standaard 4 13" xfId="29462"/>
    <cellStyle name="Standaard 4 14" xfId="32922"/>
    <cellStyle name="Standaard 4 15" xfId="63"/>
    <cellStyle name="Standaard 4 16" xfId="32930"/>
    <cellStyle name="Standaard 4 17" xfId="32963"/>
    <cellStyle name="Standaard 4 2" xfId="54"/>
    <cellStyle name="Standaard 4 3" xfId="74"/>
    <cellStyle name="Standaard 4 3 2" xfId="29464"/>
    <cellStyle name="Standaard 4 3 2 2" xfId="32421"/>
    <cellStyle name="Standaard 4 3 3" xfId="32219"/>
    <cellStyle name="Standaard 4 3 4" xfId="29463"/>
    <cellStyle name="Standaard 4 4" xfId="79"/>
    <cellStyle name="Standaard 4 4 2" xfId="29466"/>
    <cellStyle name="Standaard 4 4 2 2" xfId="32437"/>
    <cellStyle name="Standaard 4 4 3" xfId="32354"/>
    <cellStyle name="Standaard 4 4 4" xfId="29465"/>
    <cellStyle name="Standaard 4 5" xfId="84"/>
    <cellStyle name="Standaard 4 5 2" xfId="32420"/>
    <cellStyle name="Standaard 4 5 3" xfId="29467"/>
    <cellStyle name="Standaard 4 6" xfId="89"/>
    <cellStyle name="Standaard 4 6 2" xfId="29819"/>
    <cellStyle name="Standaard 4 6 3" xfId="29468"/>
    <cellStyle name="Standaard 4 7" xfId="93"/>
    <cellStyle name="Standaard 4 7 2" xfId="29619"/>
    <cellStyle name="Standaard 4 8" xfId="97"/>
    <cellStyle name="Standaard 4 8 2" xfId="29620"/>
    <cellStyle name="Standaard 4 9" xfId="101"/>
    <cellStyle name="Standaard 4 9 2" xfId="29621"/>
    <cellStyle name="Standaard 5" xfId="55"/>
    <cellStyle name="Standaard 5 2" xfId="29469"/>
    <cellStyle name="Standaard 6" xfId="56"/>
    <cellStyle name="Standaard 6 10" xfId="109"/>
    <cellStyle name="Standaard 6 11" xfId="32923"/>
    <cellStyle name="Standaard 6 12" xfId="64"/>
    <cellStyle name="Standaard 6 2" xfId="77"/>
    <cellStyle name="Standaard 6 3" xfId="82"/>
    <cellStyle name="Standaard 6 4" xfId="87"/>
    <cellStyle name="Standaard 6 5" xfId="92"/>
    <cellStyle name="Standaard 6 6" xfId="96"/>
    <cellStyle name="Standaard 6 7" xfId="100"/>
    <cellStyle name="Standaard 6 8" xfId="104"/>
    <cellStyle name="Standaard 6 9" xfId="107"/>
    <cellStyle name="Standaard_070320-wcu-doorslag_template_vl_gem_2007_2006_inputs" xfId="29470"/>
    <cellStyle name="Standaard_Balans IL-Glob. PLAU" xfId="57"/>
    <cellStyle name="Stijl 1" xfId="58"/>
    <cellStyle name="Style 1" xfId="29471"/>
    <cellStyle name="Style 1 2" xfId="29472"/>
    <cellStyle name="Texte explicatif 2" xfId="29473"/>
    <cellStyle name="Titel" xfId="29474"/>
    <cellStyle name="Titre 2" xfId="29475"/>
    <cellStyle name="Titre 1 2" xfId="29476"/>
    <cellStyle name="Titre 2 2" xfId="29477"/>
    <cellStyle name="Titre 3 2" xfId="29478"/>
    <cellStyle name="Titre 3 2 2" xfId="29479"/>
    <cellStyle name="Titre 3 2 2 2" xfId="29480"/>
    <cellStyle name="Titre 3 2 3" xfId="29481"/>
    <cellStyle name="Titre 3 2 3 2" xfId="29482"/>
    <cellStyle name="Titre 3 2 4" xfId="29483"/>
    <cellStyle name="Titre 3 2 4 2" xfId="29484"/>
    <cellStyle name="Titre 3 2 5" xfId="29485"/>
    <cellStyle name="Titre 4 2" xfId="29486"/>
    <cellStyle name="Totaal" xfId="29487"/>
    <cellStyle name="Totaal 2" xfId="29488"/>
    <cellStyle name="Totaal 2 2" xfId="29489"/>
    <cellStyle name="Totaal 2 2 2" xfId="29490"/>
    <cellStyle name="Totaal 2 2 3" xfId="29491"/>
    <cellStyle name="Totaal 2 2 4" xfId="29492"/>
    <cellStyle name="Totaal 2 2 5" xfId="29493"/>
    <cellStyle name="Totaal 2 2 6" xfId="29494"/>
    <cellStyle name="Totaal 2 3" xfId="29495"/>
    <cellStyle name="Totaal 2 3 2" xfId="29496"/>
    <cellStyle name="Totaal 2 3 3" xfId="29497"/>
    <cellStyle name="Totaal 2 3 4" xfId="29498"/>
    <cellStyle name="Totaal 2 3 5" xfId="29499"/>
    <cellStyle name="Totaal 2 3 6" xfId="29500"/>
    <cellStyle name="Totaal 2 4" xfId="29501"/>
    <cellStyle name="Totaal 2 5" xfId="29502"/>
    <cellStyle name="Totaal 2 6" xfId="29503"/>
    <cellStyle name="Totaal 2 7" xfId="29504"/>
    <cellStyle name="Totaal 2 8" xfId="29505"/>
    <cellStyle name="Totaal 3" xfId="29506"/>
    <cellStyle name="Totaal 3 2" xfId="29507"/>
    <cellStyle name="Totaal 3 2 2" xfId="29508"/>
    <cellStyle name="Totaal 3 2 3" xfId="29509"/>
    <cellStyle name="Totaal 3 2 4" xfId="29510"/>
    <cellStyle name="Totaal 3 2 5" xfId="29511"/>
    <cellStyle name="Totaal 3 2 6" xfId="29512"/>
    <cellStyle name="Totaal 3 3" xfId="29513"/>
    <cellStyle name="Totaal 3 3 2" xfId="29514"/>
    <cellStyle name="Totaal 3 3 3" xfId="29515"/>
    <cellStyle name="Totaal 3 3 4" xfId="29516"/>
    <cellStyle name="Totaal 3 3 5" xfId="29517"/>
    <cellStyle name="Totaal 3 3 6" xfId="29518"/>
    <cellStyle name="Totaal 3 4" xfId="29519"/>
    <cellStyle name="Totaal 3 5" xfId="29520"/>
    <cellStyle name="Totaal 3 6" xfId="29521"/>
    <cellStyle name="Totaal 3 7" xfId="29522"/>
    <cellStyle name="Totaal 3 8" xfId="29523"/>
    <cellStyle name="Totaal 4" xfId="29524"/>
    <cellStyle name="Totaal 5" xfId="29525"/>
    <cellStyle name="Totaal 6" xfId="29526"/>
    <cellStyle name="Totaal 7" xfId="29527"/>
    <cellStyle name="Totaal 8" xfId="29528"/>
    <cellStyle name="Total 2" xfId="29529"/>
    <cellStyle name="Total 2 2" xfId="29530"/>
    <cellStyle name="Total 2 2 2" xfId="29531"/>
    <cellStyle name="Total 2 2 2 2" xfId="29532"/>
    <cellStyle name="Total 2 2 2 3" xfId="29533"/>
    <cellStyle name="Total 2 2 2 4" xfId="29534"/>
    <cellStyle name="Total 2 2 2 5" xfId="29535"/>
    <cellStyle name="Total 2 2 2 6" xfId="29536"/>
    <cellStyle name="Total 2 2 3" xfId="29537"/>
    <cellStyle name="Total 2 2 3 2" xfId="29538"/>
    <cellStyle name="Total 2 2 3 3" xfId="29539"/>
    <cellStyle name="Total 2 2 3 4" xfId="29540"/>
    <cellStyle name="Total 2 2 3 5" xfId="29541"/>
    <cellStyle name="Total 2 2 3 6" xfId="29542"/>
    <cellStyle name="Total 2 2 4" xfId="29543"/>
    <cellStyle name="Total 2 2 5" xfId="29544"/>
    <cellStyle name="Total 2 2 6" xfId="29545"/>
    <cellStyle name="Total 2 2 7" xfId="29546"/>
    <cellStyle name="Total 2 2 8" xfId="29547"/>
    <cellStyle name="Total 2 3" xfId="29548"/>
    <cellStyle name="Total 2 3 2" xfId="29549"/>
    <cellStyle name="Total 2 3 2 2" xfId="29550"/>
    <cellStyle name="Total 2 3 2 3" xfId="29551"/>
    <cellStyle name="Total 2 3 2 4" xfId="29552"/>
    <cellStyle name="Total 2 3 2 5" xfId="29553"/>
    <cellStyle name="Total 2 3 2 6" xfId="29554"/>
    <cellStyle name="Total 2 3 3" xfId="29555"/>
    <cellStyle name="Total 2 3 3 2" xfId="29556"/>
    <cellStyle name="Total 2 3 3 3" xfId="29557"/>
    <cellStyle name="Total 2 3 3 4" xfId="29558"/>
    <cellStyle name="Total 2 3 3 5" xfId="29559"/>
    <cellStyle name="Total 2 3 3 6" xfId="29560"/>
    <cellStyle name="Total 2 3 4" xfId="29561"/>
    <cellStyle name="Total 2 3 5" xfId="29562"/>
    <cellStyle name="Total 2 3 6" xfId="29563"/>
    <cellStyle name="Total 2 3 7" xfId="29564"/>
    <cellStyle name="Total 2 3 8" xfId="29565"/>
    <cellStyle name="Total 2 4" xfId="29566"/>
    <cellStyle name="Total 2 5" xfId="29567"/>
    <cellStyle name="Total 2 6" xfId="29568"/>
    <cellStyle name="Total 2 7" xfId="29569"/>
    <cellStyle name="Total 2 8" xfId="29570"/>
    <cellStyle name="Uitvoer" xfId="29571"/>
    <cellStyle name="Uitvoer 2" xfId="29572"/>
    <cellStyle name="Uitvoer 2 2" xfId="29573"/>
    <cellStyle name="Uitvoer 2 2 2" xfId="29574"/>
    <cellStyle name="Uitvoer 2 2 3" xfId="29575"/>
    <cellStyle name="Uitvoer 2 2 4" xfId="29576"/>
    <cellStyle name="Uitvoer 2 2 5" xfId="29577"/>
    <cellStyle name="Uitvoer 2 2 6" xfId="29578"/>
    <cellStyle name="Uitvoer 2 3" xfId="29579"/>
    <cellStyle name="Uitvoer 2 3 2" xfId="29580"/>
    <cellStyle name="Uitvoer 2 3 3" xfId="29581"/>
    <cellStyle name="Uitvoer 2 3 4" xfId="29582"/>
    <cellStyle name="Uitvoer 2 3 5" xfId="29583"/>
    <cellStyle name="Uitvoer 2 3 6" xfId="29584"/>
    <cellStyle name="Uitvoer 2 4" xfId="29585"/>
    <cellStyle name="Uitvoer 2 5" xfId="29586"/>
    <cellStyle name="Uitvoer 2 6" xfId="29587"/>
    <cellStyle name="Uitvoer 2 7" xfId="29588"/>
    <cellStyle name="Uitvoer 2 8" xfId="29589"/>
    <cellStyle name="Uitvoer 3" xfId="29590"/>
    <cellStyle name="Uitvoer 3 2" xfId="29591"/>
    <cellStyle name="Uitvoer 3 2 2" xfId="29592"/>
    <cellStyle name="Uitvoer 3 2 3" xfId="29593"/>
    <cellStyle name="Uitvoer 3 2 4" xfId="29594"/>
    <cellStyle name="Uitvoer 3 2 5" xfId="29595"/>
    <cellStyle name="Uitvoer 3 2 6" xfId="29596"/>
    <cellStyle name="Uitvoer 3 3" xfId="29597"/>
    <cellStyle name="Uitvoer 3 3 2" xfId="29598"/>
    <cellStyle name="Uitvoer 3 3 3" xfId="29599"/>
    <cellStyle name="Uitvoer 3 3 4" xfId="29600"/>
    <cellStyle name="Uitvoer 3 3 5" xfId="29601"/>
    <cellStyle name="Uitvoer 3 3 6" xfId="29602"/>
    <cellStyle name="Uitvoer 3 4" xfId="29603"/>
    <cellStyle name="Uitvoer 3 5" xfId="29604"/>
    <cellStyle name="Uitvoer 3 6" xfId="29605"/>
    <cellStyle name="Uitvoer 3 7" xfId="29606"/>
    <cellStyle name="Uitvoer 3 8" xfId="29607"/>
    <cellStyle name="Uitvoer 4" xfId="29608"/>
    <cellStyle name="Uitvoer 5" xfId="29609"/>
    <cellStyle name="Uitvoer 6" xfId="29610"/>
    <cellStyle name="Uitvoer 7" xfId="29611"/>
    <cellStyle name="Uitvoer 8" xfId="29612"/>
    <cellStyle name="Vérification 2" xfId="29613"/>
    <cellStyle name="Verklarende tekst" xfId="29614"/>
    <cellStyle name="Waarschuwingstekst" xfId="29615"/>
  </cellStyles>
  <dxfs count="6">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3.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1.xml"/><Relationship Id="rId81" Type="http://schemas.openxmlformats.org/officeDocument/2006/relationships/externalLink" Target="externalLinks/externalLink4.xml"/><Relationship Id="rId86"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1333500</xdr:colOff>
      <xdr:row>2</xdr:row>
      <xdr:rowOff>609600</xdr:rowOff>
    </xdr:from>
    <xdr:to>
      <xdr:col>2</xdr:col>
      <xdr:colOff>1476375</xdr:colOff>
      <xdr:row>2</xdr:row>
      <xdr:rowOff>1447799</xdr:rowOff>
    </xdr:to>
    <xdr:sp macro="" textlink="">
      <xdr:nvSpPr>
        <xdr:cNvPr id="4" name="ZoneTexte 3"/>
        <xdr:cNvSpPr txBox="1"/>
      </xdr:nvSpPr>
      <xdr:spPr>
        <a:xfrm>
          <a:off x="2095500" y="933450"/>
          <a:ext cx="1600200" cy="838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228600</xdr:colOff>
      <xdr:row>0</xdr:row>
      <xdr:rowOff>114302</xdr:rowOff>
    </xdr:from>
    <xdr:to>
      <xdr:col>1</xdr:col>
      <xdr:colOff>1447800</xdr:colOff>
      <xdr:row>2</xdr:row>
      <xdr:rowOff>733798</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990600" y="114302"/>
          <a:ext cx="1219200" cy="94334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118</xdr:row>
      <xdr:rowOff>0</xdr:rowOff>
    </xdr:from>
    <xdr:to>
      <xdr:col>2</xdr:col>
      <xdr:colOff>0</xdr:colOff>
      <xdr:row>129</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117</xdr:row>
      <xdr:rowOff>142874</xdr:rowOff>
    </xdr:from>
    <xdr:to>
      <xdr:col>11</xdr:col>
      <xdr:colOff>609601</xdr:colOff>
      <xdr:row>129</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152</xdr:row>
      <xdr:rowOff>152405</xdr:rowOff>
    </xdr:from>
    <xdr:to>
      <xdr:col>7</xdr:col>
      <xdr:colOff>142877</xdr:colOff>
      <xdr:row>156</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5l22%20-%20MODELE%20DE%20RAPPORT%20EX-POST%20ELEC%20-%20VIERG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4f26%20-%20MODELE%20DE%20RAPPORT%20EX-ANTE%20GAZ%20-%20VIERGE.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8"/>
      <sheetName val="Tableau 29"/>
      <sheetName val="Tableau 30"/>
      <sheetName val="Feuil1"/>
    </sheetNames>
    <sheetDataSet>
      <sheetData sheetId="0" refreshError="1"/>
      <sheetData sheetId="1">
        <row r="14">
          <cell r="B14" t="str">
            <v>REALITE 2015</v>
          </cell>
        </row>
        <row r="15">
          <cell r="B15" t="str">
            <v>BUDGET 2015</v>
          </cell>
        </row>
        <row r="16">
          <cell r="B16" t="str">
            <v>REALITE 2014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ow r="1">
          <cell r="A1" t="str">
            <v>Tableau 17A : Charges fiscales résultant de l'impôt des sociétés sur le résultat des activités régulées</v>
          </cell>
        </row>
      </sheetData>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LIGNES DIRECTRICES"/>
      <sheetName val="PAGE DE GARDE"/>
      <sheetName val="CONTENU"/>
      <sheetName val="ANNEXES"/>
      <sheetName val="HYPOTHESES"/>
      <sheetName val="Tableau 1A"/>
      <sheetName val="Tableau 1B"/>
      <sheetName val="Tableau 1C"/>
      <sheetName val="Tableau 1D"/>
      <sheetName val="Tableau 1E"/>
      <sheetName val="Tableau 2"/>
      <sheetName val="Tableau 2A"/>
      <sheetName val="Tableau 2B"/>
      <sheetName val="Tableau 3A"/>
      <sheetName val="Tableau 3B"/>
      <sheetName val="Tableau 4A"/>
      <sheetName val="Tableau 4B"/>
      <sheetName val="Tableau 5"/>
      <sheetName val="Tableau 6"/>
      <sheetName val="Tableau 6A"/>
      <sheetName val="Tableau 6B"/>
      <sheetName val="Tableau 6C"/>
      <sheetName val="Tableau 6D"/>
      <sheetName val="Tableau 6E"/>
      <sheetName val="Tableau 6F"/>
      <sheetName val="Tableau 6G"/>
      <sheetName val="Tableau 6H"/>
      <sheetName val="Tableau 6I"/>
      <sheetName val="Tableau 6J"/>
      <sheetName val="Tableau 6L"/>
      <sheetName val="Tableau 6M"/>
      <sheetName val="Tableau 6N"/>
      <sheetName val="Tableau 6O"/>
      <sheetName val="Tableau 6P"/>
      <sheetName val="Tableau 7"/>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7P"/>
      <sheetName val="Tableau 8"/>
      <sheetName val="Tableau 9A"/>
      <sheetName val="Tableau 9B"/>
      <sheetName val="Tableau 9C"/>
      <sheetName val="Tableau 10A"/>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8A"/>
      <sheetName val="Tableau 18B"/>
      <sheetName val="Tableau 19"/>
      <sheetName val="Tableau 20A"/>
      <sheetName val="Tableau 20B"/>
      <sheetName val="Tableau 20C"/>
      <sheetName val="Tableau 21A"/>
      <sheetName val="Tableau 21B"/>
      <sheetName val="Tableau 22"/>
      <sheetName val="Tableau 29"/>
      <sheetName val="Tarifs raccordements"/>
    </sheetNames>
    <sheetDataSet>
      <sheetData sheetId="0" refreshError="1"/>
      <sheetData sheetId="1">
        <row r="7">
          <cell r="C7" t="str">
            <v>GRD</v>
          </cell>
        </row>
        <row r="8">
          <cell r="C8" t="str">
            <v>GAZ</v>
          </cell>
        </row>
        <row r="10">
          <cell r="C10" t="str">
            <v>PT 2015-2016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J115"/>
  <sheetViews>
    <sheetView tabSelected="1" zoomScale="110" zoomScaleNormal="110" zoomScaleSheetLayoutView="120" workbookViewId="0">
      <selection activeCell="B2" sqref="B2:D2"/>
    </sheetView>
  </sheetViews>
  <sheetFormatPr baseColWidth="10" defaultRowHeight="12.75"/>
  <cols>
    <col min="1" max="1" width="11.42578125" style="1158"/>
    <col min="2" max="2" width="28.42578125" style="1158" customWidth="1"/>
    <col min="3" max="3" width="4" style="1158" bestFit="1" customWidth="1"/>
    <col min="4" max="4" width="108.7109375" style="1158" customWidth="1"/>
    <col min="5" max="16384" width="11.42578125" style="1158"/>
  </cols>
  <sheetData>
    <row r="1" spans="1:36" s="1157" customFormat="1" ht="118.5" customHeight="1" thickBot="1">
      <c r="A1" s="481"/>
      <c r="B1" s="561"/>
      <c r="C1" s="743"/>
      <c r="D1" s="481"/>
      <c r="E1" s="1158"/>
      <c r="F1" s="1158"/>
      <c r="G1" s="1158"/>
      <c r="H1" s="1158"/>
      <c r="I1" s="1158"/>
      <c r="J1" s="1158"/>
      <c r="K1" s="1158"/>
      <c r="L1" s="1158"/>
      <c r="M1" s="1158"/>
      <c r="N1" s="1158"/>
      <c r="O1" s="1158"/>
      <c r="P1" s="1158"/>
      <c r="Q1" s="1158"/>
      <c r="R1" s="1158"/>
      <c r="S1" s="1158"/>
      <c r="T1" s="1158"/>
      <c r="U1" s="1158"/>
      <c r="V1" s="1158"/>
      <c r="W1" s="1158"/>
      <c r="X1" s="1158"/>
      <c r="Y1" s="1158"/>
      <c r="Z1" s="1158"/>
      <c r="AA1" s="1158"/>
      <c r="AB1" s="1158"/>
      <c r="AC1" s="1158"/>
      <c r="AD1" s="1158"/>
      <c r="AE1" s="1158"/>
      <c r="AF1" s="1158"/>
      <c r="AG1" s="1158"/>
      <c r="AH1" s="1158"/>
      <c r="AI1" s="1158"/>
      <c r="AJ1" s="1158"/>
    </row>
    <row r="2" spans="1:36" s="1157" customFormat="1" ht="70.5" customHeight="1" thickBot="1">
      <c r="A2" s="481"/>
      <c r="B2" s="2639" t="s">
        <v>736</v>
      </c>
      <c r="C2" s="2640"/>
      <c r="D2" s="2641"/>
      <c r="E2" s="1158"/>
      <c r="F2" s="1158"/>
      <c r="G2" s="1158"/>
      <c r="H2" s="1158"/>
      <c r="I2" s="1158"/>
      <c r="J2" s="1158"/>
      <c r="K2" s="1158"/>
      <c r="L2" s="1158"/>
      <c r="M2" s="1158"/>
      <c r="N2" s="1158"/>
      <c r="O2" s="1158"/>
      <c r="P2" s="1158"/>
      <c r="Q2" s="1158"/>
      <c r="R2" s="1158"/>
      <c r="S2" s="1158"/>
      <c r="T2" s="1158"/>
      <c r="U2" s="1158"/>
      <c r="V2" s="1158"/>
      <c r="W2" s="1158"/>
      <c r="X2" s="1158"/>
      <c r="Y2" s="1158"/>
      <c r="Z2" s="1158"/>
      <c r="AA2" s="1158"/>
      <c r="AB2" s="1158"/>
      <c r="AC2" s="1158"/>
      <c r="AD2" s="1158"/>
      <c r="AE2" s="1158"/>
      <c r="AF2" s="1158"/>
      <c r="AG2" s="1158"/>
      <c r="AH2" s="1158"/>
      <c r="AI2" s="1158"/>
      <c r="AJ2" s="1158"/>
    </row>
    <row r="3" spans="1:36" s="1157" customFormat="1">
      <c r="A3" s="481"/>
      <c r="B3" s="561"/>
      <c r="C3" s="743"/>
      <c r="D3" s="481"/>
      <c r="E3" s="1158"/>
      <c r="F3" s="1158"/>
      <c r="G3" s="1158"/>
      <c r="H3" s="1158"/>
      <c r="I3" s="1158"/>
      <c r="J3" s="1158"/>
      <c r="K3" s="1158"/>
      <c r="L3" s="1158"/>
      <c r="M3" s="1158"/>
      <c r="N3" s="1158"/>
      <c r="O3" s="1158"/>
      <c r="P3" s="1158"/>
      <c r="Q3" s="1158"/>
      <c r="R3" s="1158"/>
      <c r="S3" s="1158"/>
      <c r="T3" s="1158"/>
      <c r="U3" s="1158"/>
      <c r="V3" s="1158"/>
      <c r="W3" s="1158"/>
      <c r="X3" s="1158"/>
      <c r="Y3" s="1158"/>
      <c r="Z3" s="1158"/>
      <c r="AA3" s="1158"/>
      <c r="AB3" s="1158"/>
      <c r="AC3" s="1158"/>
      <c r="AD3" s="1158"/>
      <c r="AE3" s="1158"/>
      <c r="AF3" s="1158"/>
      <c r="AG3" s="1158"/>
      <c r="AH3" s="1158"/>
      <c r="AI3" s="1158"/>
      <c r="AJ3" s="1158"/>
    </row>
    <row r="4" spans="1:36" s="1157" customFormat="1">
      <c r="A4" s="481"/>
      <c r="B4" s="481"/>
      <c r="C4" s="746"/>
      <c r="D4" s="481"/>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row>
    <row r="5" spans="1:36" s="1157" customFormat="1">
      <c r="A5" s="481"/>
      <c r="B5" s="744" t="s">
        <v>737</v>
      </c>
      <c r="C5" s="745"/>
      <c r="D5" s="626"/>
      <c r="E5" s="1158"/>
      <c r="F5" s="1158"/>
      <c r="G5" s="1158"/>
      <c r="H5" s="1158"/>
      <c r="I5" s="1158"/>
      <c r="J5" s="1158"/>
      <c r="K5" s="1158"/>
      <c r="L5" s="1158"/>
      <c r="M5" s="1158"/>
      <c r="N5" s="1158"/>
      <c r="O5" s="1158"/>
      <c r="P5" s="1158"/>
      <c r="Q5" s="1158"/>
      <c r="R5" s="1158"/>
      <c r="S5" s="1158"/>
      <c r="T5" s="1158"/>
      <c r="U5" s="1158"/>
      <c r="V5" s="1158"/>
      <c r="W5" s="1158"/>
      <c r="X5" s="1158"/>
      <c r="Y5" s="1158"/>
      <c r="Z5" s="1158"/>
      <c r="AA5" s="1158"/>
      <c r="AB5" s="1158"/>
      <c r="AC5" s="1158"/>
      <c r="AD5" s="1158"/>
      <c r="AE5" s="1158"/>
      <c r="AF5" s="1158"/>
      <c r="AG5" s="1158"/>
      <c r="AH5" s="1158"/>
      <c r="AI5" s="1158"/>
      <c r="AJ5" s="1158"/>
    </row>
    <row r="6" spans="1:36" s="1157" customFormat="1" ht="30" customHeight="1">
      <c r="A6" s="481"/>
      <c r="B6" s="2638" t="s">
        <v>1551</v>
      </c>
      <c r="C6" s="2638"/>
      <c r="D6" s="2638"/>
      <c r="E6" s="1158"/>
      <c r="F6" s="1158"/>
      <c r="G6" s="1158"/>
      <c r="H6" s="1158"/>
      <c r="I6" s="1158"/>
      <c r="J6" s="1158"/>
      <c r="K6" s="1158"/>
      <c r="L6" s="1158"/>
      <c r="M6" s="1158"/>
      <c r="N6" s="1158"/>
      <c r="O6" s="1158"/>
      <c r="P6" s="1158"/>
      <c r="Q6" s="1158"/>
      <c r="R6" s="1158"/>
      <c r="S6" s="1158"/>
      <c r="T6" s="1158"/>
      <c r="U6" s="1158"/>
      <c r="V6" s="1158"/>
      <c r="W6" s="1158"/>
      <c r="X6" s="1158"/>
      <c r="Y6" s="1158"/>
      <c r="Z6" s="1158"/>
      <c r="AA6" s="1158"/>
      <c r="AB6" s="1158"/>
      <c r="AC6" s="1158"/>
      <c r="AD6" s="1158"/>
      <c r="AE6" s="1158"/>
      <c r="AF6" s="1158"/>
      <c r="AG6" s="1158"/>
      <c r="AH6" s="1158"/>
      <c r="AI6" s="1158"/>
      <c r="AJ6" s="1158"/>
    </row>
    <row r="7" spans="1:36" s="1157" customFormat="1">
      <c r="A7" s="481"/>
      <c r="B7" s="626"/>
      <c r="C7" s="745"/>
      <c r="D7" s="626"/>
      <c r="E7" s="1158"/>
      <c r="F7" s="1158"/>
      <c r="G7" s="1158"/>
      <c r="H7" s="1158"/>
      <c r="I7" s="1158"/>
      <c r="J7" s="1158"/>
      <c r="K7" s="1158"/>
      <c r="L7" s="1158"/>
      <c r="M7" s="1158"/>
      <c r="N7" s="1158"/>
      <c r="O7" s="1158"/>
      <c r="P7" s="1158"/>
      <c r="Q7" s="1158"/>
      <c r="R7" s="1158"/>
      <c r="S7" s="1158"/>
      <c r="T7" s="1158"/>
      <c r="U7" s="1158"/>
      <c r="V7" s="1158"/>
      <c r="W7" s="1158"/>
      <c r="X7" s="1158"/>
      <c r="Y7" s="1158"/>
      <c r="Z7" s="1158"/>
      <c r="AA7" s="1158"/>
      <c r="AB7" s="1158"/>
      <c r="AC7" s="1158"/>
      <c r="AD7" s="1158"/>
      <c r="AE7" s="1158"/>
      <c r="AF7" s="1158"/>
      <c r="AG7" s="1158"/>
      <c r="AH7" s="1158"/>
      <c r="AI7" s="1158"/>
      <c r="AJ7" s="1158"/>
    </row>
    <row r="8" spans="1:36" s="1157" customFormat="1">
      <c r="A8" s="481"/>
      <c r="B8" s="744" t="s">
        <v>738</v>
      </c>
      <c r="C8" s="745"/>
      <c r="D8" s="626"/>
      <c r="E8" s="1158"/>
      <c r="F8" s="1158"/>
      <c r="G8" s="1158"/>
      <c r="H8" s="1158"/>
      <c r="I8" s="1158"/>
      <c r="J8" s="1158"/>
      <c r="K8" s="1158"/>
      <c r="L8" s="1158"/>
      <c r="M8" s="1158"/>
      <c r="N8" s="1158"/>
      <c r="O8" s="1158"/>
      <c r="P8" s="1158"/>
      <c r="Q8" s="1158"/>
      <c r="R8" s="1158"/>
      <c r="S8" s="1158"/>
      <c r="T8" s="1158"/>
      <c r="U8" s="1158"/>
      <c r="V8" s="1158"/>
      <c r="W8" s="1158"/>
      <c r="X8" s="1158"/>
      <c r="Y8" s="1158"/>
      <c r="Z8" s="1158"/>
      <c r="AA8" s="1158"/>
      <c r="AB8" s="1158"/>
      <c r="AC8" s="1158"/>
      <c r="AD8" s="1158"/>
      <c r="AE8" s="1158"/>
      <c r="AF8" s="1158"/>
      <c r="AG8" s="1158"/>
      <c r="AH8" s="1158"/>
      <c r="AI8" s="1158"/>
      <c r="AJ8" s="1158"/>
    </row>
    <row r="9" spans="1:36" s="1157" customFormat="1" ht="66.75" customHeight="1">
      <c r="A9" s="481"/>
      <c r="B9" s="2638" t="s">
        <v>1552</v>
      </c>
      <c r="C9" s="2638"/>
      <c r="D9" s="2638"/>
      <c r="E9" s="1158"/>
      <c r="F9" s="1158"/>
      <c r="G9" s="1158"/>
      <c r="H9" s="1158"/>
      <c r="I9" s="1158"/>
      <c r="J9" s="1158"/>
      <c r="K9" s="1158"/>
      <c r="L9" s="1158"/>
      <c r="M9" s="1158"/>
      <c r="N9" s="1158"/>
      <c r="O9" s="1158"/>
      <c r="P9" s="1158"/>
      <c r="Q9" s="1158"/>
      <c r="R9" s="1158"/>
      <c r="S9" s="1158"/>
      <c r="T9" s="1158"/>
      <c r="U9" s="1158"/>
      <c r="V9" s="1158"/>
      <c r="W9" s="1158"/>
      <c r="X9" s="1158"/>
      <c r="Y9" s="1158"/>
      <c r="Z9" s="1158"/>
      <c r="AA9" s="1158"/>
      <c r="AB9" s="1158"/>
      <c r="AC9" s="1158"/>
      <c r="AD9" s="1158"/>
      <c r="AE9" s="1158"/>
      <c r="AF9" s="1158"/>
      <c r="AG9" s="1158"/>
      <c r="AH9" s="1158"/>
      <c r="AI9" s="1158"/>
      <c r="AJ9" s="1158"/>
    </row>
    <row r="10" spans="1:36" s="1157" customFormat="1">
      <c r="A10" s="481"/>
      <c r="B10" s="626"/>
      <c r="C10" s="745"/>
      <c r="D10" s="626"/>
      <c r="E10" s="1158"/>
      <c r="F10" s="1158"/>
      <c r="G10" s="1158"/>
      <c r="H10" s="1158"/>
      <c r="I10" s="1158"/>
      <c r="J10" s="1158"/>
      <c r="K10" s="1158"/>
      <c r="L10" s="1158"/>
      <c r="M10" s="1158"/>
      <c r="N10" s="1158"/>
      <c r="O10" s="1158"/>
      <c r="P10" s="1158"/>
      <c r="Q10" s="1158"/>
      <c r="R10" s="1158"/>
      <c r="S10" s="1158"/>
      <c r="T10" s="1158"/>
      <c r="U10" s="1158"/>
      <c r="V10" s="1158"/>
      <c r="W10" s="1158"/>
      <c r="X10" s="1158"/>
      <c r="Y10" s="1158"/>
      <c r="Z10" s="1158"/>
      <c r="AA10" s="1158"/>
      <c r="AB10" s="1158"/>
      <c r="AC10" s="1158"/>
      <c r="AD10" s="1158"/>
      <c r="AE10" s="1158"/>
      <c r="AF10" s="1158"/>
      <c r="AG10" s="1158"/>
      <c r="AH10" s="1158"/>
      <c r="AI10" s="1158"/>
      <c r="AJ10" s="1158"/>
    </row>
    <row r="11" spans="1:36" s="1157" customFormat="1">
      <c r="A11" s="481"/>
      <c r="B11" s="744" t="s">
        <v>739</v>
      </c>
      <c r="C11" s="745"/>
      <c r="D11" s="626"/>
      <c r="E11" s="1158"/>
      <c r="F11" s="1158"/>
      <c r="G11" s="1158"/>
      <c r="H11" s="1158"/>
      <c r="I11" s="1158"/>
      <c r="J11" s="1158"/>
      <c r="K11" s="1158"/>
      <c r="L11" s="1158"/>
      <c r="M11" s="1158"/>
      <c r="N11" s="1158"/>
      <c r="O11" s="1158"/>
      <c r="P11" s="1158"/>
      <c r="Q11" s="1158"/>
      <c r="R11" s="1158"/>
      <c r="S11" s="1158"/>
      <c r="T11" s="1158"/>
      <c r="U11" s="1158"/>
      <c r="V11" s="1158"/>
      <c r="W11" s="1158"/>
      <c r="X11" s="1158"/>
      <c r="Y11" s="1158"/>
      <c r="Z11" s="1158"/>
      <c r="AA11" s="1158"/>
      <c r="AB11" s="1158"/>
      <c r="AC11" s="1158"/>
      <c r="AD11" s="1158"/>
      <c r="AE11" s="1158"/>
      <c r="AF11" s="1158"/>
      <c r="AG11" s="1158"/>
      <c r="AH11" s="1158"/>
      <c r="AI11" s="1158"/>
      <c r="AJ11" s="1158"/>
    </row>
    <row r="12" spans="1:36" s="1157" customFormat="1" ht="83.25" customHeight="1">
      <c r="A12" s="481"/>
      <c r="B12" s="2638" t="s">
        <v>1544</v>
      </c>
      <c r="C12" s="2638"/>
      <c r="D12" s="2638"/>
      <c r="E12" s="1158"/>
      <c r="F12" s="1158"/>
      <c r="G12" s="1158"/>
      <c r="H12" s="1158"/>
      <c r="I12" s="1158"/>
      <c r="J12" s="1158"/>
      <c r="K12" s="1158"/>
      <c r="L12" s="1158"/>
      <c r="M12" s="1158"/>
      <c r="N12" s="1158"/>
      <c r="O12" s="1158"/>
      <c r="P12" s="1158"/>
      <c r="Q12" s="1158"/>
      <c r="R12" s="1158"/>
      <c r="S12" s="1158"/>
      <c r="T12" s="1158"/>
      <c r="U12" s="1158"/>
      <c r="V12" s="1158"/>
      <c r="W12" s="1158"/>
      <c r="X12" s="1158"/>
      <c r="Y12" s="1158"/>
      <c r="Z12" s="1158"/>
      <c r="AA12" s="1158"/>
      <c r="AB12" s="1158"/>
      <c r="AC12" s="1158"/>
      <c r="AD12" s="1158"/>
      <c r="AE12" s="1158"/>
      <c r="AF12" s="1158"/>
      <c r="AG12" s="1158"/>
      <c r="AH12" s="1158"/>
      <c r="AI12" s="1158"/>
      <c r="AJ12" s="1158"/>
    </row>
    <row r="13" spans="1:36" s="1157" customFormat="1">
      <c r="A13" s="481"/>
      <c r="B13" s="481"/>
      <c r="C13" s="746"/>
      <c r="D13" s="481"/>
      <c r="E13" s="1158"/>
      <c r="F13" s="1158"/>
      <c r="G13" s="1158"/>
      <c r="H13" s="1158"/>
      <c r="I13" s="1158"/>
      <c r="J13" s="1158"/>
      <c r="K13" s="1158"/>
      <c r="L13" s="1158"/>
      <c r="M13" s="1158"/>
      <c r="N13" s="1158"/>
      <c r="O13" s="1158"/>
      <c r="P13" s="1158"/>
      <c r="Q13" s="1158"/>
      <c r="R13" s="1158"/>
      <c r="S13" s="1158"/>
      <c r="T13" s="1158"/>
      <c r="U13" s="1158"/>
      <c r="V13" s="1158"/>
      <c r="W13" s="1158"/>
      <c r="X13" s="1158"/>
      <c r="Y13" s="1158"/>
      <c r="Z13" s="1158"/>
      <c r="AA13" s="1158"/>
      <c r="AB13" s="1158"/>
      <c r="AC13" s="1158"/>
      <c r="AD13" s="1158"/>
      <c r="AE13" s="1158"/>
      <c r="AF13" s="1158"/>
      <c r="AG13" s="1158"/>
      <c r="AH13" s="1158"/>
      <c r="AI13" s="1158"/>
      <c r="AJ13" s="1158"/>
    </row>
    <row r="14" spans="1:36" s="1157" customFormat="1">
      <c r="A14" s="481"/>
      <c r="B14" s="747" t="s">
        <v>740</v>
      </c>
      <c r="C14" s="746"/>
      <c r="D14" s="481"/>
      <c r="E14" s="1158"/>
      <c r="F14" s="1158"/>
      <c r="G14" s="1158"/>
      <c r="H14" s="1158"/>
      <c r="I14" s="1158"/>
      <c r="J14" s="1158"/>
      <c r="K14" s="1158"/>
      <c r="L14" s="1158"/>
      <c r="M14" s="1158"/>
      <c r="N14" s="1158"/>
      <c r="O14" s="1158"/>
      <c r="P14" s="1158"/>
      <c r="Q14" s="1158"/>
      <c r="R14" s="1158"/>
      <c r="S14" s="1158"/>
      <c r="T14" s="1158"/>
      <c r="U14" s="1158"/>
      <c r="V14" s="1158"/>
      <c r="W14" s="1158"/>
      <c r="X14" s="1158"/>
      <c r="Y14" s="1158"/>
      <c r="Z14" s="1158"/>
      <c r="AA14" s="1158"/>
      <c r="AB14" s="1158"/>
      <c r="AC14" s="1158"/>
      <c r="AD14" s="1158"/>
      <c r="AE14" s="1158"/>
      <c r="AF14" s="1158"/>
      <c r="AG14" s="1158"/>
      <c r="AH14" s="1158"/>
      <c r="AI14" s="1158"/>
      <c r="AJ14" s="1158"/>
    </row>
    <row r="15" spans="1:36" s="1157" customFormat="1">
      <c r="A15" s="481"/>
      <c r="B15" s="481"/>
      <c r="C15" s="746"/>
      <c r="D15" s="481"/>
      <c r="E15" s="1158"/>
      <c r="F15" s="1158"/>
      <c r="G15" s="1158"/>
      <c r="H15" s="1158"/>
      <c r="I15" s="1158"/>
      <c r="J15" s="1158"/>
      <c r="K15" s="1158"/>
      <c r="L15" s="1158"/>
      <c r="M15" s="1158"/>
      <c r="N15" s="1158"/>
      <c r="O15" s="1158"/>
      <c r="P15" s="1158"/>
      <c r="Q15" s="1158"/>
      <c r="R15" s="1158"/>
      <c r="S15" s="1158"/>
      <c r="T15" s="1158"/>
      <c r="U15" s="1158"/>
      <c r="V15" s="1158"/>
      <c r="W15" s="1158"/>
      <c r="X15" s="1158"/>
      <c r="Y15" s="1158"/>
      <c r="Z15" s="1158"/>
      <c r="AA15" s="1158"/>
      <c r="AB15" s="1158"/>
      <c r="AC15" s="1158"/>
      <c r="AD15" s="1158"/>
      <c r="AE15" s="1158"/>
      <c r="AF15" s="1158"/>
      <c r="AG15" s="1158"/>
      <c r="AH15" s="1158"/>
      <c r="AI15" s="1158"/>
      <c r="AJ15" s="1158"/>
    </row>
    <row r="16" spans="1:36" s="1157" customFormat="1">
      <c r="A16" s="481"/>
      <c r="B16" s="470" t="s">
        <v>741</v>
      </c>
      <c r="C16" s="748"/>
      <c r="D16" s="481"/>
      <c r="E16" s="1158"/>
      <c r="F16" s="1158"/>
      <c r="G16" s="1158"/>
      <c r="H16" s="1158"/>
      <c r="I16" s="1158"/>
      <c r="J16" s="1158"/>
      <c r="K16" s="1158"/>
      <c r="L16" s="1158"/>
      <c r="M16" s="1158"/>
      <c r="N16" s="1158"/>
      <c r="O16" s="1158"/>
      <c r="P16" s="1158"/>
      <c r="Q16" s="1158"/>
      <c r="R16" s="1158"/>
      <c r="S16" s="1158"/>
      <c r="T16" s="1158"/>
      <c r="U16" s="1158"/>
      <c r="V16" s="1158"/>
      <c r="W16" s="1158"/>
      <c r="X16" s="1158"/>
      <c r="Y16" s="1158"/>
      <c r="Z16" s="1158"/>
      <c r="AA16" s="1158"/>
      <c r="AB16" s="1158"/>
      <c r="AC16" s="1158"/>
      <c r="AD16" s="1158"/>
      <c r="AE16" s="1158"/>
      <c r="AF16" s="1158"/>
      <c r="AG16" s="1158"/>
      <c r="AH16" s="1158"/>
      <c r="AI16" s="1158"/>
      <c r="AJ16" s="1158"/>
    </row>
    <row r="17" spans="1:36" s="1157" customFormat="1" ht="30" customHeight="1">
      <c r="A17" s="481"/>
      <c r="B17" s="2638" t="s">
        <v>1545</v>
      </c>
      <c r="C17" s="2638"/>
      <c r="D17" s="2638"/>
      <c r="E17" s="1158"/>
      <c r="F17" s="1158"/>
      <c r="G17" s="1158"/>
      <c r="H17" s="1158"/>
      <c r="I17" s="1158"/>
      <c r="J17" s="1158"/>
      <c r="K17" s="1158"/>
      <c r="L17" s="1158"/>
      <c r="M17" s="1158"/>
      <c r="N17" s="1158"/>
      <c r="O17" s="1158"/>
      <c r="P17" s="1158"/>
      <c r="Q17" s="1158"/>
      <c r="R17" s="1158"/>
      <c r="S17" s="1158"/>
      <c r="T17" s="1158"/>
      <c r="U17" s="1158"/>
      <c r="V17" s="1158"/>
      <c r="W17" s="1158"/>
      <c r="X17" s="1158"/>
      <c r="Y17" s="1158"/>
      <c r="Z17" s="1158"/>
      <c r="AA17" s="1158"/>
      <c r="AB17" s="1158"/>
      <c r="AC17" s="1158"/>
      <c r="AD17" s="1158"/>
      <c r="AE17" s="1158"/>
      <c r="AF17" s="1158"/>
      <c r="AG17" s="1158"/>
      <c r="AH17" s="1158"/>
      <c r="AI17" s="1158"/>
      <c r="AJ17" s="1158"/>
    </row>
    <row r="18" spans="1:36" s="1157" customFormat="1">
      <c r="A18" s="481"/>
      <c r="B18" s="481"/>
      <c r="C18" s="746"/>
      <c r="D18" s="481"/>
      <c r="E18" s="1158"/>
      <c r="F18" s="1158"/>
      <c r="G18" s="1158"/>
      <c r="H18" s="1158"/>
      <c r="I18" s="1158"/>
      <c r="J18" s="1158"/>
      <c r="K18" s="1158"/>
      <c r="L18" s="1158"/>
      <c r="M18" s="1158"/>
      <c r="N18" s="1158"/>
      <c r="O18" s="1158"/>
      <c r="P18" s="1158"/>
      <c r="Q18" s="1158"/>
      <c r="R18" s="1158"/>
      <c r="S18" s="1158"/>
      <c r="T18" s="1158"/>
      <c r="U18" s="1158"/>
      <c r="V18" s="1158"/>
      <c r="W18" s="1158"/>
      <c r="X18" s="1158"/>
      <c r="Y18" s="1158"/>
      <c r="Z18" s="1158"/>
      <c r="AA18" s="1158"/>
      <c r="AB18" s="1158"/>
      <c r="AC18" s="1158"/>
      <c r="AD18" s="1158"/>
      <c r="AE18" s="1158"/>
      <c r="AF18" s="1158"/>
      <c r="AG18" s="1158"/>
      <c r="AH18" s="1158"/>
      <c r="AI18" s="1158"/>
      <c r="AJ18" s="1158"/>
    </row>
    <row r="19" spans="1:36" s="1157" customFormat="1">
      <c r="A19" s="481"/>
      <c r="B19" s="470" t="s">
        <v>742</v>
      </c>
      <c r="C19" s="748"/>
      <c r="D19" s="481"/>
      <c r="E19" s="1158"/>
      <c r="F19" s="1158"/>
      <c r="G19" s="1158"/>
      <c r="H19" s="1158"/>
      <c r="I19" s="1158"/>
      <c r="J19" s="1158"/>
      <c r="K19" s="1158"/>
      <c r="L19" s="1158"/>
      <c r="M19" s="1158"/>
      <c r="N19" s="1158"/>
      <c r="O19" s="1158"/>
      <c r="P19" s="1158"/>
      <c r="Q19" s="1158"/>
      <c r="R19" s="1158"/>
      <c r="S19" s="1158"/>
      <c r="T19" s="1158"/>
      <c r="U19" s="1158"/>
      <c r="V19" s="1158"/>
      <c r="W19" s="1158"/>
      <c r="X19" s="1158"/>
      <c r="Y19" s="1158"/>
      <c r="Z19" s="1158"/>
      <c r="AA19" s="1158"/>
      <c r="AB19" s="1158"/>
      <c r="AC19" s="1158"/>
      <c r="AD19" s="1158"/>
      <c r="AE19" s="1158"/>
      <c r="AF19" s="1158"/>
      <c r="AG19" s="1158"/>
      <c r="AH19" s="1158"/>
      <c r="AI19" s="1158"/>
      <c r="AJ19" s="1158"/>
    </row>
    <row r="20" spans="1:36" s="1157" customFormat="1" ht="41.25" customHeight="1">
      <c r="A20" s="481"/>
      <c r="B20" s="2642" t="s">
        <v>1188</v>
      </c>
      <c r="C20" s="2642"/>
      <c r="D20" s="2642"/>
      <c r="E20" s="1158"/>
      <c r="F20" s="1158"/>
      <c r="G20" s="1158"/>
      <c r="H20" s="1158"/>
      <c r="I20" s="1158"/>
      <c r="J20" s="1158"/>
      <c r="K20" s="1158"/>
      <c r="L20" s="1158"/>
      <c r="M20" s="1158"/>
      <c r="N20" s="1158"/>
      <c r="O20" s="1158"/>
      <c r="P20" s="1158"/>
      <c r="Q20" s="1158"/>
      <c r="R20" s="1158"/>
      <c r="S20" s="1158"/>
      <c r="T20" s="1158"/>
      <c r="U20" s="1158"/>
      <c r="V20" s="1158"/>
      <c r="W20" s="1158"/>
      <c r="X20" s="1158"/>
      <c r="Y20" s="1158"/>
      <c r="Z20" s="1158"/>
      <c r="AA20" s="1158"/>
      <c r="AB20" s="1158"/>
      <c r="AC20" s="1158"/>
      <c r="AD20" s="1158"/>
      <c r="AE20" s="1158"/>
      <c r="AF20" s="1158"/>
      <c r="AG20" s="1158"/>
      <c r="AH20" s="1158"/>
      <c r="AI20" s="1158"/>
      <c r="AJ20" s="1158"/>
    </row>
    <row r="21" spans="1:36" s="1157" customFormat="1">
      <c r="A21" s="481"/>
      <c r="B21" s="481"/>
      <c r="C21" s="746"/>
      <c r="D21" s="481"/>
      <c r="E21" s="1158"/>
      <c r="F21" s="1158"/>
      <c r="G21" s="1158"/>
      <c r="H21" s="1158"/>
      <c r="I21" s="1158"/>
      <c r="J21" s="1158"/>
      <c r="K21" s="1158"/>
      <c r="L21" s="1158"/>
      <c r="M21" s="1158"/>
      <c r="N21" s="1158"/>
      <c r="O21" s="1158"/>
      <c r="P21" s="1158"/>
      <c r="Q21" s="1158"/>
      <c r="R21" s="1158"/>
      <c r="S21" s="1158"/>
      <c r="T21" s="1158"/>
      <c r="U21" s="1158"/>
      <c r="V21" s="1158"/>
      <c r="W21" s="1158"/>
      <c r="X21" s="1158"/>
      <c r="Y21" s="1158"/>
      <c r="Z21" s="1158"/>
      <c r="AA21" s="1158"/>
      <c r="AB21" s="1158"/>
      <c r="AC21" s="1158"/>
      <c r="AD21" s="1158"/>
      <c r="AE21" s="1158"/>
      <c r="AF21" s="1158"/>
      <c r="AG21" s="1158"/>
      <c r="AH21" s="1158"/>
      <c r="AI21" s="1158"/>
      <c r="AJ21" s="1158"/>
    </row>
    <row r="22" spans="1:36" s="1157" customFormat="1" ht="15">
      <c r="A22" s="481"/>
      <c r="B22" s="470" t="s">
        <v>743</v>
      </c>
      <c r="C22" s="746"/>
      <c r="D22" s="1434"/>
      <c r="E22" s="1158"/>
      <c r="F22" s="1158"/>
      <c r="G22" s="1158"/>
      <c r="H22" s="1158"/>
      <c r="I22" s="1158"/>
      <c r="J22" s="1158"/>
      <c r="K22" s="1158"/>
      <c r="L22" s="1158"/>
      <c r="M22" s="1158"/>
      <c r="N22" s="1158"/>
      <c r="O22" s="1158"/>
      <c r="P22" s="1158"/>
      <c r="Q22" s="1158"/>
      <c r="R22" s="1158"/>
      <c r="S22" s="1158"/>
      <c r="T22" s="1158"/>
      <c r="U22" s="1158"/>
      <c r="V22" s="1158"/>
      <c r="W22" s="1158"/>
      <c r="X22" s="1158"/>
      <c r="Y22" s="1158"/>
      <c r="Z22" s="1158"/>
      <c r="AA22" s="1158"/>
      <c r="AB22" s="1158"/>
      <c r="AC22" s="1158"/>
      <c r="AD22" s="1158"/>
      <c r="AE22" s="1158"/>
      <c r="AF22" s="1158"/>
      <c r="AG22" s="1158"/>
      <c r="AH22" s="1158"/>
      <c r="AI22" s="1158"/>
      <c r="AJ22" s="1158"/>
    </row>
    <row r="23" spans="1:36" s="1157" customFormat="1" ht="15">
      <c r="A23" s="481"/>
      <c r="B23" s="470"/>
      <c r="C23" s="746"/>
      <c r="D23" s="1434"/>
      <c r="E23" s="1158"/>
      <c r="F23" s="1158"/>
      <c r="G23" s="1158"/>
      <c r="H23" s="1158"/>
      <c r="I23" s="1158"/>
      <c r="J23" s="1158"/>
      <c r="K23" s="1158"/>
      <c r="L23" s="1158"/>
      <c r="M23" s="1158"/>
      <c r="N23" s="1158"/>
      <c r="O23" s="1158"/>
      <c r="P23" s="1158"/>
      <c r="Q23" s="1158"/>
      <c r="R23" s="1158"/>
      <c r="S23" s="1158"/>
      <c r="T23" s="1158"/>
      <c r="U23" s="1158"/>
      <c r="V23" s="1158"/>
      <c r="W23" s="1158"/>
      <c r="X23" s="1158"/>
      <c r="Y23" s="1158"/>
      <c r="Z23" s="1158"/>
      <c r="AA23" s="1158"/>
      <c r="AB23" s="1158"/>
      <c r="AC23" s="1158"/>
      <c r="AD23" s="1158"/>
      <c r="AE23" s="1158"/>
      <c r="AF23" s="1158"/>
      <c r="AG23" s="1158"/>
      <c r="AH23" s="1158"/>
      <c r="AI23" s="1158"/>
      <c r="AJ23" s="1158"/>
    </row>
    <row r="24" spans="1:36" s="1157" customFormat="1">
      <c r="A24" s="481"/>
      <c r="B24" s="2631" t="s">
        <v>744</v>
      </c>
      <c r="C24" s="2627" t="s">
        <v>1126</v>
      </c>
      <c r="D24" s="2617"/>
      <c r="E24" s="1158"/>
      <c r="F24" s="1158"/>
      <c r="G24" s="1158"/>
      <c r="H24" s="1158"/>
      <c r="I24" s="1158"/>
      <c r="J24" s="1158"/>
      <c r="K24" s="1158"/>
      <c r="L24" s="1158"/>
      <c r="M24" s="1158"/>
      <c r="N24" s="1158"/>
      <c r="O24" s="1158"/>
      <c r="P24" s="1158"/>
      <c r="Q24" s="1158"/>
      <c r="R24" s="1158"/>
      <c r="S24" s="1158"/>
      <c r="T24" s="1158"/>
      <c r="U24" s="1158"/>
      <c r="V24" s="1158"/>
      <c r="W24" s="1158"/>
      <c r="X24" s="1158"/>
      <c r="Y24" s="1158"/>
      <c r="Z24" s="1158"/>
      <c r="AA24" s="1158"/>
      <c r="AB24" s="1158"/>
      <c r="AC24" s="1158"/>
      <c r="AD24" s="1158"/>
      <c r="AE24" s="1158"/>
      <c r="AF24" s="1158"/>
      <c r="AG24" s="1158"/>
      <c r="AH24" s="1158"/>
      <c r="AI24" s="1158"/>
      <c r="AJ24" s="1158"/>
    </row>
    <row r="25" spans="1:36" s="1157" customFormat="1" ht="57.75" customHeight="1">
      <c r="A25" s="481"/>
      <c r="B25" s="2637"/>
      <c r="C25" s="1435" t="s">
        <v>745</v>
      </c>
      <c r="D25" s="1447" t="s">
        <v>1243</v>
      </c>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row>
    <row r="26" spans="1:36" s="1157" customFormat="1" ht="28.5" customHeight="1">
      <c r="A26" s="481"/>
      <c r="B26" s="2637"/>
      <c r="C26" s="1435" t="s">
        <v>913</v>
      </c>
      <c r="D26" s="1958" t="s">
        <v>1285</v>
      </c>
      <c r="E26" s="1158"/>
      <c r="F26" s="1158"/>
      <c r="G26" s="1158"/>
      <c r="H26" s="1158"/>
      <c r="I26" s="1158"/>
      <c r="J26" s="1158"/>
      <c r="K26" s="1158"/>
      <c r="L26" s="1158"/>
      <c r="M26" s="1158"/>
      <c r="N26" s="1158"/>
      <c r="O26" s="1158"/>
      <c r="P26" s="1158"/>
      <c r="Q26" s="1158"/>
      <c r="R26" s="1158"/>
      <c r="S26" s="1158"/>
      <c r="T26" s="1158"/>
      <c r="U26" s="1158"/>
      <c r="V26" s="1158"/>
      <c r="W26" s="1158"/>
      <c r="X26" s="1158"/>
      <c r="Y26" s="1158"/>
      <c r="Z26" s="1158"/>
      <c r="AA26" s="1158"/>
      <c r="AB26" s="1158"/>
      <c r="AC26" s="1158"/>
      <c r="AD26" s="1158"/>
      <c r="AE26" s="1158"/>
      <c r="AF26" s="1158"/>
      <c r="AG26" s="1158"/>
      <c r="AH26" s="1158"/>
      <c r="AI26" s="1158"/>
      <c r="AJ26" s="1158"/>
    </row>
    <row r="27" spans="1:36" s="1157" customFormat="1" ht="44.25" customHeight="1">
      <c r="A27" s="481"/>
      <c r="B27" s="2643"/>
      <c r="C27" s="1435" t="s">
        <v>914</v>
      </c>
      <c r="D27" s="1447" t="s">
        <v>1286</v>
      </c>
      <c r="E27" s="1158"/>
      <c r="F27" s="1158"/>
      <c r="G27" s="1158"/>
      <c r="H27" s="1158"/>
      <c r="I27" s="1158"/>
      <c r="J27" s="1158"/>
      <c r="K27" s="1158"/>
      <c r="L27" s="1158"/>
      <c r="M27" s="1158"/>
      <c r="N27" s="1158"/>
      <c r="O27" s="1158"/>
      <c r="P27" s="1158"/>
      <c r="Q27" s="1158"/>
      <c r="R27" s="1158"/>
      <c r="S27" s="1158"/>
      <c r="T27" s="1158"/>
      <c r="U27" s="1158"/>
      <c r="V27" s="1158"/>
      <c r="W27" s="1158"/>
      <c r="X27" s="1158"/>
      <c r="Y27" s="1158"/>
      <c r="Z27" s="1158"/>
      <c r="AA27" s="1158"/>
      <c r="AB27" s="1158"/>
      <c r="AC27" s="1158"/>
      <c r="AD27" s="1158"/>
      <c r="AE27" s="1158"/>
      <c r="AF27" s="1158"/>
      <c r="AG27" s="1158"/>
      <c r="AH27" s="1158"/>
      <c r="AI27" s="1158"/>
      <c r="AJ27" s="1158"/>
    </row>
    <row r="28" spans="1:36" s="1157" customFormat="1">
      <c r="A28" s="481"/>
      <c r="B28" s="2631" t="s">
        <v>746</v>
      </c>
      <c r="C28" s="2627" t="s">
        <v>1127</v>
      </c>
      <c r="D28" s="2617"/>
      <c r="E28" s="1158"/>
      <c r="F28" s="1158"/>
      <c r="G28" s="1158"/>
      <c r="H28" s="1158"/>
      <c r="I28" s="1158"/>
      <c r="J28" s="1158"/>
      <c r="K28" s="1158"/>
      <c r="L28" s="1158"/>
      <c r="M28" s="1158"/>
      <c r="N28" s="1158"/>
      <c r="O28" s="1158"/>
      <c r="P28" s="1158"/>
      <c r="Q28" s="1158"/>
      <c r="R28" s="1158"/>
      <c r="S28" s="1158"/>
      <c r="T28" s="1158"/>
      <c r="U28" s="1158"/>
      <c r="V28" s="1158"/>
      <c r="W28" s="1158"/>
      <c r="X28" s="1158"/>
      <c r="Y28" s="1158"/>
      <c r="Z28" s="1158"/>
      <c r="AA28" s="1158"/>
      <c r="AB28" s="1158"/>
      <c r="AC28" s="1158"/>
      <c r="AD28" s="1158"/>
      <c r="AE28" s="1158"/>
      <c r="AF28" s="1158"/>
      <c r="AG28" s="1158"/>
      <c r="AH28" s="1158"/>
      <c r="AI28" s="1158"/>
      <c r="AJ28" s="1158"/>
    </row>
    <row r="29" spans="1:36" s="1157" customFormat="1" ht="61.5" customHeight="1">
      <c r="A29" s="481"/>
      <c r="B29" s="2637"/>
      <c r="C29" s="1435">
        <v>2</v>
      </c>
      <c r="D29" s="1448" t="s">
        <v>1242</v>
      </c>
      <c r="E29" s="1158"/>
      <c r="F29" s="1158"/>
      <c r="G29" s="1158"/>
      <c r="H29" s="1158"/>
      <c r="I29" s="1158"/>
      <c r="J29" s="1158"/>
      <c r="K29" s="1158"/>
      <c r="L29" s="1158"/>
      <c r="M29" s="1158"/>
      <c r="N29" s="1158"/>
      <c r="O29" s="1158"/>
      <c r="P29" s="1158"/>
      <c r="Q29" s="1158"/>
      <c r="R29" s="1158"/>
      <c r="S29" s="1158"/>
      <c r="T29" s="1158"/>
      <c r="U29" s="1158"/>
      <c r="V29" s="1158"/>
      <c r="W29" s="1158"/>
      <c r="X29" s="1158"/>
      <c r="Y29" s="1158"/>
      <c r="Z29" s="1158"/>
      <c r="AA29" s="1158"/>
      <c r="AB29" s="1158"/>
      <c r="AC29" s="1158"/>
      <c r="AD29" s="1158"/>
      <c r="AE29" s="1158"/>
      <c r="AF29" s="1158"/>
      <c r="AG29" s="1158"/>
      <c r="AH29" s="1158"/>
      <c r="AI29" s="1158"/>
      <c r="AJ29" s="1158"/>
    </row>
    <row r="30" spans="1:36" s="1157" customFormat="1" ht="57" customHeight="1">
      <c r="A30" s="481"/>
      <c r="B30" s="2644"/>
      <c r="C30" s="1435" t="s">
        <v>747</v>
      </c>
      <c r="D30" s="1447" t="s">
        <v>1244</v>
      </c>
      <c r="E30" s="1158"/>
      <c r="F30" s="1158"/>
      <c r="G30" s="1158"/>
      <c r="H30" s="1158"/>
      <c r="I30" s="1158"/>
      <c r="J30" s="1158"/>
      <c r="K30" s="1158"/>
      <c r="L30" s="1158"/>
      <c r="M30" s="1158"/>
      <c r="N30" s="1158"/>
      <c r="O30" s="1158"/>
      <c r="P30" s="1158"/>
      <c r="Q30" s="1158"/>
      <c r="R30" s="1158"/>
      <c r="S30" s="1158"/>
      <c r="T30" s="1158"/>
      <c r="U30" s="1158"/>
      <c r="V30" s="1158"/>
      <c r="W30" s="1158"/>
      <c r="X30" s="1158"/>
      <c r="Y30" s="1158"/>
      <c r="Z30" s="1158"/>
      <c r="AA30" s="1158"/>
      <c r="AB30" s="1158"/>
      <c r="AC30" s="1158"/>
      <c r="AD30" s="1158"/>
      <c r="AE30" s="1158"/>
      <c r="AF30" s="1158"/>
      <c r="AG30" s="1158"/>
      <c r="AH30" s="1158"/>
      <c r="AI30" s="1158"/>
      <c r="AJ30" s="1158"/>
    </row>
    <row r="31" spans="1:36" s="1157" customFormat="1">
      <c r="A31" s="481"/>
      <c r="B31" s="2631" t="s">
        <v>1130</v>
      </c>
      <c r="C31" s="2627" t="s">
        <v>748</v>
      </c>
      <c r="D31" s="2617"/>
      <c r="E31" s="1158"/>
      <c r="F31" s="1158"/>
      <c r="G31" s="1158"/>
      <c r="H31" s="1158"/>
      <c r="I31" s="1158"/>
      <c r="J31" s="1158"/>
      <c r="K31" s="1158"/>
      <c r="L31" s="1158"/>
      <c r="M31" s="1158"/>
      <c r="N31" s="1158"/>
      <c r="O31" s="1158"/>
      <c r="P31" s="1158"/>
      <c r="Q31" s="1158"/>
      <c r="R31" s="1158"/>
      <c r="S31" s="1158"/>
      <c r="T31" s="1158"/>
      <c r="U31" s="1158"/>
      <c r="V31" s="1158"/>
      <c r="W31" s="1158"/>
      <c r="X31" s="1158"/>
      <c r="Y31" s="1158"/>
      <c r="Z31" s="1158"/>
      <c r="AA31" s="1158"/>
      <c r="AB31" s="1158"/>
      <c r="AC31" s="1158"/>
      <c r="AD31" s="1158"/>
      <c r="AE31" s="1158"/>
      <c r="AF31" s="1158"/>
      <c r="AG31" s="1158"/>
      <c r="AH31" s="1158"/>
      <c r="AI31" s="1158"/>
      <c r="AJ31" s="1158"/>
    </row>
    <row r="32" spans="1:36" s="1157" customFormat="1" ht="68.25" customHeight="1">
      <c r="A32" s="481"/>
      <c r="B32" s="2637"/>
      <c r="C32" s="2628" t="s">
        <v>1129</v>
      </c>
      <c r="D32" s="1449" t="s">
        <v>1128</v>
      </c>
      <c r="E32" s="1159"/>
      <c r="F32" s="1158"/>
      <c r="G32" s="1158"/>
      <c r="H32" s="1158"/>
      <c r="I32" s="1158"/>
      <c r="J32" s="1158"/>
      <c r="K32" s="1158"/>
      <c r="L32" s="1158"/>
      <c r="M32" s="1158"/>
      <c r="N32" s="1158"/>
      <c r="O32" s="1158"/>
      <c r="P32" s="1158"/>
      <c r="Q32" s="1158"/>
      <c r="R32" s="1158"/>
      <c r="S32" s="1158"/>
      <c r="T32" s="1158"/>
      <c r="U32" s="1158"/>
      <c r="V32" s="1158"/>
      <c r="W32" s="1158"/>
      <c r="X32" s="1158"/>
      <c r="Y32" s="1158"/>
      <c r="Z32" s="1158"/>
      <c r="AA32" s="1158"/>
      <c r="AB32" s="1158"/>
      <c r="AC32" s="1158"/>
      <c r="AD32" s="1158"/>
      <c r="AE32" s="1158"/>
      <c r="AF32" s="1158"/>
      <c r="AG32" s="1158"/>
      <c r="AH32" s="1158"/>
      <c r="AI32" s="1158"/>
      <c r="AJ32" s="1158"/>
    </row>
    <row r="33" spans="1:36" s="1157" customFormat="1" ht="20.25" customHeight="1">
      <c r="A33" s="481"/>
      <c r="B33" s="2637"/>
      <c r="C33" s="2629"/>
      <c r="D33" s="1450" t="s">
        <v>915</v>
      </c>
      <c r="E33" s="1158"/>
      <c r="F33" s="1158"/>
      <c r="G33" s="1158"/>
      <c r="H33" s="1158"/>
      <c r="I33" s="1158"/>
      <c r="J33" s="1158"/>
      <c r="K33" s="1158"/>
      <c r="L33" s="1158"/>
      <c r="M33" s="1158"/>
      <c r="N33" s="1158"/>
      <c r="O33" s="1158"/>
      <c r="P33" s="1158"/>
      <c r="Q33" s="1158"/>
      <c r="R33" s="1158"/>
      <c r="S33" s="1158"/>
      <c r="T33" s="1158"/>
      <c r="U33" s="1158"/>
      <c r="V33" s="1158"/>
      <c r="W33" s="1158"/>
      <c r="X33" s="1158"/>
      <c r="Y33" s="1158"/>
      <c r="Z33" s="1158"/>
      <c r="AA33" s="1158"/>
      <c r="AB33" s="1158"/>
      <c r="AC33" s="1158"/>
      <c r="AD33" s="1158"/>
      <c r="AE33" s="1158"/>
      <c r="AF33" s="1158"/>
      <c r="AG33" s="1158"/>
      <c r="AH33" s="1158"/>
      <c r="AI33" s="1158"/>
      <c r="AJ33" s="1158"/>
    </row>
    <row r="34" spans="1:36" s="1157" customFormat="1" ht="31.5" customHeight="1">
      <c r="A34" s="481"/>
      <c r="B34" s="2637"/>
      <c r="C34" s="2629"/>
      <c r="D34" s="1451" t="s">
        <v>924</v>
      </c>
      <c r="E34" s="1158"/>
      <c r="F34" s="1158"/>
      <c r="G34" s="1158"/>
      <c r="H34" s="1158"/>
      <c r="I34" s="1158"/>
      <c r="J34" s="1158"/>
      <c r="K34" s="1158"/>
      <c r="L34" s="1158"/>
      <c r="M34" s="1158"/>
      <c r="N34" s="1158"/>
      <c r="O34" s="1158"/>
      <c r="P34" s="1158"/>
      <c r="Q34" s="1158"/>
      <c r="R34" s="1158"/>
      <c r="S34" s="1158"/>
      <c r="T34" s="1158"/>
      <c r="U34" s="1158"/>
      <c r="V34" s="1158"/>
      <c r="W34" s="1158"/>
      <c r="X34" s="1158"/>
      <c r="Y34" s="1158"/>
      <c r="Z34" s="1158"/>
      <c r="AA34" s="1158"/>
      <c r="AB34" s="1158"/>
      <c r="AC34" s="1158"/>
      <c r="AD34" s="1158"/>
      <c r="AE34" s="1158"/>
      <c r="AF34" s="1158"/>
      <c r="AG34" s="1158"/>
      <c r="AH34" s="1158"/>
      <c r="AI34" s="1158"/>
      <c r="AJ34" s="1158"/>
    </row>
    <row r="35" spans="1:36" s="1157" customFormat="1" ht="27.75" customHeight="1">
      <c r="A35" s="481"/>
      <c r="B35" s="2637"/>
      <c r="C35" s="2629"/>
      <c r="D35" s="1451" t="s">
        <v>916</v>
      </c>
      <c r="E35" s="1158"/>
      <c r="F35" s="1158"/>
      <c r="G35" s="1158"/>
      <c r="H35" s="1158"/>
      <c r="I35" s="1158"/>
      <c r="J35" s="1158"/>
      <c r="K35" s="1158"/>
      <c r="L35" s="1158"/>
      <c r="M35" s="1158"/>
      <c r="N35" s="1158"/>
      <c r="O35" s="1158"/>
      <c r="P35" s="1158"/>
      <c r="Q35" s="1158"/>
      <c r="R35" s="1158"/>
      <c r="S35" s="1158"/>
      <c r="T35" s="1158"/>
      <c r="U35" s="1158"/>
      <c r="V35" s="1158"/>
      <c r="W35" s="1158"/>
      <c r="X35" s="1158"/>
      <c r="Y35" s="1158"/>
      <c r="Z35" s="1158"/>
      <c r="AA35" s="1158"/>
      <c r="AB35" s="1158"/>
      <c r="AC35" s="1158"/>
      <c r="AD35" s="1158"/>
      <c r="AE35" s="1158"/>
      <c r="AF35" s="1158"/>
      <c r="AG35" s="1158"/>
      <c r="AH35" s="1158"/>
      <c r="AI35" s="1158"/>
      <c r="AJ35" s="1158"/>
    </row>
    <row r="36" spans="1:36" s="1157" customFormat="1" ht="44.25" customHeight="1">
      <c r="A36" s="481"/>
      <c r="B36" s="2643"/>
      <c r="C36" s="2630"/>
      <c r="D36" s="1452" t="s">
        <v>1172</v>
      </c>
      <c r="E36" s="1158"/>
      <c r="F36" s="1158"/>
      <c r="G36" s="1158"/>
      <c r="H36" s="1158"/>
      <c r="I36" s="1158"/>
      <c r="J36" s="1158"/>
      <c r="K36" s="1158"/>
      <c r="L36" s="1158"/>
      <c r="M36" s="1158"/>
      <c r="N36" s="1158"/>
      <c r="O36" s="1158"/>
      <c r="P36" s="1158"/>
      <c r="Q36" s="1158"/>
      <c r="R36" s="1158"/>
      <c r="S36" s="1158"/>
      <c r="T36" s="1158"/>
      <c r="U36" s="1158"/>
      <c r="V36" s="1158"/>
      <c r="W36" s="1158"/>
      <c r="X36" s="1158"/>
      <c r="Y36" s="1158"/>
      <c r="Z36" s="1158"/>
      <c r="AA36" s="1158"/>
      <c r="AB36" s="1158"/>
      <c r="AC36" s="1158"/>
      <c r="AD36" s="1158"/>
      <c r="AE36" s="1158"/>
      <c r="AF36" s="1158"/>
      <c r="AG36" s="1158"/>
      <c r="AH36" s="1158"/>
      <c r="AI36" s="1158"/>
      <c r="AJ36" s="1158"/>
    </row>
    <row r="37" spans="1:36" s="1157" customFormat="1" ht="78.75" customHeight="1">
      <c r="A37" s="481"/>
      <c r="B37" s="1436" t="s">
        <v>1131</v>
      </c>
      <c r="C37" s="1437" t="s">
        <v>1132</v>
      </c>
      <c r="D37" s="1453" t="s">
        <v>1287</v>
      </c>
      <c r="E37" s="1158"/>
      <c r="F37" s="1159"/>
      <c r="G37" s="1158"/>
      <c r="H37" s="1158"/>
      <c r="I37" s="1158"/>
      <c r="J37" s="1158"/>
      <c r="K37" s="1158"/>
      <c r="L37" s="1158"/>
      <c r="M37" s="1158"/>
      <c r="N37" s="1158"/>
      <c r="O37" s="1158"/>
      <c r="P37" s="1158"/>
      <c r="Q37" s="1158"/>
      <c r="R37" s="1158"/>
      <c r="S37" s="1158"/>
      <c r="T37" s="1158"/>
      <c r="U37" s="1158"/>
      <c r="V37" s="1158"/>
      <c r="W37" s="1158"/>
      <c r="X37" s="1158"/>
      <c r="Y37" s="1158"/>
      <c r="Z37" s="1158"/>
      <c r="AA37" s="1158"/>
      <c r="AB37" s="1158"/>
      <c r="AC37" s="1158"/>
      <c r="AD37" s="1158"/>
      <c r="AE37" s="1158"/>
      <c r="AF37" s="1158"/>
      <c r="AG37" s="1158"/>
      <c r="AH37" s="1158"/>
      <c r="AI37" s="1158"/>
      <c r="AJ37" s="1158"/>
    </row>
    <row r="38" spans="1:36" s="1157" customFormat="1">
      <c r="A38" s="481"/>
      <c r="B38" s="2631" t="s">
        <v>749</v>
      </c>
      <c r="C38" s="2627" t="s">
        <v>750</v>
      </c>
      <c r="D38" s="2617"/>
      <c r="E38" s="1158"/>
      <c r="F38" s="1158"/>
      <c r="G38" s="1158"/>
      <c r="H38" s="1158"/>
      <c r="I38" s="1158"/>
      <c r="J38" s="1158"/>
      <c r="K38" s="1158"/>
      <c r="L38" s="1158"/>
      <c r="M38" s="1158"/>
      <c r="N38" s="1158"/>
      <c r="O38" s="1158"/>
      <c r="P38" s="1158"/>
      <c r="Q38" s="1158"/>
      <c r="R38" s="1158"/>
      <c r="S38" s="1158"/>
      <c r="T38" s="1158"/>
      <c r="U38" s="1158"/>
      <c r="V38" s="1158"/>
      <c r="W38" s="1158"/>
      <c r="X38" s="1158"/>
      <c r="Y38" s="1158"/>
      <c r="Z38" s="1158"/>
      <c r="AA38" s="1158"/>
      <c r="AB38" s="1158"/>
      <c r="AC38" s="1158"/>
      <c r="AD38" s="1158"/>
      <c r="AE38" s="1158"/>
      <c r="AF38" s="1158"/>
      <c r="AG38" s="1158"/>
      <c r="AH38" s="1158"/>
      <c r="AI38" s="1158"/>
      <c r="AJ38" s="1158"/>
    </row>
    <row r="39" spans="1:36" s="1157" customFormat="1">
      <c r="A39" s="481"/>
      <c r="B39" s="2632"/>
      <c r="C39" s="1435">
        <v>5</v>
      </c>
      <c r="D39" s="2475" t="s">
        <v>1553</v>
      </c>
      <c r="E39" s="1158" t="s">
        <v>459</v>
      </c>
      <c r="F39" s="1158"/>
      <c r="G39" s="1158"/>
      <c r="H39" s="1158"/>
      <c r="I39" s="1158"/>
      <c r="J39" s="1158"/>
      <c r="K39" s="1158"/>
      <c r="L39" s="1158"/>
      <c r="M39" s="1158"/>
      <c r="N39" s="1158"/>
      <c r="O39" s="1158"/>
      <c r="P39" s="1158"/>
      <c r="Q39" s="1158"/>
      <c r="R39" s="1158"/>
      <c r="S39" s="1158"/>
      <c r="T39" s="1158"/>
      <c r="U39" s="1158"/>
      <c r="V39" s="1158"/>
      <c r="W39" s="1158"/>
      <c r="X39" s="1158"/>
      <c r="Y39" s="1158"/>
      <c r="Z39" s="1158"/>
      <c r="AA39" s="1158"/>
      <c r="AB39" s="1158"/>
      <c r="AC39" s="1158"/>
      <c r="AD39" s="1158"/>
      <c r="AE39" s="1158"/>
      <c r="AF39" s="1158"/>
      <c r="AG39" s="1158"/>
      <c r="AH39" s="1158"/>
      <c r="AI39" s="1158"/>
      <c r="AJ39" s="1158"/>
    </row>
    <row r="40" spans="1:36" s="1157" customFormat="1">
      <c r="A40" s="481"/>
      <c r="B40" s="2633" t="s">
        <v>1238</v>
      </c>
      <c r="C40" s="2627" t="s">
        <v>751</v>
      </c>
      <c r="D40" s="2617"/>
      <c r="E40" s="1158"/>
      <c r="F40" s="1158"/>
      <c r="G40" s="1158"/>
      <c r="H40" s="1158"/>
      <c r="I40" s="1158"/>
      <c r="J40" s="1158"/>
      <c r="K40" s="1158"/>
      <c r="L40" s="1158"/>
      <c r="M40" s="1158"/>
      <c r="N40" s="1158"/>
      <c r="O40" s="1158"/>
      <c r="P40" s="1158"/>
      <c r="Q40" s="1158"/>
      <c r="R40" s="1158"/>
      <c r="S40" s="1158"/>
      <c r="T40" s="1158"/>
      <c r="U40" s="1158"/>
      <c r="V40" s="1158"/>
      <c r="W40" s="1158"/>
      <c r="X40" s="1158"/>
      <c r="Y40" s="1158"/>
      <c r="Z40" s="1158"/>
      <c r="AA40" s="1158"/>
      <c r="AB40" s="1158"/>
      <c r="AC40" s="1158"/>
      <c r="AD40" s="1158"/>
      <c r="AE40" s="1158"/>
      <c r="AF40" s="1158"/>
      <c r="AG40" s="1158"/>
      <c r="AH40" s="1158"/>
      <c r="AI40" s="1158"/>
      <c r="AJ40" s="1158"/>
    </row>
    <row r="41" spans="1:36" s="1157" customFormat="1" ht="262.5" customHeight="1">
      <c r="A41" s="481"/>
      <c r="B41" s="2634"/>
      <c r="C41" s="1438">
        <v>6</v>
      </c>
      <c r="D41" s="1454" t="s">
        <v>1546</v>
      </c>
      <c r="E41" s="1158"/>
      <c r="F41" s="1158"/>
      <c r="G41" s="1158"/>
      <c r="H41" s="1158"/>
      <c r="I41" s="1158"/>
      <c r="J41" s="1158"/>
      <c r="K41" s="1158"/>
      <c r="L41" s="1158"/>
      <c r="M41" s="1158"/>
      <c r="N41" s="1158"/>
      <c r="O41" s="1158"/>
      <c r="P41" s="1158"/>
      <c r="Q41" s="1158"/>
      <c r="R41" s="1158"/>
      <c r="S41" s="1158"/>
      <c r="T41" s="1158"/>
      <c r="U41" s="1158"/>
      <c r="V41" s="1158"/>
      <c r="W41" s="1158"/>
      <c r="X41" s="1158"/>
      <c r="Y41" s="1158"/>
      <c r="Z41" s="1158"/>
      <c r="AA41" s="1158"/>
      <c r="AB41" s="1158"/>
      <c r="AC41" s="1158"/>
      <c r="AD41" s="1158"/>
      <c r="AE41" s="1158"/>
      <c r="AF41" s="1158"/>
      <c r="AG41" s="1158"/>
      <c r="AH41" s="1158"/>
      <c r="AI41" s="1158"/>
      <c r="AJ41" s="1158"/>
    </row>
    <row r="42" spans="1:36" s="1157" customFormat="1">
      <c r="A42" s="481"/>
      <c r="B42" s="2634"/>
      <c r="C42" s="1439"/>
      <c r="D42" s="1450" t="s">
        <v>915</v>
      </c>
      <c r="E42" s="1158"/>
      <c r="F42" s="1158"/>
      <c r="G42" s="1158"/>
      <c r="H42" s="1158"/>
      <c r="I42" s="1158"/>
      <c r="J42" s="1158"/>
      <c r="K42" s="1158"/>
      <c r="L42" s="1158"/>
      <c r="M42" s="1158"/>
      <c r="N42" s="1158"/>
      <c r="O42" s="1158"/>
      <c r="P42" s="1158"/>
      <c r="Q42" s="1158"/>
      <c r="R42" s="1158"/>
      <c r="S42" s="1158"/>
      <c r="T42" s="1158"/>
      <c r="U42" s="1158"/>
      <c r="V42" s="1158"/>
      <c r="W42" s="1158"/>
      <c r="X42" s="1158"/>
      <c r="Y42" s="1158"/>
      <c r="Z42" s="1158"/>
      <c r="AA42" s="1158"/>
      <c r="AB42" s="1158"/>
      <c r="AC42" s="1158"/>
      <c r="AD42" s="1158"/>
      <c r="AE42" s="1158"/>
      <c r="AF42" s="1158"/>
      <c r="AG42" s="1158"/>
      <c r="AH42" s="1158"/>
      <c r="AI42" s="1158"/>
      <c r="AJ42" s="1158"/>
    </row>
    <row r="43" spans="1:36" s="1157" customFormat="1" ht="43.5" customHeight="1">
      <c r="A43" s="481"/>
      <c r="B43" s="2634"/>
      <c r="C43" s="1439"/>
      <c r="D43" s="1451" t="s">
        <v>917</v>
      </c>
      <c r="E43" s="1158"/>
      <c r="F43" s="1158"/>
      <c r="G43" s="1158"/>
      <c r="H43" s="1158"/>
      <c r="I43" s="1158"/>
      <c r="J43" s="1158"/>
      <c r="K43" s="1158"/>
      <c r="L43" s="1158"/>
      <c r="M43" s="1158"/>
      <c r="N43" s="1158"/>
      <c r="O43" s="1158"/>
      <c r="P43" s="1158"/>
      <c r="Q43" s="1158"/>
      <c r="R43" s="1158"/>
      <c r="S43" s="1158"/>
      <c r="T43" s="1158"/>
      <c r="U43" s="1158"/>
      <c r="V43" s="1158"/>
      <c r="W43" s="1158"/>
      <c r="X43" s="1158"/>
      <c r="Y43" s="1158"/>
      <c r="Z43" s="1158"/>
      <c r="AA43" s="1158"/>
      <c r="AB43" s="1158"/>
      <c r="AC43" s="1158"/>
      <c r="AD43" s="1158"/>
      <c r="AE43" s="1158"/>
      <c r="AF43" s="1158"/>
      <c r="AG43" s="1158"/>
      <c r="AH43" s="1158"/>
      <c r="AI43" s="1158"/>
      <c r="AJ43" s="1158"/>
    </row>
    <row r="44" spans="1:36" s="1157" customFormat="1" ht="43.5" customHeight="1">
      <c r="A44" s="481"/>
      <c r="B44" s="2634"/>
      <c r="C44" s="2476" t="s">
        <v>1278</v>
      </c>
      <c r="D44" s="1455" t="s">
        <v>1284</v>
      </c>
      <c r="E44" s="1158"/>
      <c r="F44" s="1158"/>
      <c r="G44" s="1158"/>
      <c r="H44" s="1158"/>
      <c r="I44" s="1158"/>
      <c r="J44" s="1158"/>
      <c r="K44" s="1158"/>
      <c r="L44" s="1158"/>
      <c r="M44" s="1158"/>
      <c r="N44" s="1158"/>
      <c r="O44" s="1158"/>
      <c r="P44" s="1158"/>
      <c r="Q44" s="1158"/>
      <c r="R44" s="1158"/>
      <c r="S44" s="1158"/>
      <c r="T44" s="1158"/>
      <c r="U44" s="1158"/>
      <c r="V44" s="1158"/>
      <c r="W44" s="1158"/>
      <c r="X44" s="1158"/>
      <c r="Y44" s="1158"/>
      <c r="Z44" s="1158"/>
      <c r="AA44" s="1158"/>
      <c r="AB44" s="1158"/>
      <c r="AC44" s="1158"/>
      <c r="AD44" s="1158"/>
      <c r="AE44" s="1158"/>
      <c r="AF44" s="1158"/>
      <c r="AG44" s="1158"/>
      <c r="AH44" s="1158"/>
      <c r="AI44" s="1158"/>
      <c r="AJ44" s="1158"/>
    </row>
    <row r="45" spans="1:36" s="1157" customFormat="1" ht="43.5" customHeight="1">
      <c r="A45" s="696"/>
      <c r="B45" s="2634"/>
      <c r="C45" s="2476" t="s">
        <v>1457</v>
      </c>
      <c r="D45" s="2320" t="s">
        <v>1459</v>
      </c>
      <c r="E45" s="1158"/>
      <c r="F45" s="1158"/>
      <c r="G45" s="1158"/>
      <c r="H45" s="1158"/>
      <c r="I45" s="1158"/>
      <c r="J45" s="1158"/>
      <c r="K45" s="1158"/>
      <c r="L45" s="1158"/>
      <c r="M45" s="1158"/>
      <c r="N45" s="1158"/>
      <c r="O45" s="1158"/>
      <c r="P45" s="1158"/>
      <c r="Q45" s="1158"/>
      <c r="R45" s="1158"/>
      <c r="S45" s="1158"/>
      <c r="T45" s="1158"/>
      <c r="U45" s="1158"/>
      <c r="V45" s="1158"/>
      <c r="W45" s="1158"/>
      <c r="X45" s="1158"/>
      <c r="Y45" s="1158"/>
      <c r="Z45" s="1158"/>
      <c r="AA45" s="1158"/>
      <c r="AB45" s="1158"/>
      <c r="AC45" s="1158"/>
      <c r="AD45" s="1158"/>
      <c r="AE45" s="1158"/>
      <c r="AF45" s="1158"/>
      <c r="AG45" s="1158"/>
      <c r="AH45" s="1158"/>
      <c r="AI45" s="1158"/>
      <c r="AJ45" s="1158"/>
    </row>
    <row r="46" spans="1:36" s="1157" customFormat="1" ht="223.5" customHeight="1">
      <c r="A46" s="481"/>
      <c r="B46" s="2634"/>
      <c r="C46" s="2628" t="s">
        <v>918</v>
      </c>
      <c r="D46" s="2014" t="s">
        <v>1288</v>
      </c>
      <c r="E46" s="1158"/>
      <c r="F46" s="1158"/>
      <c r="G46" s="1158"/>
      <c r="H46" s="1158"/>
      <c r="I46" s="1158"/>
      <c r="J46" s="1158"/>
      <c r="K46" s="1158"/>
      <c r="L46" s="1158"/>
      <c r="M46" s="1158"/>
      <c r="N46" s="1158"/>
      <c r="O46" s="1158"/>
      <c r="P46" s="1158"/>
      <c r="Q46" s="1158"/>
      <c r="R46" s="1158"/>
      <c r="S46" s="1158"/>
      <c r="T46" s="1158"/>
      <c r="U46" s="1158"/>
      <c r="V46" s="1158"/>
      <c r="W46" s="1158"/>
      <c r="X46" s="1158"/>
      <c r="Y46" s="1158"/>
      <c r="Z46" s="1158"/>
      <c r="AA46" s="1158"/>
      <c r="AB46" s="1158"/>
      <c r="AC46" s="1158"/>
      <c r="AD46" s="1158"/>
      <c r="AE46" s="1158"/>
      <c r="AF46" s="1158"/>
      <c r="AG46" s="1158"/>
      <c r="AH46" s="1158"/>
      <c r="AI46" s="1158"/>
      <c r="AJ46" s="1158"/>
    </row>
    <row r="47" spans="1:36" s="1157" customFormat="1">
      <c r="A47" s="481"/>
      <c r="B47" s="2634"/>
      <c r="C47" s="2629"/>
      <c r="D47" s="1450" t="s">
        <v>915</v>
      </c>
      <c r="E47" s="1158"/>
      <c r="F47" s="1158"/>
      <c r="G47" s="1158"/>
      <c r="H47" s="1158"/>
      <c r="I47" s="1158"/>
      <c r="J47" s="1158"/>
      <c r="K47" s="1158"/>
      <c r="L47" s="1158"/>
      <c r="M47" s="1158"/>
      <c r="N47" s="1158"/>
      <c r="O47" s="1158"/>
      <c r="P47" s="1158"/>
      <c r="Q47" s="1158"/>
      <c r="R47" s="1158"/>
      <c r="S47" s="1158"/>
      <c r="T47" s="1158"/>
      <c r="U47" s="1158"/>
      <c r="V47" s="1158"/>
      <c r="W47" s="1158"/>
      <c r="X47" s="1158"/>
      <c r="Y47" s="1158"/>
      <c r="Z47" s="1158"/>
      <c r="AA47" s="1158"/>
      <c r="AB47" s="1158"/>
      <c r="AC47" s="1158"/>
      <c r="AD47" s="1158"/>
      <c r="AE47" s="1158"/>
      <c r="AF47" s="1158"/>
      <c r="AG47" s="1158"/>
      <c r="AH47" s="1158"/>
      <c r="AI47" s="1158"/>
      <c r="AJ47" s="1158"/>
    </row>
    <row r="48" spans="1:36" s="1157" customFormat="1" ht="30" customHeight="1">
      <c r="A48" s="481"/>
      <c r="B48" s="2634"/>
      <c r="C48" s="2629"/>
      <c r="D48" s="1451" t="s">
        <v>1173</v>
      </c>
      <c r="E48" s="1158"/>
      <c r="F48" s="1158"/>
      <c r="G48" s="1158"/>
      <c r="H48" s="1158"/>
      <c r="I48" s="1158"/>
      <c r="J48" s="1158"/>
      <c r="K48" s="1158"/>
      <c r="L48" s="1158"/>
      <c r="M48" s="1158"/>
      <c r="N48" s="1158"/>
      <c r="O48" s="1158"/>
      <c r="P48" s="1158"/>
      <c r="Q48" s="1158"/>
      <c r="R48" s="1158"/>
      <c r="S48" s="1158"/>
      <c r="T48" s="1158"/>
      <c r="U48" s="1158"/>
      <c r="V48" s="1158"/>
      <c r="W48" s="1158"/>
      <c r="X48" s="1158"/>
      <c r="Y48" s="1158"/>
      <c r="Z48" s="1158"/>
      <c r="AA48" s="1158"/>
      <c r="AB48" s="1158"/>
      <c r="AC48" s="1158"/>
      <c r="AD48" s="1158"/>
      <c r="AE48" s="1158"/>
      <c r="AF48" s="1158"/>
      <c r="AG48" s="1158"/>
      <c r="AH48" s="1158"/>
      <c r="AI48" s="1158"/>
      <c r="AJ48" s="1158"/>
    </row>
    <row r="49" spans="1:36" s="1157" customFormat="1" ht="24.75" customHeight="1">
      <c r="A49" s="481"/>
      <c r="B49" s="2635"/>
      <c r="C49" s="2630"/>
      <c r="D49" s="1451" t="s">
        <v>1170</v>
      </c>
      <c r="E49" s="1159"/>
      <c r="F49" s="1158"/>
      <c r="G49" s="1158"/>
      <c r="H49" s="1158"/>
      <c r="I49" s="1158"/>
      <c r="J49" s="1158"/>
      <c r="K49" s="1158"/>
      <c r="L49" s="1158"/>
      <c r="M49" s="1158"/>
      <c r="N49" s="1158"/>
      <c r="O49" s="1158"/>
      <c r="P49" s="1158"/>
      <c r="Q49" s="1158"/>
      <c r="R49" s="1158"/>
      <c r="S49" s="1158"/>
      <c r="T49" s="1158"/>
      <c r="U49" s="1158"/>
      <c r="V49" s="1158"/>
      <c r="W49" s="1158"/>
      <c r="X49" s="1158"/>
      <c r="Y49" s="1158"/>
      <c r="Z49" s="1158"/>
      <c r="AA49" s="1158"/>
      <c r="AB49" s="1158"/>
      <c r="AC49" s="1158"/>
      <c r="AD49" s="1158"/>
      <c r="AE49" s="1158"/>
      <c r="AF49" s="1158"/>
      <c r="AG49" s="1158"/>
      <c r="AH49" s="1158"/>
      <c r="AI49" s="1158"/>
      <c r="AJ49" s="1158"/>
    </row>
    <row r="50" spans="1:36" s="1157" customFormat="1">
      <c r="A50" s="481"/>
      <c r="B50" s="2631" t="s">
        <v>1237</v>
      </c>
      <c r="C50" s="2627" t="s">
        <v>752</v>
      </c>
      <c r="D50" s="2617"/>
      <c r="E50" s="1158"/>
      <c r="F50" s="1158"/>
      <c r="G50" s="1158"/>
      <c r="H50" s="1158"/>
      <c r="I50" s="1158"/>
      <c r="J50" s="1158"/>
      <c r="K50" s="1158"/>
      <c r="L50" s="1158"/>
      <c r="M50" s="1158"/>
      <c r="N50" s="1158"/>
      <c r="O50" s="1158"/>
      <c r="P50" s="1158"/>
      <c r="Q50" s="1158"/>
      <c r="R50" s="1158"/>
      <c r="S50" s="1158"/>
      <c r="T50" s="1158"/>
      <c r="U50" s="1158"/>
      <c r="V50" s="1158"/>
      <c r="W50" s="1158"/>
      <c r="X50" s="1158"/>
      <c r="Y50" s="1158"/>
      <c r="Z50" s="1158"/>
      <c r="AA50" s="1158"/>
      <c r="AB50" s="1158"/>
      <c r="AC50" s="1158"/>
      <c r="AD50" s="1158"/>
      <c r="AE50" s="1158"/>
      <c r="AF50" s="1158"/>
      <c r="AG50" s="1158"/>
      <c r="AH50" s="1158"/>
      <c r="AI50" s="1158"/>
      <c r="AJ50" s="1158"/>
    </row>
    <row r="51" spans="1:36" s="1157" customFormat="1" ht="57.75" customHeight="1">
      <c r="A51" s="481"/>
      <c r="B51" s="2637"/>
      <c r="C51" s="1440">
        <v>7</v>
      </c>
      <c r="D51" s="1455" t="s">
        <v>919</v>
      </c>
      <c r="E51" s="1158"/>
      <c r="F51" s="1158"/>
      <c r="G51" s="1158"/>
      <c r="H51" s="1158"/>
      <c r="I51" s="1158"/>
      <c r="J51" s="1158"/>
      <c r="K51" s="1158"/>
      <c r="L51" s="1158"/>
      <c r="M51" s="1158"/>
      <c r="N51" s="1158"/>
      <c r="O51" s="1158"/>
      <c r="P51" s="1158"/>
      <c r="Q51" s="1158"/>
      <c r="R51" s="1158"/>
      <c r="S51" s="1158"/>
      <c r="T51" s="1158"/>
      <c r="U51" s="1158"/>
      <c r="V51" s="1158"/>
      <c r="W51" s="1158"/>
      <c r="X51" s="1158"/>
      <c r="Y51" s="1158"/>
      <c r="Z51" s="1158"/>
      <c r="AA51" s="1158"/>
      <c r="AB51" s="1158"/>
      <c r="AC51" s="1158"/>
      <c r="AD51" s="1158"/>
      <c r="AE51" s="1158"/>
      <c r="AF51" s="1158"/>
      <c r="AG51" s="1158"/>
      <c r="AH51" s="1158"/>
      <c r="AI51" s="1158"/>
      <c r="AJ51" s="1158"/>
    </row>
    <row r="52" spans="1:36" s="1157" customFormat="1" ht="22.5">
      <c r="A52" s="696"/>
      <c r="B52" s="2637"/>
      <c r="C52" s="2477" t="s">
        <v>1570</v>
      </c>
      <c r="D52" s="2475" t="s">
        <v>1554</v>
      </c>
      <c r="E52" s="1158"/>
      <c r="F52" s="1158"/>
      <c r="G52" s="1158"/>
      <c r="H52" s="1158"/>
      <c r="I52" s="1158"/>
      <c r="J52" s="1158"/>
      <c r="K52" s="1158"/>
      <c r="L52" s="1158"/>
      <c r="M52" s="1158"/>
      <c r="N52" s="1158"/>
      <c r="O52" s="1158"/>
      <c r="P52" s="1158"/>
      <c r="Q52" s="1158"/>
      <c r="R52" s="1158"/>
      <c r="S52" s="1158"/>
      <c r="T52" s="1158"/>
      <c r="U52" s="1158"/>
      <c r="V52" s="1158"/>
      <c r="W52" s="1158"/>
      <c r="X52" s="1158"/>
      <c r="Y52" s="1158"/>
      <c r="Z52" s="1158"/>
      <c r="AA52" s="1158"/>
      <c r="AB52" s="1158"/>
      <c r="AC52" s="1158"/>
      <c r="AD52" s="1158"/>
      <c r="AE52" s="1158"/>
      <c r="AF52" s="1158"/>
      <c r="AG52" s="1158"/>
      <c r="AH52" s="1158"/>
      <c r="AI52" s="1158"/>
      <c r="AJ52" s="1158"/>
    </row>
    <row r="53" spans="1:36" s="1157" customFormat="1" ht="45.75" customHeight="1">
      <c r="A53" s="481"/>
      <c r="B53" s="2637"/>
      <c r="C53" s="1441" t="s">
        <v>753</v>
      </c>
      <c r="D53" s="1455" t="s">
        <v>920</v>
      </c>
      <c r="E53" s="1158"/>
      <c r="F53" s="1158"/>
      <c r="G53" s="1158"/>
      <c r="H53" s="1158"/>
      <c r="I53" s="1158"/>
      <c r="J53" s="1158"/>
      <c r="K53" s="1158"/>
      <c r="L53" s="1158"/>
      <c r="M53" s="1158"/>
      <c r="N53" s="1158"/>
      <c r="O53" s="1158"/>
      <c r="P53" s="1158"/>
      <c r="Q53" s="1158"/>
      <c r="R53" s="1158"/>
      <c r="S53" s="1158"/>
      <c r="T53" s="1158"/>
      <c r="U53" s="1158"/>
      <c r="V53" s="1158"/>
      <c r="W53" s="1158"/>
      <c r="X53" s="1158"/>
      <c r="Y53" s="1158"/>
      <c r="Z53" s="1158"/>
      <c r="AA53" s="1158"/>
      <c r="AB53" s="1158"/>
      <c r="AC53" s="1158"/>
      <c r="AD53" s="1158"/>
      <c r="AE53" s="1158"/>
      <c r="AF53" s="1158"/>
      <c r="AG53" s="1158"/>
      <c r="AH53" s="1158"/>
      <c r="AI53" s="1158"/>
      <c r="AJ53" s="1158"/>
    </row>
    <row r="54" spans="1:36" s="1157" customFormat="1" ht="51">
      <c r="A54" s="481"/>
      <c r="B54" s="2637"/>
      <c r="C54" s="1441" t="s">
        <v>754</v>
      </c>
      <c r="D54" s="1449" t="s">
        <v>1133</v>
      </c>
      <c r="E54" s="1158"/>
      <c r="F54" s="1158"/>
      <c r="G54" s="1158"/>
      <c r="H54" s="1158"/>
      <c r="I54" s="1158"/>
      <c r="J54" s="1158"/>
      <c r="K54" s="1158"/>
      <c r="L54" s="1158"/>
      <c r="M54" s="1158"/>
      <c r="N54" s="1158"/>
      <c r="O54" s="1158"/>
      <c r="P54" s="1158"/>
      <c r="Q54" s="1158"/>
      <c r="R54" s="1158"/>
      <c r="S54" s="1158"/>
      <c r="T54" s="1158"/>
      <c r="U54" s="1158"/>
      <c r="V54" s="1158"/>
      <c r="W54" s="1158"/>
      <c r="X54" s="1158"/>
      <c r="Y54" s="1158"/>
      <c r="Z54" s="1158"/>
      <c r="AA54" s="1158"/>
      <c r="AB54" s="1158"/>
      <c r="AC54" s="1158"/>
      <c r="AD54" s="1158"/>
      <c r="AE54" s="1158"/>
      <c r="AF54" s="1158"/>
      <c r="AG54" s="1158"/>
      <c r="AH54" s="1158"/>
      <c r="AI54" s="1158"/>
      <c r="AJ54" s="1158"/>
    </row>
    <row r="55" spans="1:36" s="1157" customFormat="1" ht="25.5">
      <c r="A55" s="481"/>
      <c r="B55" s="2637"/>
      <c r="C55" s="1441" t="s">
        <v>755</v>
      </c>
      <c r="D55" s="1455" t="s">
        <v>1179</v>
      </c>
      <c r="E55" s="1159"/>
      <c r="F55" s="1158"/>
      <c r="G55" s="1158"/>
      <c r="H55" s="1158"/>
      <c r="I55" s="1158"/>
      <c r="J55" s="1158"/>
      <c r="K55" s="1158"/>
      <c r="L55" s="1158"/>
      <c r="M55" s="1158"/>
      <c r="N55" s="1158"/>
      <c r="O55" s="1158"/>
      <c r="P55" s="1158"/>
      <c r="Q55" s="1158"/>
      <c r="R55" s="1158"/>
      <c r="S55" s="1158"/>
      <c r="T55" s="1158"/>
      <c r="U55" s="1158"/>
      <c r="V55" s="1158"/>
      <c r="W55" s="1158"/>
      <c r="X55" s="1158"/>
      <c r="Y55" s="1158"/>
      <c r="Z55" s="1158"/>
      <c r="AA55" s="1158"/>
      <c r="AB55" s="1158"/>
      <c r="AC55" s="1158"/>
      <c r="AD55" s="1158"/>
      <c r="AE55" s="1158"/>
      <c r="AF55" s="1158"/>
      <c r="AG55" s="1158"/>
      <c r="AH55" s="1158"/>
      <c r="AI55" s="1158"/>
      <c r="AJ55" s="1158"/>
    </row>
    <row r="56" spans="1:36" s="1157" customFormat="1" ht="25.5">
      <c r="A56" s="481"/>
      <c r="B56" s="2637"/>
      <c r="C56" s="1441" t="s">
        <v>756</v>
      </c>
      <c r="D56" s="1455" t="s">
        <v>1134</v>
      </c>
      <c r="E56" s="1158"/>
      <c r="F56" s="1158"/>
      <c r="G56" s="1158"/>
      <c r="H56" s="1158"/>
      <c r="I56" s="1158"/>
      <c r="J56" s="1158"/>
      <c r="K56" s="1158"/>
      <c r="L56" s="1158"/>
      <c r="M56" s="1158"/>
      <c r="N56" s="1158"/>
      <c r="O56" s="1158"/>
      <c r="P56" s="1158"/>
      <c r="Q56" s="1158"/>
      <c r="R56" s="1158"/>
      <c r="S56" s="1158"/>
      <c r="T56" s="1158"/>
      <c r="U56" s="1158"/>
      <c r="V56" s="1158"/>
      <c r="W56" s="1158"/>
      <c r="X56" s="1158"/>
      <c r="Y56" s="1158"/>
      <c r="Z56" s="1158"/>
      <c r="AA56" s="1158"/>
      <c r="AB56" s="1158"/>
      <c r="AC56" s="1158"/>
      <c r="AD56" s="1158"/>
      <c r="AE56" s="1158"/>
      <c r="AF56" s="1158"/>
      <c r="AG56" s="1158"/>
      <c r="AH56" s="1158"/>
      <c r="AI56" s="1158"/>
      <c r="AJ56" s="1158"/>
    </row>
    <row r="57" spans="1:36" s="1157" customFormat="1" ht="25.5">
      <c r="A57" s="481"/>
      <c r="B57" s="2637"/>
      <c r="C57" s="1441" t="s">
        <v>757</v>
      </c>
      <c r="D57" s="1455" t="s">
        <v>1135</v>
      </c>
      <c r="E57" s="1159"/>
      <c r="F57" s="1158"/>
      <c r="G57" s="1158"/>
      <c r="H57" s="1158"/>
      <c r="I57" s="1158"/>
      <c r="J57" s="1158"/>
      <c r="K57" s="1158"/>
      <c r="L57" s="1158"/>
      <c r="M57" s="1158"/>
      <c r="N57" s="1158"/>
      <c r="O57" s="1158"/>
      <c r="P57" s="1158"/>
      <c r="Q57" s="1158"/>
      <c r="R57" s="1158"/>
      <c r="S57" s="1158"/>
      <c r="T57" s="1158"/>
      <c r="U57" s="1158"/>
      <c r="V57" s="1158"/>
      <c r="W57" s="1158"/>
      <c r="X57" s="1158"/>
      <c r="Y57" s="1158"/>
      <c r="Z57" s="1158"/>
      <c r="AA57" s="1158"/>
      <c r="AB57" s="1158"/>
      <c r="AC57" s="1158"/>
      <c r="AD57" s="1158"/>
      <c r="AE57" s="1158"/>
      <c r="AF57" s="1158"/>
      <c r="AG57" s="1158"/>
      <c r="AH57" s="1158"/>
      <c r="AI57" s="1158"/>
      <c r="AJ57" s="1158"/>
    </row>
    <row r="58" spans="1:36" s="1157" customFormat="1" ht="25.5">
      <c r="A58" s="481"/>
      <c r="B58" s="2637"/>
      <c r="C58" s="1441" t="s">
        <v>758</v>
      </c>
      <c r="D58" s="1455" t="s">
        <v>1136</v>
      </c>
      <c r="E58" s="1159"/>
      <c r="F58" s="1158"/>
      <c r="G58" s="1158"/>
      <c r="H58" s="1158"/>
      <c r="I58" s="1158"/>
      <c r="J58" s="1158"/>
      <c r="K58" s="1158"/>
      <c r="L58" s="1158"/>
      <c r="M58" s="1158"/>
      <c r="N58" s="1158"/>
      <c r="O58" s="1158"/>
      <c r="P58" s="1158"/>
      <c r="Q58" s="1158"/>
      <c r="R58" s="1158"/>
      <c r="S58" s="1158"/>
      <c r="T58" s="1158"/>
      <c r="U58" s="1158"/>
      <c r="V58" s="1158"/>
      <c r="W58" s="1158"/>
      <c r="X58" s="1158"/>
      <c r="Y58" s="1158"/>
      <c r="Z58" s="1158"/>
      <c r="AA58" s="1158"/>
      <c r="AB58" s="1158"/>
      <c r="AC58" s="1158"/>
      <c r="AD58" s="1158"/>
      <c r="AE58" s="1158"/>
      <c r="AF58" s="1158"/>
      <c r="AG58" s="1158"/>
      <c r="AH58" s="1158"/>
      <c r="AI58" s="1158"/>
      <c r="AJ58" s="1158"/>
    </row>
    <row r="59" spans="1:36" s="1157" customFormat="1" ht="38.25">
      <c r="A59" s="481"/>
      <c r="B59" s="2637"/>
      <c r="C59" s="1435" t="s">
        <v>759</v>
      </c>
      <c r="D59" s="1455" t="s">
        <v>925</v>
      </c>
      <c r="E59" s="1159"/>
      <c r="F59" s="1158"/>
      <c r="G59" s="1158"/>
      <c r="H59" s="1158"/>
      <c r="I59" s="1158"/>
      <c r="J59" s="1158"/>
      <c r="K59" s="1158"/>
      <c r="L59" s="1158"/>
      <c r="M59" s="1158"/>
      <c r="N59" s="1158"/>
      <c r="O59" s="1158"/>
      <c r="P59" s="1158"/>
      <c r="Q59" s="1158"/>
      <c r="R59" s="1158"/>
      <c r="S59" s="1158"/>
      <c r="T59" s="1158"/>
      <c r="U59" s="1158"/>
      <c r="V59" s="1158"/>
      <c r="W59" s="1158"/>
      <c r="X59" s="1158"/>
      <c r="Y59" s="1158"/>
      <c r="Z59" s="1158"/>
      <c r="AA59" s="1158"/>
      <c r="AB59" s="1158"/>
      <c r="AC59" s="1158"/>
      <c r="AD59" s="1158"/>
      <c r="AE59" s="1158"/>
      <c r="AF59" s="1158"/>
      <c r="AG59" s="1158"/>
      <c r="AH59" s="1158"/>
      <c r="AI59" s="1158"/>
      <c r="AJ59" s="1158"/>
    </row>
    <row r="60" spans="1:36" s="1157" customFormat="1" ht="38.25">
      <c r="A60" s="481"/>
      <c r="B60" s="2637"/>
      <c r="C60" s="1435" t="s">
        <v>760</v>
      </c>
      <c r="D60" s="1455" t="s">
        <v>1137</v>
      </c>
      <c r="E60" s="1158"/>
      <c r="F60" s="1158"/>
      <c r="G60" s="1158"/>
      <c r="H60" s="1158"/>
      <c r="I60" s="1158"/>
      <c r="J60" s="1158"/>
      <c r="K60" s="1158"/>
      <c r="L60" s="1158"/>
      <c r="M60" s="1158"/>
      <c r="N60" s="1158"/>
      <c r="O60" s="1158"/>
      <c r="P60" s="1158"/>
      <c r="Q60" s="1158"/>
      <c r="R60" s="1158"/>
      <c r="S60" s="1158"/>
      <c r="T60" s="1158"/>
      <c r="U60" s="1158"/>
      <c r="V60" s="1158"/>
      <c r="W60" s="1158"/>
      <c r="X60" s="1158"/>
      <c r="Y60" s="1158"/>
      <c r="Z60" s="1158"/>
      <c r="AA60" s="1158"/>
      <c r="AB60" s="1158"/>
      <c r="AC60" s="1158"/>
      <c r="AD60" s="1158"/>
      <c r="AE60" s="1158"/>
      <c r="AF60" s="1158"/>
      <c r="AG60" s="1158"/>
      <c r="AH60" s="1158"/>
      <c r="AI60" s="1158"/>
      <c r="AJ60" s="1158"/>
    </row>
    <row r="61" spans="1:36" s="1157" customFormat="1" ht="51">
      <c r="A61" s="481"/>
      <c r="B61" s="2637"/>
      <c r="C61" s="1435" t="s">
        <v>761</v>
      </c>
      <c r="D61" s="1455" t="s">
        <v>1138</v>
      </c>
      <c r="E61" s="1158"/>
      <c r="F61" s="1158"/>
      <c r="G61" s="1158"/>
      <c r="H61" s="1158"/>
      <c r="I61" s="1158"/>
      <c r="J61" s="1158"/>
      <c r="K61" s="1158"/>
      <c r="L61" s="1158"/>
      <c r="M61" s="1158"/>
      <c r="N61" s="1158"/>
      <c r="O61" s="1158"/>
      <c r="P61" s="1158"/>
      <c r="Q61" s="1158"/>
      <c r="R61" s="1158"/>
      <c r="S61" s="1158"/>
      <c r="T61" s="1158"/>
      <c r="U61" s="1158"/>
      <c r="V61" s="1158"/>
      <c r="W61" s="1158"/>
      <c r="X61" s="1158"/>
      <c r="Y61" s="1158"/>
      <c r="Z61" s="1158"/>
      <c r="AA61" s="1158"/>
      <c r="AB61" s="1158"/>
      <c r="AC61" s="1158"/>
      <c r="AD61" s="1158"/>
      <c r="AE61" s="1158"/>
      <c r="AF61" s="1158"/>
      <c r="AG61" s="1158"/>
      <c r="AH61" s="1158"/>
      <c r="AI61" s="1158"/>
      <c r="AJ61" s="1158"/>
    </row>
    <row r="62" spans="1:36" s="1157" customFormat="1" ht="25.5">
      <c r="A62" s="481"/>
      <c r="B62" s="2637"/>
      <c r="C62" s="1435" t="s">
        <v>921</v>
      </c>
      <c r="D62" s="1455" t="s">
        <v>1139</v>
      </c>
      <c r="E62" s="1158"/>
      <c r="F62" s="1158"/>
      <c r="G62" s="1158"/>
      <c r="H62" s="1158"/>
      <c r="I62" s="1158"/>
      <c r="J62" s="1158"/>
      <c r="K62" s="1158"/>
      <c r="L62" s="1158"/>
      <c r="M62" s="1158"/>
      <c r="N62" s="1158"/>
      <c r="O62" s="1158"/>
      <c r="P62" s="1158"/>
      <c r="Q62" s="1158"/>
      <c r="R62" s="1158"/>
      <c r="S62" s="1158"/>
      <c r="T62" s="1158"/>
      <c r="U62" s="1158"/>
      <c r="V62" s="1158"/>
      <c r="W62" s="1158"/>
      <c r="X62" s="1158"/>
      <c r="Y62" s="1158"/>
      <c r="Z62" s="1158"/>
      <c r="AA62" s="1158"/>
      <c r="AB62" s="1158"/>
      <c r="AC62" s="1158"/>
      <c r="AD62" s="1158"/>
      <c r="AE62" s="1158"/>
      <c r="AF62" s="1158"/>
      <c r="AG62" s="1158"/>
      <c r="AH62" s="1158"/>
      <c r="AI62" s="1158"/>
      <c r="AJ62" s="1158"/>
    </row>
    <row r="63" spans="1:36" s="1157" customFormat="1" ht="25.5">
      <c r="A63" s="481"/>
      <c r="B63" s="2637"/>
      <c r="C63" s="1435" t="s">
        <v>922</v>
      </c>
      <c r="D63" s="1455" t="s">
        <v>1140</v>
      </c>
      <c r="E63" s="1158"/>
      <c r="F63" s="1158"/>
      <c r="G63" s="1158"/>
      <c r="H63" s="1158"/>
      <c r="I63" s="1158"/>
      <c r="J63" s="1158"/>
      <c r="K63" s="1158"/>
      <c r="L63" s="1158"/>
      <c r="M63" s="1158"/>
      <c r="N63" s="1158"/>
      <c r="O63" s="1158"/>
      <c r="P63" s="1158"/>
      <c r="Q63" s="1158"/>
      <c r="R63" s="1158"/>
      <c r="S63" s="1158"/>
      <c r="T63" s="1158"/>
      <c r="U63" s="1158"/>
      <c r="V63" s="1158"/>
      <c r="W63" s="1158"/>
      <c r="X63" s="1158"/>
      <c r="Y63" s="1158"/>
      <c r="Z63" s="1158"/>
      <c r="AA63" s="1158"/>
      <c r="AB63" s="1158"/>
      <c r="AC63" s="1158"/>
      <c r="AD63" s="1158"/>
      <c r="AE63" s="1158"/>
      <c r="AF63" s="1158"/>
      <c r="AG63" s="1158"/>
      <c r="AH63" s="1158"/>
      <c r="AI63" s="1158"/>
      <c r="AJ63" s="1158"/>
    </row>
    <row r="64" spans="1:36" s="1157" customFormat="1" ht="38.25">
      <c r="A64" s="481"/>
      <c r="B64" s="2637"/>
      <c r="C64" s="1435" t="s">
        <v>923</v>
      </c>
      <c r="D64" s="1455" t="s">
        <v>1180</v>
      </c>
      <c r="E64" s="1158"/>
      <c r="F64" s="1158"/>
      <c r="G64" s="1158"/>
      <c r="H64" s="1158"/>
      <c r="I64" s="1158"/>
      <c r="J64" s="1158"/>
      <c r="K64" s="1158"/>
      <c r="L64" s="1158"/>
      <c r="M64" s="1158"/>
      <c r="N64" s="1158"/>
      <c r="O64" s="1158"/>
      <c r="P64" s="1158"/>
      <c r="Q64" s="1158"/>
      <c r="R64" s="1158"/>
      <c r="S64" s="1158"/>
      <c r="T64" s="1158"/>
      <c r="U64" s="1158"/>
      <c r="V64" s="1158"/>
      <c r="W64" s="1158"/>
      <c r="X64" s="1158"/>
      <c r="Y64" s="1158"/>
      <c r="Z64" s="1158"/>
      <c r="AA64" s="1158"/>
      <c r="AB64" s="1158"/>
      <c r="AC64" s="1158"/>
      <c r="AD64" s="1158"/>
      <c r="AE64" s="1158"/>
      <c r="AF64" s="1158"/>
      <c r="AG64" s="1158"/>
      <c r="AH64" s="1158"/>
      <c r="AI64" s="1158"/>
      <c r="AJ64" s="1158"/>
    </row>
    <row r="65" spans="1:36" s="1157" customFormat="1" ht="25.5">
      <c r="A65" s="481"/>
      <c r="B65" s="2196"/>
      <c r="C65" s="1435" t="s">
        <v>1253</v>
      </c>
      <c r="D65" s="1455" t="s">
        <v>1410</v>
      </c>
      <c r="E65" s="1158"/>
      <c r="F65" s="1158"/>
      <c r="G65" s="1158"/>
      <c r="H65" s="1158"/>
      <c r="I65" s="1158"/>
      <c r="J65" s="1158"/>
      <c r="K65" s="1158"/>
      <c r="L65" s="1158"/>
      <c r="M65" s="1158"/>
      <c r="N65" s="1158"/>
      <c r="O65" s="1158"/>
      <c r="P65" s="1158"/>
      <c r="Q65" s="1158"/>
      <c r="R65" s="1158"/>
      <c r="S65" s="1158"/>
      <c r="T65" s="1158"/>
      <c r="U65" s="1158"/>
      <c r="V65" s="1158"/>
      <c r="W65" s="1158"/>
      <c r="X65" s="1158"/>
      <c r="Y65" s="1158"/>
      <c r="Z65" s="1158"/>
      <c r="AA65" s="1158"/>
      <c r="AB65" s="1158"/>
      <c r="AC65" s="1158"/>
      <c r="AD65" s="1158"/>
      <c r="AE65" s="1158"/>
      <c r="AF65" s="1158"/>
      <c r="AG65" s="1158"/>
      <c r="AH65" s="1158"/>
      <c r="AI65" s="1158"/>
      <c r="AJ65" s="1158"/>
    </row>
    <row r="66" spans="1:36" s="1157" customFormat="1" ht="25.5">
      <c r="A66" s="481"/>
      <c r="B66" s="2196"/>
      <c r="C66" s="1435" t="s">
        <v>1408</v>
      </c>
      <c r="D66" s="1455" t="s">
        <v>1411</v>
      </c>
      <c r="E66" s="1158"/>
      <c r="F66" s="1158"/>
      <c r="G66" s="1158"/>
      <c r="H66" s="1158"/>
      <c r="I66" s="1158"/>
      <c r="J66" s="1158"/>
      <c r="K66" s="1158"/>
      <c r="L66" s="1158"/>
      <c r="M66" s="1158"/>
      <c r="N66" s="1158"/>
      <c r="O66" s="1158"/>
      <c r="P66" s="1158"/>
      <c r="Q66" s="1158"/>
      <c r="R66" s="1158"/>
      <c r="S66" s="1158"/>
      <c r="T66" s="1158"/>
      <c r="U66" s="1158"/>
      <c r="V66" s="1158"/>
      <c r="W66" s="1158"/>
      <c r="X66" s="1158"/>
      <c r="Y66" s="1158"/>
      <c r="Z66" s="1158"/>
      <c r="AA66" s="1158"/>
      <c r="AB66" s="1158"/>
      <c r="AC66" s="1158"/>
      <c r="AD66" s="1158"/>
      <c r="AE66" s="1158"/>
      <c r="AF66" s="1158"/>
      <c r="AG66" s="1158"/>
      <c r="AH66" s="1158"/>
      <c r="AI66" s="1158"/>
      <c r="AJ66" s="1158"/>
    </row>
    <row r="67" spans="1:36" s="1157" customFormat="1" ht="25.5">
      <c r="A67" s="481"/>
      <c r="B67" s="1952"/>
      <c r="C67" s="1435" t="s">
        <v>1409</v>
      </c>
      <c r="D67" s="1962" t="s">
        <v>1254</v>
      </c>
      <c r="E67" s="1158"/>
      <c r="F67" s="1158"/>
      <c r="G67" s="1158"/>
      <c r="H67" s="1158"/>
      <c r="I67" s="1158"/>
      <c r="J67" s="1158"/>
      <c r="K67" s="1158"/>
      <c r="L67" s="1158"/>
      <c r="M67" s="1158"/>
      <c r="N67" s="1158"/>
      <c r="O67" s="1158"/>
      <c r="P67" s="1158"/>
      <c r="Q67" s="1158"/>
      <c r="R67" s="1158"/>
      <c r="S67" s="1158"/>
      <c r="T67" s="1158"/>
      <c r="U67" s="1158"/>
      <c r="V67" s="1158"/>
      <c r="W67" s="1158"/>
      <c r="X67" s="1158"/>
      <c r="Y67" s="1158"/>
      <c r="Z67" s="1158"/>
      <c r="AA67" s="1158"/>
      <c r="AB67" s="1158"/>
      <c r="AC67" s="1158"/>
      <c r="AD67" s="1158"/>
      <c r="AE67" s="1158"/>
      <c r="AF67" s="1158"/>
      <c r="AG67" s="1158"/>
      <c r="AH67" s="1158"/>
      <c r="AI67" s="1158"/>
      <c r="AJ67" s="1158"/>
    </row>
    <row r="68" spans="1:36" s="1157" customFormat="1">
      <c r="A68" s="1158"/>
      <c r="B68" s="2626" t="s">
        <v>1249</v>
      </c>
      <c r="C68" s="2612" t="s">
        <v>1167</v>
      </c>
      <c r="D68" s="2617"/>
      <c r="E68" s="1160"/>
      <c r="F68" s="1158"/>
      <c r="G68" s="1158"/>
      <c r="H68" s="1158"/>
      <c r="I68" s="1158"/>
      <c r="J68" s="1158"/>
      <c r="K68" s="1158"/>
      <c r="L68" s="1158"/>
      <c r="M68" s="1158"/>
      <c r="N68" s="1158"/>
      <c r="O68" s="1158"/>
      <c r="P68" s="1158"/>
      <c r="Q68" s="1158"/>
      <c r="R68" s="1158"/>
      <c r="S68" s="1158"/>
      <c r="T68" s="1158"/>
      <c r="U68" s="1158"/>
      <c r="V68" s="1158"/>
      <c r="W68" s="1158"/>
      <c r="X68" s="1158"/>
      <c r="Y68" s="1158"/>
      <c r="Z68" s="1158"/>
      <c r="AA68" s="1158"/>
      <c r="AB68" s="1158"/>
      <c r="AC68" s="1158"/>
      <c r="AD68" s="1158"/>
      <c r="AE68" s="1158"/>
      <c r="AF68" s="1158"/>
      <c r="AG68" s="1158"/>
      <c r="AH68" s="1158"/>
      <c r="AI68" s="1158"/>
      <c r="AJ68" s="1158"/>
    </row>
    <row r="69" spans="1:36" s="1157" customFormat="1" ht="38.25">
      <c r="A69" s="1158"/>
      <c r="B69" s="2614"/>
      <c r="C69" s="1442" t="s">
        <v>762</v>
      </c>
      <c r="D69" s="1456" t="s">
        <v>1375</v>
      </c>
      <c r="E69" s="1160"/>
      <c r="F69" s="1158"/>
      <c r="G69" s="1158"/>
      <c r="H69" s="1158"/>
      <c r="I69" s="1158"/>
      <c r="J69" s="1158"/>
      <c r="K69" s="1158"/>
      <c r="L69" s="1158"/>
      <c r="M69" s="1158"/>
      <c r="N69" s="1158"/>
      <c r="O69" s="1158"/>
      <c r="P69" s="1158"/>
      <c r="Q69" s="1158"/>
      <c r="R69" s="1158"/>
      <c r="S69" s="1158"/>
      <c r="T69" s="1158"/>
      <c r="U69" s="1158"/>
      <c r="V69" s="1158"/>
      <c r="W69" s="1158"/>
      <c r="X69" s="1158"/>
      <c r="Y69" s="1158"/>
      <c r="Z69" s="1158"/>
      <c r="AA69" s="1158"/>
      <c r="AB69" s="1158"/>
      <c r="AC69" s="1158"/>
      <c r="AD69" s="1158"/>
      <c r="AE69" s="1158"/>
      <c r="AF69" s="1158"/>
      <c r="AG69" s="1158"/>
      <c r="AH69" s="1158"/>
      <c r="AI69" s="1158"/>
      <c r="AJ69" s="1158"/>
    </row>
    <row r="70" spans="1:36" s="1157" customFormat="1">
      <c r="A70" s="1158"/>
      <c r="B70" s="2614"/>
      <c r="C70" s="2612" t="s">
        <v>1164</v>
      </c>
      <c r="D70" s="2617"/>
      <c r="E70" s="1160"/>
      <c r="F70" s="1158"/>
      <c r="G70" s="1158"/>
      <c r="H70" s="1158"/>
      <c r="I70" s="1158"/>
      <c r="J70" s="1158"/>
      <c r="K70" s="1158"/>
      <c r="L70" s="1158"/>
      <c r="M70" s="1158"/>
      <c r="N70" s="1158"/>
      <c r="O70" s="1158"/>
      <c r="P70" s="1158"/>
      <c r="Q70" s="1158"/>
      <c r="R70" s="1158"/>
      <c r="S70" s="1158"/>
      <c r="T70" s="1158"/>
      <c r="U70" s="1158"/>
      <c r="V70" s="1158"/>
      <c r="W70" s="1158"/>
      <c r="X70" s="1158"/>
      <c r="Y70" s="1158"/>
      <c r="Z70" s="1158"/>
      <c r="AA70" s="1158"/>
      <c r="AB70" s="1158"/>
      <c r="AC70" s="1158"/>
      <c r="AD70" s="1158"/>
      <c r="AE70" s="1158"/>
      <c r="AF70" s="1158"/>
      <c r="AG70" s="1158"/>
      <c r="AH70" s="1158"/>
      <c r="AI70" s="1158"/>
      <c r="AJ70" s="1158"/>
    </row>
    <row r="71" spans="1:36" s="1157" customFormat="1" ht="25.5">
      <c r="A71" s="1158"/>
      <c r="B71" s="2614"/>
      <c r="C71" s="1442" t="s">
        <v>1247</v>
      </c>
      <c r="D71" s="1459" t="s">
        <v>1547</v>
      </c>
      <c r="E71" s="1160"/>
      <c r="F71" s="1158"/>
      <c r="G71" s="1158"/>
      <c r="H71" s="1158"/>
      <c r="I71" s="1158"/>
      <c r="J71" s="1158"/>
      <c r="K71" s="1158"/>
      <c r="L71" s="1158"/>
      <c r="M71" s="1158"/>
      <c r="N71" s="1158"/>
      <c r="O71" s="1158"/>
      <c r="P71" s="1158"/>
      <c r="Q71" s="1158"/>
      <c r="R71" s="1158"/>
      <c r="S71" s="1158"/>
      <c r="T71" s="1158"/>
      <c r="U71" s="1158"/>
      <c r="V71" s="1158"/>
      <c r="W71" s="1158"/>
      <c r="X71" s="1158"/>
      <c r="Y71" s="1158"/>
      <c r="Z71" s="1158"/>
      <c r="AA71" s="1158"/>
      <c r="AB71" s="1158"/>
      <c r="AC71" s="1158"/>
      <c r="AD71" s="1158"/>
      <c r="AE71" s="1158"/>
      <c r="AF71" s="1158"/>
      <c r="AG71" s="1158"/>
      <c r="AH71" s="1158"/>
      <c r="AI71" s="1158"/>
      <c r="AJ71" s="1158"/>
    </row>
    <row r="72" spans="1:36" s="1157" customFormat="1">
      <c r="A72" s="1158"/>
      <c r="B72" s="2609"/>
      <c r="C72" s="1442" t="s">
        <v>1248</v>
      </c>
      <c r="D72" s="1459" t="s">
        <v>1174</v>
      </c>
      <c r="E72" s="1160"/>
      <c r="F72" s="1158"/>
      <c r="G72" s="1158"/>
      <c r="H72" s="1158"/>
      <c r="I72" s="1158"/>
      <c r="J72" s="1158"/>
      <c r="K72" s="1158"/>
      <c r="L72" s="1158"/>
      <c r="M72" s="1158"/>
      <c r="N72" s="1158"/>
      <c r="O72" s="1158"/>
      <c r="P72" s="1158"/>
      <c r="Q72" s="1158"/>
      <c r="R72" s="1158"/>
      <c r="S72" s="1158"/>
      <c r="T72" s="1158"/>
      <c r="U72" s="1158"/>
      <c r="V72" s="1158"/>
      <c r="W72" s="1158"/>
      <c r="X72" s="1158"/>
      <c r="Y72" s="1158"/>
      <c r="Z72" s="1158"/>
      <c r="AA72" s="1158"/>
      <c r="AB72" s="1158"/>
      <c r="AC72" s="1158"/>
      <c r="AD72" s="1158"/>
      <c r="AE72" s="1158"/>
      <c r="AF72" s="1158"/>
      <c r="AG72" s="1158"/>
      <c r="AH72" s="1158"/>
      <c r="AI72" s="1158"/>
      <c r="AJ72" s="1158"/>
    </row>
    <row r="73" spans="1:36" s="1157" customFormat="1">
      <c r="A73" s="1158"/>
      <c r="B73" s="2608" t="s">
        <v>1236</v>
      </c>
      <c r="C73" s="2624" t="s">
        <v>1168</v>
      </c>
      <c r="D73" s="2625"/>
      <c r="E73" s="1160"/>
      <c r="F73" s="1158"/>
      <c r="G73" s="1158"/>
      <c r="H73" s="1158"/>
      <c r="I73" s="1158"/>
      <c r="J73" s="1158"/>
      <c r="K73" s="1158"/>
      <c r="L73" s="1158"/>
      <c r="M73" s="1158"/>
      <c r="N73" s="1158"/>
      <c r="O73" s="1158"/>
      <c r="P73" s="1158"/>
      <c r="Q73" s="1158"/>
      <c r="R73" s="1158"/>
      <c r="S73" s="1158"/>
      <c r="T73" s="1158"/>
      <c r="U73" s="1158"/>
      <c r="V73" s="1158"/>
      <c r="W73" s="1158"/>
      <c r="X73" s="1158"/>
      <c r="Y73" s="1158"/>
      <c r="Z73" s="1158"/>
      <c r="AA73" s="1158"/>
      <c r="AB73" s="1158"/>
      <c r="AC73" s="1158"/>
      <c r="AD73" s="1158"/>
      <c r="AE73" s="1158"/>
      <c r="AF73" s="1158"/>
      <c r="AG73" s="1158"/>
      <c r="AH73" s="1158"/>
      <c r="AI73" s="1158"/>
      <c r="AJ73" s="1158"/>
    </row>
    <row r="74" spans="1:36" s="1157" customFormat="1">
      <c r="A74" s="1158"/>
      <c r="B74" s="2614"/>
      <c r="C74" s="1442" t="s">
        <v>877</v>
      </c>
      <c r="D74" s="1456" t="s">
        <v>1181</v>
      </c>
      <c r="E74" s="1160"/>
      <c r="F74" s="1158"/>
      <c r="G74" s="1158"/>
      <c r="H74" s="1158"/>
      <c r="I74" s="1158"/>
      <c r="J74" s="1158"/>
      <c r="K74" s="1158"/>
      <c r="L74" s="1158"/>
      <c r="M74" s="1158"/>
      <c r="N74" s="1158"/>
      <c r="O74" s="1158"/>
      <c r="P74" s="1158"/>
      <c r="Q74" s="1158"/>
      <c r="R74" s="1158"/>
      <c r="S74" s="1158"/>
      <c r="T74" s="1158"/>
      <c r="U74" s="1158"/>
      <c r="V74" s="1158"/>
      <c r="W74" s="1158"/>
      <c r="X74" s="1158"/>
      <c r="Y74" s="1158"/>
      <c r="Z74" s="1158"/>
      <c r="AA74" s="1158"/>
      <c r="AB74" s="1158"/>
      <c r="AC74" s="1158"/>
      <c r="AD74" s="1158"/>
      <c r="AE74" s="1158"/>
      <c r="AF74" s="1158"/>
      <c r="AG74" s="1158"/>
      <c r="AH74" s="1158"/>
      <c r="AI74" s="1158"/>
      <c r="AJ74" s="1158"/>
    </row>
    <row r="75" spans="1:36" s="1157" customFormat="1">
      <c r="A75" s="1158"/>
      <c r="B75" s="2614"/>
      <c r="C75" s="1442" t="s">
        <v>878</v>
      </c>
      <c r="D75" s="1456" t="s">
        <v>1182</v>
      </c>
      <c r="E75" s="1160"/>
      <c r="F75" s="1158"/>
      <c r="G75" s="1158"/>
      <c r="H75" s="1158"/>
      <c r="I75" s="1158"/>
      <c r="J75" s="1158"/>
      <c r="K75" s="1158"/>
      <c r="L75" s="1158"/>
      <c r="M75" s="1158"/>
      <c r="N75" s="1158"/>
      <c r="O75" s="1158"/>
      <c r="P75" s="1158"/>
      <c r="Q75" s="1158"/>
      <c r="R75" s="1158"/>
      <c r="S75" s="1158"/>
      <c r="T75" s="1158"/>
      <c r="U75" s="1158"/>
      <c r="V75" s="1158"/>
      <c r="W75" s="1158"/>
      <c r="X75" s="1158"/>
      <c r="Y75" s="1158"/>
      <c r="Z75" s="1158"/>
      <c r="AA75" s="1158"/>
      <c r="AB75" s="1158"/>
      <c r="AC75" s="1158"/>
      <c r="AD75" s="1158"/>
      <c r="AE75" s="1158"/>
      <c r="AF75" s="1158"/>
      <c r="AG75" s="1158"/>
      <c r="AH75" s="1158"/>
      <c r="AI75" s="1158"/>
      <c r="AJ75" s="1158"/>
    </row>
    <row r="76" spans="1:36" s="1157" customFormat="1" ht="25.5">
      <c r="A76" s="1158"/>
      <c r="B76" s="2618"/>
      <c r="C76" s="1442" t="s">
        <v>879</v>
      </c>
      <c r="D76" s="1456" t="s">
        <v>1141</v>
      </c>
      <c r="E76" s="1161"/>
      <c r="F76" s="1158"/>
      <c r="G76" s="1158"/>
      <c r="H76" s="1158"/>
      <c r="I76" s="1158"/>
      <c r="J76" s="1158"/>
      <c r="K76" s="1158"/>
      <c r="L76" s="1158"/>
      <c r="M76" s="1158"/>
      <c r="N76" s="1158"/>
      <c r="O76" s="1158"/>
      <c r="P76" s="1158"/>
      <c r="Q76" s="1158"/>
      <c r="R76" s="1158"/>
      <c r="S76" s="1158"/>
      <c r="T76" s="1158"/>
      <c r="U76" s="1158"/>
      <c r="V76" s="1158"/>
      <c r="W76" s="1158"/>
      <c r="X76" s="1158"/>
      <c r="Y76" s="1158"/>
      <c r="Z76" s="1158"/>
      <c r="AA76" s="1158"/>
      <c r="AB76" s="1158"/>
      <c r="AC76" s="1158"/>
      <c r="AD76" s="1158"/>
      <c r="AE76" s="1158"/>
      <c r="AF76" s="1158"/>
      <c r="AG76" s="1158"/>
      <c r="AH76" s="1158"/>
      <c r="AI76" s="1158"/>
      <c r="AJ76" s="1158"/>
    </row>
    <row r="77" spans="1:36" s="1157" customFormat="1">
      <c r="A77" s="1158"/>
      <c r="B77" s="2608" t="s">
        <v>1235</v>
      </c>
      <c r="C77" s="1442" t="s">
        <v>1169</v>
      </c>
      <c r="D77" s="1442"/>
      <c r="E77" s="1160"/>
      <c r="F77" s="1158"/>
      <c r="G77" s="1158"/>
      <c r="H77" s="1158"/>
      <c r="I77" s="1158"/>
      <c r="J77" s="1158"/>
      <c r="K77" s="1158"/>
      <c r="L77" s="1158"/>
      <c r="M77" s="1158"/>
      <c r="N77" s="1158"/>
      <c r="O77" s="1158"/>
      <c r="P77" s="1158"/>
      <c r="Q77" s="1158"/>
      <c r="R77" s="1158"/>
      <c r="S77" s="1158"/>
      <c r="T77" s="1158"/>
      <c r="U77" s="1158"/>
      <c r="V77" s="1158"/>
      <c r="W77" s="1158"/>
      <c r="X77" s="1158"/>
      <c r="Y77" s="1158"/>
      <c r="Z77" s="1158"/>
      <c r="AA77" s="1158"/>
      <c r="AB77" s="1158"/>
      <c r="AC77" s="1158"/>
      <c r="AD77" s="1158"/>
      <c r="AE77" s="1158"/>
      <c r="AF77" s="1158"/>
      <c r="AG77" s="1158"/>
      <c r="AH77" s="1158"/>
      <c r="AI77" s="1158"/>
      <c r="AJ77" s="1158"/>
    </row>
    <row r="78" spans="1:36" s="1157" customFormat="1">
      <c r="A78" s="1158"/>
      <c r="B78" s="2619"/>
      <c r="C78" s="1443" t="s">
        <v>763</v>
      </c>
      <c r="D78" s="1457" t="s">
        <v>1142</v>
      </c>
      <c r="E78" s="1160"/>
      <c r="F78" s="1158"/>
      <c r="G78" s="1158"/>
      <c r="H78" s="1158"/>
      <c r="I78" s="1158"/>
      <c r="J78" s="1158"/>
      <c r="K78" s="1158"/>
      <c r="L78" s="1158"/>
      <c r="M78" s="1158"/>
      <c r="N78" s="1158"/>
      <c r="O78" s="1158"/>
      <c r="P78" s="1158"/>
      <c r="Q78" s="1158"/>
      <c r="R78" s="1158"/>
      <c r="S78" s="1158"/>
      <c r="T78" s="1158"/>
      <c r="U78" s="1158"/>
      <c r="V78" s="1158"/>
      <c r="W78" s="1158"/>
      <c r="X78" s="1158"/>
      <c r="Y78" s="1158"/>
      <c r="Z78" s="1158"/>
      <c r="AA78" s="1158"/>
      <c r="AB78" s="1158"/>
      <c r="AC78" s="1158"/>
      <c r="AD78" s="1158"/>
      <c r="AE78" s="1158"/>
      <c r="AF78" s="1158"/>
      <c r="AG78" s="1158"/>
      <c r="AH78" s="1158"/>
      <c r="AI78" s="1158"/>
      <c r="AJ78" s="1158"/>
    </row>
    <row r="79" spans="1:36" s="1157" customFormat="1">
      <c r="A79" s="1158"/>
      <c r="B79" s="2619"/>
      <c r="C79" s="1443" t="s">
        <v>880</v>
      </c>
      <c r="D79" s="1457" t="s">
        <v>1143</v>
      </c>
      <c r="E79" s="1160"/>
      <c r="F79" s="1158"/>
      <c r="G79" s="1158"/>
      <c r="H79" s="1158"/>
      <c r="I79" s="1158"/>
      <c r="J79" s="1158"/>
      <c r="K79" s="1158"/>
      <c r="L79" s="1158"/>
      <c r="M79" s="1158"/>
      <c r="N79" s="1158"/>
      <c r="O79" s="1158"/>
      <c r="P79" s="1158"/>
      <c r="Q79" s="1158"/>
      <c r="R79" s="1158"/>
      <c r="S79" s="1158"/>
      <c r="T79" s="1158"/>
      <c r="U79" s="1158"/>
      <c r="V79" s="1158"/>
      <c r="W79" s="1158"/>
      <c r="X79" s="1158"/>
      <c r="Y79" s="1158"/>
      <c r="Z79" s="1158"/>
      <c r="AA79" s="1158"/>
      <c r="AB79" s="1158"/>
      <c r="AC79" s="1158"/>
      <c r="AD79" s="1158"/>
      <c r="AE79" s="1158"/>
      <c r="AF79" s="1158"/>
      <c r="AG79" s="1158"/>
      <c r="AH79" s="1158"/>
      <c r="AI79" s="1158"/>
      <c r="AJ79" s="1158"/>
    </row>
    <row r="80" spans="1:36" s="1157" customFormat="1">
      <c r="A80" s="1158"/>
      <c r="B80" s="2608" t="s">
        <v>881</v>
      </c>
      <c r="C80" s="2612" t="s">
        <v>767</v>
      </c>
      <c r="D80" s="2617"/>
      <c r="E80" s="1160"/>
      <c r="F80" s="1158"/>
      <c r="G80" s="1158"/>
      <c r="H80" s="1158"/>
      <c r="I80" s="1158"/>
      <c r="J80" s="1158"/>
      <c r="K80" s="1158"/>
      <c r="L80" s="1158"/>
      <c r="M80" s="1158"/>
      <c r="N80" s="1158"/>
      <c r="O80" s="1158"/>
      <c r="P80" s="1158"/>
      <c r="Q80" s="1158"/>
      <c r="R80" s="1158"/>
      <c r="S80" s="1158"/>
      <c r="T80" s="1158"/>
      <c r="U80" s="1158"/>
      <c r="V80" s="1158"/>
      <c r="W80" s="1158"/>
      <c r="X80" s="1158"/>
      <c r="Y80" s="1158"/>
      <c r="Z80" s="1158"/>
      <c r="AA80" s="1158"/>
      <c r="AB80" s="1158"/>
      <c r="AC80" s="1158"/>
      <c r="AD80" s="1158"/>
      <c r="AE80" s="1158"/>
      <c r="AF80" s="1158"/>
      <c r="AG80" s="1158"/>
      <c r="AH80" s="1158"/>
      <c r="AI80" s="1158"/>
      <c r="AJ80" s="1158"/>
    </row>
    <row r="81" spans="1:36" s="1157" customFormat="1">
      <c r="A81" s="1158"/>
      <c r="B81" s="2614"/>
      <c r="C81" s="1444" t="s">
        <v>764</v>
      </c>
      <c r="D81" s="1457" t="s">
        <v>1144</v>
      </c>
      <c r="E81" s="1160"/>
      <c r="F81" s="1158"/>
      <c r="G81" s="1158"/>
      <c r="H81" s="1158"/>
      <c r="I81" s="1158"/>
      <c r="J81" s="1158"/>
      <c r="K81" s="1158"/>
      <c r="L81" s="1158"/>
      <c r="M81" s="1158"/>
      <c r="N81" s="1158"/>
      <c r="O81" s="1158"/>
      <c r="P81" s="1158"/>
      <c r="Q81" s="1158"/>
      <c r="R81" s="1158"/>
      <c r="S81" s="1158"/>
      <c r="T81" s="1158"/>
      <c r="U81" s="1158"/>
      <c r="V81" s="1158"/>
      <c r="W81" s="1158"/>
      <c r="X81" s="1158"/>
      <c r="Y81" s="1158"/>
      <c r="Z81" s="1158"/>
      <c r="AA81" s="1158"/>
      <c r="AB81" s="1158"/>
      <c r="AC81" s="1158"/>
      <c r="AD81" s="1158"/>
      <c r="AE81" s="1158"/>
      <c r="AF81" s="1158"/>
      <c r="AG81" s="1158"/>
      <c r="AH81" s="1158"/>
      <c r="AI81" s="1158"/>
      <c r="AJ81" s="1158"/>
    </row>
    <row r="82" spans="1:36" s="1157" customFormat="1">
      <c r="A82" s="1158"/>
      <c r="B82" s="2618"/>
      <c r="C82" s="1443" t="s">
        <v>765</v>
      </c>
      <c r="D82" s="1457" t="s">
        <v>1145</v>
      </c>
      <c r="E82" s="1160"/>
      <c r="F82" s="1158"/>
      <c r="G82" s="1158"/>
      <c r="H82" s="1158"/>
      <c r="I82" s="1158"/>
      <c r="J82" s="1158"/>
      <c r="K82" s="1158"/>
      <c r="L82" s="1158"/>
      <c r="M82" s="1158"/>
      <c r="N82" s="1158"/>
      <c r="O82" s="1158"/>
      <c r="P82" s="1158"/>
      <c r="Q82" s="1158"/>
      <c r="R82" s="1158"/>
      <c r="S82" s="1158"/>
      <c r="T82" s="1158"/>
      <c r="U82" s="1158"/>
      <c r="V82" s="1158"/>
      <c r="W82" s="1158"/>
      <c r="X82" s="1158"/>
      <c r="Y82" s="1158"/>
      <c r="Z82" s="1158"/>
      <c r="AA82" s="1158"/>
      <c r="AB82" s="1158"/>
      <c r="AC82" s="1158"/>
      <c r="AD82" s="1158"/>
      <c r="AE82" s="1158"/>
      <c r="AF82" s="1158"/>
      <c r="AG82" s="1158"/>
      <c r="AH82" s="1158"/>
      <c r="AI82" s="1158"/>
      <c r="AJ82" s="1158"/>
    </row>
    <row r="83" spans="1:36" s="1157" customFormat="1">
      <c r="A83" s="1158"/>
      <c r="B83" s="2608" t="s">
        <v>766</v>
      </c>
      <c r="C83" s="2612" t="s">
        <v>892</v>
      </c>
      <c r="D83" s="2617"/>
      <c r="E83" s="1160"/>
      <c r="F83" s="1158"/>
      <c r="G83" s="1158"/>
      <c r="H83" s="1158"/>
      <c r="I83" s="1158"/>
      <c r="J83" s="1158"/>
      <c r="K83" s="1158"/>
      <c r="L83" s="1158"/>
      <c r="M83" s="1158"/>
      <c r="N83" s="1158"/>
      <c r="O83" s="1158"/>
      <c r="P83" s="1158"/>
      <c r="Q83" s="1158"/>
      <c r="R83" s="1158"/>
      <c r="S83" s="1158"/>
      <c r="T83" s="1158"/>
      <c r="U83" s="1158"/>
      <c r="V83" s="1158"/>
      <c r="W83" s="1158"/>
      <c r="X83" s="1158"/>
      <c r="Y83" s="1158"/>
      <c r="Z83" s="1158"/>
      <c r="AA83" s="1158"/>
      <c r="AB83" s="1158"/>
      <c r="AC83" s="1158"/>
      <c r="AD83" s="1158"/>
      <c r="AE83" s="1158"/>
      <c r="AF83" s="1158"/>
      <c r="AG83" s="1158"/>
      <c r="AH83" s="1158"/>
      <c r="AI83" s="1158"/>
      <c r="AJ83" s="1158"/>
    </row>
    <row r="84" spans="1:36" s="1157" customFormat="1" ht="25.5">
      <c r="A84" s="1158"/>
      <c r="B84" s="2623"/>
      <c r="C84" s="1442">
        <v>12</v>
      </c>
      <c r="D84" s="1457" t="s">
        <v>1147</v>
      </c>
      <c r="E84" s="1160"/>
      <c r="F84" s="1158"/>
      <c r="G84" s="1158"/>
      <c r="H84" s="1158"/>
      <c r="I84" s="1158"/>
      <c r="J84" s="1158"/>
      <c r="K84" s="1158"/>
      <c r="L84" s="1158"/>
      <c r="M84" s="1158"/>
      <c r="N84" s="1158"/>
      <c r="O84" s="1158"/>
      <c r="P84" s="1158"/>
      <c r="Q84" s="1158"/>
      <c r="R84" s="1158"/>
      <c r="S84" s="1158"/>
      <c r="T84" s="1158"/>
      <c r="U84" s="1158"/>
      <c r="V84" s="1158"/>
      <c r="W84" s="1158"/>
      <c r="X84" s="1158"/>
      <c r="Y84" s="1158"/>
      <c r="Z84" s="1158"/>
      <c r="AA84" s="1158"/>
      <c r="AB84" s="1158"/>
      <c r="AC84" s="1158"/>
      <c r="AD84" s="1158"/>
      <c r="AE84" s="1158"/>
      <c r="AF84" s="1158"/>
      <c r="AG84" s="1158"/>
      <c r="AH84" s="1158"/>
      <c r="AI84" s="1158"/>
      <c r="AJ84" s="1158"/>
    </row>
    <row r="85" spans="1:36" s="1157" customFormat="1">
      <c r="A85" s="1158"/>
      <c r="B85" s="2608" t="s">
        <v>768</v>
      </c>
      <c r="C85" s="2612" t="s">
        <v>882</v>
      </c>
      <c r="D85" s="2617"/>
      <c r="E85" s="626"/>
      <c r="F85" s="1158"/>
      <c r="G85" s="1158"/>
      <c r="H85" s="1158"/>
      <c r="I85" s="1158"/>
      <c r="J85" s="1158"/>
      <c r="K85" s="1158"/>
      <c r="L85" s="1158"/>
      <c r="M85" s="1158"/>
      <c r="N85" s="1158"/>
      <c r="O85" s="1158"/>
      <c r="P85" s="1158"/>
      <c r="Q85" s="1158"/>
      <c r="R85" s="1158"/>
      <c r="S85" s="1158"/>
      <c r="T85" s="1158"/>
      <c r="U85" s="1158"/>
      <c r="V85" s="1158"/>
      <c r="W85" s="1158"/>
      <c r="X85" s="1158"/>
      <c r="Y85" s="1158"/>
      <c r="Z85" s="1158"/>
      <c r="AA85" s="1158"/>
      <c r="AB85" s="1158"/>
      <c r="AC85" s="1158"/>
      <c r="AD85" s="1158"/>
      <c r="AE85" s="1158"/>
      <c r="AF85" s="1158"/>
      <c r="AG85" s="1158"/>
      <c r="AH85" s="1158"/>
      <c r="AI85" s="1158"/>
      <c r="AJ85" s="1158"/>
    </row>
    <row r="86" spans="1:36" s="1157" customFormat="1" ht="25.5">
      <c r="A86" s="1158"/>
      <c r="B86" s="2618"/>
      <c r="C86" s="1442">
        <v>13</v>
      </c>
      <c r="D86" s="1458" t="s">
        <v>1183</v>
      </c>
      <c r="E86" s="1160"/>
      <c r="F86" s="1158"/>
      <c r="G86" s="1158"/>
      <c r="H86" s="1158"/>
      <c r="I86" s="1158"/>
      <c r="J86" s="1158"/>
      <c r="K86" s="1158"/>
      <c r="L86" s="1158"/>
      <c r="M86" s="1158"/>
      <c r="N86" s="1158"/>
      <c r="O86" s="1158"/>
      <c r="P86" s="1158"/>
      <c r="Q86" s="1158"/>
      <c r="R86" s="1158"/>
      <c r="S86" s="1158"/>
      <c r="T86" s="1158"/>
      <c r="U86" s="1158"/>
      <c r="V86" s="1158"/>
      <c r="W86" s="1158"/>
      <c r="X86" s="1158"/>
      <c r="Y86" s="1158"/>
      <c r="Z86" s="1158"/>
      <c r="AA86" s="1158"/>
      <c r="AB86" s="1158"/>
      <c r="AC86" s="1158"/>
      <c r="AD86" s="1158"/>
      <c r="AE86" s="1158"/>
      <c r="AF86" s="1158"/>
      <c r="AG86" s="1158"/>
      <c r="AH86" s="1158"/>
      <c r="AI86" s="1158"/>
      <c r="AJ86" s="1158"/>
    </row>
    <row r="87" spans="1:36" s="1157" customFormat="1">
      <c r="A87" s="1158"/>
      <c r="B87" s="2608" t="s">
        <v>883</v>
      </c>
      <c r="C87" s="2612" t="s">
        <v>769</v>
      </c>
      <c r="D87" s="2617"/>
      <c r="E87" s="1160"/>
      <c r="F87" s="1158"/>
      <c r="G87" s="1158"/>
      <c r="H87" s="1158"/>
      <c r="I87" s="1158"/>
      <c r="J87" s="1158"/>
      <c r="K87" s="1158"/>
      <c r="L87" s="1158"/>
      <c r="M87" s="1158"/>
      <c r="N87" s="1158"/>
      <c r="O87" s="1158"/>
      <c r="P87" s="1158"/>
      <c r="Q87" s="1158"/>
      <c r="R87" s="1158"/>
      <c r="S87" s="1158"/>
      <c r="T87" s="1158"/>
      <c r="U87" s="1158"/>
      <c r="V87" s="1158"/>
      <c r="W87" s="1158"/>
      <c r="X87" s="1158"/>
      <c r="Y87" s="1158"/>
      <c r="Z87" s="1158"/>
      <c r="AA87" s="1158"/>
      <c r="AB87" s="1158"/>
      <c r="AC87" s="1158"/>
      <c r="AD87" s="1158"/>
      <c r="AE87" s="1158"/>
      <c r="AF87" s="1158"/>
      <c r="AG87" s="1158"/>
      <c r="AH87" s="1158"/>
      <c r="AI87" s="1158"/>
      <c r="AJ87" s="1158"/>
    </row>
    <row r="88" spans="1:36" s="1157" customFormat="1" ht="38.25">
      <c r="A88" s="1158"/>
      <c r="B88" s="2619"/>
      <c r="C88" s="1442">
        <v>14</v>
      </c>
      <c r="D88" s="1457" t="s">
        <v>1148</v>
      </c>
      <c r="E88" s="1160"/>
      <c r="F88" s="1158"/>
      <c r="G88" s="1158"/>
      <c r="H88" s="1158"/>
      <c r="I88" s="1158"/>
      <c r="J88" s="1158"/>
      <c r="K88" s="1158"/>
      <c r="L88" s="1158"/>
      <c r="M88" s="1158"/>
      <c r="N88" s="1158"/>
      <c r="O88" s="1158"/>
      <c r="P88" s="1158"/>
      <c r="Q88" s="1158"/>
      <c r="R88" s="1158"/>
      <c r="S88" s="1158"/>
      <c r="T88" s="1158"/>
      <c r="U88" s="1158"/>
      <c r="V88" s="1158"/>
      <c r="W88" s="1158"/>
      <c r="X88" s="1158"/>
      <c r="Y88" s="1158"/>
      <c r="Z88" s="1158"/>
      <c r="AA88" s="1158"/>
      <c r="AB88" s="1158"/>
      <c r="AC88" s="1158"/>
      <c r="AD88" s="1158"/>
      <c r="AE88" s="1158"/>
      <c r="AF88" s="1158"/>
      <c r="AG88" s="1158"/>
      <c r="AH88" s="1158"/>
      <c r="AI88" s="1158"/>
      <c r="AJ88" s="1158"/>
    </row>
    <row r="89" spans="1:36" s="1157" customFormat="1" ht="25.5">
      <c r="A89" s="1158"/>
      <c r="B89" s="2619"/>
      <c r="C89" s="1442" t="s">
        <v>770</v>
      </c>
      <c r="D89" s="1457" t="s">
        <v>1149</v>
      </c>
      <c r="E89" s="1160"/>
      <c r="F89" s="1158"/>
      <c r="G89" s="1158"/>
      <c r="H89" s="1158"/>
      <c r="I89" s="1158"/>
      <c r="J89" s="1158"/>
      <c r="K89" s="1158"/>
      <c r="L89" s="1158"/>
      <c r="M89" s="1158"/>
      <c r="N89" s="1158"/>
      <c r="O89" s="1158"/>
      <c r="P89" s="1158"/>
      <c r="Q89" s="1158"/>
      <c r="R89" s="1158"/>
      <c r="S89" s="1158"/>
      <c r="T89" s="1158"/>
      <c r="U89" s="1158"/>
      <c r="V89" s="1158"/>
      <c r="W89" s="1158"/>
      <c r="X89" s="1158"/>
      <c r="Y89" s="1158"/>
      <c r="Z89" s="1158"/>
      <c r="AA89" s="1158"/>
      <c r="AB89" s="1158"/>
      <c r="AC89" s="1158"/>
      <c r="AD89" s="1158"/>
      <c r="AE89" s="1158"/>
      <c r="AF89" s="1158"/>
      <c r="AG89" s="1158"/>
      <c r="AH89" s="1158"/>
      <c r="AI89" s="1158"/>
      <c r="AJ89" s="1158"/>
    </row>
    <row r="90" spans="1:36" s="1157" customFormat="1" ht="25.5">
      <c r="A90" s="1158"/>
      <c r="B90" s="2619"/>
      <c r="C90" s="1442" t="s">
        <v>771</v>
      </c>
      <c r="D90" s="1457" t="s">
        <v>1184</v>
      </c>
      <c r="E90" s="1160"/>
      <c r="F90" s="1158"/>
      <c r="G90" s="1158"/>
      <c r="H90" s="1158"/>
      <c r="I90" s="1158"/>
      <c r="J90" s="1158"/>
      <c r="K90" s="1158"/>
      <c r="L90" s="1158"/>
      <c r="M90" s="1158"/>
      <c r="N90" s="1158"/>
      <c r="O90" s="1158"/>
      <c r="P90" s="1158"/>
      <c r="Q90" s="1158"/>
      <c r="R90" s="1158"/>
      <c r="S90" s="1158"/>
      <c r="T90" s="1158"/>
      <c r="U90" s="1158"/>
      <c r="V90" s="1158"/>
      <c r="W90" s="1158"/>
      <c r="X90" s="1158"/>
      <c r="Y90" s="1158"/>
      <c r="Z90" s="1158"/>
      <c r="AA90" s="1158"/>
      <c r="AB90" s="1158"/>
      <c r="AC90" s="1158"/>
      <c r="AD90" s="1158"/>
      <c r="AE90" s="1158"/>
      <c r="AF90" s="1158"/>
      <c r="AG90" s="1158"/>
      <c r="AH90" s="1158"/>
      <c r="AI90" s="1158"/>
      <c r="AJ90" s="1158"/>
    </row>
    <row r="91" spans="1:36" s="1157" customFormat="1" ht="25.5">
      <c r="A91" s="1158"/>
      <c r="B91" s="2620"/>
      <c r="C91" s="1442" t="s">
        <v>884</v>
      </c>
      <c r="D91" s="1457" t="s">
        <v>1150</v>
      </c>
      <c r="E91" s="1160"/>
      <c r="F91" s="1158"/>
      <c r="G91" s="1158"/>
      <c r="H91" s="1158"/>
      <c r="I91" s="1158"/>
      <c r="J91" s="1158"/>
      <c r="K91" s="1158"/>
      <c r="L91" s="1158"/>
      <c r="M91" s="1158"/>
      <c r="N91" s="1158"/>
      <c r="O91" s="1158"/>
      <c r="P91" s="1158"/>
      <c r="Q91" s="1158"/>
      <c r="R91" s="1158"/>
      <c r="S91" s="1158"/>
      <c r="T91" s="1158"/>
      <c r="U91" s="1158"/>
      <c r="V91" s="1158"/>
      <c r="W91" s="1158"/>
      <c r="X91" s="1158"/>
      <c r="Y91" s="1158"/>
      <c r="Z91" s="1158"/>
      <c r="AA91" s="1158"/>
      <c r="AB91" s="1158"/>
      <c r="AC91" s="1158"/>
      <c r="AD91" s="1158"/>
      <c r="AE91" s="1158"/>
      <c r="AF91" s="1158"/>
      <c r="AG91" s="1158"/>
      <c r="AH91" s="1158"/>
      <c r="AI91" s="1158"/>
      <c r="AJ91" s="1158"/>
    </row>
    <row r="92" spans="1:36" s="1157" customFormat="1">
      <c r="A92" s="1158"/>
      <c r="B92" s="2608" t="s">
        <v>772</v>
      </c>
      <c r="C92" s="2621" t="s">
        <v>885</v>
      </c>
      <c r="D92" s="2622"/>
      <c r="E92" s="1160"/>
      <c r="F92" s="1158"/>
      <c r="G92" s="1158"/>
      <c r="H92" s="1158"/>
      <c r="I92" s="1158"/>
      <c r="J92" s="1158"/>
      <c r="K92" s="1158"/>
      <c r="L92" s="1158"/>
      <c r="M92" s="1158"/>
      <c r="N92" s="1158"/>
      <c r="O92" s="1158"/>
      <c r="P92" s="1158"/>
      <c r="Q92" s="1158"/>
      <c r="R92" s="1158"/>
      <c r="S92" s="1158"/>
      <c r="T92" s="1158"/>
      <c r="U92" s="1158"/>
      <c r="V92" s="1158"/>
      <c r="W92" s="1158"/>
      <c r="X92" s="1158"/>
      <c r="Y92" s="1158"/>
      <c r="Z92" s="1158"/>
      <c r="AA92" s="1158"/>
      <c r="AB92" s="1158"/>
      <c r="AC92" s="1158"/>
      <c r="AD92" s="1158"/>
      <c r="AE92" s="1158"/>
      <c r="AF92" s="1158"/>
      <c r="AG92" s="1158"/>
      <c r="AH92" s="1158"/>
      <c r="AI92" s="1158"/>
      <c r="AJ92" s="1158"/>
    </row>
    <row r="93" spans="1:36" s="1157" customFormat="1" ht="25.5">
      <c r="A93" s="1158"/>
      <c r="B93" s="2619"/>
      <c r="C93" s="1442">
        <v>15</v>
      </c>
      <c r="D93" s="1458" t="s">
        <v>1185</v>
      </c>
      <c r="E93" s="1160"/>
      <c r="F93" s="1158"/>
      <c r="G93" s="1158"/>
      <c r="H93" s="1158"/>
      <c r="I93" s="1158"/>
      <c r="J93" s="1158"/>
      <c r="K93" s="1158"/>
      <c r="L93" s="1158"/>
      <c r="M93" s="1158"/>
      <c r="N93" s="1158"/>
      <c r="O93" s="1158"/>
      <c r="P93" s="1158"/>
      <c r="Q93" s="1158"/>
      <c r="R93" s="1158"/>
      <c r="S93" s="1158"/>
      <c r="T93" s="1158"/>
      <c r="U93" s="1158"/>
      <c r="V93" s="1158"/>
      <c r="W93" s="1158"/>
      <c r="X93" s="1158"/>
      <c r="Y93" s="1158"/>
      <c r="Z93" s="1158"/>
      <c r="AA93" s="1158"/>
      <c r="AB93" s="1158"/>
      <c r="AC93" s="1158"/>
      <c r="AD93" s="1158"/>
      <c r="AE93" s="1158"/>
      <c r="AF93" s="1158"/>
      <c r="AG93" s="1158"/>
      <c r="AH93" s="1158"/>
      <c r="AI93" s="1158"/>
      <c r="AJ93" s="1158"/>
    </row>
    <row r="94" spans="1:36" s="1157" customFormat="1">
      <c r="A94" s="1158"/>
      <c r="B94" s="2608" t="s">
        <v>886</v>
      </c>
      <c r="C94" s="2612" t="s">
        <v>1151</v>
      </c>
      <c r="D94" s="2617"/>
      <c r="E94" s="1160"/>
      <c r="F94" s="1158"/>
      <c r="G94" s="1158"/>
      <c r="H94" s="1158"/>
      <c r="I94" s="1424"/>
      <c r="J94" s="1424"/>
      <c r="K94" s="1424"/>
      <c r="L94" s="1424"/>
      <c r="M94" s="1424"/>
      <c r="N94" s="1424"/>
      <c r="O94" s="1158"/>
      <c r="P94" s="1158"/>
      <c r="Q94" s="1158"/>
      <c r="R94" s="1158"/>
      <c r="S94" s="1158"/>
      <c r="T94" s="1158"/>
      <c r="U94" s="1158"/>
      <c r="V94" s="1158"/>
      <c r="W94" s="1158"/>
      <c r="X94" s="1158"/>
      <c r="Y94" s="1158"/>
      <c r="Z94" s="1158"/>
      <c r="AA94" s="1158"/>
      <c r="AB94" s="1158"/>
      <c r="AC94" s="1158"/>
      <c r="AD94" s="1158"/>
      <c r="AE94" s="1158"/>
      <c r="AF94" s="1158"/>
      <c r="AG94" s="1158"/>
      <c r="AH94" s="1158"/>
      <c r="AI94" s="1158"/>
      <c r="AJ94" s="1158"/>
    </row>
    <row r="95" spans="1:36" s="1157" customFormat="1" ht="25.5">
      <c r="A95" s="1158"/>
      <c r="B95" s="2614"/>
      <c r="C95" s="1445" t="s">
        <v>926</v>
      </c>
      <c r="D95" s="1457" t="s">
        <v>1152</v>
      </c>
      <c r="E95" s="1160"/>
      <c r="F95" s="1158"/>
      <c r="G95" s="1158"/>
      <c r="H95" s="1158"/>
      <c r="I95" s="1425"/>
      <c r="J95" s="555"/>
      <c r="K95" s="555"/>
      <c r="L95" s="555"/>
      <c r="M95" s="555"/>
      <c r="N95" s="555"/>
      <c r="O95" s="1158"/>
      <c r="P95" s="1158"/>
      <c r="Q95" s="1158"/>
      <c r="R95" s="1158"/>
      <c r="S95" s="1158"/>
      <c r="T95" s="1158"/>
      <c r="U95" s="1158"/>
      <c r="V95" s="1158"/>
      <c r="W95" s="1158"/>
      <c r="X95" s="1158"/>
      <c r="Y95" s="1158"/>
      <c r="Z95" s="1158"/>
      <c r="AA95" s="1158"/>
      <c r="AB95" s="1158"/>
      <c r="AC95" s="1158"/>
      <c r="AD95" s="1158"/>
      <c r="AE95" s="1158"/>
      <c r="AF95" s="1158"/>
      <c r="AG95" s="1158"/>
      <c r="AH95" s="1158"/>
      <c r="AI95" s="1158"/>
      <c r="AJ95" s="1158"/>
    </row>
    <row r="96" spans="1:36" s="1157" customFormat="1" ht="76.5">
      <c r="A96" s="1158"/>
      <c r="B96" s="2614"/>
      <c r="C96" s="1445" t="s">
        <v>773</v>
      </c>
      <c r="D96" s="2470" t="s">
        <v>1548</v>
      </c>
      <c r="E96" s="1160"/>
      <c r="F96" s="1158"/>
      <c r="G96" s="1158"/>
      <c r="H96" s="1158"/>
      <c r="I96" s="2636"/>
      <c r="J96" s="2636"/>
      <c r="K96" s="2636"/>
      <c r="L96" s="2636"/>
      <c r="M96" s="2636"/>
      <c r="N96" s="2636"/>
      <c r="O96" s="1158"/>
      <c r="P96" s="1158"/>
      <c r="Q96" s="1158"/>
      <c r="R96" s="1158"/>
      <c r="S96" s="1158"/>
      <c r="T96" s="1158"/>
      <c r="U96" s="1158"/>
      <c r="V96" s="1158"/>
      <c r="W96" s="1158"/>
      <c r="X96" s="1158"/>
      <c r="Y96" s="1158"/>
      <c r="Z96" s="1158"/>
      <c r="AA96" s="1158"/>
      <c r="AB96" s="1158"/>
      <c r="AC96" s="1158"/>
      <c r="AD96" s="1158"/>
      <c r="AE96" s="1158"/>
      <c r="AF96" s="1158"/>
      <c r="AG96" s="1158"/>
      <c r="AH96" s="1158"/>
      <c r="AI96" s="1158"/>
      <c r="AJ96" s="1158"/>
    </row>
    <row r="97" spans="1:36" s="1157" customFormat="1">
      <c r="A97" s="1158"/>
      <c r="B97" s="2608" t="s">
        <v>1549</v>
      </c>
      <c r="C97" s="2612" t="s">
        <v>887</v>
      </c>
      <c r="D97" s="2617"/>
      <c r="E97" s="626"/>
      <c r="F97" s="1158"/>
      <c r="G97" s="1158"/>
      <c r="H97" s="1158"/>
      <c r="I97" s="1424"/>
      <c r="J97" s="1424"/>
      <c r="K97" s="1424"/>
      <c r="L97" s="1424"/>
      <c r="M97" s="1424"/>
      <c r="N97" s="1424"/>
      <c r="O97" s="1158"/>
      <c r="P97" s="1158"/>
      <c r="Q97" s="1158"/>
      <c r="R97" s="1158"/>
      <c r="S97" s="1158"/>
      <c r="T97" s="1158"/>
      <c r="U97" s="1158"/>
      <c r="V97" s="1158"/>
      <c r="W97" s="1158"/>
      <c r="X97" s="1158"/>
      <c r="Y97" s="1158"/>
      <c r="Z97" s="1158"/>
      <c r="AA97" s="1158"/>
      <c r="AB97" s="1158"/>
      <c r="AC97" s="1158"/>
      <c r="AD97" s="1158"/>
      <c r="AE97" s="1158"/>
      <c r="AF97" s="1158"/>
      <c r="AG97" s="1158"/>
      <c r="AH97" s="1158"/>
      <c r="AI97" s="1158"/>
      <c r="AJ97" s="1158"/>
    </row>
    <row r="98" spans="1:36" s="1157" customFormat="1" ht="51">
      <c r="A98" s="1158"/>
      <c r="B98" s="2614"/>
      <c r="C98" s="2471">
        <v>17</v>
      </c>
      <c r="D98" s="2472" t="s">
        <v>1156</v>
      </c>
      <c r="E98" s="626"/>
      <c r="F98" s="1158"/>
      <c r="G98" s="1158"/>
      <c r="H98" s="1158"/>
      <c r="I98" s="1158"/>
      <c r="J98" s="1158"/>
      <c r="K98" s="1158"/>
      <c r="L98" s="1158"/>
      <c r="M98" s="1158"/>
      <c r="N98" s="1158"/>
      <c r="O98" s="1158"/>
      <c r="P98" s="1158"/>
      <c r="Q98" s="1158"/>
      <c r="R98" s="1158"/>
      <c r="S98" s="1158"/>
      <c r="T98" s="1158"/>
      <c r="U98" s="1158"/>
      <c r="V98" s="1158"/>
      <c r="W98" s="1158"/>
      <c r="X98" s="1158"/>
      <c r="Y98" s="1158"/>
      <c r="Z98" s="1158"/>
      <c r="AA98" s="1158"/>
      <c r="AB98" s="1158"/>
      <c r="AC98" s="1158"/>
      <c r="AD98" s="1158"/>
      <c r="AE98" s="1158"/>
      <c r="AF98" s="1158"/>
      <c r="AG98" s="1158"/>
      <c r="AH98" s="1158"/>
      <c r="AI98" s="1158"/>
      <c r="AJ98" s="1158"/>
    </row>
    <row r="99" spans="1:36" s="1157" customFormat="1" ht="25.5">
      <c r="A99" s="1158"/>
      <c r="B99" s="2614"/>
      <c r="C99" s="2473" t="s">
        <v>1153</v>
      </c>
      <c r="D99" s="2472" t="s">
        <v>1550</v>
      </c>
      <c r="E99" s="1027"/>
      <c r="F99" s="1158"/>
      <c r="G99" s="1158"/>
      <c r="H99" s="1158"/>
      <c r="I99" s="1158"/>
      <c r="J99" s="1158"/>
      <c r="K99" s="1158"/>
      <c r="L99" s="1158"/>
      <c r="M99" s="1158"/>
      <c r="N99" s="1158"/>
      <c r="O99" s="1158"/>
      <c r="P99" s="1158"/>
      <c r="Q99" s="1158"/>
      <c r="R99" s="1158"/>
      <c r="S99" s="1158"/>
      <c r="T99" s="1158"/>
      <c r="U99" s="1158"/>
      <c r="V99" s="1158"/>
      <c r="W99" s="1158"/>
      <c r="X99" s="1158"/>
      <c r="Y99" s="1158"/>
      <c r="Z99" s="1158"/>
      <c r="AA99" s="1158"/>
      <c r="AB99" s="1158"/>
      <c r="AC99" s="1158"/>
      <c r="AD99" s="1158"/>
      <c r="AE99" s="1158"/>
      <c r="AF99" s="1158"/>
      <c r="AG99" s="1158"/>
      <c r="AH99" s="1158"/>
      <c r="AI99" s="1158"/>
      <c r="AJ99" s="1158"/>
    </row>
    <row r="100" spans="1:36" s="1157" customFormat="1" ht="25.5">
      <c r="A100" s="1158"/>
      <c r="B100" s="2614"/>
      <c r="C100" s="2474" t="s">
        <v>1154</v>
      </c>
      <c r="D100" s="2472" t="s">
        <v>1155</v>
      </c>
      <c r="E100" s="1160"/>
      <c r="F100" s="1158"/>
      <c r="G100" s="1158"/>
      <c r="H100" s="1158"/>
      <c r="I100" s="1158"/>
      <c r="J100" s="1158"/>
      <c r="K100" s="1158"/>
      <c r="L100" s="1158"/>
      <c r="M100" s="1158"/>
      <c r="N100" s="1158"/>
      <c r="O100" s="1158"/>
      <c r="P100" s="1158"/>
      <c r="Q100" s="1158"/>
      <c r="R100" s="1158"/>
      <c r="S100" s="1158"/>
      <c r="T100" s="1158"/>
      <c r="U100" s="1158"/>
      <c r="V100" s="1158"/>
      <c r="W100" s="1158"/>
      <c r="X100" s="1158"/>
      <c r="Y100" s="1158"/>
      <c r="Z100" s="1158"/>
      <c r="AA100" s="1158"/>
      <c r="AB100" s="1158"/>
      <c r="AC100" s="1158"/>
      <c r="AD100" s="1158"/>
      <c r="AE100" s="1158"/>
      <c r="AF100" s="1158"/>
      <c r="AG100" s="1158"/>
      <c r="AH100" s="1158"/>
      <c r="AI100" s="1158"/>
      <c r="AJ100" s="1158"/>
    </row>
    <row r="101" spans="1:36" s="1157" customFormat="1">
      <c r="A101" s="1158"/>
      <c r="B101" s="2608" t="s">
        <v>888</v>
      </c>
      <c r="C101" s="2612" t="s">
        <v>889</v>
      </c>
      <c r="D101" s="2617"/>
      <c r="E101" s="1160"/>
      <c r="F101" s="1158"/>
      <c r="G101" s="1158"/>
      <c r="H101" s="1158"/>
      <c r="I101" s="1158"/>
      <c r="J101" s="1158"/>
      <c r="K101" s="1158"/>
      <c r="L101" s="1158"/>
      <c r="M101" s="1158"/>
      <c r="N101" s="1158"/>
      <c r="O101" s="1158"/>
      <c r="P101" s="1158"/>
      <c r="Q101" s="1158"/>
      <c r="R101" s="1158"/>
      <c r="S101" s="1158"/>
      <c r="T101" s="1158"/>
      <c r="U101" s="1158"/>
      <c r="V101" s="1158"/>
      <c r="W101" s="1158"/>
      <c r="X101" s="1158"/>
      <c r="Y101" s="1158"/>
      <c r="Z101" s="1158"/>
      <c r="AA101" s="1158"/>
      <c r="AB101" s="1158"/>
      <c r="AC101" s="1158"/>
      <c r="AD101" s="1158"/>
      <c r="AE101" s="1158"/>
      <c r="AF101" s="1158"/>
      <c r="AG101" s="1158"/>
      <c r="AH101" s="1158"/>
      <c r="AI101" s="1158"/>
      <c r="AJ101" s="1158"/>
    </row>
    <row r="102" spans="1:36" s="1157" customFormat="1" ht="25.5">
      <c r="A102" s="1158"/>
      <c r="B102" s="2614"/>
      <c r="C102" s="1445" t="s">
        <v>774</v>
      </c>
      <c r="D102" s="1457" t="s">
        <v>1157</v>
      </c>
      <c r="E102" s="1160"/>
      <c r="F102" s="1158"/>
      <c r="G102" s="1158"/>
      <c r="H102" s="1158"/>
      <c r="I102" s="1158"/>
      <c r="J102" s="1158"/>
      <c r="K102" s="1158"/>
      <c r="L102" s="1158"/>
      <c r="M102" s="1158"/>
      <c r="N102" s="1158"/>
      <c r="O102" s="1158"/>
      <c r="P102" s="1158"/>
      <c r="Q102" s="1158"/>
      <c r="R102" s="1158"/>
      <c r="S102" s="1158"/>
      <c r="T102" s="1158"/>
      <c r="U102" s="1158"/>
      <c r="V102" s="1158"/>
      <c r="W102" s="1158"/>
      <c r="X102" s="1158"/>
      <c r="Y102" s="1158"/>
      <c r="Z102" s="1158"/>
      <c r="AA102" s="1158"/>
      <c r="AB102" s="1158"/>
      <c r="AC102" s="1158"/>
      <c r="AD102" s="1158"/>
      <c r="AE102" s="1158"/>
      <c r="AF102" s="1158"/>
      <c r="AG102" s="1158"/>
      <c r="AH102" s="1158"/>
      <c r="AI102" s="1158"/>
      <c r="AJ102" s="1158"/>
    </row>
    <row r="103" spans="1:36" s="1157" customFormat="1">
      <c r="A103" s="1158"/>
      <c r="B103" s="2614"/>
      <c r="C103" s="1445" t="s">
        <v>775</v>
      </c>
      <c r="D103" s="1457" t="s">
        <v>932</v>
      </c>
      <c r="E103" s="1160"/>
      <c r="F103" s="1158"/>
      <c r="G103" s="1158"/>
      <c r="H103" s="1158"/>
      <c r="I103" s="1158"/>
      <c r="J103" s="1158"/>
      <c r="K103" s="1158"/>
      <c r="L103" s="1158"/>
      <c r="M103" s="1158"/>
      <c r="N103" s="1158"/>
      <c r="O103" s="1158"/>
      <c r="P103" s="1158"/>
      <c r="Q103" s="1158"/>
      <c r="R103" s="1158"/>
      <c r="S103" s="1158"/>
      <c r="T103" s="1158"/>
      <c r="U103" s="1158"/>
      <c r="V103" s="1158"/>
      <c r="W103" s="1158"/>
      <c r="X103" s="1158"/>
      <c r="Y103" s="1158"/>
      <c r="Z103" s="1158"/>
      <c r="AA103" s="1158"/>
      <c r="AB103" s="1158"/>
      <c r="AC103" s="1158"/>
      <c r="AD103" s="1158"/>
      <c r="AE103" s="1158"/>
      <c r="AF103" s="1158"/>
      <c r="AG103" s="1158"/>
      <c r="AH103" s="1158"/>
      <c r="AI103" s="1158"/>
      <c r="AJ103" s="1158"/>
    </row>
    <row r="104" spans="1:36" s="1157" customFormat="1">
      <c r="A104" s="1158"/>
      <c r="B104" s="2608" t="s">
        <v>890</v>
      </c>
      <c r="C104" s="2612" t="s">
        <v>776</v>
      </c>
      <c r="D104" s="2617"/>
      <c r="E104" s="626"/>
      <c r="F104" s="1158"/>
      <c r="G104" s="1158"/>
      <c r="H104" s="1158"/>
      <c r="I104" s="1158"/>
      <c r="J104" s="1158"/>
      <c r="K104" s="1158"/>
      <c r="L104" s="1158"/>
      <c r="M104" s="1158"/>
      <c r="N104" s="1158"/>
      <c r="O104" s="1158"/>
      <c r="P104" s="1158"/>
      <c r="Q104" s="1158"/>
      <c r="R104" s="1158"/>
      <c r="S104" s="1158"/>
      <c r="T104" s="1158"/>
      <c r="U104" s="1158"/>
      <c r="V104" s="1158"/>
      <c r="W104" s="1158"/>
      <c r="X104" s="1158"/>
      <c r="Y104" s="1158"/>
      <c r="Z104" s="1158"/>
      <c r="AA104" s="1158"/>
      <c r="AB104" s="1158"/>
      <c r="AC104" s="1158"/>
      <c r="AD104" s="1158"/>
      <c r="AE104" s="1158"/>
      <c r="AF104" s="1158"/>
      <c r="AG104" s="1158"/>
      <c r="AH104" s="1158"/>
      <c r="AI104" s="1158"/>
      <c r="AJ104" s="1158"/>
    </row>
    <row r="105" spans="1:36" s="1157" customFormat="1" ht="25.5">
      <c r="A105" s="1158"/>
      <c r="B105" s="2618"/>
      <c r="C105" s="1445">
        <v>19</v>
      </c>
      <c r="D105" s="1457" t="s">
        <v>1289</v>
      </c>
      <c r="E105" s="1160"/>
      <c r="F105" s="1158"/>
      <c r="G105" s="1158"/>
      <c r="H105" s="1158"/>
      <c r="I105" s="1158"/>
      <c r="J105" s="1158"/>
      <c r="K105" s="1158"/>
      <c r="L105" s="1158"/>
      <c r="M105" s="1158"/>
      <c r="N105" s="1158"/>
      <c r="O105" s="1158"/>
      <c r="P105" s="1158"/>
      <c r="Q105" s="1158"/>
      <c r="R105" s="1158"/>
      <c r="S105" s="1158"/>
      <c r="T105" s="1158"/>
      <c r="U105" s="1158"/>
      <c r="V105" s="1158"/>
      <c r="W105" s="1158"/>
      <c r="X105" s="1158"/>
      <c r="Y105" s="1158"/>
      <c r="Z105" s="1158"/>
      <c r="AA105" s="1158"/>
      <c r="AB105" s="1158"/>
      <c r="AC105" s="1158"/>
      <c r="AD105" s="1158"/>
      <c r="AE105" s="1158"/>
      <c r="AF105" s="1158"/>
      <c r="AG105" s="1158"/>
      <c r="AH105" s="1158"/>
      <c r="AI105" s="1158"/>
      <c r="AJ105" s="1158"/>
    </row>
    <row r="106" spans="1:36" s="1157" customFormat="1">
      <c r="A106" s="1158"/>
      <c r="B106" s="1446"/>
      <c r="C106" s="2606" t="s">
        <v>1187</v>
      </c>
      <c r="D106" s="2607"/>
      <c r="E106" s="1160"/>
      <c r="F106" s="1158"/>
      <c r="G106" s="1158"/>
      <c r="H106" s="1158"/>
      <c r="I106" s="1158"/>
      <c r="J106" s="1158"/>
      <c r="K106" s="1158"/>
      <c r="L106" s="1158"/>
      <c r="M106" s="1158"/>
      <c r="N106" s="1158"/>
      <c r="O106" s="1158"/>
      <c r="P106" s="1158"/>
      <c r="Q106" s="1158"/>
      <c r="R106" s="1158"/>
      <c r="S106" s="1158"/>
      <c r="T106" s="1158"/>
      <c r="U106" s="1158"/>
      <c r="V106" s="1158"/>
      <c r="W106" s="1158"/>
      <c r="X106" s="1158"/>
      <c r="Y106" s="1158"/>
      <c r="Z106" s="1158"/>
      <c r="AA106" s="1158"/>
      <c r="AB106" s="1158"/>
      <c r="AC106" s="1158"/>
      <c r="AD106" s="1158"/>
      <c r="AE106" s="1158"/>
      <c r="AF106" s="1158"/>
      <c r="AG106" s="1158"/>
      <c r="AH106" s="1158"/>
      <c r="AI106" s="1158"/>
      <c r="AJ106" s="1158"/>
    </row>
    <row r="107" spans="1:36" s="1157" customFormat="1" ht="25.5">
      <c r="A107" s="1158"/>
      <c r="B107" s="2614" t="s">
        <v>1186</v>
      </c>
      <c r="C107" s="1445" t="s">
        <v>777</v>
      </c>
      <c r="D107" s="1457" t="s">
        <v>1161</v>
      </c>
      <c r="E107" s="1160"/>
      <c r="F107" s="1158"/>
      <c r="G107" s="1158"/>
      <c r="H107" s="1158"/>
      <c r="I107" s="1158"/>
      <c r="J107" s="1158"/>
      <c r="K107" s="1158"/>
      <c r="L107" s="1158"/>
      <c r="M107" s="1158"/>
      <c r="N107" s="1158"/>
      <c r="O107" s="1158"/>
      <c r="P107" s="1158"/>
      <c r="Q107" s="1158"/>
      <c r="R107" s="1158"/>
      <c r="S107" s="1158"/>
      <c r="T107" s="1158"/>
      <c r="U107" s="1158"/>
      <c r="V107" s="1158"/>
      <c r="W107" s="1158"/>
      <c r="X107" s="1158"/>
      <c r="Y107" s="1158"/>
      <c r="Z107" s="1158"/>
      <c r="AA107" s="1158"/>
      <c r="AB107" s="1158"/>
      <c r="AC107" s="1158"/>
      <c r="AD107" s="1158"/>
      <c r="AE107" s="1158"/>
      <c r="AF107" s="1158"/>
      <c r="AG107" s="1158"/>
      <c r="AH107" s="1158"/>
      <c r="AI107" s="1158"/>
      <c r="AJ107" s="1158"/>
    </row>
    <row r="108" spans="1:36" s="1157" customFormat="1" ht="38.25">
      <c r="A108" s="1158"/>
      <c r="B108" s="2614"/>
      <c r="C108" s="1445" t="s">
        <v>778</v>
      </c>
      <c r="D108" s="1457" t="s">
        <v>1162</v>
      </c>
      <c r="E108" s="1160"/>
      <c r="F108" s="1158"/>
      <c r="G108" s="1158"/>
      <c r="H108" s="1158"/>
      <c r="I108" s="1158"/>
      <c r="J108" s="1158"/>
      <c r="K108" s="1158"/>
      <c r="L108" s="1158"/>
      <c r="M108" s="1158"/>
      <c r="N108" s="1158"/>
      <c r="O108" s="1158"/>
      <c r="P108" s="1158"/>
      <c r="Q108" s="1158"/>
      <c r="R108" s="1158"/>
      <c r="S108" s="1158"/>
      <c r="T108" s="1158"/>
      <c r="U108" s="1158"/>
      <c r="V108" s="1158"/>
      <c r="W108" s="1158"/>
      <c r="X108" s="1158"/>
      <c r="Y108" s="1158"/>
      <c r="Z108" s="1158"/>
      <c r="AA108" s="1158"/>
      <c r="AB108" s="1158"/>
      <c r="AC108" s="1158"/>
      <c r="AD108" s="1158"/>
      <c r="AE108" s="1158"/>
      <c r="AF108" s="1158"/>
      <c r="AG108" s="1158"/>
      <c r="AH108" s="1158"/>
      <c r="AI108" s="1158"/>
      <c r="AJ108" s="1158"/>
    </row>
    <row r="109" spans="1:36" s="1157" customFormat="1" ht="38.25">
      <c r="A109" s="1158"/>
      <c r="B109" s="2614"/>
      <c r="C109" s="1445" t="s">
        <v>891</v>
      </c>
      <c r="D109" s="1457" t="s">
        <v>1163</v>
      </c>
      <c r="E109" s="1160"/>
      <c r="F109" s="1158"/>
      <c r="G109" s="1158"/>
      <c r="H109" s="1158"/>
      <c r="I109" s="1158"/>
      <c r="J109" s="1158"/>
      <c r="K109" s="1158"/>
      <c r="L109" s="1158"/>
      <c r="M109" s="1158"/>
      <c r="N109" s="1158"/>
      <c r="O109" s="1158"/>
      <c r="P109" s="1158"/>
      <c r="Q109" s="1158"/>
      <c r="R109" s="1158"/>
      <c r="S109" s="1158"/>
      <c r="T109" s="1158"/>
      <c r="U109" s="1158"/>
      <c r="V109" s="1158"/>
      <c r="W109" s="1158"/>
      <c r="X109" s="1158"/>
      <c r="Y109" s="1158"/>
      <c r="Z109" s="1158"/>
      <c r="AA109" s="1158"/>
      <c r="AB109" s="1158"/>
      <c r="AC109" s="1158"/>
      <c r="AD109" s="1158"/>
      <c r="AE109" s="1158"/>
      <c r="AF109" s="1158"/>
      <c r="AG109" s="1158"/>
      <c r="AH109" s="1158"/>
      <c r="AI109" s="1158"/>
      <c r="AJ109" s="1158"/>
    </row>
    <row r="110" spans="1:36" s="1157" customFormat="1">
      <c r="A110" s="1158"/>
      <c r="B110" s="2608" t="s">
        <v>1250</v>
      </c>
      <c r="C110" s="2615" t="s">
        <v>1165</v>
      </c>
      <c r="D110" s="2616"/>
      <c r="E110" s="626"/>
      <c r="F110" s="1158"/>
      <c r="G110" s="1158"/>
      <c r="H110" s="1158"/>
      <c r="I110" s="1158"/>
      <c r="J110" s="1158"/>
      <c r="K110" s="1158"/>
      <c r="L110" s="1158"/>
      <c r="M110" s="1158"/>
      <c r="N110" s="1158"/>
      <c r="O110" s="1158"/>
      <c r="P110" s="1158"/>
      <c r="Q110" s="1158"/>
      <c r="R110" s="1158"/>
      <c r="S110" s="1158"/>
      <c r="T110" s="1158"/>
      <c r="U110" s="1158"/>
      <c r="V110" s="1158"/>
      <c r="W110" s="1158"/>
      <c r="X110" s="1158"/>
      <c r="Y110" s="1158"/>
      <c r="Z110" s="1158"/>
      <c r="AA110" s="1158"/>
      <c r="AB110" s="1158"/>
      <c r="AC110" s="1158"/>
      <c r="AD110" s="1158"/>
      <c r="AE110" s="1158"/>
      <c r="AF110" s="1158"/>
      <c r="AG110" s="1158"/>
      <c r="AH110" s="1158"/>
      <c r="AI110" s="1158"/>
      <c r="AJ110" s="1158"/>
    </row>
    <row r="111" spans="1:36" s="1157" customFormat="1">
      <c r="A111" s="1158"/>
      <c r="B111" s="2609"/>
      <c r="C111" s="1442">
        <v>28</v>
      </c>
      <c r="D111" s="1457" t="s">
        <v>1171</v>
      </c>
      <c r="E111" s="1160"/>
      <c r="F111" s="1158"/>
      <c r="G111" s="1158"/>
      <c r="H111" s="1158"/>
      <c r="I111" s="1158"/>
      <c r="J111" s="1158"/>
      <c r="K111" s="1158"/>
      <c r="L111" s="1158"/>
      <c r="M111" s="1158"/>
      <c r="N111" s="1158"/>
      <c r="O111" s="1158"/>
      <c r="P111" s="1158"/>
      <c r="Q111" s="1158"/>
      <c r="R111" s="1158"/>
      <c r="S111" s="1158"/>
      <c r="T111" s="1158"/>
      <c r="U111" s="1158"/>
      <c r="V111" s="1158"/>
      <c r="W111" s="1158"/>
      <c r="X111" s="1158"/>
      <c r="Y111" s="1158"/>
      <c r="Z111" s="1158"/>
      <c r="AA111" s="1158"/>
      <c r="AB111" s="1158"/>
      <c r="AC111" s="1158"/>
      <c r="AD111" s="1158"/>
      <c r="AE111" s="1158"/>
      <c r="AF111" s="1158"/>
      <c r="AG111" s="1158"/>
      <c r="AH111" s="1158"/>
      <c r="AI111" s="1158"/>
      <c r="AJ111" s="1158"/>
    </row>
    <row r="112" spans="1:36" s="1157" customFormat="1">
      <c r="A112" s="1158"/>
      <c r="B112" s="2608" t="s">
        <v>1251</v>
      </c>
      <c r="C112" s="2610" t="s">
        <v>1166</v>
      </c>
      <c r="D112" s="2611"/>
      <c r="E112" s="626"/>
      <c r="F112" s="1158"/>
      <c r="G112" s="1158"/>
      <c r="H112" s="1158"/>
      <c r="I112" s="1158"/>
      <c r="J112" s="1158"/>
      <c r="K112" s="1158"/>
      <c r="L112" s="1158"/>
      <c r="M112" s="1158"/>
      <c r="N112" s="1158"/>
      <c r="O112" s="1158"/>
      <c r="P112" s="1158"/>
      <c r="Q112" s="1158"/>
      <c r="R112" s="1158"/>
      <c r="S112" s="1158"/>
      <c r="T112" s="1158"/>
      <c r="U112" s="1158"/>
      <c r="V112" s="1158"/>
      <c r="W112" s="1158"/>
      <c r="X112" s="1158"/>
      <c r="Y112" s="1158"/>
      <c r="Z112" s="1158"/>
      <c r="AA112" s="1158"/>
      <c r="AB112" s="1158"/>
      <c r="AC112" s="1158"/>
      <c r="AD112" s="1158"/>
      <c r="AE112" s="1158"/>
      <c r="AF112" s="1158"/>
      <c r="AG112" s="1158"/>
      <c r="AH112" s="1158"/>
      <c r="AI112" s="1158"/>
      <c r="AJ112" s="1158"/>
    </row>
    <row r="113" spans="1:36" s="1157" customFormat="1" ht="57.75" customHeight="1">
      <c r="A113" s="1158"/>
      <c r="B113" s="2609"/>
      <c r="C113" s="1442">
        <v>29</v>
      </c>
      <c r="D113" s="1458" t="s">
        <v>1175</v>
      </c>
      <c r="E113" s="1160"/>
      <c r="F113" s="1158"/>
      <c r="G113" s="1158"/>
      <c r="H113" s="1158"/>
      <c r="I113" s="1158"/>
      <c r="J113" s="1158"/>
      <c r="K113" s="1158"/>
      <c r="L113" s="1158"/>
      <c r="M113" s="1158"/>
      <c r="N113" s="1158"/>
      <c r="O113" s="1158"/>
      <c r="P113" s="1158"/>
      <c r="Q113" s="1158"/>
      <c r="R113" s="1158"/>
      <c r="S113" s="1158"/>
      <c r="T113" s="1158"/>
      <c r="U113" s="1158"/>
      <c r="V113" s="1158"/>
      <c r="W113" s="1158"/>
      <c r="X113" s="1158"/>
      <c r="Y113" s="1158"/>
      <c r="Z113" s="1158"/>
      <c r="AA113" s="1158"/>
      <c r="AB113" s="1158"/>
      <c r="AC113" s="1158"/>
      <c r="AD113" s="1158"/>
      <c r="AE113" s="1158"/>
      <c r="AF113" s="1158"/>
      <c r="AG113" s="1158"/>
      <c r="AH113" s="1158"/>
      <c r="AI113" s="1158"/>
      <c r="AJ113" s="1158"/>
    </row>
    <row r="114" spans="1:36" s="1157" customFormat="1">
      <c r="A114" s="1158"/>
      <c r="B114" s="2608" t="s">
        <v>1239</v>
      </c>
      <c r="C114" s="2612" t="s">
        <v>1240</v>
      </c>
      <c r="D114" s="2613"/>
      <c r="E114" s="626"/>
      <c r="F114" s="1158"/>
      <c r="G114" s="1158"/>
      <c r="H114" s="1158"/>
      <c r="I114" s="1158"/>
      <c r="J114" s="1158"/>
      <c r="K114" s="1158"/>
      <c r="L114" s="1158"/>
      <c r="M114" s="1158"/>
      <c r="N114" s="1158"/>
      <c r="O114" s="1158"/>
      <c r="P114" s="1158"/>
      <c r="Q114" s="1158"/>
      <c r="R114" s="1158"/>
      <c r="S114" s="1158"/>
      <c r="T114" s="1158"/>
      <c r="U114" s="1158"/>
      <c r="V114" s="1158"/>
      <c r="W114" s="1158"/>
      <c r="X114" s="1158"/>
      <c r="Y114" s="1158"/>
      <c r="Z114" s="1158"/>
      <c r="AA114" s="1158"/>
      <c r="AB114" s="1158"/>
      <c r="AC114" s="1158"/>
      <c r="AD114" s="1158"/>
      <c r="AE114" s="1158"/>
      <c r="AF114" s="1158"/>
      <c r="AG114" s="1158"/>
      <c r="AH114" s="1158"/>
      <c r="AI114" s="1158"/>
      <c r="AJ114" s="1158"/>
    </row>
    <row r="115" spans="1:36" s="1157" customFormat="1" ht="26.25" customHeight="1">
      <c r="A115" s="1158"/>
      <c r="B115" s="2609"/>
      <c r="C115" s="1442"/>
      <c r="D115" s="1457" t="s">
        <v>1241</v>
      </c>
      <c r="E115" s="1162"/>
      <c r="F115" s="1158"/>
      <c r="G115" s="1158"/>
      <c r="H115" s="1158"/>
      <c r="I115" s="1158"/>
      <c r="J115" s="1158"/>
      <c r="K115" s="1158"/>
      <c r="L115" s="1158"/>
      <c r="M115" s="1158"/>
      <c r="N115" s="1158"/>
      <c r="O115" s="1158"/>
      <c r="P115" s="1158"/>
      <c r="Q115" s="1158"/>
      <c r="R115" s="1158"/>
      <c r="S115" s="1158"/>
      <c r="T115" s="1158"/>
      <c r="U115" s="1158"/>
      <c r="V115" s="1158"/>
      <c r="W115" s="1158"/>
      <c r="X115" s="1158"/>
      <c r="Y115" s="1158"/>
      <c r="Z115" s="1158"/>
      <c r="AA115" s="1158"/>
      <c r="AB115" s="1158"/>
      <c r="AC115" s="1158"/>
      <c r="AD115" s="1158"/>
      <c r="AE115" s="1158"/>
      <c r="AF115" s="1158"/>
      <c r="AG115" s="1158"/>
      <c r="AH115" s="1158"/>
      <c r="AI115" s="1158"/>
      <c r="AJ115" s="1158"/>
    </row>
  </sheetData>
  <mergeCells count="53">
    <mergeCell ref="I96:N96"/>
    <mergeCell ref="B114:B115"/>
    <mergeCell ref="B50:B64"/>
    <mergeCell ref="B17:D17"/>
    <mergeCell ref="B2:D2"/>
    <mergeCell ref="B6:D6"/>
    <mergeCell ref="B9:D9"/>
    <mergeCell ref="B12:D12"/>
    <mergeCell ref="C40:D40"/>
    <mergeCell ref="C46:C49"/>
    <mergeCell ref="B20:D20"/>
    <mergeCell ref="B24:B27"/>
    <mergeCell ref="C24:D24"/>
    <mergeCell ref="B28:B30"/>
    <mergeCell ref="C28:D28"/>
    <mergeCell ref="B31:B36"/>
    <mergeCell ref="C31:D31"/>
    <mergeCell ref="C32:C36"/>
    <mergeCell ref="B38:B39"/>
    <mergeCell ref="C38:D38"/>
    <mergeCell ref="C50:D50"/>
    <mergeCell ref="B40:B49"/>
    <mergeCell ref="C68:D68"/>
    <mergeCell ref="B73:B76"/>
    <mergeCell ref="C73:D73"/>
    <mergeCell ref="B77:B79"/>
    <mergeCell ref="C70:D70"/>
    <mergeCell ref="B68:B72"/>
    <mergeCell ref="B80:B82"/>
    <mergeCell ref="C80:D80"/>
    <mergeCell ref="B83:B84"/>
    <mergeCell ref="C83:D83"/>
    <mergeCell ref="B85:B86"/>
    <mergeCell ref="C85:D85"/>
    <mergeCell ref="B87:B91"/>
    <mergeCell ref="C87:D87"/>
    <mergeCell ref="B92:B93"/>
    <mergeCell ref="C92:D92"/>
    <mergeCell ref="B94:B96"/>
    <mergeCell ref="C94:D94"/>
    <mergeCell ref="B97:B100"/>
    <mergeCell ref="C97:D97"/>
    <mergeCell ref="B101:B103"/>
    <mergeCell ref="C101:D101"/>
    <mergeCell ref="B104:B105"/>
    <mergeCell ref="C104:D104"/>
    <mergeCell ref="C106:D106"/>
    <mergeCell ref="B112:B113"/>
    <mergeCell ref="C112:D112"/>
    <mergeCell ref="C114:D114"/>
    <mergeCell ref="B107:B109"/>
    <mergeCell ref="B110:B111"/>
    <mergeCell ref="C110:D110"/>
  </mergeCells>
  <pageMargins left="0.70866141732283472" right="0.70866141732283472" top="0.74803149606299213" bottom="0.74803149606299213" header="0.31496062992125984" footer="0.31496062992125984"/>
  <pageSetup paperSize="9" scale="56" orientation="portrait" r:id="rId1"/>
  <rowBreaks count="2" manualBreakCount="2">
    <brk id="34" max="3" man="1"/>
    <brk id="67"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sheetPr published="0">
    <pageSetUpPr fitToPage="1"/>
  </sheetPr>
  <dimension ref="A1:V120"/>
  <sheetViews>
    <sheetView showGridLines="0" zoomScaleNormal="100" zoomScaleSheetLayoutView="100" workbookViewId="0"/>
  </sheetViews>
  <sheetFormatPr baseColWidth="10" defaultColWidth="8.85546875" defaultRowHeight="12.75"/>
  <cols>
    <col min="1" max="1" width="4.140625" style="32" customWidth="1"/>
    <col min="2" max="2" width="22.42578125" style="32" customWidth="1"/>
    <col min="3" max="3" width="26.42578125" style="32" customWidth="1"/>
    <col min="4" max="4" width="18.42578125" style="43" customWidth="1"/>
    <col min="5" max="5" width="17.5703125" style="43" customWidth="1"/>
    <col min="6" max="6" width="17.28515625" style="43" customWidth="1"/>
    <col min="7" max="7" width="15.7109375" style="32" customWidth="1"/>
    <col min="8" max="8" width="14.28515625" style="32" customWidth="1"/>
    <col min="9" max="9" width="15" style="32" customWidth="1"/>
    <col min="10" max="10" width="16.5703125" style="32" customWidth="1"/>
    <col min="11" max="11" width="16" style="32" customWidth="1"/>
    <col min="12" max="12" width="14.42578125" style="32" customWidth="1"/>
    <col min="13" max="13" width="8" style="32" customWidth="1"/>
    <col min="14" max="14" width="15.85546875" style="42" customWidth="1"/>
    <col min="15" max="15" width="16.140625" style="42" customWidth="1"/>
    <col min="16" max="16" width="15.28515625" style="32" customWidth="1"/>
    <col min="17" max="17" width="15" style="32" customWidth="1"/>
    <col min="18" max="18" width="14.5703125" style="32" customWidth="1"/>
    <col min="19" max="19" width="15.85546875" style="32" customWidth="1"/>
    <col min="20" max="20" width="15.28515625" style="32" customWidth="1"/>
    <col min="21" max="21" width="14.7109375" style="32" customWidth="1"/>
    <col min="22" max="16384" width="8.85546875" style="32"/>
  </cols>
  <sheetData>
    <row r="1" spans="1:21" s="77" customFormat="1" ht="18">
      <c r="A1" s="75" t="s">
        <v>1193</v>
      </c>
      <c r="B1" s="75"/>
      <c r="C1" s="75"/>
      <c r="D1" s="76"/>
      <c r="E1" s="76"/>
      <c r="F1" s="76"/>
      <c r="G1" s="75"/>
      <c r="H1" s="75"/>
      <c r="I1" s="75"/>
      <c r="J1" s="408"/>
      <c r="K1" s="75"/>
      <c r="L1" s="75"/>
      <c r="M1" s="76"/>
      <c r="N1" s="409"/>
      <c r="O1" s="409"/>
      <c r="P1" s="93"/>
      <c r="Q1" s="93"/>
      <c r="R1" s="93"/>
      <c r="S1" s="93"/>
      <c r="T1" s="93"/>
      <c r="U1" s="93"/>
    </row>
    <row r="2" spans="1:21" s="59" customFormat="1" ht="11.25">
      <c r="A2" s="62" t="str">
        <f>'PAGE DE GARDE'!C8</f>
        <v>GAZ</v>
      </c>
      <c r="B2" s="94"/>
      <c r="C2" s="62"/>
      <c r="D2" s="953" t="str">
        <f>'PAGE DE GARDE'!C10</f>
        <v>REALITE 2015 V0</v>
      </c>
      <c r="E2" s="63"/>
      <c r="F2" s="63"/>
      <c r="G2" s="62"/>
      <c r="H2" s="62"/>
      <c r="I2" s="62"/>
      <c r="J2" s="62"/>
      <c r="K2" s="62"/>
      <c r="L2" s="62"/>
      <c r="M2" s="63"/>
      <c r="N2" s="410"/>
      <c r="O2" s="410"/>
      <c r="P2" s="94"/>
      <c r="Q2" s="94"/>
      <c r="R2" s="94"/>
      <c r="S2" s="94"/>
      <c r="T2" s="94"/>
      <c r="U2" s="94"/>
    </row>
    <row r="3" spans="1:21" s="59" customFormat="1" ht="11.25">
      <c r="A3" s="270" t="str">
        <f>'PAGE DE GARDE'!C7</f>
        <v>GRD</v>
      </c>
      <c r="B3" s="73"/>
      <c r="C3" s="62"/>
      <c r="D3" s="63"/>
      <c r="E3" s="63"/>
      <c r="F3" s="63"/>
      <c r="G3" s="62"/>
      <c r="H3" s="62"/>
      <c r="I3" s="62"/>
      <c r="J3" s="62"/>
      <c r="K3" s="62"/>
      <c r="L3" s="62"/>
      <c r="M3" s="63"/>
      <c r="N3" s="410"/>
      <c r="O3" s="410"/>
      <c r="P3" s="94"/>
      <c r="Q3" s="94"/>
      <c r="R3" s="94"/>
      <c r="S3" s="94"/>
      <c r="T3" s="94"/>
      <c r="U3" s="94"/>
    </row>
    <row r="4" spans="1:21" s="29" customFormat="1" ht="13.5" thickBot="1">
      <c r="D4" s="30"/>
      <c r="E4" s="30"/>
      <c r="F4" s="30"/>
      <c r="N4" s="42"/>
      <c r="O4" s="42"/>
    </row>
    <row r="5" spans="1:21" s="29" customFormat="1" ht="18.75" thickBot="1">
      <c r="D5" s="30"/>
      <c r="E5" s="2657" t="str">
        <f>'PAGE DE GARDE'!B16</f>
        <v>REALITE 2014</v>
      </c>
      <c r="F5" s="2658"/>
      <c r="G5" s="2658"/>
      <c r="H5" s="2658"/>
      <c r="I5" s="2658"/>
      <c r="J5" s="2658"/>
      <c r="K5" s="2658"/>
      <c r="L5" s="2659"/>
      <c r="N5" s="2657" t="str">
        <f>'PAGE DE GARDE'!B14</f>
        <v>REALITE 2015</v>
      </c>
      <c r="O5" s="2658"/>
      <c r="P5" s="2658"/>
      <c r="Q5" s="2658"/>
      <c r="R5" s="2658"/>
      <c r="S5" s="2658"/>
      <c r="T5" s="2658"/>
      <c r="U5" s="2659"/>
    </row>
    <row r="6" spans="1:21" ht="13.5" customHeight="1" thickBot="1">
      <c r="A6" s="2660" t="s">
        <v>369</v>
      </c>
      <c r="B6" s="2661"/>
      <c r="C6" s="2662"/>
      <c r="D6" s="2669" t="s">
        <v>409</v>
      </c>
      <c r="E6" s="2672" t="s">
        <v>1203</v>
      </c>
      <c r="F6" s="2672" t="s">
        <v>468</v>
      </c>
      <c r="G6" s="2697" t="s">
        <v>467</v>
      </c>
      <c r="H6" s="2698"/>
      <c r="I6" s="2698"/>
      <c r="J6" s="2698"/>
      <c r="K6" s="2698"/>
      <c r="L6" s="2699"/>
      <c r="M6" s="42"/>
      <c r="N6" s="2672" t="s">
        <v>1203</v>
      </c>
      <c r="O6" s="2672" t="s">
        <v>468</v>
      </c>
      <c r="P6" s="2697" t="s">
        <v>467</v>
      </c>
      <c r="Q6" s="2698"/>
      <c r="R6" s="2698"/>
      <c r="S6" s="2698"/>
      <c r="T6" s="2698"/>
      <c r="U6" s="2699"/>
    </row>
    <row r="7" spans="1:21" s="33" customFormat="1" ht="13.5" customHeight="1">
      <c r="A7" s="2663"/>
      <c r="B7" s="2664"/>
      <c r="C7" s="2665"/>
      <c r="D7" s="2670"/>
      <c r="E7" s="2673"/>
      <c r="F7" s="2673"/>
      <c r="G7" s="2678" t="s">
        <v>466</v>
      </c>
      <c r="H7" s="2679"/>
      <c r="I7" s="2680"/>
      <c r="J7" s="2678" t="s">
        <v>465</v>
      </c>
      <c r="K7" s="2679"/>
      <c r="L7" s="2680"/>
      <c r="M7" s="44"/>
      <c r="N7" s="2673"/>
      <c r="O7" s="2673"/>
      <c r="P7" s="2678" t="s">
        <v>466</v>
      </c>
      <c r="Q7" s="2679"/>
      <c r="R7" s="2680"/>
      <c r="S7" s="2678" t="s">
        <v>465</v>
      </c>
      <c r="T7" s="2679"/>
      <c r="U7" s="2680"/>
    </row>
    <row r="8" spans="1:21" s="33" customFormat="1" ht="13.5" thickBot="1">
      <c r="A8" s="2663"/>
      <c r="B8" s="2664"/>
      <c r="C8" s="2665"/>
      <c r="D8" s="2670"/>
      <c r="E8" s="2673"/>
      <c r="F8" s="2673"/>
      <c r="G8" s="2681"/>
      <c r="H8" s="2682"/>
      <c r="I8" s="2683"/>
      <c r="J8" s="2681"/>
      <c r="K8" s="2682"/>
      <c r="L8" s="2683"/>
      <c r="M8" s="44"/>
      <c r="N8" s="2673"/>
      <c r="O8" s="2673"/>
      <c r="P8" s="2681"/>
      <c r="Q8" s="2682"/>
      <c r="R8" s="2683"/>
      <c r="S8" s="2681"/>
      <c r="T8" s="2682"/>
      <c r="U8" s="2683"/>
    </row>
    <row r="9" spans="1:21" s="33" customFormat="1" ht="39" thickBot="1">
      <c r="A9" s="2666"/>
      <c r="B9" s="2667"/>
      <c r="C9" s="2668"/>
      <c r="D9" s="2671"/>
      <c r="E9" s="2674"/>
      <c r="F9" s="2674"/>
      <c r="G9" s="411" t="s">
        <v>463</v>
      </c>
      <c r="H9" s="411" t="s">
        <v>462</v>
      </c>
      <c r="I9" s="411" t="s">
        <v>464</v>
      </c>
      <c r="J9" s="411" t="s">
        <v>463</v>
      </c>
      <c r="K9" s="411" t="s">
        <v>462</v>
      </c>
      <c r="L9" s="411" t="s">
        <v>461</v>
      </c>
      <c r="N9" s="2674"/>
      <c r="O9" s="2674"/>
      <c r="P9" s="412" t="s">
        <v>463</v>
      </c>
      <c r="Q9" s="412" t="s">
        <v>462</v>
      </c>
      <c r="R9" s="412" t="s">
        <v>464</v>
      </c>
      <c r="S9" s="412" t="s">
        <v>463</v>
      </c>
      <c r="T9" s="412" t="s">
        <v>462</v>
      </c>
      <c r="U9" s="412" t="s">
        <v>461</v>
      </c>
    </row>
    <row r="10" spans="1:21" s="33" customFormat="1">
      <c r="A10" s="413"/>
      <c r="B10" s="414"/>
      <c r="C10" s="415"/>
      <c r="D10" s="416"/>
      <c r="E10" s="416"/>
      <c r="F10" s="416"/>
      <c r="G10" s="416"/>
      <c r="H10" s="416"/>
      <c r="I10" s="416"/>
      <c r="J10" s="416"/>
      <c r="K10" s="417"/>
      <c r="L10" s="418"/>
      <c r="M10" s="44"/>
      <c r="N10" s="416"/>
      <c r="O10" s="416"/>
      <c r="P10" s="416"/>
      <c r="Q10" s="416"/>
      <c r="R10" s="416"/>
      <c r="S10" s="416"/>
      <c r="T10" s="417"/>
      <c r="U10" s="418"/>
    </row>
    <row r="11" spans="1:21" s="33" customFormat="1">
      <c r="A11" s="419" t="s">
        <v>370</v>
      </c>
      <c r="B11" s="420"/>
      <c r="C11" s="421"/>
      <c r="D11" s="422" t="s">
        <v>356</v>
      </c>
      <c r="E11" s="423">
        <f t="shared" ref="E11:L11" si="0">SUM(E13:E18)</f>
        <v>0</v>
      </c>
      <c r="F11" s="423">
        <f t="shared" si="0"/>
        <v>0</v>
      </c>
      <c r="G11" s="423">
        <f t="shared" si="0"/>
        <v>0</v>
      </c>
      <c r="H11" s="423">
        <f t="shared" si="0"/>
        <v>0</v>
      </c>
      <c r="I11" s="423">
        <f t="shared" si="0"/>
        <v>0</v>
      </c>
      <c r="J11" s="423">
        <f t="shared" si="0"/>
        <v>0</v>
      </c>
      <c r="K11" s="424">
        <f t="shared" si="0"/>
        <v>0</v>
      </c>
      <c r="L11" s="423">
        <f t="shared" si="0"/>
        <v>0</v>
      </c>
      <c r="M11" s="45"/>
      <c r="N11" s="423">
        <f t="shared" ref="N11:U11" si="1">SUM(N13:N18)</f>
        <v>0</v>
      </c>
      <c r="O11" s="423">
        <f t="shared" si="1"/>
        <v>0</v>
      </c>
      <c r="P11" s="423">
        <f t="shared" si="1"/>
        <v>0</v>
      </c>
      <c r="Q11" s="423">
        <f t="shared" si="1"/>
        <v>0</v>
      </c>
      <c r="R11" s="423">
        <f t="shared" si="1"/>
        <v>0</v>
      </c>
      <c r="S11" s="423">
        <f t="shared" si="1"/>
        <v>0</v>
      </c>
      <c r="T11" s="424">
        <f t="shared" si="1"/>
        <v>0</v>
      </c>
      <c r="U11" s="423">
        <f t="shared" si="1"/>
        <v>0</v>
      </c>
    </row>
    <row r="12" spans="1:21" s="33" customFormat="1">
      <c r="A12" s="425"/>
      <c r="B12" s="426"/>
      <c r="C12" s="427"/>
      <c r="D12" s="428"/>
      <c r="E12" s="429"/>
      <c r="F12" s="429"/>
      <c r="G12" s="429"/>
      <c r="H12" s="429"/>
      <c r="I12" s="429"/>
      <c r="J12" s="429"/>
      <c r="K12" s="430"/>
      <c r="L12" s="431"/>
      <c r="M12" s="45"/>
      <c r="N12" s="429"/>
      <c r="O12" s="429"/>
      <c r="P12" s="429"/>
      <c r="Q12" s="429"/>
      <c r="R12" s="429"/>
      <c r="S12" s="429"/>
      <c r="T12" s="430"/>
      <c r="U12" s="431"/>
    </row>
    <row r="13" spans="1:21" s="33" customFormat="1">
      <c r="A13" s="430"/>
      <c r="B13" s="426" t="s">
        <v>371</v>
      </c>
      <c r="C13" s="427"/>
      <c r="D13" s="428">
        <v>70</v>
      </c>
      <c r="E13" s="432">
        <f>F13+I13+L13</f>
        <v>0</v>
      </c>
      <c r="F13" s="433"/>
      <c r="G13" s="433"/>
      <c r="H13" s="433"/>
      <c r="I13" s="432">
        <f>G13+H13</f>
        <v>0</v>
      </c>
      <c r="J13" s="433"/>
      <c r="K13" s="434"/>
      <c r="L13" s="432">
        <f>J13+K13</f>
        <v>0</v>
      </c>
      <c r="M13" s="45"/>
      <c r="N13" s="432">
        <f>O13+R13+U13</f>
        <v>0</v>
      </c>
      <c r="O13" s="433"/>
      <c r="P13" s="433"/>
      <c r="Q13" s="433"/>
      <c r="R13" s="432">
        <f>P13+Q13</f>
        <v>0</v>
      </c>
      <c r="S13" s="433"/>
      <c r="T13" s="434"/>
      <c r="U13" s="432">
        <f>S13+T13</f>
        <v>0</v>
      </c>
    </row>
    <row r="14" spans="1:21" s="33" customFormat="1">
      <c r="A14" s="430"/>
      <c r="B14" s="435" t="s">
        <v>372</v>
      </c>
      <c r="C14" s="427"/>
      <c r="D14" s="428"/>
      <c r="E14" s="429"/>
      <c r="F14" s="429"/>
      <c r="G14" s="429"/>
      <c r="H14" s="429"/>
      <c r="I14" s="429"/>
      <c r="J14" s="429"/>
      <c r="K14" s="430"/>
      <c r="L14" s="429"/>
      <c r="M14" s="45"/>
      <c r="N14" s="429"/>
      <c r="O14" s="429"/>
      <c r="P14" s="429"/>
      <c r="Q14" s="429"/>
      <c r="R14" s="429"/>
      <c r="S14" s="429"/>
      <c r="T14" s="430"/>
      <c r="U14" s="429"/>
    </row>
    <row r="15" spans="1:21" s="33" customFormat="1">
      <c r="A15" s="430"/>
      <c r="B15" s="426" t="s">
        <v>373</v>
      </c>
      <c r="C15" s="427"/>
      <c r="D15" s="428"/>
      <c r="E15" s="429"/>
      <c r="F15" s="429"/>
      <c r="G15" s="429"/>
      <c r="H15" s="429"/>
      <c r="I15" s="429"/>
      <c r="J15" s="429"/>
      <c r="K15" s="430"/>
      <c r="L15" s="429"/>
      <c r="M15" s="45"/>
      <c r="N15" s="429"/>
      <c r="O15" s="429"/>
      <c r="P15" s="429"/>
      <c r="Q15" s="429"/>
      <c r="R15" s="429"/>
      <c r="S15" s="429"/>
      <c r="T15" s="430"/>
      <c r="U15" s="429"/>
    </row>
    <row r="16" spans="1:21" s="33" customFormat="1">
      <c r="A16" s="430"/>
      <c r="B16" s="435" t="s">
        <v>374</v>
      </c>
      <c r="C16" s="427"/>
      <c r="D16" s="428">
        <v>71</v>
      </c>
      <c r="E16" s="432">
        <f>F16+I16+L16</f>
        <v>0</v>
      </c>
      <c r="F16" s="433"/>
      <c r="G16" s="433"/>
      <c r="H16" s="433"/>
      <c r="I16" s="432">
        <f>G16+H16</f>
        <v>0</v>
      </c>
      <c r="J16" s="433"/>
      <c r="K16" s="434"/>
      <c r="L16" s="432">
        <f>J16+K16</f>
        <v>0</v>
      </c>
      <c r="M16" s="45"/>
      <c r="N16" s="432">
        <f>O16+R16+U16</f>
        <v>0</v>
      </c>
      <c r="O16" s="433"/>
      <c r="P16" s="433"/>
      <c r="Q16" s="433"/>
      <c r="R16" s="432">
        <f>P16+Q16</f>
        <v>0</v>
      </c>
      <c r="S16" s="433"/>
      <c r="T16" s="434"/>
      <c r="U16" s="432">
        <f>S16+T16</f>
        <v>0</v>
      </c>
    </row>
    <row r="17" spans="1:21" s="33" customFormat="1">
      <c r="A17" s="430"/>
      <c r="B17" s="426" t="s">
        <v>375</v>
      </c>
      <c r="C17" s="427"/>
      <c r="D17" s="428">
        <v>72</v>
      </c>
      <c r="E17" s="432">
        <f>F17+I17+L17</f>
        <v>0</v>
      </c>
      <c r="F17" s="433"/>
      <c r="G17" s="433"/>
      <c r="H17" s="433"/>
      <c r="I17" s="432">
        <f>G17+H17</f>
        <v>0</v>
      </c>
      <c r="J17" s="433"/>
      <c r="K17" s="434"/>
      <c r="L17" s="432">
        <f>J17+K17</f>
        <v>0</v>
      </c>
      <c r="M17" s="45"/>
      <c r="N17" s="432">
        <f>O17+R17+U17</f>
        <v>0</v>
      </c>
      <c r="O17" s="433"/>
      <c r="P17" s="433"/>
      <c r="Q17" s="433"/>
      <c r="R17" s="432">
        <f>P17+Q17</f>
        <v>0</v>
      </c>
      <c r="S17" s="433"/>
      <c r="T17" s="434"/>
      <c r="U17" s="432">
        <f>S17+T17</f>
        <v>0</v>
      </c>
    </row>
    <row r="18" spans="1:21" s="33" customFormat="1">
      <c r="A18" s="430"/>
      <c r="B18" s="426" t="s">
        <v>376</v>
      </c>
      <c r="C18" s="427"/>
      <c r="D18" s="428">
        <v>74</v>
      </c>
      <c r="E18" s="432">
        <f>F18+I18+L18</f>
        <v>0</v>
      </c>
      <c r="F18" s="433"/>
      <c r="G18" s="433"/>
      <c r="H18" s="433"/>
      <c r="I18" s="432">
        <f>G18+H18</f>
        <v>0</v>
      </c>
      <c r="J18" s="433"/>
      <c r="K18" s="434"/>
      <c r="L18" s="432">
        <f>J18+K18</f>
        <v>0</v>
      </c>
      <c r="M18" s="45"/>
      <c r="N18" s="432">
        <f>O18+R18+U18</f>
        <v>0</v>
      </c>
      <c r="O18" s="433"/>
      <c r="P18" s="433"/>
      <c r="Q18" s="433"/>
      <c r="R18" s="432">
        <f>P18+Q18</f>
        <v>0</v>
      </c>
      <c r="S18" s="433"/>
      <c r="T18" s="434"/>
      <c r="U18" s="432">
        <f>S18+T18</f>
        <v>0</v>
      </c>
    </row>
    <row r="19" spans="1:21" s="33" customFormat="1">
      <c r="A19" s="430"/>
      <c r="B19" s="435"/>
      <c r="C19" s="427"/>
      <c r="D19" s="428"/>
      <c r="E19" s="429"/>
      <c r="F19" s="429"/>
      <c r="G19" s="429"/>
      <c r="H19" s="429"/>
      <c r="I19" s="429"/>
      <c r="J19" s="429"/>
      <c r="K19" s="430"/>
      <c r="L19" s="429"/>
      <c r="M19" s="45"/>
      <c r="N19" s="429"/>
      <c r="O19" s="429"/>
      <c r="P19" s="429"/>
      <c r="Q19" s="429"/>
      <c r="R19" s="429"/>
      <c r="S19" s="429"/>
      <c r="T19" s="430"/>
      <c r="U19" s="429"/>
    </row>
    <row r="20" spans="1:21" s="33" customFormat="1">
      <c r="A20" s="424" t="s">
        <v>377</v>
      </c>
      <c r="B20" s="436"/>
      <c r="C20" s="421"/>
      <c r="D20" s="422">
        <v>75</v>
      </c>
      <c r="E20" s="437">
        <f>F20+I20+L20</f>
        <v>0</v>
      </c>
      <c r="F20" s="438"/>
      <c r="G20" s="438"/>
      <c r="H20" s="438"/>
      <c r="I20" s="437">
        <f>G20+H20</f>
        <v>0</v>
      </c>
      <c r="J20" s="438"/>
      <c r="K20" s="439"/>
      <c r="L20" s="437">
        <f>J20+K20</f>
        <v>0</v>
      </c>
      <c r="M20" s="45"/>
      <c r="N20" s="437">
        <f>O20+R20+U20</f>
        <v>0</v>
      </c>
      <c r="O20" s="438"/>
      <c r="P20" s="438"/>
      <c r="Q20" s="438"/>
      <c r="R20" s="437">
        <f>P20+Q20</f>
        <v>0</v>
      </c>
      <c r="S20" s="438"/>
      <c r="T20" s="439"/>
      <c r="U20" s="437">
        <f>S20+T20</f>
        <v>0</v>
      </c>
    </row>
    <row r="21" spans="1:21" s="33" customFormat="1">
      <c r="A21" s="440"/>
      <c r="B21" s="441"/>
      <c r="C21" s="442"/>
      <c r="D21" s="443"/>
      <c r="E21" s="444"/>
      <c r="F21" s="444"/>
      <c r="G21" s="444"/>
      <c r="H21" s="444"/>
      <c r="I21" s="444"/>
      <c r="J21" s="444"/>
      <c r="K21" s="440"/>
      <c r="L21" s="444"/>
      <c r="M21" s="45"/>
      <c r="N21" s="444"/>
      <c r="O21" s="444"/>
      <c r="P21" s="444"/>
      <c r="Q21" s="444"/>
      <c r="R21" s="444"/>
      <c r="S21" s="444"/>
      <c r="T21" s="440"/>
      <c r="U21" s="444"/>
    </row>
    <row r="22" spans="1:21" s="33" customFormat="1">
      <c r="A22" s="424" t="s">
        <v>378</v>
      </c>
      <c r="B22" s="436"/>
      <c r="C22" s="421"/>
      <c r="D22" s="422">
        <v>76</v>
      </c>
      <c r="E22" s="437">
        <f>F22+I22+L22</f>
        <v>0</v>
      </c>
      <c r="F22" s="438"/>
      <c r="G22" s="438"/>
      <c r="H22" s="438"/>
      <c r="I22" s="437">
        <f>G22+H22</f>
        <v>0</v>
      </c>
      <c r="J22" s="438"/>
      <c r="K22" s="439"/>
      <c r="L22" s="437">
        <f>J22+K22</f>
        <v>0</v>
      </c>
      <c r="M22" s="45"/>
      <c r="N22" s="437">
        <f>O22+R22+U22</f>
        <v>0</v>
      </c>
      <c r="O22" s="438"/>
      <c r="P22" s="438"/>
      <c r="Q22" s="438"/>
      <c r="R22" s="437">
        <f>P22+Q22</f>
        <v>0</v>
      </c>
      <c r="S22" s="438"/>
      <c r="T22" s="439"/>
      <c r="U22" s="437">
        <f>S22+T22</f>
        <v>0</v>
      </c>
    </row>
    <row r="23" spans="1:21" s="33" customFormat="1">
      <c r="A23" s="430"/>
      <c r="B23" s="426"/>
      <c r="C23" s="427"/>
      <c r="D23" s="428"/>
      <c r="E23" s="429"/>
      <c r="F23" s="429"/>
      <c r="G23" s="429"/>
      <c r="H23" s="429"/>
      <c r="I23" s="429"/>
      <c r="J23" s="429"/>
      <c r="K23" s="430"/>
      <c r="L23" s="429"/>
      <c r="M23" s="45"/>
      <c r="N23" s="429"/>
      <c r="O23" s="429"/>
      <c r="P23" s="429"/>
      <c r="Q23" s="429"/>
      <c r="R23" s="429"/>
      <c r="S23" s="429"/>
      <c r="T23" s="430"/>
      <c r="U23" s="429"/>
    </row>
    <row r="24" spans="1:21" s="33" customFormat="1">
      <c r="A24" s="424" t="s">
        <v>379</v>
      </c>
      <c r="B24" s="420"/>
      <c r="C24" s="421"/>
      <c r="D24" s="422"/>
      <c r="E24" s="423"/>
      <c r="F24" s="423"/>
      <c r="G24" s="423"/>
      <c r="H24" s="423"/>
      <c r="I24" s="423"/>
      <c r="J24" s="423"/>
      <c r="K24" s="424"/>
      <c r="L24" s="423"/>
      <c r="M24" s="45"/>
      <c r="N24" s="423"/>
      <c r="O24" s="423"/>
      <c r="P24" s="423"/>
      <c r="Q24" s="423"/>
      <c r="R24" s="423"/>
      <c r="S24" s="423"/>
      <c r="T24" s="424"/>
      <c r="U24" s="423"/>
    </row>
    <row r="25" spans="1:21" s="33" customFormat="1">
      <c r="A25" s="424" t="s">
        <v>380</v>
      </c>
      <c r="B25" s="420"/>
      <c r="C25" s="421"/>
      <c r="D25" s="422">
        <v>780</v>
      </c>
      <c r="E25" s="437">
        <f>F25+I25+L25</f>
        <v>0</v>
      </c>
      <c r="F25" s="438"/>
      <c r="G25" s="438"/>
      <c r="H25" s="438"/>
      <c r="I25" s="437">
        <f>G25+H25</f>
        <v>0</v>
      </c>
      <c r="J25" s="438"/>
      <c r="K25" s="439"/>
      <c r="L25" s="437">
        <f>J25+K25</f>
        <v>0</v>
      </c>
      <c r="M25" s="45"/>
      <c r="N25" s="437">
        <f>O25+R25+U25</f>
        <v>0</v>
      </c>
      <c r="O25" s="438"/>
      <c r="P25" s="438"/>
      <c r="Q25" s="438"/>
      <c r="R25" s="437">
        <f>P25+Q25</f>
        <v>0</v>
      </c>
      <c r="S25" s="438"/>
      <c r="T25" s="439"/>
      <c r="U25" s="437">
        <f>S25+T25</f>
        <v>0</v>
      </c>
    </row>
    <row r="26" spans="1:21" s="33" customFormat="1">
      <c r="A26" s="440"/>
      <c r="B26" s="445"/>
      <c r="C26" s="442"/>
      <c r="D26" s="443"/>
      <c r="E26" s="444"/>
      <c r="F26" s="444"/>
      <c r="G26" s="444"/>
      <c r="H26" s="444"/>
      <c r="I26" s="444"/>
      <c r="J26" s="444"/>
      <c r="K26" s="440"/>
      <c r="L26" s="444"/>
      <c r="M26" s="45"/>
      <c r="N26" s="444"/>
      <c r="O26" s="444"/>
      <c r="P26" s="444"/>
      <c r="Q26" s="444"/>
      <c r="R26" s="444"/>
      <c r="S26" s="444"/>
      <c r="T26" s="440"/>
      <c r="U26" s="444"/>
    </row>
    <row r="27" spans="1:21" s="33" customFormat="1">
      <c r="A27" s="424" t="s">
        <v>381</v>
      </c>
      <c r="B27" s="420"/>
      <c r="C27" s="421"/>
      <c r="D27" s="422"/>
      <c r="E27" s="423"/>
      <c r="F27" s="423"/>
      <c r="G27" s="423"/>
      <c r="H27" s="423"/>
      <c r="I27" s="423"/>
      <c r="J27" s="423"/>
      <c r="K27" s="424"/>
      <c r="L27" s="423"/>
      <c r="M27" s="44"/>
      <c r="N27" s="423"/>
      <c r="O27" s="423"/>
      <c r="P27" s="423"/>
      <c r="Q27" s="423"/>
      <c r="R27" s="423"/>
      <c r="S27" s="423"/>
      <c r="T27" s="424"/>
      <c r="U27" s="423"/>
    </row>
    <row r="28" spans="1:21" s="33" customFormat="1">
      <c r="A28" s="424"/>
      <c r="B28" s="420"/>
      <c r="C28" s="421"/>
      <c r="D28" s="422">
        <v>77</v>
      </c>
      <c r="E28" s="437">
        <f>F28+I28+L28</f>
        <v>0</v>
      </c>
      <c r="F28" s="438"/>
      <c r="G28" s="438"/>
      <c r="H28" s="438"/>
      <c r="I28" s="437">
        <f>G28+H28</f>
        <v>0</v>
      </c>
      <c r="J28" s="438"/>
      <c r="K28" s="439"/>
      <c r="L28" s="437">
        <f>J28+K28</f>
        <v>0</v>
      </c>
      <c r="M28" s="45"/>
      <c r="N28" s="437">
        <f>O28+R28+U28</f>
        <v>0</v>
      </c>
      <c r="O28" s="438"/>
      <c r="P28" s="438"/>
      <c r="Q28" s="438"/>
      <c r="R28" s="437">
        <f>P28+Q28</f>
        <v>0</v>
      </c>
      <c r="S28" s="438"/>
      <c r="T28" s="439"/>
      <c r="U28" s="437">
        <f>S28+T28</f>
        <v>0</v>
      </c>
    </row>
    <row r="29" spans="1:21" s="33" customFormat="1">
      <c r="A29" s="440"/>
      <c r="B29" s="445"/>
      <c r="C29" s="442"/>
      <c r="D29" s="443"/>
      <c r="E29" s="444"/>
      <c r="F29" s="444"/>
      <c r="G29" s="444"/>
      <c r="H29" s="444"/>
      <c r="I29" s="444"/>
      <c r="J29" s="444"/>
      <c r="K29" s="440"/>
      <c r="L29" s="444"/>
      <c r="M29" s="44"/>
      <c r="N29" s="444"/>
      <c r="O29" s="444"/>
      <c r="P29" s="444"/>
      <c r="Q29" s="444"/>
      <c r="R29" s="444"/>
      <c r="S29" s="444"/>
      <c r="T29" s="440"/>
      <c r="U29" s="444"/>
    </row>
    <row r="30" spans="1:21" s="33" customFormat="1">
      <c r="A30" s="424" t="s">
        <v>382</v>
      </c>
      <c r="B30" s="420"/>
      <c r="C30" s="421"/>
      <c r="D30" s="422" t="s">
        <v>357</v>
      </c>
      <c r="E30" s="437">
        <f>F30+I30+L30</f>
        <v>0</v>
      </c>
      <c r="F30" s="438"/>
      <c r="G30" s="438"/>
      <c r="H30" s="438"/>
      <c r="I30" s="437">
        <f>G30+H30</f>
        <v>0</v>
      </c>
      <c r="J30" s="438"/>
      <c r="K30" s="439"/>
      <c r="L30" s="437">
        <f>J30+K30</f>
        <v>0</v>
      </c>
      <c r="M30" s="45"/>
      <c r="N30" s="437">
        <f>O30+R30+U30</f>
        <v>0</v>
      </c>
      <c r="O30" s="438"/>
      <c r="P30" s="438"/>
      <c r="Q30" s="438"/>
      <c r="R30" s="437">
        <f>P30+Q30</f>
        <v>0</v>
      </c>
      <c r="S30" s="438"/>
      <c r="T30" s="439"/>
      <c r="U30" s="437">
        <f>S30+T30</f>
        <v>0</v>
      </c>
    </row>
    <row r="31" spans="1:21" s="33" customFormat="1">
      <c r="A31" s="430"/>
      <c r="B31" s="426"/>
      <c r="C31" s="427"/>
      <c r="D31" s="428"/>
      <c r="E31" s="446"/>
      <c r="F31" s="446"/>
      <c r="G31" s="446"/>
      <c r="H31" s="446"/>
      <c r="I31" s="446"/>
      <c r="J31" s="446"/>
      <c r="K31" s="447"/>
      <c r="L31" s="446"/>
      <c r="M31" s="45"/>
      <c r="N31" s="446"/>
      <c r="O31" s="446"/>
      <c r="P31" s="446"/>
      <c r="Q31" s="446"/>
      <c r="R31" s="446"/>
      <c r="S31" s="446"/>
      <c r="T31" s="447"/>
      <c r="U31" s="446"/>
    </row>
    <row r="32" spans="1:21" s="33" customFormat="1" ht="15.75">
      <c r="A32" s="448"/>
      <c r="B32" s="449"/>
      <c r="C32" s="450"/>
      <c r="D32" s="451"/>
      <c r="E32" s="452"/>
      <c r="F32" s="452"/>
      <c r="G32" s="452"/>
      <c r="H32" s="452"/>
      <c r="I32" s="452"/>
      <c r="J32" s="452"/>
      <c r="K32" s="453"/>
      <c r="L32" s="452"/>
      <c r="M32" s="45"/>
      <c r="N32" s="452"/>
      <c r="O32" s="452"/>
      <c r="P32" s="452"/>
      <c r="Q32" s="452"/>
      <c r="R32" s="452"/>
      <c r="S32" s="452"/>
      <c r="T32" s="453"/>
      <c r="U32" s="452"/>
    </row>
    <row r="33" spans="1:21" s="33" customFormat="1" ht="15">
      <c r="A33" s="454"/>
      <c r="B33" s="455"/>
      <c r="C33" s="456" t="s">
        <v>368</v>
      </c>
      <c r="D33" s="457" t="s">
        <v>358</v>
      </c>
      <c r="E33" s="458">
        <f t="shared" ref="E33:L33" si="2">E11+E20+E22+E25+E28+E30</f>
        <v>0</v>
      </c>
      <c r="F33" s="458">
        <f t="shared" si="2"/>
        <v>0</v>
      </c>
      <c r="G33" s="458">
        <f t="shared" si="2"/>
        <v>0</v>
      </c>
      <c r="H33" s="458">
        <f t="shared" si="2"/>
        <v>0</v>
      </c>
      <c r="I33" s="458">
        <f t="shared" si="2"/>
        <v>0</v>
      </c>
      <c r="J33" s="458">
        <f t="shared" si="2"/>
        <v>0</v>
      </c>
      <c r="K33" s="459">
        <f t="shared" si="2"/>
        <v>0</v>
      </c>
      <c r="L33" s="458">
        <f t="shared" si="2"/>
        <v>0</v>
      </c>
      <c r="M33" s="45"/>
      <c r="N33" s="458">
        <f t="shared" ref="N33:U33" si="3">N11+N20+N22+N25+N28+N30</f>
        <v>0</v>
      </c>
      <c r="O33" s="458">
        <f t="shared" si="3"/>
        <v>0</v>
      </c>
      <c r="P33" s="458">
        <f t="shared" si="3"/>
        <v>0</v>
      </c>
      <c r="Q33" s="458">
        <f t="shared" si="3"/>
        <v>0</v>
      </c>
      <c r="R33" s="458">
        <f t="shared" si="3"/>
        <v>0</v>
      </c>
      <c r="S33" s="458">
        <f t="shared" si="3"/>
        <v>0</v>
      </c>
      <c r="T33" s="459">
        <f t="shared" si="3"/>
        <v>0</v>
      </c>
      <c r="U33" s="458">
        <f t="shared" si="3"/>
        <v>0</v>
      </c>
    </row>
    <row r="34" spans="1:21" s="33" customFormat="1" ht="16.5" thickBot="1">
      <c r="A34" s="460"/>
      <c r="B34" s="461"/>
      <c r="C34" s="462"/>
      <c r="D34" s="463"/>
      <c r="E34" s="463"/>
      <c r="F34" s="463"/>
      <c r="G34" s="463"/>
      <c r="H34" s="463"/>
      <c r="I34" s="463"/>
      <c r="J34" s="463"/>
      <c r="K34" s="464"/>
      <c r="L34" s="465"/>
      <c r="M34" s="44"/>
      <c r="N34" s="463"/>
      <c r="O34" s="463"/>
      <c r="P34" s="463"/>
      <c r="Q34" s="463"/>
      <c r="R34" s="463"/>
      <c r="S34" s="463"/>
      <c r="T34" s="464"/>
      <c r="U34" s="465"/>
    </row>
    <row r="35" spans="1:21" s="33" customFormat="1">
      <c r="A35" s="46"/>
      <c r="D35" s="47"/>
      <c r="E35" s="47"/>
      <c r="F35" s="47"/>
      <c r="G35" s="31"/>
      <c r="H35" s="31"/>
      <c r="I35" s="31"/>
      <c r="M35" s="44"/>
      <c r="N35" s="44"/>
    </row>
    <row r="36" spans="1:21" s="33" customFormat="1" ht="13.5" customHeight="1" thickBot="1">
      <c r="A36" s="46"/>
      <c r="D36" s="47"/>
      <c r="E36" s="47"/>
      <c r="F36" s="47"/>
      <c r="G36" s="31"/>
      <c r="H36" s="31"/>
      <c r="I36" s="31"/>
      <c r="M36" s="44"/>
      <c r="N36" s="44"/>
    </row>
    <row r="37" spans="1:21" s="33" customFormat="1" ht="13.5" customHeight="1" thickBot="1">
      <c r="A37" s="2660" t="s">
        <v>383</v>
      </c>
      <c r="B37" s="2661"/>
      <c r="C37" s="2662"/>
      <c r="D37" s="2669" t="s">
        <v>409</v>
      </c>
      <c r="E37" s="2672" t="s">
        <v>1203</v>
      </c>
      <c r="F37" s="2672" t="s">
        <v>468</v>
      </c>
      <c r="G37" s="2676" t="s">
        <v>467</v>
      </c>
      <c r="H37" s="2676"/>
      <c r="I37" s="2676"/>
      <c r="J37" s="2676"/>
      <c r="K37" s="2676"/>
      <c r="L37" s="2677"/>
      <c r="M37" s="44"/>
      <c r="N37" s="2672" t="s">
        <v>1203</v>
      </c>
      <c r="O37" s="2672" t="s">
        <v>468</v>
      </c>
      <c r="P37" s="2676" t="s">
        <v>467</v>
      </c>
      <c r="Q37" s="2676"/>
      <c r="R37" s="2676"/>
      <c r="S37" s="2676"/>
      <c r="T37" s="2676"/>
      <c r="U37" s="2677"/>
    </row>
    <row r="38" spans="1:21" s="33" customFormat="1" ht="12.75" customHeight="1">
      <c r="A38" s="2663"/>
      <c r="B38" s="2664"/>
      <c r="C38" s="2665"/>
      <c r="D38" s="2670"/>
      <c r="E38" s="2673"/>
      <c r="F38" s="2673"/>
      <c r="G38" s="2679" t="s">
        <v>466</v>
      </c>
      <c r="H38" s="2679"/>
      <c r="I38" s="2680"/>
      <c r="J38" s="2678" t="s">
        <v>465</v>
      </c>
      <c r="K38" s="2679"/>
      <c r="L38" s="2680"/>
      <c r="M38" s="44"/>
      <c r="N38" s="2673"/>
      <c r="O38" s="2673"/>
      <c r="P38" s="2679" t="s">
        <v>466</v>
      </c>
      <c r="Q38" s="2679"/>
      <c r="R38" s="2680"/>
      <c r="S38" s="2678" t="s">
        <v>465</v>
      </c>
      <c r="T38" s="2679"/>
      <c r="U38" s="2680"/>
    </row>
    <row r="39" spans="1:21" s="33" customFormat="1" ht="12.75" customHeight="1" thickBot="1">
      <c r="A39" s="2663"/>
      <c r="B39" s="2664"/>
      <c r="C39" s="2665"/>
      <c r="D39" s="2670"/>
      <c r="E39" s="2673"/>
      <c r="F39" s="2673"/>
      <c r="G39" s="2682"/>
      <c r="H39" s="2682"/>
      <c r="I39" s="2683"/>
      <c r="J39" s="2681"/>
      <c r="K39" s="2682"/>
      <c r="L39" s="2683"/>
      <c r="M39" s="44"/>
      <c r="N39" s="2673"/>
      <c r="O39" s="2673"/>
      <c r="P39" s="2682"/>
      <c r="Q39" s="2682"/>
      <c r="R39" s="2683"/>
      <c r="S39" s="2681"/>
      <c r="T39" s="2682"/>
      <c r="U39" s="2683"/>
    </row>
    <row r="40" spans="1:21" s="33" customFormat="1" ht="42.75" customHeight="1" thickBot="1">
      <c r="A40" s="2666"/>
      <c r="B40" s="2667"/>
      <c r="C40" s="2668"/>
      <c r="D40" s="2671"/>
      <c r="E40" s="2674"/>
      <c r="F40" s="2674"/>
      <c r="G40" s="466" t="s">
        <v>463</v>
      </c>
      <c r="H40" s="411" t="s">
        <v>462</v>
      </c>
      <c r="I40" s="411" t="s">
        <v>464</v>
      </c>
      <c r="J40" s="411" t="s">
        <v>463</v>
      </c>
      <c r="K40" s="411" t="s">
        <v>462</v>
      </c>
      <c r="L40" s="411" t="s">
        <v>461</v>
      </c>
      <c r="M40" s="44"/>
      <c r="N40" s="2674"/>
      <c r="O40" s="2674"/>
      <c r="P40" s="466" t="s">
        <v>463</v>
      </c>
      <c r="Q40" s="411" t="s">
        <v>462</v>
      </c>
      <c r="R40" s="411" t="s">
        <v>464</v>
      </c>
      <c r="S40" s="411" t="s">
        <v>463</v>
      </c>
      <c r="T40" s="411" t="s">
        <v>462</v>
      </c>
      <c r="U40" s="411" t="s">
        <v>461</v>
      </c>
    </row>
    <row r="41" spans="1:21" s="33" customFormat="1" ht="12.75" customHeight="1">
      <c r="A41" s="413"/>
      <c r="B41" s="414"/>
      <c r="C41" s="415"/>
      <c r="D41" s="416"/>
      <c r="E41" s="416"/>
      <c r="F41" s="416"/>
      <c r="G41" s="418"/>
      <c r="H41" s="418"/>
      <c r="I41" s="418"/>
      <c r="J41" s="418"/>
      <c r="K41" s="418"/>
      <c r="L41" s="418"/>
      <c r="M41" s="44"/>
      <c r="N41" s="416"/>
      <c r="O41" s="416"/>
      <c r="P41" s="418"/>
      <c r="Q41" s="418"/>
      <c r="R41" s="418"/>
      <c r="S41" s="418"/>
      <c r="T41" s="418"/>
      <c r="U41" s="418"/>
    </row>
    <row r="42" spans="1:21" s="49" customFormat="1" ht="14.25" customHeight="1">
      <c r="A42" s="419" t="s">
        <v>384</v>
      </c>
      <c r="B42" s="420"/>
      <c r="C42" s="421"/>
      <c r="D42" s="422" t="s">
        <v>361</v>
      </c>
      <c r="E42" s="423">
        <f t="shared" ref="E42:L42" si="4">SUM(E44+E45+E46+E49+E52+E54+E55+E57)</f>
        <v>0</v>
      </c>
      <c r="F42" s="423">
        <f t="shared" si="4"/>
        <v>0</v>
      </c>
      <c r="G42" s="423">
        <f t="shared" si="4"/>
        <v>0</v>
      </c>
      <c r="H42" s="423">
        <f t="shared" si="4"/>
        <v>0</v>
      </c>
      <c r="I42" s="423">
        <f t="shared" si="4"/>
        <v>0</v>
      </c>
      <c r="J42" s="423">
        <f t="shared" si="4"/>
        <v>0</v>
      </c>
      <c r="K42" s="423">
        <f t="shared" si="4"/>
        <v>0</v>
      </c>
      <c r="L42" s="423">
        <f t="shared" si="4"/>
        <v>0</v>
      </c>
      <c r="M42" s="45"/>
      <c r="N42" s="423">
        <f t="shared" ref="N42:U42" si="5">SUM(N44+N45+N46+N49+N52+N54+N55+N57)</f>
        <v>0</v>
      </c>
      <c r="O42" s="423">
        <f t="shared" si="5"/>
        <v>0</v>
      </c>
      <c r="P42" s="423">
        <f t="shared" si="5"/>
        <v>0</v>
      </c>
      <c r="Q42" s="423">
        <f t="shared" si="5"/>
        <v>0</v>
      </c>
      <c r="R42" s="423">
        <f t="shared" si="5"/>
        <v>0</v>
      </c>
      <c r="S42" s="423">
        <f t="shared" si="5"/>
        <v>0</v>
      </c>
      <c r="T42" s="423">
        <f t="shared" si="5"/>
        <v>0</v>
      </c>
      <c r="U42" s="423">
        <f t="shared" si="5"/>
        <v>0</v>
      </c>
    </row>
    <row r="43" spans="1:21" s="39" customFormat="1" ht="12.75" customHeight="1">
      <c r="A43" s="425"/>
      <c r="B43" s="426"/>
      <c r="C43" s="427"/>
      <c r="D43" s="428"/>
      <c r="E43" s="428"/>
      <c r="F43" s="428"/>
      <c r="G43" s="429"/>
      <c r="H43" s="429"/>
      <c r="I43" s="429"/>
      <c r="J43" s="429"/>
      <c r="K43" s="429"/>
      <c r="L43" s="429"/>
      <c r="M43" s="45"/>
      <c r="N43" s="428"/>
      <c r="O43" s="428"/>
      <c r="P43" s="429"/>
      <c r="Q43" s="429"/>
      <c r="R43" s="429"/>
      <c r="S43" s="429"/>
      <c r="T43" s="429"/>
      <c r="U43" s="429"/>
    </row>
    <row r="44" spans="1:21" s="39" customFormat="1" ht="14.25" customHeight="1">
      <c r="A44" s="430"/>
      <c r="B44" s="426" t="s">
        <v>385</v>
      </c>
      <c r="C44" s="427"/>
      <c r="D44" s="428">
        <v>60</v>
      </c>
      <c r="E44" s="432">
        <f>F44+I44+L44</f>
        <v>0</v>
      </c>
      <c r="F44" s="433"/>
      <c r="G44" s="433"/>
      <c r="H44" s="433"/>
      <c r="I44" s="432">
        <f>G44+H44</f>
        <v>0</v>
      </c>
      <c r="J44" s="433"/>
      <c r="K44" s="433"/>
      <c r="L44" s="432">
        <f>J44+K44</f>
        <v>0</v>
      </c>
      <c r="M44" s="45"/>
      <c r="N44" s="432">
        <f>O44+R44+U44</f>
        <v>0</v>
      </c>
      <c r="O44" s="433"/>
      <c r="P44" s="433"/>
      <c r="Q44" s="433"/>
      <c r="R44" s="432">
        <f>P44+Q44</f>
        <v>0</v>
      </c>
      <c r="S44" s="433"/>
      <c r="T44" s="433"/>
      <c r="U44" s="432">
        <f>S44+T44</f>
        <v>0</v>
      </c>
    </row>
    <row r="45" spans="1:21" s="39" customFormat="1" ht="14.25" customHeight="1">
      <c r="A45" s="430"/>
      <c r="B45" s="435" t="s">
        <v>386</v>
      </c>
      <c r="C45" s="427"/>
      <c r="D45" s="428">
        <v>61</v>
      </c>
      <c r="E45" s="432">
        <f>F45+I45+L45</f>
        <v>0</v>
      </c>
      <c r="F45" s="433"/>
      <c r="G45" s="433"/>
      <c r="H45" s="433"/>
      <c r="I45" s="432">
        <f>G45+H45</f>
        <v>0</v>
      </c>
      <c r="J45" s="433"/>
      <c r="K45" s="433"/>
      <c r="L45" s="432">
        <f>J45+K45</f>
        <v>0</v>
      </c>
      <c r="M45" s="45"/>
      <c r="N45" s="432">
        <f>O45+R45+U45</f>
        <v>0</v>
      </c>
      <c r="O45" s="433"/>
      <c r="P45" s="433"/>
      <c r="Q45" s="433"/>
      <c r="R45" s="432">
        <f>P45+Q45</f>
        <v>0</v>
      </c>
      <c r="S45" s="433"/>
      <c r="T45" s="433"/>
      <c r="U45" s="432">
        <f>S45+T45</f>
        <v>0</v>
      </c>
    </row>
    <row r="46" spans="1:21" s="39" customFormat="1" ht="14.25" customHeight="1">
      <c r="A46" s="430"/>
      <c r="B46" s="426" t="s">
        <v>387</v>
      </c>
      <c r="C46" s="427"/>
      <c r="D46" s="428">
        <v>62</v>
      </c>
      <c r="E46" s="432">
        <f>F46+I46+L46</f>
        <v>0</v>
      </c>
      <c r="F46" s="433"/>
      <c r="G46" s="433"/>
      <c r="H46" s="433"/>
      <c r="I46" s="432">
        <f>G46+H46</f>
        <v>0</v>
      </c>
      <c r="J46" s="433"/>
      <c r="K46" s="433"/>
      <c r="L46" s="432">
        <f>J46+K46</f>
        <v>0</v>
      </c>
      <c r="M46" s="45"/>
      <c r="N46" s="432">
        <f>O46+R46+U46</f>
        <v>0</v>
      </c>
      <c r="O46" s="433"/>
      <c r="P46" s="433"/>
      <c r="Q46" s="433"/>
      <c r="R46" s="432">
        <f>P46+Q46</f>
        <v>0</v>
      </c>
      <c r="S46" s="433"/>
      <c r="T46" s="433"/>
      <c r="U46" s="432">
        <f>S46+T46</f>
        <v>0</v>
      </c>
    </row>
    <row r="47" spans="1:21" s="39" customFormat="1" ht="14.25" customHeight="1">
      <c r="A47" s="430"/>
      <c r="B47" s="435" t="s">
        <v>388</v>
      </c>
      <c r="C47" s="427"/>
      <c r="D47" s="428"/>
      <c r="E47" s="429"/>
      <c r="F47" s="429"/>
      <c r="G47" s="429"/>
      <c r="H47" s="429"/>
      <c r="I47" s="429"/>
      <c r="J47" s="429"/>
      <c r="K47" s="429"/>
      <c r="L47" s="429"/>
      <c r="M47" s="45"/>
      <c r="N47" s="429"/>
      <c r="O47" s="429"/>
      <c r="P47" s="429"/>
      <c r="Q47" s="429"/>
      <c r="R47" s="429"/>
      <c r="S47" s="429"/>
      <c r="T47" s="429"/>
      <c r="U47" s="429"/>
    </row>
    <row r="48" spans="1:21" s="39" customFormat="1" ht="12.75" customHeight="1">
      <c r="A48" s="430"/>
      <c r="B48" s="426" t="s">
        <v>389</v>
      </c>
      <c r="C48" s="427"/>
      <c r="D48" s="428"/>
      <c r="E48" s="429"/>
      <c r="F48" s="429"/>
      <c r="G48" s="429"/>
      <c r="H48" s="429"/>
      <c r="I48" s="429"/>
      <c r="J48" s="429"/>
      <c r="K48" s="429"/>
      <c r="L48" s="429"/>
      <c r="M48" s="45"/>
      <c r="N48" s="429"/>
      <c r="O48" s="429"/>
      <c r="P48" s="429"/>
      <c r="Q48" s="429"/>
      <c r="R48" s="429"/>
      <c r="S48" s="429"/>
      <c r="T48" s="429"/>
      <c r="U48" s="429"/>
    </row>
    <row r="49" spans="1:21" s="49" customFormat="1" ht="14.25" customHeight="1">
      <c r="A49" s="430"/>
      <c r="B49" s="426" t="s">
        <v>390</v>
      </c>
      <c r="C49" s="427"/>
      <c r="D49" s="428">
        <v>630</v>
      </c>
      <c r="E49" s="432">
        <f>F49+I49+L49</f>
        <v>0</v>
      </c>
      <c r="F49" s="433"/>
      <c r="G49" s="433"/>
      <c r="H49" s="433"/>
      <c r="I49" s="432">
        <f>G49+H49</f>
        <v>0</v>
      </c>
      <c r="J49" s="433"/>
      <c r="K49" s="433"/>
      <c r="L49" s="432">
        <f>J49+K49</f>
        <v>0</v>
      </c>
      <c r="M49" s="48"/>
      <c r="N49" s="432">
        <f>O49+R49+U49</f>
        <v>0</v>
      </c>
      <c r="O49" s="433"/>
      <c r="P49" s="433"/>
      <c r="Q49" s="433"/>
      <c r="R49" s="432">
        <f>P49+Q49</f>
        <v>0</v>
      </c>
      <c r="S49" s="433"/>
      <c r="T49" s="433"/>
      <c r="U49" s="432">
        <f>S49+T49</f>
        <v>0</v>
      </c>
    </row>
    <row r="50" spans="1:21" s="50" customFormat="1" ht="12.75" customHeight="1">
      <c r="A50" s="430"/>
      <c r="B50" s="426" t="s">
        <v>291</v>
      </c>
      <c r="C50" s="427"/>
      <c r="D50" s="428"/>
      <c r="E50" s="429"/>
      <c r="F50" s="429"/>
      <c r="G50" s="429"/>
      <c r="H50" s="429"/>
      <c r="I50" s="429"/>
      <c r="J50" s="429"/>
      <c r="K50" s="429"/>
      <c r="L50" s="429"/>
      <c r="M50" s="45"/>
      <c r="N50" s="429"/>
      <c r="O50" s="429"/>
      <c r="P50" s="429"/>
      <c r="Q50" s="429"/>
      <c r="R50" s="429"/>
      <c r="S50" s="429"/>
      <c r="T50" s="429"/>
      <c r="U50" s="429"/>
    </row>
    <row r="51" spans="1:21" s="39" customFormat="1" ht="14.25" customHeight="1">
      <c r="A51" s="430"/>
      <c r="B51" s="426" t="s">
        <v>292</v>
      </c>
      <c r="C51" s="427"/>
      <c r="D51" s="428"/>
      <c r="E51" s="429"/>
      <c r="F51" s="429"/>
      <c r="G51" s="429"/>
      <c r="H51" s="429"/>
      <c r="I51" s="429"/>
      <c r="J51" s="429"/>
      <c r="K51" s="429"/>
      <c r="L51" s="429"/>
      <c r="M51" s="45"/>
      <c r="N51" s="429"/>
      <c r="O51" s="429"/>
      <c r="P51" s="429"/>
      <c r="Q51" s="429"/>
      <c r="R51" s="429"/>
      <c r="S51" s="429"/>
      <c r="T51" s="429"/>
      <c r="U51" s="429"/>
    </row>
    <row r="52" spans="1:21" s="39" customFormat="1" ht="14.25" customHeight="1">
      <c r="A52" s="430"/>
      <c r="B52" s="426" t="s">
        <v>293</v>
      </c>
      <c r="C52" s="427"/>
      <c r="D52" s="428" t="s">
        <v>350</v>
      </c>
      <c r="E52" s="432">
        <f>F52+I52+L52</f>
        <v>0</v>
      </c>
      <c r="F52" s="433"/>
      <c r="G52" s="433"/>
      <c r="H52" s="433"/>
      <c r="I52" s="432">
        <f>G52+H52</f>
        <v>0</v>
      </c>
      <c r="J52" s="433"/>
      <c r="K52" s="433"/>
      <c r="L52" s="432">
        <f>J52+K52</f>
        <v>0</v>
      </c>
      <c r="M52" s="45"/>
      <c r="N52" s="432">
        <f>O52+R52+U52</f>
        <v>0</v>
      </c>
      <c r="O52" s="433"/>
      <c r="P52" s="433"/>
      <c r="Q52" s="433"/>
      <c r="R52" s="432">
        <f>P52+Q52</f>
        <v>0</v>
      </c>
      <c r="S52" s="433"/>
      <c r="T52" s="433"/>
      <c r="U52" s="432">
        <f>S52+T52</f>
        <v>0</v>
      </c>
    </row>
    <row r="53" spans="1:21" s="39" customFormat="1" ht="14.25" customHeight="1">
      <c r="A53" s="430"/>
      <c r="B53" s="426" t="s">
        <v>294</v>
      </c>
      <c r="C53" s="427"/>
      <c r="D53" s="428"/>
      <c r="E53" s="429"/>
      <c r="F53" s="429"/>
      <c r="G53" s="429"/>
      <c r="H53" s="429"/>
      <c r="I53" s="429"/>
      <c r="J53" s="429"/>
      <c r="K53" s="429"/>
      <c r="L53" s="429"/>
      <c r="M53" s="45"/>
      <c r="N53" s="429"/>
      <c r="O53" s="429"/>
      <c r="P53" s="429"/>
      <c r="Q53" s="429"/>
      <c r="R53" s="429"/>
      <c r="S53" s="429"/>
      <c r="T53" s="429"/>
      <c r="U53" s="429"/>
    </row>
    <row r="54" spans="1:21" s="50" customFormat="1" ht="12.75" customHeight="1">
      <c r="A54" s="430"/>
      <c r="B54" s="426" t="s">
        <v>295</v>
      </c>
      <c r="C54" s="427"/>
      <c r="D54" s="428" t="s">
        <v>351</v>
      </c>
      <c r="E54" s="432">
        <f>F54+I54+L54</f>
        <v>0</v>
      </c>
      <c r="F54" s="433"/>
      <c r="G54" s="433"/>
      <c r="H54" s="433"/>
      <c r="I54" s="432">
        <f>G54+H54</f>
        <v>0</v>
      </c>
      <c r="J54" s="433"/>
      <c r="K54" s="433"/>
      <c r="L54" s="432">
        <f>J54+K54</f>
        <v>0</v>
      </c>
      <c r="M54" s="45"/>
      <c r="N54" s="432">
        <f>O54+R54+U54</f>
        <v>0</v>
      </c>
      <c r="O54" s="433"/>
      <c r="P54" s="433"/>
      <c r="Q54" s="433"/>
      <c r="R54" s="432">
        <f>P54+Q54</f>
        <v>0</v>
      </c>
      <c r="S54" s="433"/>
      <c r="T54" s="433"/>
      <c r="U54" s="432">
        <f>S54+T54</f>
        <v>0</v>
      </c>
    </row>
    <row r="55" spans="1:21" s="49" customFormat="1" ht="14.25" customHeight="1">
      <c r="A55" s="430"/>
      <c r="B55" s="426" t="s">
        <v>296</v>
      </c>
      <c r="C55" s="427"/>
      <c r="D55" s="428" t="s">
        <v>352</v>
      </c>
      <c r="E55" s="432">
        <f>F55+I55+L55</f>
        <v>0</v>
      </c>
      <c r="F55" s="433"/>
      <c r="G55" s="433"/>
      <c r="H55" s="433"/>
      <c r="I55" s="432">
        <f>G55+H55</f>
        <v>0</v>
      </c>
      <c r="J55" s="433"/>
      <c r="K55" s="433"/>
      <c r="L55" s="432">
        <f>J55+K55</f>
        <v>0</v>
      </c>
      <c r="M55" s="48"/>
      <c r="N55" s="432">
        <f>O55+R55+U55</f>
        <v>0</v>
      </c>
      <c r="O55" s="433"/>
      <c r="P55" s="433"/>
      <c r="Q55" s="433"/>
      <c r="R55" s="432">
        <f>P55+Q55</f>
        <v>0</v>
      </c>
      <c r="S55" s="433"/>
      <c r="T55" s="433"/>
      <c r="U55" s="432">
        <f>S55+T55</f>
        <v>0</v>
      </c>
    </row>
    <row r="56" spans="1:21" s="39" customFormat="1" ht="12.75" customHeight="1">
      <c r="A56" s="430"/>
      <c r="B56" s="435" t="s">
        <v>297</v>
      </c>
      <c r="C56" s="427"/>
      <c r="D56" s="428"/>
      <c r="E56" s="429"/>
      <c r="F56" s="429"/>
      <c r="G56" s="429"/>
      <c r="H56" s="429"/>
      <c r="I56" s="429"/>
      <c r="J56" s="429"/>
      <c r="K56" s="429"/>
      <c r="L56" s="429"/>
      <c r="M56" s="45"/>
      <c r="N56" s="429"/>
      <c r="O56" s="429"/>
      <c r="P56" s="429"/>
      <c r="Q56" s="429"/>
      <c r="R56" s="429"/>
      <c r="S56" s="429"/>
      <c r="T56" s="429"/>
      <c r="U56" s="429"/>
    </row>
    <row r="57" spans="1:21" s="39" customFormat="1" ht="14.25" customHeight="1">
      <c r="A57" s="430"/>
      <c r="B57" s="435" t="s">
        <v>298</v>
      </c>
      <c r="C57" s="427"/>
      <c r="D57" s="428">
        <v>649</v>
      </c>
      <c r="E57" s="432">
        <f>F57+I57+L57</f>
        <v>0</v>
      </c>
      <c r="F57" s="433"/>
      <c r="G57" s="433"/>
      <c r="H57" s="433"/>
      <c r="I57" s="432">
        <f>G57+H57</f>
        <v>0</v>
      </c>
      <c r="J57" s="433"/>
      <c r="K57" s="433"/>
      <c r="L57" s="432">
        <f>J57+K57</f>
        <v>0</v>
      </c>
      <c r="M57" s="45"/>
      <c r="N57" s="432">
        <f>O57+R57+U57</f>
        <v>0</v>
      </c>
      <c r="O57" s="433"/>
      <c r="P57" s="433"/>
      <c r="Q57" s="433"/>
      <c r="R57" s="432">
        <f>P57+Q57</f>
        <v>0</v>
      </c>
      <c r="S57" s="433"/>
      <c r="T57" s="433"/>
      <c r="U57" s="432">
        <f>S57+T57</f>
        <v>0</v>
      </c>
    </row>
    <row r="58" spans="1:21" s="39" customFormat="1" ht="14.25" customHeight="1">
      <c r="A58" s="430"/>
      <c r="B58" s="435"/>
      <c r="C58" s="427"/>
      <c r="D58" s="428"/>
      <c r="E58" s="429"/>
      <c r="F58" s="429"/>
      <c r="G58" s="429"/>
      <c r="H58" s="429"/>
      <c r="I58" s="429"/>
      <c r="J58" s="429"/>
      <c r="K58" s="429"/>
      <c r="L58" s="429"/>
      <c r="M58" s="45"/>
      <c r="N58" s="429"/>
      <c r="O58" s="429"/>
      <c r="P58" s="429"/>
      <c r="Q58" s="429"/>
      <c r="R58" s="429"/>
      <c r="S58" s="429"/>
      <c r="T58" s="429"/>
      <c r="U58" s="429"/>
    </row>
    <row r="59" spans="1:21" s="39" customFormat="1" ht="14.25" customHeight="1">
      <c r="A59" s="424" t="s">
        <v>299</v>
      </c>
      <c r="B59" s="436"/>
      <c r="C59" s="421"/>
      <c r="D59" s="422">
        <v>65</v>
      </c>
      <c r="E59" s="432">
        <f>F59+I59+L59</f>
        <v>0</v>
      </c>
      <c r="F59" s="438"/>
      <c r="G59" s="438"/>
      <c r="H59" s="438"/>
      <c r="I59" s="432">
        <f>G59+H59</f>
        <v>0</v>
      </c>
      <c r="J59" s="438"/>
      <c r="K59" s="438"/>
      <c r="L59" s="432">
        <f>J59+K59</f>
        <v>0</v>
      </c>
      <c r="M59" s="45"/>
      <c r="N59" s="432">
        <f>O59+R59+U59</f>
        <v>0</v>
      </c>
      <c r="O59" s="438"/>
      <c r="P59" s="438"/>
      <c r="Q59" s="438"/>
      <c r="R59" s="432">
        <f>P59+Q59</f>
        <v>0</v>
      </c>
      <c r="S59" s="438"/>
      <c r="T59" s="438"/>
      <c r="U59" s="432">
        <f>S59+T59</f>
        <v>0</v>
      </c>
    </row>
    <row r="60" spans="1:21" s="39" customFormat="1" ht="14.25" customHeight="1">
      <c r="A60" s="440"/>
      <c r="B60" s="441"/>
      <c r="C60" s="442"/>
      <c r="D60" s="443"/>
      <c r="E60" s="444"/>
      <c r="F60" s="444"/>
      <c r="G60" s="444"/>
      <c r="H60" s="444"/>
      <c r="I60" s="444"/>
      <c r="J60" s="444"/>
      <c r="K60" s="444"/>
      <c r="L60" s="444"/>
      <c r="M60" s="45"/>
      <c r="N60" s="444"/>
      <c r="O60" s="444"/>
      <c r="P60" s="444"/>
      <c r="Q60" s="444"/>
      <c r="R60" s="444"/>
      <c r="S60" s="444"/>
      <c r="T60" s="444"/>
      <c r="U60" s="444"/>
    </row>
    <row r="61" spans="1:21" s="49" customFormat="1" ht="14.25" customHeight="1">
      <c r="A61" s="424" t="s">
        <v>300</v>
      </c>
      <c r="B61" s="436"/>
      <c r="C61" s="421"/>
      <c r="D61" s="422">
        <v>66</v>
      </c>
      <c r="E61" s="432">
        <f>F61+I61+L61</f>
        <v>0</v>
      </c>
      <c r="F61" s="438"/>
      <c r="G61" s="438"/>
      <c r="H61" s="438"/>
      <c r="I61" s="432">
        <f>G61+H61</f>
        <v>0</v>
      </c>
      <c r="J61" s="438"/>
      <c r="K61" s="438"/>
      <c r="L61" s="432">
        <f>J61+K61</f>
        <v>0</v>
      </c>
      <c r="M61" s="45"/>
      <c r="N61" s="432">
        <f>O61+R61+U61</f>
        <v>0</v>
      </c>
      <c r="O61" s="438"/>
      <c r="P61" s="438"/>
      <c r="Q61" s="438"/>
      <c r="R61" s="432">
        <f>P61+Q61</f>
        <v>0</v>
      </c>
      <c r="S61" s="438"/>
      <c r="T61" s="438"/>
      <c r="U61" s="432">
        <f>S61+T61</f>
        <v>0</v>
      </c>
    </row>
    <row r="62" spans="1:21" s="49" customFormat="1" ht="14.25" customHeight="1">
      <c r="A62" s="430"/>
      <c r="B62" s="426"/>
      <c r="C62" s="427"/>
      <c r="D62" s="428"/>
      <c r="E62" s="429"/>
      <c r="F62" s="429"/>
      <c r="G62" s="429"/>
      <c r="H62" s="429"/>
      <c r="I62" s="429"/>
      <c r="J62" s="429"/>
      <c r="K62" s="429"/>
      <c r="L62" s="429"/>
      <c r="M62" s="48"/>
      <c r="N62" s="429"/>
      <c r="O62" s="429"/>
      <c r="P62" s="429"/>
      <c r="Q62" s="429"/>
      <c r="R62" s="429"/>
      <c r="S62" s="429"/>
      <c r="T62" s="429"/>
      <c r="U62" s="429"/>
    </row>
    <row r="63" spans="1:21" s="51" customFormat="1" ht="12.75" customHeight="1">
      <c r="A63" s="424" t="s">
        <v>301</v>
      </c>
      <c r="B63" s="420"/>
      <c r="C63" s="421"/>
      <c r="D63" s="422"/>
      <c r="E63" s="423"/>
      <c r="F63" s="423"/>
      <c r="G63" s="423"/>
      <c r="H63" s="423"/>
      <c r="I63" s="423"/>
      <c r="J63" s="423"/>
      <c r="K63" s="423"/>
      <c r="L63" s="423"/>
      <c r="M63" s="45"/>
      <c r="N63" s="423"/>
      <c r="O63" s="423"/>
      <c r="P63" s="423"/>
      <c r="Q63" s="423"/>
      <c r="R63" s="423"/>
      <c r="S63" s="423"/>
      <c r="T63" s="423"/>
      <c r="U63" s="423"/>
    </row>
    <row r="64" spans="1:21" s="49" customFormat="1" ht="14.25" customHeight="1">
      <c r="A64" s="424" t="s">
        <v>302</v>
      </c>
      <c r="B64" s="420"/>
      <c r="C64" s="421"/>
      <c r="D64" s="422">
        <v>680</v>
      </c>
      <c r="E64" s="432">
        <f>F64+I64+L64</f>
        <v>0</v>
      </c>
      <c r="F64" s="438"/>
      <c r="G64" s="438"/>
      <c r="H64" s="438"/>
      <c r="I64" s="432">
        <f>G64+H64</f>
        <v>0</v>
      </c>
      <c r="J64" s="438"/>
      <c r="K64" s="438"/>
      <c r="L64" s="432">
        <f>J64+K64</f>
        <v>0</v>
      </c>
      <c r="M64" s="45"/>
      <c r="N64" s="432">
        <f>O64+R64+U64</f>
        <v>0</v>
      </c>
      <c r="O64" s="438"/>
      <c r="P64" s="438"/>
      <c r="Q64" s="438"/>
      <c r="R64" s="432">
        <f>P64+Q64</f>
        <v>0</v>
      </c>
      <c r="S64" s="438"/>
      <c r="T64" s="438"/>
      <c r="U64" s="432">
        <f>S64+T64</f>
        <v>0</v>
      </c>
    </row>
    <row r="65" spans="1:22" s="39" customFormat="1" ht="12.75" customHeight="1">
      <c r="A65" s="440"/>
      <c r="B65" s="445"/>
      <c r="C65" s="442"/>
      <c r="D65" s="443"/>
      <c r="E65" s="444"/>
      <c r="F65" s="444"/>
      <c r="G65" s="444"/>
      <c r="H65" s="444"/>
      <c r="I65" s="444"/>
      <c r="J65" s="444"/>
      <c r="K65" s="444"/>
      <c r="L65" s="444"/>
      <c r="M65" s="45"/>
      <c r="N65" s="444"/>
      <c r="O65" s="444"/>
      <c r="P65" s="444"/>
      <c r="Q65" s="444"/>
      <c r="R65" s="444"/>
      <c r="S65" s="444"/>
      <c r="T65" s="444"/>
      <c r="U65" s="444"/>
    </row>
    <row r="66" spans="1:22" s="39" customFormat="1">
      <c r="A66" s="424" t="s">
        <v>303</v>
      </c>
      <c r="B66" s="420"/>
      <c r="C66" s="421"/>
      <c r="D66" s="422" t="s">
        <v>353</v>
      </c>
      <c r="E66" s="432">
        <f>F66+I66+L66</f>
        <v>0</v>
      </c>
      <c r="F66" s="438"/>
      <c r="G66" s="438"/>
      <c r="H66" s="438"/>
      <c r="I66" s="432">
        <f>G66+H66</f>
        <v>0</v>
      </c>
      <c r="J66" s="438"/>
      <c r="K66" s="438"/>
      <c r="L66" s="432">
        <f>J66+K66</f>
        <v>0</v>
      </c>
      <c r="M66" s="45"/>
      <c r="N66" s="432">
        <f>O66+R66+U66</f>
        <v>0</v>
      </c>
      <c r="O66" s="438"/>
      <c r="P66" s="438"/>
      <c r="Q66" s="438"/>
      <c r="R66" s="432">
        <f>P66+Q66</f>
        <v>0</v>
      </c>
      <c r="S66" s="438"/>
      <c r="T66" s="438"/>
      <c r="U66" s="432">
        <f>S66+T66</f>
        <v>0</v>
      </c>
    </row>
    <row r="67" spans="1:22" s="39" customFormat="1">
      <c r="A67" s="440"/>
      <c r="B67" s="445"/>
      <c r="C67" s="442"/>
      <c r="D67" s="443"/>
      <c r="E67" s="444"/>
      <c r="F67" s="444"/>
      <c r="G67" s="444"/>
      <c r="H67" s="444"/>
      <c r="I67" s="444"/>
      <c r="J67" s="444"/>
      <c r="K67" s="444"/>
      <c r="L67" s="444"/>
      <c r="M67" s="45"/>
      <c r="N67" s="444"/>
      <c r="O67" s="444"/>
      <c r="P67" s="444"/>
      <c r="Q67" s="444"/>
      <c r="R67" s="444"/>
      <c r="S67" s="444"/>
      <c r="T67" s="444"/>
      <c r="U67" s="444"/>
    </row>
    <row r="68" spans="1:22" s="33" customFormat="1">
      <c r="A68" s="424" t="s">
        <v>304</v>
      </c>
      <c r="B68" s="420"/>
      <c r="C68" s="421"/>
      <c r="D68" s="422" t="s">
        <v>354</v>
      </c>
      <c r="E68" s="432">
        <f>F68+I68+L68</f>
        <v>0</v>
      </c>
      <c r="F68" s="438"/>
      <c r="G68" s="438"/>
      <c r="H68" s="438"/>
      <c r="I68" s="432">
        <f>G68+H68</f>
        <v>0</v>
      </c>
      <c r="J68" s="438"/>
      <c r="K68" s="438"/>
      <c r="L68" s="432">
        <f>J68+K68</f>
        <v>0</v>
      </c>
      <c r="M68" s="45"/>
      <c r="N68" s="432">
        <f>O68+R68+U68</f>
        <v>0</v>
      </c>
      <c r="O68" s="438"/>
      <c r="P68" s="438"/>
      <c r="Q68" s="438"/>
      <c r="R68" s="432">
        <f>P68+Q68</f>
        <v>0</v>
      </c>
      <c r="S68" s="438"/>
      <c r="T68" s="438"/>
      <c r="U68" s="432">
        <f>S68+T68</f>
        <v>0</v>
      </c>
    </row>
    <row r="69" spans="1:22" s="53" customFormat="1" ht="12.75" customHeight="1">
      <c r="A69" s="430"/>
      <c r="B69" s="426"/>
      <c r="C69" s="427"/>
      <c r="D69" s="428"/>
      <c r="E69" s="428"/>
      <c r="F69" s="428"/>
      <c r="G69" s="429"/>
      <c r="H69" s="429"/>
      <c r="I69" s="429"/>
      <c r="J69" s="429"/>
      <c r="K69" s="429"/>
      <c r="L69" s="429"/>
      <c r="M69" s="52"/>
      <c r="N69" s="428"/>
      <c r="O69" s="428"/>
      <c r="P69" s="429"/>
      <c r="Q69" s="429"/>
      <c r="R69" s="429"/>
      <c r="S69" s="429"/>
      <c r="T69" s="429"/>
      <c r="U69" s="429"/>
    </row>
    <row r="70" spans="1:22" s="39" customFormat="1" ht="6" customHeight="1">
      <c r="A70" s="448"/>
      <c r="B70" s="449"/>
      <c r="C70" s="450"/>
      <c r="D70" s="1468"/>
      <c r="E70" s="1468"/>
      <c r="F70" s="1468"/>
      <c r="G70" s="1469"/>
      <c r="H70" s="1469"/>
      <c r="I70" s="1469"/>
      <c r="J70" s="1469"/>
      <c r="K70" s="1469"/>
      <c r="L70" s="1469"/>
      <c r="M70" s="45"/>
      <c r="N70" s="1468"/>
      <c r="O70" s="1468"/>
      <c r="P70" s="1469"/>
      <c r="Q70" s="1469"/>
      <c r="R70" s="1469"/>
      <c r="S70" s="1469"/>
      <c r="T70" s="1469"/>
      <c r="U70" s="1469"/>
    </row>
    <row r="71" spans="1:22" s="53" customFormat="1" ht="12.75" customHeight="1">
      <c r="A71" s="454"/>
      <c r="B71" s="455"/>
      <c r="C71" s="456" t="s">
        <v>368</v>
      </c>
      <c r="D71" s="457" t="s">
        <v>355</v>
      </c>
      <c r="E71" s="458">
        <f t="shared" ref="E71:L71" si="6">E42+E59+E61+E64+E66+E68</f>
        <v>0</v>
      </c>
      <c r="F71" s="458">
        <f t="shared" si="6"/>
        <v>0</v>
      </c>
      <c r="G71" s="458">
        <f t="shared" si="6"/>
        <v>0</v>
      </c>
      <c r="H71" s="458">
        <f t="shared" si="6"/>
        <v>0</v>
      </c>
      <c r="I71" s="458">
        <f t="shared" si="6"/>
        <v>0</v>
      </c>
      <c r="J71" s="458">
        <f t="shared" si="6"/>
        <v>0</v>
      </c>
      <c r="K71" s="458">
        <f t="shared" si="6"/>
        <v>0</v>
      </c>
      <c r="L71" s="458">
        <f t="shared" si="6"/>
        <v>0</v>
      </c>
      <c r="M71" s="45"/>
      <c r="N71" s="458">
        <f t="shared" ref="N71:U71" si="7">N42+N59+N61+N64+N66+N68</f>
        <v>0</v>
      </c>
      <c r="O71" s="458">
        <f t="shared" si="7"/>
        <v>0</v>
      </c>
      <c r="P71" s="458">
        <f t="shared" si="7"/>
        <v>0</v>
      </c>
      <c r="Q71" s="458">
        <f t="shared" si="7"/>
        <v>0</v>
      </c>
      <c r="R71" s="458">
        <f t="shared" si="7"/>
        <v>0</v>
      </c>
      <c r="S71" s="458">
        <f t="shared" si="7"/>
        <v>0</v>
      </c>
      <c r="T71" s="458">
        <f t="shared" si="7"/>
        <v>0</v>
      </c>
      <c r="U71" s="458">
        <f t="shared" si="7"/>
        <v>0</v>
      </c>
    </row>
    <row r="72" spans="1:22" s="39" customFormat="1" ht="16.5" thickBot="1">
      <c r="A72" s="460"/>
      <c r="B72" s="461"/>
      <c r="C72" s="462"/>
      <c r="D72" s="463"/>
      <c r="E72" s="463"/>
      <c r="F72" s="463"/>
      <c r="G72" s="465"/>
      <c r="H72" s="465"/>
      <c r="I72" s="465"/>
      <c r="J72" s="465"/>
      <c r="K72" s="465"/>
      <c r="L72" s="465"/>
      <c r="M72" s="45"/>
      <c r="N72" s="463"/>
      <c r="O72" s="463"/>
      <c r="P72" s="465"/>
      <c r="Q72" s="465"/>
      <c r="R72" s="465"/>
      <c r="S72" s="465"/>
      <c r="T72" s="465"/>
      <c r="U72" s="465"/>
    </row>
    <row r="73" spans="1:22" s="39" customFormat="1">
      <c r="A73" s="1470" t="s">
        <v>494</v>
      </c>
      <c r="D73" s="54"/>
      <c r="E73" s="54"/>
      <c r="F73" s="54"/>
      <c r="M73" s="45"/>
      <c r="N73" s="45"/>
    </row>
    <row r="74" spans="1:22" s="39" customFormat="1" ht="15">
      <c r="D74" s="467" t="s">
        <v>305</v>
      </c>
      <c r="E74" s="468">
        <f>E33</f>
        <v>0</v>
      </c>
      <c r="F74" s="468">
        <f t="shared" ref="F74:L74" si="8">F33</f>
        <v>0</v>
      </c>
      <c r="G74" s="468">
        <f t="shared" si="8"/>
        <v>0</v>
      </c>
      <c r="H74" s="468">
        <f t="shared" si="8"/>
        <v>0</v>
      </c>
      <c r="I74" s="468">
        <f t="shared" si="8"/>
        <v>0</v>
      </c>
      <c r="J74" s="468">
        <f t="shared" si="8"/>
        <v>0</v>
      </c>
      <c r="K74" s="468">
        <f t="shared" si="8"/>
        <v>0</v>
      </c>
      <c r="L74" s="468">
        <f t="shared" si="8"/>
        <v>0</v>
      </c>
      <c r="M74" s="45"/>
      <c r="N74" s="467" t="s">
        <v>305</v>
      </c>
      <c r="O74" s="468">
        <f>O33</f>
        <v>0</v>
      </c>
      <c r="P74" s="468">
        <f t="shared" ref="P74:U74" si="9">P33</f>
        <v>0</v>
      </c>
      <c r="Q74" s="468">
        <f t="shared" si="9"/>
        <v>0</v>
      </c>
      <c r="R74" s="468">
        <f t="shared" si="9"/>
        <v>0</v>
      </c>
      <c r="S74" s="468">
        <f t="shared" si="9"/>
        <v>0</v>
      </c>
      <c r="T74" s="468">
        <f t="shared" si="9"/>
        <v>0</v>
      </c>
      <c r="U74" s="468">
        <f t="shared" si="9"/>
        <v>0</v>
      </c>
      <c r="V74" s="468"/>
    </row>
    <row r="75" spans="1:22" s="39" customFormat="1" ht="15">
      <c r="D75" s="467" t="s">
        <v>306</v>
      </c>
      <c r="E75" s="468">
        <f>E71</f>
        <v>0</v>
      </c>
      <c r="F75" s="468">
        <f t="shared" ref="F75:L75" si="10">F71</f>
        <v>0</v>
      </c>
      <c r="G75" s="468">
        <f t="shared" si="10"/>
        <v>0</v>
      </c>
      <c r="H75" s="468">
        <f t="shared" si="10"/>
        <v>0</v>
      </c>
      <c r="I75" s="468">
        <f t="shared" si="10"/>
        <v>0</v>
      </c>
      <c r="J75" s="468">
        <f t="shared" si="10"/>
        <v>0</v>
      </c>
      <c r="K75" s="468">
        <f t="shared" si="10"/>
        <v>0</v>
      </c>
      <c r="L75" s="468">
        <f t="shared" si="10"/>
        <v>0</v>
      </c>
      <c r="M75" s="45"/>
      <c r="N75" s="467" t="s">
        <v>306</v>
      </c>
      <c r="O75" s="468">
        <f>O71</f>
        <v>0</v>
      </c>
      <c r="P75" s="468">
        <f t="shared" ref="P75:U75" si="11">P71</f>
        <v>0</v>
      </c>
      <c r="Q75" s="468">
        <f t="shared" si="11"/>
        <v>0</v>
      </c>
      <c r="R75" s="468">
        <f t="shared" si="11"/>
        <v>0</v>
      </c>
      <c r="S75" s="468">
        <f t="shared" si="11"/>
        <v>0</v>
      </c>
      <c r="T75" s="468">
        <f t="shared" si="11"/>
        <v>0</v>
      </c>
      <c r="U75" s="468">
        <f t="shared" si="11"/>
        <v>0</v>
      </c>
      <c r="V75" s="468"/>
    </row>
    <row r="76" spans="1:22" s="39" customFormat="1" ht="15">
      <c r="D76" s="467" t="s">
        <v>307</v>
      </c>
      <c r="E76" s="468">
        <f>E74-E75</f>
        <v>0</v>
      </c>
      <c r="F76" s="468">
        <f t="shared" ref="F76:L76" si="12">F74-F75</f>
        <v>0</v>
      </c>
      <c r="G76" s="468">
        <f t="shared" si="12"/>
        <v>0</v>
      </c>
      <c r="H76" s="468">
        <f t="shared" si="12"/>
        <v>0</v>
      </c>
      <c r="I76" s="468">
        <f t="shared" si="12"/>
        <v>0</v>
      </c>
      <c r="J76" s="468">
        <f t="shared" si="12"/>
        <v>0</v>
      </c>
      <c r="K76" s="468">
        <f t="shared" si="12"/>
        <v>0</v>
      </c>
      <c r="L76" s="468">
        <f t="shared" si="12"/>
        <v>0</v>
      </c>
      <c r="M76" s="45"/>
      <c r="N76" s="467" t="s">
        <v>307</v>
      </c>
      <c r="O76" s="468">
        <f>O74-O75</f>
        <v>0</v>
      </c>
      <c r="P76" s="468">
        <f t="shared" ref="P76:U76" si="13">P74-P75</f>
        <v>0</v>
      </c>
      <c r="Q76" s="468">
        <f t="shared" si="13"/>
        <v>0</v>
      </c>
      <c r="R76" s="468">
        <f t="shared" si="13"/>
        <v>0</v>
      </c>
      <c r="S76" s="468">
        <f t="shared" si="13"/>
        <v>0</v>
      </c>
      <c r="T76" s="468">
        <f t="shared" si="13"/>
        <v>0</v>
      </c>
      <c r="U76" s="468">
        <f t="shared" si="13"/>
        <v>0</v>
      </c>
      <c r="V76" s="468"/>
    </row>
    <row r="77" spans="1:22" s="39" customFormat="1">
      <c r="D77" s="54"/>
      <c r="E77" s="54"/>
      <c r="F77" s="54"/>
      <c r="N77" s="45"/>
      <c r="O77" s="45"/>
    </row>
    <row r="78" spans="1:22" s="39" customFormat="1">
      <c r="D78" s="54"/>
      <c r="E78" s="54"/>
      <c r="F78" s="54"/>
      <c r="N78" s="45"/>
      <c r="O78" s="45"/>
    </row>
    <row r="79" spans="1:22" s="39" customFormat="1">
      <c r="D79" s="54"/>
      <c r="E79" s="54"/>
      <c r="F79" s="54"/>
      <c r="N79" s="45"/>
      <c r="O79" s="45"/>
    </row>
    <row r="80" spans="1:22" s="39" customFormat="1">
      <c r="D80" s="54"/>
      <c r="E80" s="54"/>
      <c r="F80" s="54"/>
      <c r="N80" s="45"/>
      <c r="O80" s="45"/>
    </row>
    <row r="81" spans="4:15" s="39" customFormat="1">
      <c r="D81" s="54"/>
      <c r="E81" s="54"/>
      <c r="F81" s="54"/>
      <c r="N81" s="45"/>
      <c r="O81" s="45"/>
    </row>
    <row r="82" spans="4:15" s="39" customFormat="1">
      <c r="D82" s="54"/>
      <c r="E82" s="54"/>
      <c r="F82" s="54"/>
      <c r="N82" s="45"/>
      <c r="O82" s="45"/>
    </row>
    <row r="83" spans="4:15" s="39" customFormat="1">
      <c r="D83" s="54"/>
      <c r="E83" s="54"/>
      <c r="F83" s="54"/>
      <c r="N83" s="45"/>
      <c r="O83" s="45"/>
    </row>
    <row r="84" spans="4:15" s="39" customFormat="1">
      <c r="D84" s="54"/>
      <c r="E84" s="54"/>
      <c r="F84" s="54"/>
      <c r="N84" s="45"/>
      <c r="O84" s="45"/>
    </row>
    <row r="85" spans="4:15" s="39" customFormat="1">
      <c r="D85" s="54"/>
      <c r="E85" s="54"/>
      <c r="F85" s="54"/>
      <c r="N85" s="45"/>
      <c r="O85" s="45"/>
    </row>
    <row r="86" spans="4:15" s="39" customFormat="1">
      <c r="D86" s="54"/>
      <c r="E86" s="54"/>
      <c r="F86" s="54"/>
      <c r="N86" s="45"/>
      <c r="O86" s="45"/>
    </row>
    <row r="87" spans="4:15" s="39" customFormat="1">
      <c r="D87" s="54"/>
      <c r="E87" s="54"/>
      <c r="F87" s="54"/>
      <c r="N87" s="45"/>
      <c r="O87" s="45"/>
    </row>
    <row r="88" spans="4:15" s="39" customFormat="1">
      <c r="D88" s="54"/>
      <c r="E88" s="54"/>
      <c r="F88" s="54"/>
      <c r="N88" s="45"/>
      <c r="O88" s="45"/>
    </row>
    <row r="89" spans="4:15" s="39" customFormat="1">
      <c r="D89" s="54"/>
      <c r="E89" s="54"/>
      <c r="F89" s="54"/>
      <c r="N89" s="45"/>
      <c r="O89" s="45"/>
    </row>
    <row r="90" spans="4:15" s="39" customFormat="1">
      <c r="D90" s="54"/>
      <c r="E90" s="54"/>
      <c r="F90" s="54"/>
      <c r="N90" s="45"/>
      <c r="O90" s="45"/>
    </row>
    <row r="91" spans="4:15" s="39" customFormat="1">
      <c r="D91" s="54"/>
      <c r="E91" s="54"/>
      <c r="F91" s="54"/>
      <c r="N91" s="45"/>
      <c r="O91" s="45"/>
    </row>
    <row r="92" spans="4:15" s="39" customFormat="1">
      <c r="D92" s="54"/>
      <c r="E92" s="54"/>
      <c r="F92" s="54"/>
      <c r="N92" s="45"/>
      <c r="O92" s="45"/>
    </row>
    <row r="93" spans="4:15" s="39" customFormat="1">
      <c r="D93" s="54"/>
      <c r="E93" s="54"/>
      <c r="F93" s="54"/>
      <c r="N93" s="45"/>
      <c r="O93" s="45"/>
    </row>
    <row r="94" spans="4:15" s="39" customFormat="1">
      <c r="D94" s="54"/>
      <c r="E94" s="54"/>
      <c r="F94" s="54"/>
      <c r="N94" s="45"/>
      <c r="O94" s="45"/>
    </row>
    <row r="95" spans="4:15" s="39" customFormat="1">
      <c r="D95" s="54"/>
      <c r="E95" s="54"/>
      <c r="F95" s="54"/>
      <c r="N95" s="45"/>
      <c r="O95" s="45"/>
    </row>
    <row r="96" spans="4:15" s="39" customFormat="1">
      <c r="D96" s="54"/>
      <c r="E96" s="54"/>
      <c r="F96" s="54"/>
      <c r="N96" s="45"/>
      <c r="O96" s="45"/>
    </row>
    <row r="97" spans="4:15" s="39" customFormat="1">
      <c r="D97" s="54"/>
      <c r="E97" s="54"/>
      <c r="F97" s="54"/>
      <c r="N97" s="45"/>
      <c r="O97" s="45"/>
    </row>
    <row r="98" spans="4:15" s="39" customFormat="1">
      <c r="D98" s="54"/>
      <c r="E98" s="54"/>
      <c r="F98" s="54"/>
      <c r="N98" s="45"/>
      <c r="O98" s="45"/>
    </row>
    <row r="99" spans="4:15" s="39" customFormat="1">
      <c r="D99" s="54"/>
      <c r="E99" s="54"/>
      <c r="F99" s="54"/>
      <c r="N99" s="45"/>
      <c r="O99" s="45"/>
    </row>
    <row r="100" spans="4:15" s="39" customFormat="1">
      <c r="D100" s="54"/>
      <c r="E100" s="54"/>
      <c r="F100" s="54"/>
      <c r="N100" s="45"/>
      <c r="O100" s="45"/>
    </row>
    <row r="101" spans="4:15" s="39" customFormat="1">
      <c r="D101" s="54"/>
      <c r="E101" s="54"/>
      <c r="F101" s="54"/>
      <c r="N101" s="45"/>
      <c r="O101" s="45"/>
    </row>
    <row r="102" spans="4:15" s="39" customFormat="1">
      <c r="D102" s="54"/>
      <c r="E102" s="54"/>
      <c r="F102" s="54"/>
      <c r="N102" s="45"/>
      <c r="O102" s="45"/>
    </row>
    <row r="103" spans="4:15" s="39" customFormat="1">
      <c r="D103" s="54"/>
      <c r="E103" s="54"/>
      <c r="F103" s="54"/>
      <c r="N103" s="45"/>
      <c r="O103" s="45"/>
    </row>
    <row r="104" spans="4:15" s="39" customFormat="1">
      <c r="D104" s="54"/>
      <c r="E104" s="54"/>
      <c r="F104" s="54"/>
      <c r="N104" s="45"/>
      <c r="O104" s="45"/>
    </row>
    <row r="105" spans="4:15" s="39" customFormat="1">
      <c r="D105" s="54"/>
      <c r="E105" s="54"/>
      <c r="F105" s="54"/>
      <c r="N105" s="45"/>
      <c r="O105" s="45"/>
    </row>
    <row r="106" spans="4:15" s="39" customFormat="1">
      <c r="D106" s="54"/>
      <c r="E106" s="54"/>
      <c r="F106" s="54"/>
      <c r="N106" s="45"/>
      <c r="O106" s="45"/>
    </row>
    <row r="107" spans="4:15" s="39" customFormat="1">
      <c r="D107" s="54"/>
      <c r="E107" s="54"/>
      <c r="F107" s="54"/>
      <c r="N107" s="45"/>
      <c r="O107" s="45"/>
    </row>
    <row r="108" spans="4:15" s="39" customFormat="1">
      <c r="D108" s="54"/>
      <c r="E108" s="54"/>
      <c r="F108" s="54"/>
      <c r="N108" s="45"/>
      <c r="O108" s="45"/>
    </row>
    <row r="109" spans="4:15" s="39" customFormat="1">
      <c r="D109" s="54"/>
      <c r="E109" s="54"/>
      <c r="F109" s="54"/>
      <c r="N109" s="45"/>
      <c r="O109" s="45"/>
    </row>
    <row r="110" spans="4:15" s="39" customFormat="1">
      <c r="D110" s="54"/>
      <c r="E110" s="54"/>
      <c r="F110" s="54"/>
      <c r="N110" s="45"/>
      <c r="O110" s="45"/>
    </row>
    <row r="111" spans="4:15" s="39" customFormat="1">
      <c r="D111" s="54"/>
      <c r="E111" s="54"/>
      <c r="F111" s="54"/>
      <c r="N111" s="45"/>
      <c r="O111" s="45"/>
    </row>
    <row r="112" spans="4:15" s="39" customFormat="1">
      <c r="D112" s="54"/>
      <c r="E112" s="54"/>
      <c r="F112" s="54"/>
      <c r="N112" s="45"/>
      <c r="O112" s="45"/>
    </row>
    <row r="113" spans="4:15" s="39" customFormat="1">
      <c r="D113" s="54"/>
      <c r="E113" s="54"/>
      <c r="F113" s="54"/>
      <c r="N113" s="45"/>
      <c r="O113" s="45"/>
    </row>
    <row r="114" spans="4:15" s="39" customFormat="1">
      <c r="D114" s="54"/>
      <c r="E114" s="54"/>
      <c r="F114" s="54"/>
      <c r="N114" s="45"/>
      <c r="O114" s="45"/>
    </row>
    <row r="115" spans="4:15" s="39" customFormat="1">
      <c r="D115" s="54"/>
      <c r="E115" s="54"/>
      <c r="F115" s="54"/>
      <c r="N115" s="45"/>
      <c r="O115" s="45"/>
    </row>
    <row r="116" spans="4:15" s="39" customFormat="1">
      <c r="D116" s="54"/>
      <c r="E116" s="54"/>
      <c r="F116" s="54"/>
      <c r="N116" s="45"/>
      <c r="O116" s="45"/>
    </row>
    <row r="117" spans="4:15" s="33" customFormat="1">
      <c r="D117" s="55"/>
      <c r="E117" s="55"/>
      <c r="F117" s="55"/>
      <c r="N117" s="44"/>
      <c r="O117" s="44"/>
    </row>
    <row r="118" spans="4:15" s="33" customFormat="1">
      <c r="D118" s="55"/>
      <c r="E118" s="55"/>
      <c r="F118" s="55"/>
      <c r="N118" s="44"/>
      <c r="O118" s="44"/>
    </row>
    <row r="119" spans="4:15" s="33" customFormat="1">
      <c r="D119" s="55"/>
      <c r="E119" s="55"/>
      <c r="F119" s="55"/>
      <c r="N119" s="44"/>
      <c r="O119" s="44"/>
    </row>
    <row r="120" spans="4:15" s="33" customFormat="1">
      <c r="D120" s="55"/>
      <c r="E120" s="55"/>
      <c r="F120" s="55"/>
      <c r="N120" s="44"/>
      <c r="O120" s="44"/>
    </row>
  </sheetData>
  <mergeCells count="26">
    <mergeCell ref="N37:N40"/>
    <mergeCell ref="O37:O40"/>
    <mergeCell ref="P37:U37"/>
    <mergeCell ref="G38:I39"/>
    <mergeCell ref="J38:L39"/>
    <mergeCell ref="P38:R39"/>
    <mergeCell ref="S38:U39"/>
    <mergeCell ref="A37:C40"/>
    <mergeCell ref="D37:D40"/>
    <mergeCell ref="E37:E40"/>
    <mergeCell ref="F37:F40"/>
    <mergeCell ref="G37:L37"/>
    <mergeCell ref="E5:L5"/>
    <mergeCell ref="N5:U5"/>
    <mergeCell ref="A6:C9"/>
    <mergeCell ref="D6:D9"/>
    <mergeCell ref="E6:E9"/>
    <mergeCell ref="F6:F9"/>
    <mergeCell ref="G6:L6"/>
    <mergeCell ref="N6:N9"/>
    <mergeCell ref="O6:O9"/>
    <mergeCell ref="P6:U6"/>
    <mergeCell ref="G7:I8"/>
    <mergeCell ref="J7:L8"/>
    <mergeCell ref="P7:R8"/>
    <mergeCell ref="S7:U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1.xml><?xml version="1.0" encoding="utf-8"?>
<worksheet xmlns="http://schemas.openxmlformats.org/spreadsheetml/2006/main" xmlns:r="http://schemas.openxmlformats.org/officeDocument/2006/relationships">
  <sheetPr published="0" enableFormatConditionsCalculation="0"/>
  <dimension ref="A1:AT422"/>
  <sheetViews>
    <sheetView showGridLines="0" zoomScale="75" zoomScaleNormal="75" zoomScaleSheetLayoutView="75" workbookViewId="0">
      <selection activeCell="J24" sqref="J24"/>
    </sheetView>
  </sheetViews>
  <sheetFormatPr baseColWidth="10" defaultColWidth="8.85546875" defaultRowHeight="12.75"/>
  <cols>
    <col min="1" max="1" width="7.140625" style="907" customWidth="1"/>
    <col min="2" max="2" width="8.7109375" style="907" customWidth="1"/>
    <col min="3" max="3" width="35.5703125" style="907" bestFit="1" customWidth="1"/>
    <col min="4" max="4" width="3.28515625" style="907" customWidth="1"/>
    <col min="5" max="5" width="4.7109375" style="907" customWidth="1"/>
    <col min="6" max="6" width="4" style="907" customWidth="1"/>
    <col min="7" max="8" width="3.7109375" style="908" customWidth="1"/>
    <col min="9" max="9" width="65" style="908" customWidth="1"/>
    <col min="10" max="10" width="90.42578125" style="907" customWidth="1"/>
    <col min="11" max="15" width="30.7109375" style="907" customWidth="1"/>
    <col min="16" max="17" width="30.7109375" style="809" customWidth="1"/>
    <col min="18" max="31" width="20.7109375" style="923" customWidth="1"/>
    <col min="32" max="32" width="20.7109375" style="924" customWidth="1"/>
    <col min="33" max="45" width="8.85546875" style="898"/>
    <col min="46" max="16384" width="8.85546875" style="809"/>
  </cols>
  <sheetData>
    <row r="1" spans="1:46" s="820" customFormat="1" ht="18">
      <c r="A1" s="817" t="s">
        <v>1413</v>
      </c>
      <c r="B1" s="817"/>
      <c r="C1" s="817"/>
      <c r="D1" s="817"/>
      <c r="E1" s="817"/>
      <c r="F1" s="817"/>
      <c r="G1" s="818"/>
      <c r="H1" s="818"/>
      <c r="I1" s="817"/>
      <c r="J1" s="819"/>
      <c r="K1" s="819"/>
      <c r="L1" s="819"/>
      <c r="M1" s="819"/>
      <c r="N1" s="819"/>
      <c r="O1" s="817"/>
      <c r="P1" s="817"/>
      <c r="Q1" s="817"/>
      <c r="AF1" s="821"/>
      <c r="AG1" s="822"/>
      <c r="AH1" s="822"/>
      <c r="AI1" s="822"/>
      <c r="AJ1" s="822"/>
      <c r="AK1" s="822"/>
      <c r="AL1" s="822"/>
      <c r="AM1" s="822"/>
      <c r="AN1" s="822"/>
      <c r="AO1" s="822"/>
      <c r="AP1" s="822"/>
      <c r="AQ1" s="822"/>
      <c r="AR1" s="822"/>
      <c r="AS1" s="822"/>
    </row>
    <row r="2" spans="1:46" s="826" customFormat="1" ht="11.25">
      <c r="A2" s="62" t="str">
        <f>'PAGE DE GARDE'!C8</f>
        <v>GAZ</v>
      </c>
      <c r="B2" s="94"/>
      <c r="C2" s="62"/>
      <c r="D2" s="953" t="str">
        <f>'PAGE DE GARDE'!C10</f>
        <v>REALITE 2015 V0</v>
      </c>
      <c r="E2" s="823"/>
      <c r="F2" s="823"/>
      <c r="G2" s="824"/>
      <c r="H2" s="824"/>
      <c r="I2" s="823"/>
      <c r="J2" s="825"/>
      <c r="K2" s="825"/>
      <c r="L2" s="825"/>
      <c r="M2" s="825"/>
      <c r="N2" s="825"/>
      <c r="O2" s="823"/>
      <c r="P2" s="823"/>
      <c r="Q2" s="823"/>
      <c r="AF2" s="827"/>
      <c r="AG2" s="828"/>
      <c r="AH2" s="828"/>
      <c r="AI2" s="828"/>
      <c r="AJ2" s="828"/>
      <c r="AK2" s="828"/>
      <c r="AL2" s="828"/>
      <c r="AM2" s="828"/>
      <c r="AN2" s="828"/>
      <c r="AO2" s="828"/>
      <c r="AP2" s="828"/>
      <c r="AQ2" s="828"/>
      <c r="AR2" s="828"/>
      <c r="AS2" s="828"/>
    </row>
    <row r="3" spans="1:46" s="826" customFormat="1" ht="11.25">
      <c r="A3" s="270" t="str">
        <f>'PAGE DE GARDE'!C7</f>
        <v>GRD</v>
      </c>
      <c r="B3" s="73"/>
      <c r="C3" s="62"/>
      <c r="D3" s="63"/>
      <c r="E3" s="823"/>
      <c r="F3" s="823"/>
      <c r="G3" s="824"/>
      <c r="H3" s="824"/>
      <c r="I3" s="823"/>
      <c r="J3" s="825"/>
      <c r="K3" s="825"/>
      <c r="L3" s="825"/>
      <c r="M3" s="825"/>
      <c r="N3" s="825"/>
      <c r="O3" s="823"/>
      <c r="P3" s="823"/>
      <c r="Q3" s="823"/>
      <c r="AF3" s="827"/>
      <c r="AG3" s="828"/>
      <c r="AH3" s="828"/>
      <c r="AI3" s="828"/>
      <c r="AJ3" s="828"/>
      <c r="AK3" s="828"/>
      <c r="AL3" s="828"/>
      <c r="AM3" s="828"/>
      <c r="AN3" s="828"/>
      <c r="AO3" s="828"/>
      <c r="AP3" s="828"/>
      <c r="AQ3" s="828"/>
      <c r="AR3" s="828"/>
      <c r="AS3" s="828"/>
    </row>
    <row r="4" spans="1:46" s="829" customFormat="1" ht="13.5" thickBot="1">
      <c r="G4" s="830"/>
      <c r="H4" s="830"/>
      <c r="K4" s="951"/>
      <c r="AF4" s="831"/>
      <c r="AG4" s="832"/>
      <c r="AH4" s="832"/>
      <c r="AI4" s="832"/>
      <c r="AJ4" s="832"/>
      <c r="AK4" s="832"/>
      <c r="AL4" s="832"/>
      <c r="AM4" s="832"/>
      <c r="AN4" s="832"/>
      <c r="AO4" s="832"/>
      <c r="AP4" s="832"/>
      <c r="AQ4" s="832"/>
      <c r="AR4" s="832"/>
      <c r="AS4" s="832"/>
    </row>
    <row r="5" spans="1:46" s="836" customFormat="1" ht="14.25" thickTop="1" thickBot="1">
      <c r="A5" s="833" t="s">
        <v>250</v>
      </c>
      <c r="B5" s="834"/>
      <c r="C5" s="834"/>
      <c r="D5" s="2716" t="str">
        <f>'PAGE DE GARDE'!C7</f>
        <v>GRD</v>
      </c>
      <c r="E5" s="2717"/>
      <c r="F5" s="2717"/>
      <c r="G5" s="2717"/>
      <c r="H5" s="2717"/>
      <c r="I5" s="2717"/>
      <c r="J5" s="2718"/>
      <c r="K5" s="918"/>
      <c r="L5" s="835"/>
      <c r="M5" s="835"/>
      <c r="N5" s="835"/>
      <c r="O5" s="829"/>
      <c r="P5" s="829"/>
      <c r="Q5" s="829"/>
      <c r="S5" s="829"/>
      <c r="T5" s="829"/>
      <c r="U5" s="829"/>
      <c r="V5" s="829"/>
      <c r="W5" s="829"/>
      <c r="X5" s="829"/>
      <c r="Y5" s="829"/>
      <c r="Z5" s="829"/>
      <c r="AA5" s="829"/>
      <c r="AB5" s="829"/>
      <c r="AC5" s="829"/>
      <c r="AD5" s="829"/>
      <c r="AE5" s="829"/>
      <c r="AF5" s="829"/>
      <c r="AG5" s="837"/>
      <c r="AH5" s="837"/>
      <c r="AI5" s="837"/>
      <c r="AJ5" s="837"/>
      <c r="AK5" s="837"/>
      <c r="AL5" s="837"/>
      <c r="AM5" s="837"/>
      <c r="AN5" s="837"/>
      <c r="AO5" s="837"/>
      <c r="AP5" s="837"/>
      <c r="AQ5" s="837"/>
      <c r="AR5" s="837"/>
      <c r="AS5" s="837"/>
      <c r="AT5" s="837"/>
    </row>
    <row r="6" spans="1:46" s="829" customFormat="1" ht="14.25" thickTop="1" thickBot="1">
      <c r="C6" s="838"/>
      <c r="H6" s="830"/>
      <c r="I6" s="830"/>
      <c r="K6" s="951"/>
      <c r="AG6" s="832"/>
      <c r="AH6" s="832"/>
      <c r="AI6" s="832"/>
      <c r="AJ6" s="832"/>
      <c r="AK6" s="832"/>
      <c r="AL6" s="832"/>
      <c r="AM6" s="832"/>
      <c r="AN6" s="832"/>
      <c r="AO6" s="832"/>
      <c r="AP6" s="832"/>
      <c r="AQ6" s="832"/>
      <c r="AR6" s="832"/>
      <c r="AS6" s="832"/>
      <c r="AT6" s="832"/>
    </row>
    <row r="7" spans="1:46" s="811" customFormat="1" ht="17.25" customHeight="1">
      <c r="A7" s="2700" t="s">
        <v>229</v>
      </c>
      <c r="B7" s="2701"/>
      <c r="C7" s="2702"/>
      <c r="D7" s="839"/>
      <c r="E7" s="840"/>
      <c r="F7" s="840"/>
      <c r="G7" s="840"/>
      <c r="H7" s="841"/>
      <c r="I7" s="841"/>
      <c r="J7" s="842"/>
      <c r="K7" s="2711" t="s">
        <v>345</v>
      </c>
      <c r="L7" s="2714" t="str">
        <f>'PAGE DE GARDE'!B16</f>
        <v>REALITE 2014</v>
      </c>
      <c r="M7" s="2714" t="str">
        <f>'PAGE DE GARDE'!B16</f>
        <v>REALITE 2014</v>
      </c>
      <c r="N7" s="2709" t="str">
        <f>'PAGE DE GARDE'!B15</f>
        <v>BUDGET 2015</v>
      </c>
      <c r="O7" s="2709" t="str">
        <f>'PAGE DE GARDE'!B15</f>
        <v>BUDGET 2015</v>
      </c>
      <c r="P7" s="2714" t="str">
        <f>'PAGE DE GARDE'!B14</f>
        <v>REALITE 2015</v>
      </c>
      <c r="Q7" s="2714" t="str">
        <f>'PAGE DE GARDE'!B14</f>
        <v>REALITE 2015</v>
      </c>
      <c r="S7" s="843"/>
      <c r="T7" s="843"/>
      <c r="U7" s="843"/>
      <c r="V7" s="843"/>
      <c r="W7" s="843"/>
      <c r="X7" s="843"/>
      <c r="Y7" s="843"/>
      <c r="Z7" s="843"/>
      <c r="AA7" s="843"/>
      <c r="AB7" s="843"/>
      <c r="AC7" s="843"/>
      <c r="AD7" s="843"/>
      <c r="AE7" s="843"/>
      <c r="AF7" s="843"/>
      <c r="AG7" s="844"/>
      <c r="AH7" s="844"/>
      <c r="AI7" s="844"/>
      <c r="AJ7" s="844"/>
      <c r="AK7" s="844"/>
      <c r="AL7" s="844"/>
      <c r="AM7" s="844"/>
      <c r="AN7" s="844"/>
      <c r="AO7" s="844"/>
      <c r="AP7" s="844"/>
      <c r="AQ7" s="844"/>
      <c r="AR7" s="844"/>
      <c r="AS7" s="844"/>
      <c r="AT7" s="844"/>
    </row>
    <row r="8" spans="1:46" s="811" customFormat="1" ht="16.5" customHeight="1" thickBot="1">
      <c r="A8" s="2703"/>
      <c r="B8" s="2704"/>
      <c r="C8" s="2705"/>
      <c r="D8" s="845"/>
      <c r="E8" s="846"/>
      <c r="F8" s="846"/>
      <c r="G8" s="846"/>
      <c r="H8" s="847"/>
      <c r="I8" s="847"/>
      <c r="J8" s="848"/>
      <c r="K8" s="2712"/>
      <c r="L8" s="2715"/>
      <c r="M8" s="2715"/>
      <c r="N8" s="2710"/>
      <c r="O8" s="2710"/>
      <c r="P8" s="2715"/>
      <c r="Q8" s="2715"/>
      <c r="S8" s="843"/>
      <c r="T8" s="843"/>
      <c r="U8" s="843"/>
      <c r="V8" s="843"/>
      <c r="W8" s="843"/>
      <c r="X8" s="843"/>
      <c r="Y8" s="843"/>
      <c r="Z8" s="843"/>
      <c r="AA8" s="843"/>
      <c r="AB8" s="843"/>
      <c r="AC8" s="843"/>
      <c r="AD8" s="843"/>
      <c r="AE8" s="843"/>
      <c r="AF8" s="843"/>
      <c r="AG8" s="844"/>
      <c r="AH8" s="844"/>
      <c r="AI8" s="844"/>
      <c r="AJ8" s="844"/>
      <c r="AK8" s="844"/>
      <c r="AL8" s="844"/>
      <c r="AM8" s="844"/>
      <c r="AN8" s="844"/>
      <c r="AO8" s="844"/>
      <c r="AP8" s="844"/>
      <c r="AQ8" s="844"/>
      <c r="AR8" s="844"/>
      <c r="AS8" s="844"/>
      <c r="AT8" s="844"/>
    </row>
    <row r="9" spans="1:46" s="811" customFormat="1" ht="15.75" thickBot="1">
      <c r="A9" s="2706"/>
      <c r="B9" s="2707"/>
      <c r="C9" s="2708"/>
      <c r="D9" s="849"/>
      <c r="E9" s="850"/>
      <c r="F9" s="850"/>
      <c r="G9" s="850"/>
      <c r="H9" s="851"/>
      <c r="I9" s="851"/>
      <c r="J9" s="852"/>
      <c r="K9" s="2713"/>
      <c r="L9" s="853" t="s">
        <v>346</v>
      </c>
      <c r="M9" s="853" t="s">
        <v>369</v>
      </c>
      <c r="N9" s="853" t="s">
        <v>346</v>
      </c>
      <c r="O9" s="853" t="s">
        <v>369</v>
      </c>
      <c r="P9" s="853" t="s">
        <v>346</v>
      </c>
      <c r="Q9" s="853" t="s">
        <v>369</v>
      </c>
      <c r="R9" s="854" t="s">
        <v>0</v>
      </c>
      <c r="S9" s="855">
        <v>60</v>
      </c>
      <c r="T9" s="856">
        <v>61</v>
      </c>
      <c r="U9" s="855">
        <v>62</v>
      </c>
      <c r="V9" s="855">
        <v>630</v>
      </c>
      <c r="W9" s="855" t="s">
        <v>350</v>
      </c>
      <c r="X9" s="855" t="s">
        <v>351</v>
      </c>
      <c r="Y9" s="855" t="s">
        <v>2</v>
      </c>
      <c r="Z9" s="855">
        <v>65</v>
      </c>
      <c r="AA9" s="855">
        <v>66</v>
      </c>
      <c r="AB9" s="855" t="s">
        <v>353</v>
      </c>
      <c r="AC9" s="844"/>
      <c r="AD9" s="844"/>
      <c r="AE9" s="844"/>
      <c r="AF9" s="844"/>
      <c r="AG9" s="844"/>
      <c r="AH9" s="844"/>
      <c r="AI9" s="844"/>
      <c r="AJ9" s="844"/>
      <c r="AK9" s="844"/>
      <c r="AL9" s="844"/>
      <c r="AM9" s="844"/>
      <c r="AN9" s="844"/>
      <c r="AO9" s="844"/>
      <c r="AP9" s="844"/>
    </row>
    <row r="10" spans="1:46" s="811" customFormat="1" ht="15">
      <c r="A10" s="857"/>
      <c r="B10" s="858"/>
      <c r="C10" s="859"/>
      <c r="D10" s="810" t="s">
        <v>495</v>
      </c>
      <c r="F10" s="812"/>
      <c r="G10" s="813"/>
      <c r="H10" s="813"/>
      <c r="I10" s="813"/>
      <c r="J10" s="1426"/>
      <c r="K10" s="1430"/>
      <c r="L10" s="858">
        <f>L11+L12</f>
        <v>0</v>
      </c>
      <c r="M10" s="858">
        <f t="shared" ref="M10" si="0">M11+M12</f>
        <v>0</v>
      </c>
      <c r="N10" s="858">
        <f t="shared" ref="N10" si="1">N11+N12</f>
        <v>0</v>
      </c>
      <c r="O10" s="858">
        <f t="shared" ref="O10" si="2">O11+O12</f>
        <v>0</v>
      </c>
      <c r="P10" s="858">
        <f t="shared" ref="P10" si="3">P11+P12</f>
        <v>0</v>
      </c>
      <c r="Q10" s="858">
        <f t="shared" ref="Q10:AB10" si="4">Q11+Q12</f>
        <v>0</v>
      </c>
      <c r="R10" s="863">
        <f>P10-SUM(S10:AB10)</f>
        <v>0</v>
      </c>
      <c r="S10" s="2286">
        <f t="shared" si="4"/>
        <v>0</v>
      </c>
      <c r="T10" s="858">
        <f t="shared" si="4"/>
        <v>0</v>
      </c>
      <c r="U10" s="858">
        <f t="shared" si="4"/>
        <v>0</v>
      </c>
      <c r="V10" s="858">
        <f t="shared" si="4"/>
        <v>0</v>
      </c>
      <c r="W10" s="858">
        <f t="shared" si="4"/>
        <v>0</v>
      </c>
      <c r="X10" s="858">
        <f t="shared" si="4"/>
        <v>0</v>
      </c>
      <c r="Y10" s="858">
        <f t="shared" si="4"/>
        <v>0</v>
      </c>
      <c r="Z10" s="858">
        <f t="shared" si="4"/>
        <v>0</v>
      </c>
      <c r="AA10" s="858">
        <f t="shared" si="4"/>
        <v>0</v>
      </c>
      <c r="AB10" s="858">
        <f t="shared" si="4"/>
        <v>0</v>
      </c>
      <c r="AC10" s="844"/>
      <c r="AD10" s="844"/>
      <c r="AE10" s="844"/>
      <c r="AF10" s="844"/>
      <c r="AG10" s="844"/>
      <c r="AH10" s="844"/>
      <c r="AI10" s="844"/>
      <c r="AJ10" s="844"/>
      <c r="AK10" s="844"/>
      <c r="AL10" s="844"/>
      <c r="AM10" s="844"/>
      <c r="AN10" s="844"/>
      <c r="AO10" s="844"/>
      <c r="AP10" s="844"/>
    </row>
    <row r="11" spans="1:46" s="811" customFormat="1" ht="15">
      <c r="A11" s="857"/>
      <c r="B11" s="858"/>
      <c r="C11" s="859"/>
      <c r="D11" s="810"/>
      <c r="E11" s="813"/>
      <c r="F11" s="813" t="s">
        <v>496</v>
      </c>
      <c r="G11" s="813"/>
      <c r="H11" s="813"/>
      <c r="I11" s="813"/>
      <c r="J11" s="1426"/>
      <c r="K11" s="1431"/>
      <c r="L11" s="858"/>
      <c r="M11" s="858"/>
      <c r="N11" s="858"/>
      <c r="O11" s="858"/>
      <c r="P11" s="858"/>
      <c r="Q11" s="858"/>
      <c r="R11" s="863"/>
      <c r="S11" s="876"/>
      <c r="T11" s="959"/>
      <c r="U11" s="959"/>
      <c r="V11" s="959"/>
      <c r="W11" s="959"/>
      <c r="X11" s="959"/>
      <c r="Y11" s="959"/>
      <c r="Z11" s="959"/>
      <c r="AA11" s="959"/>
      <c r="AB11" s="959"/>
      <c r="AC11" s="844"/>
      <c r="AD11" s="844"/>
      <c r="AE11" s="844"/>
      <c r="AF11" s="844"/>
      <c r="AG11" s="844"/>
      <c r="AH11" s="844"/>
      <c r="AI11" s="844"/>
      <c r="AJ11" s="844"/>
      <c r="AK11" s="844"/>
      <c r="AL11" s="844"/>
      <c r="AM11" s="844"/>
      <c r="AN11" s="844"/>
      <c r="AO11" s="844"/>
      <c r="AP11" s="844"/>
    </row>
    <row r="12" spans="1:46" s="811" customFormat="1" ht="15">
      <c r="A12" s="857"/>
      <c r="B12" s="858"/>
      <c r="C12" s="859"/>
      <c r="D12" s="810"/>
      <c r="E12" s="813"/>
      <c r="F12" s="813" t="s">
        <v>497</v>
      </c>
      <c r="G12" s="813"/>
      <c r="H12" s="813"/>
      <c r="I12" s="813"/>
      <c r="J12" s="1426"/>
      <c r="K12" s="1431"/>
      <c r="L12" s="858"/>
      <c r="M12" s="858"/>
      <c r="N12" s="858"/>
      <c r="O12" s="858"/>
      <c r="P12" s="858"/>
      <c r="Q12" s="858"/>
      <c r="R12" s="863"/>
      <c r="S12" s="876"/>
      <c r="T12" s="959"/>
      <c r="U12" s="959"/>
      <c r="V12" s="959"/>
      <c r="W12" s="959"/>
      <c r="X12" s="959"/>
      <c r="Y12" s="959"/>
      <c r="Z12" s="959"/>
      <c r="AA12" s="959"/>
      <c r="AB12" s="959"/>
      <c r="AC12" s="844"/>
      <c r="AD12" s="844"/>
      <c r="AE12" s="844"/>
      <c r="AF12" s="844"/>
      <c r="AG12" s="844"/>
      <c r="AH12" s="844"/>
      <c r="AI12" s="844"/>
      <c r="AJ12" s="844"/>
      <c r="AK12" s="844"/>
      <c r="AL12" s="844"/>
      <c r="AM12" s="844"/>
      <c r="AN12" s="844"/>
      <c r="AO12" s="844"/>
      <c r="AP12" s="844"/>
    </row>
    <row r="13" spans="1:46" s="811" customFormat="1" ht="15">
      <c r="A13" s="857"/>
      <c r="B13" s="858"/>
      <c r="C13" s="859"/>
      <c r="D13" s="810"/>
      <c r="E13" s="814"/>
      <c r="F13" s="814"/>
      <c r="G13" s="814"/>
      <c r="H13" s="814"/>
      <c r="I13" s="814"/>
      <c r="J13" s="1426"/>
      <c r="K13" s="1431"/>
      <c r="L13" s="860"/>
      <c r="M13" s="860"/>
      <c r="N13" s="860"/>
      <c r="O13" s="860"/>
      <c r="P13" s="860"/>
      <c r="Q13" s="860"/>
      <c r="R13" s="863"/>
      <c r="S13" s="2020"/>
      <c r="T13" s="860"/>
      <c r="U13" s="860"/>
      <c r="V13" s="860"/>
      <c r="W13" s="860"/>
      <c r="X13" s="860"/>
      <c r="Y13" s="860"/>
      <c r="Z13" s="860"/>
      <c r="AA13" s="860"/>
      <c r="AB13" s="860"/>
      <c r="AC13" s="844"/>
      <c r="AD13" s="844"/>
      <c r="AE13" s="844"/>
      <c r="AF13" s="844"/>
      <c r="AG13" s="844"/>
      <c r="AH13" s="844"/>
      <c r="AI13" s="844"/>
      <c r="AJ13" s="844"/>
      <c r="AK13" s="844"/>
      <c r="AL13" s="844"/>
      <c r="AM13" s="844"/>
      <c r="AN13" s="844"/>
      <c r="AO13" s="844"/>
      <c r="AP13" s="844"/>
    </row>
    <row r="14" spans="1:46" s="865" customFormat="1" ht="15" customHeight="1">
      <c r="A14" s="857"/>
      <c r="B14" s="858"/>
      <c r="C14" s="859"/>
      <c r="D14" s="812" t="s">
        <v>265</v>
      </c>
      <c r="F14" s="813"/>
      <c r="G14" s="813"/>
      <c r="H14" s="813"/>
      <c r="I14" s="813"/>
      <c r="J14" s="1426"/>
      <c r="K14" s="1431"/>
      <c r="L14" s="858">
        <f>L16+L97+L107+L112</f>
        <v>0</v>
      </c>
      <c r="M14" s="858">
        <f>M16+M97+M107+M112</f>
        <v>0</v>
      </c>
      <c r="N14" s="858">
        <f>N16+N97+N107+N112</f>
        <v>0</v>
      </c>
      <c r="O14" s="858">
        <f t="shared" ref="O14:Q14" si="5">O16+O97+O107+O112</f>
        <v>0</v>
      </c>
      <c r="P14" s="858">
        <f t="shared" si="5"/>
        <v>0</v>
      </c>
      <c r="Q14" s="858">
        <f t="shared" si="5"/>
        <v>0</v>
      </c>
      <c r="R14" s="863">
        <f>P14-SUM(S14:AB14)</f>
        <v>0</v>
      </c>
      <c r="S14" s="876">
        <f>S16+S97+S107+S112</f>
        <v>0</v>
      </c>
      <c r="T14" s="959">
        <f t="shared" ref="T14:AB14" si="6">T16+T97+T107+T112</f>
        <v>0</v>
      </c>
      <c r="U14" s="959">
        <f t="shared" si="6"/>
        <v>0</v>
      </c>
      <c r="V14" s="959">
        <f t="shared" si="6"/>
        <v>0</v>
      </c>
      <c r="W14" s="959">
        <f t="shared" si="6"/>
        <v>0</v>
      </c>
      <c r="X14" s="959">
        <f t="shared" si="6"/>
        <v>0</v>
      </c>
      <c r="Y14" s="959">
        <f t="shared" si="6"/>
        <v>0</v>
      </c>
      <c r="Z14" s="959">
        <f t="shared" si="6"/>
        <v>0</v>
      </c>
      <c r="AA14" s="959">
        <f t="shared" si="6"/>
        <v>0</v>
      </c>
      <c r="AB14" s="959">
        <f t="shared" si="6"/>
        <v>0</v>
      </c>
      <c r="AC14" s="864"/>
      <c r="AD14" s="864"/>
      <c r="AE14" s="864"/>
      <c r="AF14" s="864"/>
      <c r="AG14" s="864"/>
      <c r="AH14" s="864"/>
      <c r="AI14" s="864"/>
      <c r="AJ14" s="864"/>
      <c r="AK14" s="864"/>
      <c r="AL14" s="864"/>
      <c r="AM14" s="864"/>
      <c r="AN14" s="864"/>
      <c r="AO14" s="864"/>
      <c r="AP14" s="864"/>
    </row>
    <row r="15" spans="1:46" s="868" customFormat="1" ht="15" customHeight="1">
      <c r="A15" s="857"/>
      <c r="B15" s="858"/>
      <c r="C15" s="859"/>
      <c r="D15" s="810"/>
      <c r="E15" s="813"/>
      <c r="F15" s="813"/>
      <c r="G15" s="813"/>
      <c r="H15" s="813"/>
      <c r="I15" s="813"/>
      <c r="J15" s="1426"/>
      <c r="K15" s="1431"/>
      <c r="L15" s="858"/>
      <c r="M15" s="858"/>
      <c r="N15" s="858"/>
      <c r="O15" s="858"/>
      <c r="P15" s="858"/>
      <c r="Q15" s="858"/>
      <c r="R15" s="866"/>
      <c r="S15" s="876"/>
      <c r="T15" s="959"/>
      <c r="U15" s="959"/>
      <c r="V15" s="959"/>
      <c r="W15" s="959"/>
      <c r="X15" s="959"/>
      <c r="Y15" s="959"/>
      <c r="Z15" s="959"/>
      <c r="AA15" s="959"/>
      <c r="AB15" s="959"/>
      <c r="AC15" s="867"/>
      <c r="AD15" s="867"/>
      <c r="AE15" s="867"/>
      <c r="AF15" s="867"/>
      <c r="AG15" s="867"/>
      <c r="AH15" s="867"/>
      <c r="AI15" s="867"/>
      <c r="AJ15" s="867"/>
      <c r="AK15" s="867"/>
      <c r="AL15" s="867"/>
      <c r="AM15" s="867"/>
      <c r="AN15" s="867"/>
      <c r="AO15" s="867"/>
      <c r="AP15" s="867"/>
    </row>
    <row r="16" spans="1:46" s="868" customFormat="1" ht="15" customHeight="1">
      <c r="A16" s="857"/>
      <c r="B16" s="858"/>
      <c r="C16" s="859"/>
      <c r="D16" s="857"/>
      <c r="E16" s="813" t="s">
        <v>439</v>
      </c>
      <c r="F16" s="813" t="s">
        <v>266</v>
      </c>
      <c r="G16" s="813"/>
      <c r="H16" s="813"/>
      <c r="I16" s="813"/>
      <c r="J16" s="1426"/>
      <c r="K16" s="1431"/>
      <c r="L16" s="858">
        <f>L18+L74+L89</f>
        <v>0</v>
      </c>
      <c r="M16" s="858">
        <f>M18+M74+M89</f>
        <v>0</v>
      </c>
      <c r="N16" s="858">
        <f>N18+N74+N89</f>
        <v>0</v>
      </c>
      <c r="O16" s="858">
        <f>O18+O74+O89</f>
        <v>0</v>
      </c>
      <c r="P16" s="858">
        <f t="shared" ref="P16:Q16" si="7">P18+P74+P89</f>
        <v>0</v>
      </c>
      <c r="Q16" s="858">
        <f t="shared" si="7"/>
        <v>0</v>
      </c>
      <c r="R16" s="863">
        <f>P16-SUM(S16:AB16)</f>
        <v>0</v>
      </c>
      <c r="S16" s="876">
        <f t="shared" ref="S16:AB16" si="8">S18+S74+S89</f>
        <v>0</v>
      </c>
      <c r="T16" s="959">
        <f t="shared" si="8"/>
        <v>0</v>
      </c>
      <c r="U16" s="959">
        <f t="shared" si="8"/>
        <v>0</v>
      </c>
      <c r="V16" s="959">
        <f t="shared" si="8"/>
        <v>0</v>
      </c>
      <c r="W16" s="959">
        <f t="shared" si="8"/>
        <v>0</v>
      </c>
      <c r="X16" s="959">
        <f t="shared" si="8"/>
        <v>0</v>
      </c>
      <c r="Y16" s="959">
        <f t="shared" si="8"/>
        <v>0</v>
      </c>
      <c r="Z16" s="959">
        <f t="shared" si="8"/>
        <v>0</v>
      </c>
      <c r="AA16" s="959">
        <f t="shared" si="8"/>
        <v>0</v>
      </c>
      <c r="AB16" s="959">
        <f t="shared" si="8"/>
        <v>0</v>
      </c>
      <c r="AC16" s="867"/>
      <c r="AD16" s="867"/>
      <c r="AE16" s="867"/>
      <c r="AF16" s="867"/>
      <c r="AG16" s="867"/>
      <c r="AH16" s="867"/>
      <c r="AI16" s="867"/>
      <c r="AJ16" s="867"/>
      <c r="AK16" s="867"/>
      <c r="AL16" s="867"/>
      <c r="AM16" s="867"/>
      <c r="AN16" s="867"/>
      <c r="AO16" s="867"/>
      <c r="AP16" s="867"/>
    </row>
    <row r="17" spans="1:42" s="868" customFormat="1" ht="15" customHeight="1">
      <c r="A17" s="857"/>
      <c r="B17" s="858"/>
      <c r="C17" s="859"/>
      <c r="D17" s="857"/>
      <c r="E17" s="869"/>
      <c r="F17" s="813"/>
      <c r="G17" s="813"/>
      <c r="H17" s="813"/>
      <c r="I17" s="813"/>
      <c r="J17" s="1426"/>
      <c r="K17" s="1431"/>
      <c r="L17" s="858"/>
      <c r="M17" s="858"/>
      <c r="N17" s="858"/>
      <c r="O17" s="858"/>
      <c r="P17" s="858"/>
      <c r="Q17" s="858"/>
      <c r="R17" s="866"/>
      <c r="S17" s="876"/>
      <c r="T17" s="959"/>
      <c r="U17" s="959"/>
      <c r="V17" s="959"/>
      <c r="W17" s="959"/>
      <c r="X17" s="959"/>
      <c r="Y17" s="959"/>
      <c r="Z17" s="959"/>
      <c r="AA17" s="959"/>
      <c r="AB17" s="959"/>
      <c r="AC17" s="867"/>
      <c r="AD17" s="867"/>
      <c r="AE17" s="867"/>
      <c r="AF17" s="867"/>
      <c r="AG17" s="867"/>
      <c r="AH17" s="867"/>
      <c r="AI17" s="867"/>
      <c r="AJ17" s="867"/>
      <c r="AK17" s="867"/>
      <c r="AL17" s="867"/>
      <c r="AM17" s="867"/>
      <c r="AN17" s="867"/>
      <c r="AO17" s="867"/>
      <c r="AP17" s="867"/>
    </row>
    <row r="18" spans="1:42" s="868" customFormat="1" ht="15" customHeight="1">
      <c r="A18" s="857"/>
      <c r="B18" s="858"/>
      <c r="C18" s="859"/>
      <c r="D18" s="857"/>
      <c r="E18" s="813"/>
      <c r="F18" s="813" t="s">
        <v>359</v>
      </c>
      <c r="G18" s="813" t="s">
        <v>267</v>
      </c>
      <c r="H18" s="813"/>
      <c r="I18" s="813"/>
      <c r="J18" s="1426"/>
      <c r="K18" s="1431"/>
      <c r="L18" s="858">
        <f>L20+L39+L43+L65+L67+L69+L71+L72</f>
        <v>0</v>
      </c>
      <c r="M18" s="858">
        <f>M20+M39+M43+M65+M67+M69+M71+M72</f>
        <v>0</v>
      </c>
      <c r="N18" s="858">
        <f>N20+N39+N43+N65+N67+N69+N71+N72</f>
        <v>0</v>
      </c>
      <c r="O18" s="858">
        <f t="shared" ref="O18:Q18" si="9">O20+O39+O43+O65+O67+O69+O71+O72</f>
        <v>0</v>
      </c>
      <c r="P18" s="858">
        <f t="shared" si="9"/>
        <v>0</v>
      </c>
      <c r="Q18" s="858">
        <f t="shared" si="9"/>
        <v>0</v>
      </c>
      <c r="R18" s="863">
        <f>P18-SUM(S18:AB18)</f>
        <v>0</v>
      </c>
      <c r="S18" s="876">
        <f t="shared" ref="S18:AB18" si="10">S20+S39+S43+S65+S67+S69+S71+S72</f>
        <v>0</v>
      </c>
      <c r="T18" s="959">
        <f t="shared" si="10"/>
        <v>0</v>
      </c>
      <c r="U18" s="959">
        <f t="shared" si="10"/>
        <v>0</v>
      </c>
      <c r="V18" s="959">
        <f t="shared" si="10"/>
        <v>0</v>
      </c>
      <c r="W18" s="959">
        <f t="shared" si="10"/>
        <v>0</v>
      </c>
      <c r="X18" s="959">
        <f t="shared" si="10"/>
        <v>0</v>
      </c>
      <c r="Y18" s="959">
        <f t="shared" si="10"/>
        <v>0</v>
      </c>
      <c r="Z18" s="959">
        <f t="shared" si="10"/>
        <v>0</v>
      </c>
      <c r="AA18" s="959">
        <f t="shared" si="10"/>
        <v>0</v>
      </c>
      <c r="AB18" s="959">
        <f t="shared" si="10"/>
        <v>0</v>
      </c>
      <c r="AC18" s="867"/>
      <c r="AD18" s="867"/>
      <c r="AE18" s="867"/>
      <c r="AF18" s="867"/>
      <c r="AG18" s="867"/>
      <c r="AH18" s="867"/>
      <c r="AI18" s="867"/>
      <c r="AJ18" s="867"/>
      <c r="AK18" s="867"/>
      <c r="AL18" s="867"/>
      <c r="AM18" s="867"/>
      <c r="AN18" s="867"/>
      <c r="AO18" s="867"/>
      <c r="AP18" s="867"/>
    </row>
    <row r="19" spans="1:42" s="865" customFormat="1" ht="15" customHeight="1">
      <c r="A19" s="857"/>
      <c r="B19" s="858"/>
      <c r="C19" s="859"/>
      <c r="D19" s="857"/>
      <c r="E19" s="813"/>
      <c r="F19" s="813"/>
      <c r="G19" s="813"/>
      <c r="H19" s="813"/>
      <c r="I19" s="870"/>
      <c r="J19" s="1427"/>
      <c r="K19" s="1432"/>
      <c r="L19" s="871"/>
      <c r="M19" s="871"/>
      <c r="N19" s="871"/>
      <c r="O19" s="871"/>
      <c r="P19" s="871"/>
      <c r="Q19" s="871"/>
      <c r="R19" s="863"/>
      <c r="S19" s="872"/>
      <c r="T19" s="960"/>
      <c r="U19" s="960"/>
      <c r="V19" s="960"/>
      <c r="W19" s="960"/>
      <c r="X19" s="960"/>
      <c r="Y19" s="960"/>
      <c r="Z19" s="960"/>
      <c r="AA19" s="960"/>
      <c r="AB19" s="960"/>
      <c r="AC19" s="864"/>
      <c r="AD19" s="864"/>
      <c r="AE19" s="864"/>
      <c r="AF19" s="864"/>
      <c r="AG19" s="864"/>
      <c r="AH19" s="864"/>
      <c r="AI19" s="864"/>
      <c r="AJ19" s="864"/>
      <c r="AK19" s="864"/>
      <c r="AL19" s="864"/>
      <c r="AM19" s="864"/>
      <c r="AN19" s="864"/>
      <c r="AO19" s="864"/>
      <c r="AP19" s="864"/>
    </row>
    <row r="20" spans="1:42" s="865" customFormat="1" ht="15" customHeight="1">
      <c r="A20" s="857"/>
      <c r="B20" s="858"/>
      <c r="C20" s="859"/>
      <c r="D20" s="857"/>
      <c r="E20" s="813"/>
      <c r="F20" s="813"/>
      <c r="G20" s="813" t="s">
        <v>268</v>
      </c>
      <c r="H20" s="870"/>
      <c r="I20" s="870"/>
      <c r="J20" s="1427"/>
      <c r="K20" s="1431" t="s">
        <v>498</v>
      </c>
      <c r="L20" s="858">
        <f>L21+L22+L23+L24+L25+L29+L30+L31+L34+L35+L36+L37</f>
        <v>0</v>
      </c>
      <c r="M20" s="858">
        <f>M21+M22+M23+M24+M25+M29+M30+M31+M34+M35+M36+M37</f>
        <v>0</v>
      </c>
      <c r="N20" s="858">
        <f>N21+N22+N23+N24+N25+N29+N30+N31+N34+N35+N36+N37</f>
        <v>0</v>
      </c>
      <c r="O20" s="858">
        <f t="shared" ref="O20:Q20" si="11">O21+O22+O23+O24+O25+O29+O30+O31+O34+O35+O36+O37</f>
        <v>0</v>
      </c>
      <c r="P20" s="858">
        <f t="shared" si="11"/>
        <v>0</v>
      </c>
      <c r="Q20" s="858">
        <f t="shared" si="11"/>
        <v>0</v>
      </c>
      <c r="R20" s="863">
        <f>P20-SUM(S20:AB20)</f>
        <v>0</v>
      </c>
      <c r="S20" s="876">
        <f t="shared" ref="S20" si="12">S21+S22+S23+S24+S25+S29+S30+S31+S34+S35+S36+S37</f>
        <v>0</v>
      </c>
      <c r="T20" s="959">
        <f t="shared" ref="T20" si="13">T21+T22+T23+T24+T25+T29+T30+T31+T34+T35+T36+T37</f>
        <v>0</v>
      </c>
      <c r="U20" s="959">
        <f t="shared" ref="U20" si="14">U21+U22+U23+U24+U25+U29+U30+U31+U34+U35+U36+U37</f>
        <v>0</v>
      </c>
      <c r="V20" s="959">
        <f t="shared" ref="V20" si="15">V21+V22+V23+V24+V25+V29+V30+V31+V34+V35+V36+V37</f>
        <v>0</v>
      </c>
      <c r="W20" s="959">
        <f t="shared" ref="W20" si="16">W21+W22+W23+W24+W25+W29+W30+W31+W34+W35+W36+W37</f>
        <v>0</v>
      </c>
      <c r="X20" s="959">
        <f t="shared" ref="X20" si="17">X21+X22+X23+X24+X25+X29+X30+X31+X34+X35+X36+X37</f>
        <v>0</v>
      </c>
      <c r="Y20" s="959">
        <f t="shared" ref="Y20" si="18">Y21+Y22+Y23+Y24+Y25+Y29+Y30+Y31+Y34+Y35+Y36+Y37</f>
        <v>0</v>
      </c>
      <c r="Z20" s="959">
        <f t="shared" ref="Z20" si="19">Z21+Z22+Z23+Z24+Z25+Z29+Z30+Z31+Z34+Z35+Z36+Z37</f>
        <v>0</v>
      </c>
      <c r="AA20" s="959">
        <f t="shared" ref="AA20" si="20">AA21+AA22+AA23+AA24+AA25+AA29+AA30+AA31+AA34+AA35+AA36+AA37</f>
        <v>0</v>
      </c>
      <c r="AB20" s="959">
        <f t="shared" ref="AB20" si="21">AB21+AB22+AB23+AB24+AB25+AB29+AB30+AB31+AB34+AB35+AB36+AB37</f>
        <v>0</v>
      </c>
      <c r="AC20" s="864"/>
      <c r="AD20" s="864"/>
      <c r="AE20" s="864"/>
      <c r="AF20" s="864"/>
      <c r="AG20" s="864"/>
      <c r="AH20" s="864"/>
      <c r="AI20" s="864"/>
      <c r="AJ20" s="864"/>
      <c r="AK20" s="864"/>
      <c r="AL20" s="864"/>
      <c r="AM20" s="864"/>
      <c r="AN20" s="864"/>
      <c r="AO20" s="864"/>
      <c r="AP20" s="864"/>
    </row>
    <row r="21" spans="1:42" s="865" customFormat="1" ht="15" customHeight="1">
      <c r="A21" s="857"/>
      <c r="B21" s="858"/>
      <c r="C21" s="859" t="s">
        <v>230</v>
      </c>
      <c r="D21" s="857"/>
      <c r="E21" s="813"/>
      <c r="F21" s="813"/>
      <c r="G21" s="813"/>
      <c r="H21" s="870" t="s">
        <v>269</v>
      </c>
      <c r="I21" s="870"/>
      <c r="J21" s="1427"/>
      <c r="K21" s="1432"/>
      <c r="L21" s="871"/>
      <c r="M21" s="871"/>
      <c r="N21" s="871"/>
      <c r="O21" s="871"/>
      <c r="P21" s="871"/>
      <c r="Q21" s="871"/>
      <c r="R21" s="861"/>
      <c r="S21" s="872"/>
      <c r="T21" s="960"/>
      <c r="U21" s="960"/>
      <c r="V21" s="960"/>
      <c r="W21" s="960"/>
      <c r="X21" s="960"/>
      <c r="Y21" s="960"/>
      <c r="Z21" s="960"/>
      <c r="AA21" s="960"/>
      <c r="AB21" s="960"/>
      <c r="AC21" s="864"/>
      <c r="AD21" s="864"/>
      <c r="AE21" s="864"/>
      <c r="AF21" s="864"/>
      <c r="AG21" s="864"/>
      <c r="AH21" s="864"/>
      <c r="AI21" s="864"/>
      <c r="AJ21" s="864"/>
      <c r="AK21" s="864"/>
      <c r="AL21" s="864"/>
      <c r="AM21" s="864"/>
      <c r="AN21" s="864"/>
      <c r="AO21" s="864"/>
      <c r="AP21" s="864"/>
    </row>
    <row r="22" spans="1:42" s="865" customFormat="1" ht="15" customHeight="1">
      <c r="A22" s="857"/>
      <c r="B22" s="858"/>
      <c r="C22" s="859" t="s">
        <v>230</v>
      </c>
      <c r="D22" s="857"/>
      <c r="E22" s="813"/>
      <c r="F22" s="813"/>
      <c r="G22" s="813"/>
      <c r="H22" s="873" t="s">
        <v>270</v>
      </c>
      <c r="I22" s="873"/>
      <c r="J22" s="1427"/>
      <c r="K22" s="1432"/>
      <c r="L22" s="871"/>
      <c r="M22" s="871"/>
      <c r="N22" s="871"/>
      <c r="O22" s="871"/>
      <c r="P22" s="871"/>
      <c r="Q22" s="871"/>
      <c r="R22" s="861"/>
      <c r="S22" s="872"/>
      <c r="T22" s="960"/>
      <c r="U22" s="960"/>
      <c r="V22" s="960"/>
      <c r="W22" s="960"/>
      <c r="X22" s="960"/>
      <c r="Y22" s="960"/>
      <c r="Z22" s="960"/>
      <c r="AA22" s="960"/>
      <c r="AB22" s="960"/>
      <c r="AC22" s="864"/>
      <c r="AD22" s="864"/>
      <c r="AE22" s="864"/>
      <c r="AF22" s="864"/>
      <c r="AG22" s="864"/>
      <c r="AH22" s="864"/>
      <c r="AI22" s="864"/>
      <c r="AJ22" s="864"/>
      <c r="AK22" s="864"/>
      <c r="AL22" s="864"/>
      <c r="AM22" s="864"/>
      <c r="AN22" s="864"/>
      <c r="AO22" s="864"/>
      <c r="AP22" s="864"/>
    </row>
    <row r="23" spans="1:42" s="865" customFormat="1" ht="15" customHeight="1">
      <c r="A23" s="857"/>
      <c r="B23" s="858"/>
      <c r="C23" s="859" t="s">
        <v>231</v>
      </c>
      <c r="D23" s="857"/>
      <c r="E23" s="813"/>
      <c r="F23" s="813"/>
      <c r="G23" s="813"/>
      <c r="H23" s="870" t="s">
        <v>271</v>
      </c>
      <c r="I23" s="870"/>
      <c r="J23" s="1427"/>
      <c r="K23" s="1432"/>
      <c r="L23" s="871"/>
      <c r="M23" s="871"/>
      <c r="N23" s="871"/>
      <c r="O23" s="871"/>
      <c r="P23" s="871"/>
      <c r="Q23" s="871"/>
      <c r="R23" s="861"/>
      <c r="S23" s="872"/>
      <c r="T23" s="960"/>
      <c r="U23" s="960"/>
      <c r="V23" s="960"/>
      <c r="W23" s="960"/>
      <c r="X23" s="960"/>
      <c r="Y23" s="960"/>
      <c r="Z23" s="960"/>
      <c r="AA23" s="960"/>
      <c r="AB23" s="960"/>
      <c r="AC23" s="864"/>
      <c r="AD23" s="864"/>
      <c r="AE23" s="864"/>
      <c r="AF23" s="864"/>
      <c r="AG23" s="864"/>
      <c r="AH23" s="864"/>
      <c r="AI23" s="864"/>
      <c r="AJ23" s="864"/>
      <c r="AK23" s="864"/>
      <c r="AL23" s="864"/>
      <c r="AM23" s="864"/>
      <c r="AN23" s="864"/>
      <c r="AO23" s="864"/>
      <c r="AP23" s="864"/>
    </row>
    <row r="24" spans="1:42" s="865" customFormat="1" ht="15" customHeight="1">
      <c r="A24" s="857"/>
      <c r="B24" s="858"/>
      <c r="C24" s="859" t="s">
        <v>230</v>
      </c>
      <c r="D24" s="857"/>
      <c r="E24" s="813"/>
      <c r="F24" s="813"/>
      <c r="G24" s="813"/>
      <c r="H24" s="870" t="s">
        <v>272</v>
      </c>
      <c r="I24" s="870"/>
      <c r="J24" s="1427"/>
      <c r="K24" s="1432"/>
      <c r="L24" s="871"/>
      <c r="M24" s="871"/>
      <c r="N24" s="871"/>
      <c r="O24" s="871"/>
      <c r="P24" s="871"/>
      <c r="Q24" s="871"/>
      <c r="R24" s="861"/>
      <c r="S24" s="872"/>
      <c r="T24" s="960"/>
      <c r="U24" s="960"/>
      <c r="V24" s="960"/>
      <c r="W24" s="960"/>
      <c r="X24" s="960"/>
      <c r="Y24" s="960"/>
      <c r="Z24" s="960"/>
      <c r="AA24" s="960"/>
      <c r="AB24" s="960"/>
      <c r="AC24" s="864"/>
      <c r="AD24" s="864"/>
      <c r="AE24" s="864"/>
      <c r="AF24" s="864"/>
      <c r="AG24" s="864"/>
      <c r="AH24" s="864"/>
      <c r="AI24" s="864"/>
      <c r="AJ24" s="864"/>
      <c r="AK24" s="864"/>
      <c r="AL24" s="864"/>
      <c r="AM24" s="864"/>
      <c r="AN24" s="864"/>
      <c r="AO24" s="864"/>
      <c r="AP24" s="864"/>
    </row>
    <row r="25" spans="1:42" s="865" customFormat="1" ht="15" customHeight="1">
      <c r="A25" s="857"/>
      <c r="B25" s="858"/>
      <c r="C25" s="859"/>
      <c r="D25" s="857"/>
      <c r="E25" s="813"/>
      <c r="F25" s="813"/>
      <c r="G25" s="813"/>
      <c r="H25" s="870" t="s">
        <v>273</v>
      </c>
      <c r="I25" s="870"/>
      <c r="J25" s="1427"/>
      <c r="K25" s="1432"/>
      <c r="L25" s="858">
        <f>L26+L27+L28</f>
        <v>0</v>
      </c>
      <c r="M25" s="858">
        <f>M26+M27+M28</f>
        <v>0</v>
      </c>
      <c r="N25" s="858">
        <f>N26+N27+N28</f>
        <v>0</v>
      </c>
      <c r="O25" s="858">
        <f t="shared" ref="O25:Q25" si="22">O26+O27+O28</f>
        <v>0</v>
      </c>
      <c r="P25" s="858">
        <f t="shared" si="22"/>
        <v>0</v>
      </c>
      <c r="Q25" s="858">
        <f t="shared" si="22"/>
        <v>0</v>
      </c>
      <c r="R25" s="863">
        <f>P25-SUM(S25:AB25)</f>
        <v>0</v>
      </c>
      <c r="S25" s="876">
        <f t="shared" ref="S25" si="23">S26+S27+S28</f>
        <v>0</v>
      </c>
      <c r="T25" s="959">
        <f t="shared" ref="T25" si="24">T26+T27+T28</f>
        <v>0</v>
      </c>
      <c r="U25" s="959">
        <f t="shared" ref="U25" si="25">U26+U27+U28</f>
        <v>0</v>
      </c>
      <c r="V25" s="959">
        <f t="shared" ref="V25" si="26">V26+V27+V28</f>
        <v>0</v>
      </c>
      <c r="W25" s="959">
        <f t="shared" ref="W25" si="27">W26+W27+W28</f>
        <v>0</v>
      </c>
      <c r="X25" s="959">
        <f t="shared" ref="X25" si="28">X26+X27+X28</f>
        <v>0</v>
      </c>
      <c r="Y25" s="959">
        <f t="shared" ref="Y25" si="29">Y26+Y27+Y28</f>
        <v>0</v>
      </c>
      <c r="Z25" s="959">
        <f t="shared" ref="Z25" si="30">Z26+Z27+Z28</f>
        <v>0</v>
      </c>
      <c r="AA25" s="959">
        <f t="shared" ref="AA25" si="31">AA26+AA27+AA28</f>
        <v>0</v>
      </c>
      <c r="AB25" s="959">
        <f t="shared" ref="AB25" si="32">AB26+AB27+AB28</f>
        <v>0</v>
      </c>
      <c r="AC25" s="864"/>
      <c r="AD25" s="864"/>
      <c r="AE25" s="864"/>
      <c r="AF25" s="864"/>
      <c r="AG25" s="864"/>
      <c r="AH25" s="864"/>
      <c r="AI25" s="864"/>
      <c r="AJ25" s="864"/>
      <c r="AK25" s="864"/>
      <c r="AL25" s="864"/>
      <c r="AM25" s="864"/>
      <c r="AN25" s="864"/>
      <c r="AO25" s="864"/>
      <c r="AP25" s="864"/>
    </row>
    <row r="26" spans="1:42" s="865" customFormat="1" ht="15" customHeight="1">
      <c r="A26" s="857"/>
      <c r="B26" s="858"/>
      <c r="C26" s="859" t="s">
        <v>230</v>
      </c>
      <c r="D26" s="857"/>
      <c r="E26" s="813"/>
      <c r="F26" s="813"/>
      <c r="G26" s="813"/>
      <c r="H26" s="870"/>
      <c r="I26" s="870" t="s">
        <v>274</v>
      </c>
      <c r="J26" s="1427"/>
      <c r="K26" s="1432"/>
      <c r="L26" s="871"/>
      <c r="M26" s="871"/>
      <c r="N26" s="871"/>
      <c r="O26" s="871"/>
      <c r="P26" s="871"/>
      <c r="Q26" s="871"/>
      <c r="R26" s="861"/>
      <c r="S26" s="872"/>
      <c r="T26" s="960"/>
      <c r="U26" s="960"/>
      <c r="V26" s="960"/>
      <c r="W26" s="960"/>
      <c r="X26" s="960"/>
      <c r="Y26" s="960"/>
      <c r="Z26" s="960"/>
      <c r="AA26" s="960"/>
      <c r="AB26" s="960"/>
      <c r="AC26" s="864"/>
      <c r="AD26" s="864"/>
      <c r="AE26" s="864"/>
      <c r="AF26" s="864"/>
      <c r="AG26" s="864"/>
      <c r="AH26" s="864"/>
      <c r="AI26" s="864"/>
      <c r="AJ26" s="864"/>
      <c r="AK26" s="864"/>
      <c r="AL26" s="864"/>
      <c r="AM26" s="864"/>
      <c r="AN26" s="864"/>
      <c r="AO26" s="864"/>
      <c r="AP26" s="864"/>
    </row>
    <row r="27" spans="1:42" s="865" customFormat="1" ht="15" customHeight="1">
      <c r="A27" s="857"/>
      <c r="B27" s="858"/>
      <c r="C27" s="859" t="s">
        <v>230</v>
      </c>
      <c r="D27" s="857"/>
      <c r="E27" s="813"/>
      <c r="F27" s="813"/>
      <c r="G27" s="813"/>
      <c r="H27" s="870"/>
      <c r="I27" s="870" t="s">
        <v>275</v>
      </c>
      <c r="J27" s="1427"/>
      <c r="K27" s="1432"/>
      <c r="L27" s="871"/>
      <c r="M27" s="871"/>
      <c r="N27" s="871"/>
      <c r="O27" s="871"/>
      <c r="P27" s="871"/>
      <c r="Q27" s="871"/>
      <c r="R27" s="861"/>
      <c r="S27" s="872"/>
      <c r="T27" s="960"/>
      <c r="U27" s="960"/>
      <c r="V27" s="960"/>
      <c r="W27" s="960"/>
      <c r="X27" s="960"/>
      <c r="Y27" s="960"/>
      <c r="Z27" s="960"/>
      <c r="AA27" s="960"/>
      <c r="AB27" s="960"/>
      <c r="AC27" s="864"/>
      <c r="AD27" s="864"/>
      <c r="AE27" s="864"/>
      <c r="AF27" s="864"/>
      <c r="AG27" s="864"/>
      <c r="AH27" s="864"/>
      <c r="AI27" s="864"/>
      <c r="AJ27" s="864"/>
      <c r="AK27" s="864"/>
      <c r="AL27" s="864"/>
      <c r="AM27" s="864"/>
      <c r="AN27" s="864"/>
      <c r="AO27" s="864"/>
      <c r="AP27" s="864"/>
    </row>
    <row r="28" spans="1:42" s="865" customFormat="1" ht="15" customHeight="1">
      <c r="A28" s="857"/>
      <c r="B28" s="858"/>
      <c r="C28" s="859" t="s">
        <v>230</v>
      </c>
      <c r="D28" s="857"/>
      <c r="E28" s="813"/>
      <c r="F28" s="813"/>
      <c r="G28" s="813"/>
      <c r="H28" s="870"/>
      <c r="I28" s="870" t="s">
        <v>1295</v>
      </c>
      <c r="J28" s="1427"/>
      <c r="K28" s="1432"/>
      <c r="L28" s="871"/>
      <c r="M28" s="871"/>
      <c r="N28" s="871"/>
      <c r="O28" s="871"/>
      <c r="P28" s="871"/>
      <c r="Q28" s="871"/>
      <c r="R28" s="861"/>
      <c r="S28" s="872"/>
      <c r="T28" s="960"/>
      <c r="U28" s="960"/>
      <c r="V28" s="960"/>
      <c r="W28" s="960"/>
      <c r="X28" s="960"/>
      <c r="Y28" s="960"/>
      <c r="Z28" s="960"/>
      <c r="AA28" s="960"/>
      <c r="AB28" s="960"/>
      <c r="AC28" s="864"/>
      <c r="AD28" s="864"/>
      <c r="AE28" s="864"/>
      <c r="AF28" s="864"/>
      <c r="AG28" s="864"/>
      <c r="AH28" s="864"/>
      <c r="AI28" s="864"/>
      <c r="AJ28" s="864"/>
      <c r="AK28" s="864"/>
      <c r="AL28" s="864"/>
      <c r="AM28" s="864"/>
      <c r="AN28" s="864"/>
      <c r="AO28" s="864"/>
      <c r="AP28" s="864"/>
    </row>
    <row r="29" spans="1:42" s="865" customFormat="1" ht="15" customHeight="1">
      <c r="A29" s="857"/>
      <c r="B29" s="858"/>
      <c r="C29" s="859" t="s">
        <v>230</v>
      </c>
      <c r="D29" s="857"/>
      <c r="E29" s="813"/>
      <c r="F29" s="813"/>
      <c r="G29" s="813"/>
      <c r="H29" s="870" t="s">
        <v>276</v>
      </c>
      <c r="I29" s="870"/>
      <c r="J29" s="1427"/>
      <c r="K29" s="1432"/>
      <c r="L29" s="871"/>
      <c r="M29" s="871"/>
      <c r="N29" s="871"/>
      <c r="O29" s="871"/>
      <c r="P29" s="871"/>
      <c r="Q29" s="871"/>
      <c r="R29" s="861"/>
      <c r="S29" s="872"/>
      <c r="T29" s="960"/>
      <c r="U29" s="960"/>
      <c r="V29" s="960"/>
      <c r="W29" s="960"/>
      <c r="X29" s="960"/>
      <c r="Y29" s="960"/>
      <c r="Z29" s="960"/>
      <c r="AA29" s="960"/>
      <c r="AB29" s="960"/>
      <c r="AC29" s="864"/>
      <c r="AD29" s="864"/>
      <c r="AE29" s="864"/>
      <c r="AF29" s="864"/>
      <c r="AG29" s="864"/>
      <c r="AH29" s="864"/>
      <c r="AI29" s="864"/>
      <c r="AJ29" s="864"/>
      <c r="AK29" s="864"/>
      <c r="AL29" s="864"/>
      <c r="AM29" s="864"/>
      <c r="AN29" s="864"/>
      <c r="AO29" s="864"/>
      <c r="AP29" s="864"/>
    </row>
    <row r="30" spans="1:42" s="865" customFormat="1" ht="15" customHeight="1">
      <c r="A30" s="857"/>
      <c r="B30" s="858"/>
      <c r="C30" s="859" t="s">
        <v>230</v>
      </c>
      <c r="D30" s="857"/>
      <c r="E30" s="813"/>
      <c r="F30" s="813"/>
      <c r="G30" s="813"/>
      <c r="H30" s="870" t="s">
        <v>277</v>
      </c>
      <c r="I30" s="870"/>
      <c r="J30" s="1427"/>
      <c r="K30" s="1432"/>
      <c r="L30" s="871"/>
      <c r="M30" s="871"/>
      <c r="N30" s="871"/>
      <c r="O30" s="871"/>
      <c r="P30" s="871"/>
      <c r="Q30" s="871"/>
      <c r="R30" s="861"/>
      <c r="S30" s="872"/>
      <c r="T30" s="960"/>
      <c r="U30" s="960"/>
      <c r="V30" s="960"/>
      <c r="W30" s="960"/>
      <c r="X30" s="960"/>
      <c r="Y30" s="960"/>
      <c r="Z30" s="960"/>
      <c r="AA30" s="960"/>
      <c r="AB30" s="960"/>
      <c r="AC30" s="864"/>
      <c r="AD30" s="864"/>
      <c r="AE30" s="864"/>
      <c r="AF30" s="864"/>
      <c r="AG30" s="864"/>
      <c r="AH30" s="864"/>
      <c r="AI30" s="864"/>
      <c r="AJ30" s="864"/>
      <c r="AK30" s="864"/>
      <c r="AL30" s="864"/>
      <c r="AM30" s="864"/>
      <c r="AN30" s="864"/>
      <c r="AO30" s="864"/>
      <c r="AP30" s="864"/>
    </row>
    <row r="31" spans="1:42" s="865" customFormat="1" ht="15" customHeight="1">
      <c r="A31" s="857"/>
      <c r="B31" s="858"/>
      <c r="C31" s="859"/>
      <c r="D31" s="857"/>
      <c r="E31" s="813"/>
      <c r="F31" s="813"/>
      <c r="G31" s="813"/>
      <c r="H31" s="870" t="s">
        <v>278</v>
      </c>
      <c r="I31" s="870"/>
      <c r="J31" s="1427"/>
      <c r="K31" s="1432"/>
      <c r="L31" s="858">
        <f>L32+L33</f>
        <v>0</v>
      </c>
      <c r="M31" s="858">
        <f>M32+M33</f>
        <v>0</v>
      </c>
      <c r="N31" s="858">
        <f>N32+N33</f>
        <v>0</v>
      </c>
      <c r="O31" s="858">
        <f t="shared" ref="O31:Q31" si="33">O32+O33</f>
        <v>0</v>
      </c>
      <c r="P31" s="858">
        <f t="shared" si="33"/>
        <v>0</v>
      </c>
      <c r="Q31" s="858">
        <f t="shared" si="33"/>
        <v>0</v>
      </c>
      <c r="R31" s="863">
        <f>P31-SUM(S31:AB31)</f>
        <v>0</v>
      </c>
      <c r="S31" s="876">
        <f t="shared" ref="S31" si="34">S32+S33</f>
        <v>0</v>
      </c>
      <c r="T31" s="959">
        <f t="shared" ref="T31" si="35">T32+T33</f>
        <v>0</v>
      </c>
      <c r="U31" s="959">
        <f t="shared" ref="U31" si="36">U32+U33</f>
        <v>0</v>
      </c>
      <c r="V31" s="959">
        <f t="shared" ref="V31" si="37">V32+V33</f>
        <v>0</v>
      </c>
      <c r="W31" s="959">
        <f t="shared" ref="W31" si="38">W32+W33</f>
        <v>0</v>
      </c>
      <c r="X31" s="959">
        <f t="shared" ref="X31" si="39">X32+X33</f>
        <v>0</v>
      </c>
      <c r="Y31" s="959">
        <f t="shared" ref="Y31" si="40">Y32+Y33</f>
        <v>0</v>
      </c>
      <c r="Z31" s="959">
        <f t="shared" ref="Z31" si="41">Z32+Z33</f>
        <v>0</v>
      </c>
      <c r="AA31" s="959">
        <f t="shared" ref="AA31" si="42">AA32+AA33</f>
        <v>0</v>
      </c>
      <c r="AB31" s="959">
        <f t="shared" ref="AB31" si="43">AB32+AB33</f>
        <v>0</v>
      </c>
      <c r="AC31" s="864"/>
      <c r="AD31" s="864"/>
      <c r="AE31" s="864"/>
      <c r="AF31" s="864"/>
      <c r="AG31" s="864"/>
      <c r="AH31" s="864"/>
      <c r="AI31" s="864"/>
      <c r="AJ31" s="864"/>
      <c r="AK31" s="864"/>
      <c r="AL31" s="864"/>
      <c r="AM31" s="864"/>
      <c r="AN31" s="864"/>
      <c r="AO31" s="864"/>
      <c r="AP31" s="864"/>
    </row>
    <row r="32" spans="1:42" s="865" customFormat="1" ht="15" customHeight="1">
      <c r="A32" s="857"/>
      <c r="B32" s="858"/>
      <c r="C32" s="859" t="s">
        <v>230</v>
      </c>
      <c r="D32" s="857"/>
      <c r="E32" s="813"/>
      <c r="F32" s="813"/>
      <c r="G32" s="813"/>
      <c r="H32" s="870"/>
      <c r="I32" s="870" t="s">
        <v>279</v>
      </c>
      <c r="J32" s="1427"/>
      <c r="K32" s="1432"/>
      <c r="L32" s="871"/>
      <c r="M32" s="871"/>
      <c r="N32" s="871"/>
      <c r="O32" s="871"/>
      <c r="P32" s="871"/>
      <c r="Q32" s="871"/>
      <c r="R32" s="861"/>
      <c r="S32" s="872"/>
      <c r="T32" s="960"/>
      <c r="U32" s="960"/>
      <c r="V32" s="960"/>
      <c r="W32" s="960"/>
      <c r="X32" s="960"/>
      <c r="Y32" s="960"/>
      <c r="Z32" s="960"/>
      <c r="AA32" s="960"/>
      <c r="AB32" s="960"/>
      <c r="AC32" s="864"/>
      <c r="AD32" s="864"/>
      <c r="AE32" s="864"/>
      <c r="AF32" s="864"/>
      <c r="AG32" s="864"/>
      <c r="AH32" s="864"/>
      <c r="AI32" s="864"/>
      <c r="AJ32" s="864"/>
      <c r="AK32" s="864"/>
      <c r="AL32" s="864"/>
      <c r="AM32" s="864"/>
      <c r="AN32" s="864"/>
      <c r="AO32" s="864"/>
      <c r="AP32" s="864"/>
    </row>
    <row r="33" spans="1:42" s="865" customFormat="1" ht="15" customHeight="1">
      <c r="A33" s="857"/>
      <c r="B33" s="858"/>
      <c r="C33" s="859" t="s">
        <v>230</v>
      </c>
      <c r="D33" s="857"/>
      <c r="E33" s="813"/>
      <c r="F33" s="813"/>
      <c r="G33" s="813"/>
      <c r="H33" s="870"/>
      <c r="I33" s="870" t="s">
        <v>280</v>
      </c>
      <c r="J33" s="1427"/>
      <c r="K33" s="1432"/>
      <c r="L33" s="871"/>
      <c r="M33" s="871"/>
      <c r="N33" s="871"/>
      <c r="O33" s="871"/>
      <c r="P33" s="871"/>
      <c r="Q33" s="871"/>
      <c r="R33" s="861"/>
      <c r="S33" s="872"/>
      <c r="T33" s="960"/>
      <c r="U33" s="960"/>
      <c r="V33" s="960"/>
      <c r="W33" s="960"/>
      <c r="X33" s="960"/>
      <c r="Y33" s="960"/>
      <c r="Z33" s="960"/>
      <c r="AA33" s="960"/>
      <c r="AB33" s="960"/>
      <c r="AC33" s="864"/>
      <c r="AD33" s="864"/>
      <c r="AE33" s="864"/>
      <c r="AF33" s="864"/>
      <c r="AG33" s="864"/>
      <c r="AH33" s="864"/>
      <c r="AI33" s="864"/>
      <c r="AJ33" s="864"/>
      <c r="AK33" s="864"/>
      <c r="AL33" s="864"/>
      <c r="AM33" s="864"/>
      <c r="AN33" s="864"/>
      <c r="AO33" s="864"/>
      <c r="AP33" s="864"/>
    </row>
    <row r="34" spans="1:42" s="865" customFormat="1" ht="15" customHeight="1">
      <c r="A34" s="857"/>
      <c r="B34" s="858"/>
      <c r="C34" s="859" t="s">
        <v>231</v>
      </c>
      <c r="D34" s="857"/>
      <c r="E34" s="813"/>
      <c r="F34" s="813"/>
      <c r="G34" s="813"/>
      <c r="H34" s="870" t="s">
        <v>281</v>
      </c>
      <c r="I34" s="870"/>
      <c r="J34" s="1427"/>
      <c r="K34" s="1432"/>
      <c r="L34" s="871"/>
      <c r="M34" s="871"/>
      <c r="N34" s="871"/>
      <c r="O34" s="871"/>
      <c r="P34" s="871"/>
      <c r="Q34" s="871"/>
      <c r="R34" s="861"/>
      <c r="S34" s="872"/>
      <c r="T34" s="960"/>
      <c r="U34" s="960"/>
      <c r="V34" s="960"/>
      <c r="W34" s="960"/>
      <c r="X34" s="960"/>
      <c r="Y34" s="960"/>
      <c r="Z34" s="960"/>
      <c r="AA34" s="960"/>
      <c r="AB34" s="960"/>
      <c r="AC34" s="864"/>
      <c r="AD34" s="864"/>
      <c r="AE34" s="864"/>
      <c r="AF34" s="864"/>
      <c r="AG34" s="864"/>
      <c r="AH34" s="864"/>
      <c r="AI34" s="864"/>
      <c r="AJ34" s="864"/>
      <c r="AK34" s="864"/>
      <c r="AL34" s="864"/>
      <c r="AM34" s="864"/>
      <c r="AN34" s="864"/>
      <c r="AO34" s="864"/>
      <c r="AP34" s="864"/>
    </row>
    <row r="35" spans="1:42" s="865" customFormat="1" ht="15" customHeight="1">
      <c r="A35" s="857"/>
      <c r="B35" s="858"/>
      <c r="C35" s="859" t="s">
        <v>231</v>
      </c>
      <c r="D35" s="857"/>
      <c r="E35" s="813"/>
      <c r="F35" s="813"/>
      <c r="G35" s="813"/>
      <c r="H35" s="870" t="s">
        <v>282</v>
      </c>
      <c r="I35" s="870"/>
      <c r="J35" s="1427"/>
      <c r="K35" s="1432"/>
      <c r="L35" s="871"/>
      <c r="M35" s="871"/>
      <c r="N35" s="871"/>
      <c r="O35" s="871"/>
      <c r="P35" s="871"/>
      <c r="Q35" s="871"/>
      <c r="R35" s="861"/>
      <c r="S35" s="872"/>
      <c r="T35" s="960"/>
      <c r="U35" s="960"/>
      <c r="V35" s="960"/>
      <c r="W35" s="960"/>
      <c r="X35" s="960"/>
      <c r="Y35" s="960"/>
      <c r="Z35" s="960"/>
      <c r="AA35" s="960"/>
      <c r="AB35" s="960"/>
      <c r="AC35" s="864"/>
      <c r="AD35" s="864"/>
      <c r="AE35" s="864"/>
      <c r="AF35" s="864"/>
      <c r="AG35" s="864"/>
      <c r="AH35" s="864"/>
      <c r="AI35" s="864"/>
      <c r="AJ35" s="864"/>
      <c r="AK35" s="864"/>
      <c r="AL35" s="864"/>
      <c r="AM35" s="864"/>
      <c r="AN35" s="864"/>
      <c r="AO35" s="864"/>
      <c r="AP35" s="864"/>
    </row>
    <row r="36" spans="1:42" s="865" customFormat="1" ht="15" customHeight="1">
      <c r="A36" s="857"/>
      <c r="B36" s="858"/>
      <c r="C36" s="859" t="s">
        <v>231</v>
      </c>
      <c r="D36" s="857"/>
      <c r="E36" s="813"/>
      <c r="F36" s="813"/>
      <c r="G36" s="813"/>
      <c r="H36" s="870" t="s">
        <v>283</v>
      </c>
      <c r="I36" s="870"/>
      <c r="J36" s="1427"/>
      <c r="K36" s="1432"/>
      <c r="L36" s="871"/>
      <c r="M36" s="871"/>
      <c r="N36" s="871"/>
      <c r="O36" s="871"/>
      <c r="P36" s="871"/>
      <c r="Q36" s="871"/>
      <c r="R36" s="861"/>
      <c r="S36" s="872"/>
      <c r="T36" s="960"/>
      <c r="U36" s="960"/>
      <c r="V36" s="960"/>
      <c r="W36" s="960"/>
      <c r="X36" s="960"/>
      <c r="Y36" s="960"/>
      <c r="Z36" s="960"/>
      <c r="AA36" s="960"/>
      <c r="AB36" s="960"/>
      <c r="AC36" s="864"/>
      <c r="AD36" s="864"/>
      <c r="AE36" s="864"/>
      <c r="AF36" s="864"/>
      <c r="AG36" s="864"/>
      <c r="AH36" s="864"/>
      <c r="AI36" s="864"/>
      <c r="AJ36" s="864"/>
      <c r="AK36" s="864"/>
      <c r="AL36" s="864"/>
      <c r="AM36" s="864"/>
      <c r="AN36" s="864"/>
      <c r="AO36" s="864"/>
      <c r="AP36" s="864"/>
    </row>
    <row r="37" spans="1:42" s="865" customFormat="1" ht="15" customHeight="1">
      <c r="A37" s="857"/>
      <c r="B37" s="959"/>
      <c r="C37" s="859" t="s">
        <v>231</v>
      </c>
      <c r="D37" s="857"/>
      <c r="E37" s="957"/>
      <c r="F37" s="957"/>
      <c r="G37" s="957"/>
      <c r="H37" s="1974" t="s">
        <v>1414</v>
      </c>
      <c r="I37" s="958"/>
      <c r="J37" s="1427"/>
      <c r="K37" s="1432"/>
      <c r="L37" s="960"/>
      <c r="M37" s="960"/>
      <c r="N37" s="960"/>
      <c r="O37" s="960"/>
      <c r="P37" s="960"/>
      <c r="Q37" s="960"/>
      <c r="R37" s="861"/>
      <c r="S37" s="872"/>
      <c r="T37" s="960"/>
      <c r="U37" s="960"/>
      <c r="V37" s="960"/>
      <c r="W37" s="960"/>
      <c r="X37" s="960"/>
      <c r="Y37" s="960"/>
      <c r="Z37" s="960"/>
      <c r="AA37" s="960"/>
      <c r="AB37" s="960"/>
      <c r="AC37" s="864"/>
      <c r="AD37" s="864"/>
      <c r="AE37" s="864"/>
      <c r="AF37" s="864"/>
      <c r="AG37" s="864"/>
      <c r="AH37" s="864"/>
      <c r="AI37" s="864"/>
      <c r="AJ37" s="864"/>
      <c r="AK37" s="864"/>
      <c r="AL37" s="864"/>
      <c r="AM37" s="864"/>
      <c r="AN37" s="864"/>
      <c r="AO37" s="864"/>
      <c r="AP37" s="864"/>
    </row>
    <row r="38" spans="1:42" s="865" customFormat="1" ht="15" customHeight="1">
      <c r="A38" s="857"/>
      <c r="B38" s="858"/>
      <c r="C38" s="859"/>
      <c r="D38" s="857"/>
      <c r="E38" s="813"/>
      <c r="F38" s="813"/>
      <c r="G38" s="813"/>
      <c r="H38" s="870"/>
      <c r="I38" s="870"/>
      <c r="J38" s="1427"/>
      <c r="K38" s="1432"/>
      <c r="L38" s="871"/>
      <c r="M38" s="871"/>
      <c r="N38" s="871"/>
      <c r="O38" s="871"/>
      <c r="P38" s="871"/>
      <c r="Q38" s="871"/>
      <c r="R38" s="861"/>
      <c r="S38" s="872"/>
      <c r="T38" s="960"/>
      <c r="U38" s="960"/>
      <c r="V38" s="960"/>
      <c r="W38" s="960"/>
      <c r="X38" s="960"/>
      <c r="Y38" s="960"/>
      <c r="Z38" s="960"/>
      <c r="AA38" s="960"/>
      <c r="AB38" s="960"/>
      <c r="AC38" s="864"/>
      <c r="AD38" s="864"/>
      <c r="AE38" s="864"/>
      <c r="AF38" s="864"/>
      <c r="AG38" s="864"/>
      <c r="AH38" s="864"/>
      <c r="AI38" s="864"/>
      <c r="AJ38" s="864"/>
      <c r="AK38" s="864"/>
      <c r="AL38" s="864"/>
      <c r="AM38" s="864"/>
      <c r="AN38" s="864"/>
      <c r="AO38" s="864"/>
      <c r="AP38" s="864"/>
    </row>
    <row r="39" spans="1:42" s="865" customFormat="1" ht="15" customHeight="1">
      <c r="A39" s="857"/>
      <c r="B39" s="858"/>
      <c r="C39" s="859"/>
      <c r="D39" s="857"/>
      <c r="E39" s="813"/>
      <c r="F39" s="813"/>
      <c r="G39" s="813" t="s">
        <v>284</v>
      </c>
      <c r="H39" s="813"/>
      <c r="I39" s="813"/>
      <c r="J39" s="1426"/>
      <c r="K39" s="1431" t="s">
        <v>19</v>
      </c>
      <c r="L39" s="858">
        <f>L40+L41</f>
        <v>0</v>
      </c>
      <c r="M39" s="858">
        <f>M40+M41</f>
        <v>0</v>
      </c>
      <c r="N39" s="858">
        <f>N40+N41</f>
        <v>0</v>
      </c>
      <c r="O39" s="858">
        <f t="shared" ref="O39:Q39" si="44">O40+O41</f>
        <v>0</v>
      </c>
      <c r="P39" s="858">
        <f t="shared" si="44"/>
        <v>0</v>
      </c>
      <c r="Q39" s="858">
        <f t="shared" si="44"/>
        <v>0</v>
      </c>
      <c r="R39" s="863">
        <f>P39-SUM(S39:AB39)</f>
        <v>0</v>
      </c>
      <c r="S39" s="876">
        <f t="shared" ref="S39" si="45">S40+S41</f>
        <v>0</v>
      </c>
      <c r="T39" s="959">
        <f t="shared" ref="T39" si="46">T40+T41</f>
        <v>0</v>
      </c>
      <c r="U39" s="959">
        <f t="shared" ref="U39" si="47">U40+U41</f>
        <v>0</v>
      </c>
      <c r="V39" s="959">
        <f t="shared" ref="V39" si="48">V40+V41</f>
        <v>0</v>
      </c>
      <c r="W39" s="959">
        <f t="shared" ref="W39" si="49">W40+W41</f>
        <v>0</v>
      </c>
      <c r="X39" s="959">
        <f t="shared" ref="X39" si="50">X40+X41</f>
        <v>0</v>
      </c>
      <c r="Y39" s="959">
        <f t="shared" ref="Y39" si="51">Y40+Y41</f>
        <v>0</v>
      </c>
      <c r="Z39" s="959">
        <f t="shared" ref="Z39" si="52">Z40+Z41</f>
        <v>0</v>
      </c>
      <c r="AA39" s="959">
        <f t="shared" ref="AA39" si="53">AA40+AA41</f>
        <v>0</v>
      </c>
      <c r="AB39" s="959">
        <f t="shared" ref="AB39" si="54">AB40+AB41</f>
        <v>0</v>
      </c>
      <c r="AC39" s="864"/>
      <c r="AD39" s="864"/>
      <c r="AE39" s="864"/>
      <c r="AF39" s="864"/>
      <c r="AG39" s="864"/>
      <c r="AH39" s="864"/>
      <c r="AI39" s="864"/>
      <c r="AJ39" s="864"/>
      <c r="AK39" s="864"/>
      <c r="AL39" s="864"/>
      <c r="AM39" s="864"/>
      <c r="AN39" s="864"/>
      <c r="AO39" s="864"/>
      <c r="AP39" s="864"/>
    </row>
    <row r="40" spans="1:42" s="865" customFormat="1" ht="15" customHeight="1">
      <c r="A40" s="857"/>
      <c r="B40" s="858"/>
      <c r="C40" s="859" t="s">
        <v>231</v>
      </c>
      <c r="D40" s="857"/>
      <c r="E40" s="813"/>
      <c r="F40" s="813"/>
      <c r="G40" s="813"/>
      <c r="H40" s="870" t="s">
        <v>285</v>
      </c>
      <c r="I40" s="870"/>
      <c r="J40" s="1427"/>
      <c r="K40" s="1432"/>
      <c r="L40" s="871"/>
      <c r="M40" s="871"/>
      <c r="N40" s="871"/>
      <c r="O40" s="871"/>
      <c r="P40" s="871"/>
      <c r="Q40" s="871"/>
      <c r="R40" s="861"/>
      <c r="S40" s="872"/>
      <c r="T40" s="960"/>
      <c r="U40" s="960"/>
      <c r="V40" s="960"/>
      <c r="W40" s="960"/>
      <c r="X40" s="960"/>
      <c r="Y40" s="960"/>
      <c r="Z40" s="960"/>
      <c r="AA40" s="960"/>
      <c r="AB40" s="960"/>
      <c r="AC40" s="864"/>
      <c r="AD40" s="864"/>
      <c r="AE40" s="864"/>
      <c r="AF40" s="864"/>
      <c r="AG40" s="864"/>
      <c r="AH40" s="864"/>
      <c r="AI40" s="864"/>
      <c r="AJ40" s="864"/>
      <c r="AK40" s="864"/>
      <c r="AL40" s="864"/>
      <c r="AM40" s="864"/>
      <c r="AN40" s="864"/>
      <c r="AO40" s="864"/>
      <c r="AP40" s="864"/>
    </row>
    <row r="41" spans="1:42" s="865" customFormat="1" ht="15" customHeight="1">
      <c r="A41" s="857"/>
      <c r="B41" s="858"/>
      <c r="C41" s="859" t="s">
        <v>230</v>
      </c>
      <c r="D41" s="857"/>
      <c r="E41" s="813"/>
      <c r="F41" s="813"/>
      <c r="G41" s="813"/>
      <c r="H41" s="870" t="s">
        <v>286</v>
      </c>
      <c r="I41" s="870"/>
      <c r="J41" s="1427"/>
      <c r="K41" s="1432"/>
      <c r="L41" s="871"/>
      <c r="M41" s="871"/>
      <c r="N41" s="871"/>
      <c r="O41" s="871"/>
      <c r="P41" s="871"/>
      <c r="Q41" s="871"/>
      <c r="R41" s="861"/>
      <c r="S41" s="872"/>
      <c r="T41" s="960"/>
      <c r="U41" s="960"/>
      <c r="V41" s="960"/>
      <c r="W41" s="960"/>
      <c r="X41" s="960"/>
      <c r="Y41" s="960"/>
      <c r="Z41" s="960"/>
      <c r="AA41" s="960"/>
      <c r="AB41" s="960"/>
      <c r="AC41" s="864"/>
      <c r="AD41" s="864"/>
      <c r="AE41" s="864"/>
      <c r="AF41" s="864"/>
      <c r="AG41" s="864"/>
      <c r="AH41" s="864"/>
      <c r="AI41" s="864"/>
      <c r="AJ41" s="864"/>
      <c r="AK41" s="864"/>
      <c r="AL41" s="864"/>
      <c r="AM41" s="864"/>
      <c r="AN41" s="864"/>
      <c r="AO41" s="864"/>
      <c r="AP41" s="864"/>
    </row>
    <row r="42" spans="1:42" s="865" customFormat="1" ht="15" customHeight="1">
      <c r="A42" s="857"/>
      <c r="B42" s="858"/>
      <c r="C42" s="859"/>
      <c r="D42" s="857"/>
      <c r="E42" s="813"/>
      <c r="F42" s="813"/>
      <c r="G42" s="813"/>
      <c r="H42" s="870"/>
      <c r="I42" s="870"/>
      <c r="J42" s="1427"/>
      <c r="K42" s="1432"/>
      <c r="L42" s="871"/>
      <c r="M42" s="871"/>
      <c r="N42" s="871"/>
      <c r="O42" s="871"/>
      <c r="P42" s="871"/>
      <c r="Q42" s="871"/>
      <c r="R42" s="861"/>
      <c r="S42" s="872"/>
      <c r="T42" s="960"/>
      <c r="U42" s="960"/>
      <c r="V42" s="960"/>
      <c r="W42" s="960"/>
      <c r="X42" s="960"/>
      <c r="Y42" s="960"/>
      <c r="Z42" s="960"/>
      <c r="AA42" s="960"/>
      <c r="AB42" s="960"/>
      <c r="AC42" s="864"/>
      <c r="AD42" s="864"/>
      <c r="AE42" s="864"/>
      <c r="AF42" s="864"/>
      <c r="AG42" s="864"/>
      <c r="AH42" s="864"/>
      <c r="AI42" s="864"/>
      <c r="AJ42" s="864"/>
      <c r="AK42" s="864"/>
      <c r="AL42" s="864"/>
      <c r="AM42" s="864"/>
      <c r="AN42" s="864"/>
      <c r="AO42" s="864"/>
      <c r="AP42" s="864"/>
    </row>
    <row r="43" spans="1:42" s="865" customFormat="1" ht="15" customHeight="1">
      <c r="A43" s="857"/>
      <c r="B43" s="858"/>
      <c r="C43" s="859"/>
      <c r="D43" s="857"/>
      <c r="E43" s="813"/>
      <c r="F43" s="813"/>
      <c r="G43" s="813" t="s">
        <v>287</v>
      </c>
      <c r="H43" s="813"/>
      <c r="I43" s="813"/>
      <c r="J43" s="1426"/>
      <c r="K43" s="1431"/>
      <c r="L43" s="858">
        <f>L44+L45+L48+L51+L54+L57+L60+L63</f>
        <v>0</v>
      </c>
      <c r="M43" s="858">
        <f>M44+M45+M48+M51+M54+M57+M60+M63</f>
        <v>0</v>
      </c>
      <c r="N43" s="858">
        <f>N44+N45+N48+N51+N54+N57+N60+N63</f>
        <v>0</v>
      </c>
      <c r="O43" s="858">
        <f t="shared" ref="O43:Q43" si="55">O44+O45+O48+O51+O54+O57+O60+O63</f>
        <v>0</v>
      </c>
      <c r="P43" s="858">
        <f t="shared" si="55"/>
        <v>0</v>
      </c>
      <c r="Q43" s="858">
        <f t="shared" si="55"/>
        <v>0</v>
      </c>
      <c r="R43" s="863">
        <f>P43-SUM(S43:AB43)</f>
        <v>0</v>
      </c>
      <c r="S43" s="876">
        <f t="shared" ref="S43" si="56">S44+S45+S48+S51+S54+S57+S60+S63</f>
        <v>0</v>
      </c>
      <c r="T43" s="959">
        <f t="shared" ref="T43" si="57">T44+T45+T48+T51+T54+T57+T60+T63</f>
        <v>0</v>
      </c>
      <c r="U43" s="959">
        <f t="shared" ref="U43" si="58">U44+U45+U48+U51+U54+U57+U60+U63</f>
        <v>0</v>
      </c>
      <c r="V43" s="959">
        <f t="shared" ref="V43" si="59">V44+V45+V48+V51+V54+V57+V60+V63</f>
        <v>0</v>
      </c>
      <c r="W43" s="959">
        <f t="shared" ref="W43" si="60">W44+W45+W48+W51+W54+W57+W60+W63</f>
        <v>0</v>
      </c>
      <c r="X43" s="959">
        <f t="shared" ref="X43" si="61">X44+X45+X48+X51+X54+X57+X60+X63</f>
        <v>0</v>
      </c>
      <c r="Y43" s="959">
        <f t="shared" ref="Y43" si="62">Y44+Y45+Y48+Y51+Y54+Y57+Y60+Y63</f>
        <v>0</v>
      </c>
      <c r="Z43" s="959">
        <f t="shared" ref="Z43" si="63">Z44+Z45+Z48+Z51+Z54+Z57+Z60+Z63</f>
        <v>0</v>
      </c>
      <c r="AA43" s="959">
        <f t="shared" ref="AA43" si="64">AA44+AA45+AA48+AA51+AA54+AA57+AA60+AA63</f>
        <v>0</v>
      </c>
      <c r="AB43" s="959">
        <f t="shared" ref="AB43" si="65">AB44+AB45+AB48+AB51+AB54+AB57+AB60+AB63</f>
        <v>0</v>
      </c>
      <c r="AC43" s="864"/>
      <c r="AD43" s="864"/>
      <c r="AE43" s="864"/>
      <c r="AF43" s="864"/>
      <c r="AG43" s="864"/>
      <c r="AH43" s="864"/>
      <c r="AI43" s="864"/>
      <c r="AJ43" s="864"/>
      <c r="AK43" s="864"/>
      <c r="AL43" s="864"/>
      <c r="AM43" s="864"/>
      <c r="AN43" s="864"/>
      <c r="AO43" s="864"/>
      <c r="AP43" s="864"/>
    </row>
    <row r="44" spans="1:42" s="865" customFormat="1" ht="15" customHeight="1">
      <c r="A44" s="857"/>
      <c r="B44" s="858"/>
      <c r="C44" s="859" t="s">
        <v>230</v>
      </c>
      <c r="D44" s="857"/>
      <c r="E44" s="813"/>
      <c r="F44" s="813"/>
      <c r="G44" s="813"/>
      <c r="H44" s="870" t="s">
        <v>288</v>
      </c>
      <c r="I44" s="870"/>
      <c r="J44" s="1427"/>
      <c r="K44" s="1431" t="s">
        <v>20</v>
      </c>
      <c r="L44" s="871"/>
      <c r="M44" s="871"/>
      <c r="N44" s="871"/>
      <c r="O44" s="871"/>
      <c r="P44" s="871"/>
      <c r="Q44" s="871"/>
      <c r="R44" s="861"/>
      <c r="S44" s="872"/>
      <c r="T44" s="960"/>
      <c r="U44" s="960"/>
      <c r="V44" s="960"/>
      <c r="W44" s="960"/>
      <c r="X44" s="960"/>
      <c r="Y44" s="960"/>
      <c r="Z44" s="960"/>
      <c r="AA44" s="960"/>
      <c r="AB44" s="960"/>
      <c r="AC44" s="864"/>
      <c r="AD44" s="864"/>
      <c r="AE44" s="864"/>
      <c r="AF44" s="864"/>
      <c r="AG44" s="864"/>
      <c r="AH44" s="864"/>
      <c r="AI44" s="864"/>
      <c r="AJ44" s="864"/>
      <c r="AK44" s="864"/>
      <c r="AL44" s="864"/>
      <c r="AM44" s="864"/>
      <c r="AN44" s="864"/>
      <c r="AO44" s="864"/>
      <c r="AP44" s="864"/>
    </row>
    <row r="45" spans="1:42" s="865" customFormat="1" ht="15" customHeight="1">
      <c r="A45" s="857"/>
      <c r="B45" s="858"/>
      <c r="C45" s="859"/>
      <c r="D45" s="857"/>
      <c r="E45" s="813"/>
      <c r="F45" s="813"/>
      <c r="G45" s="813"/>
      <c r="H45" s="870" t="s">
        <v>1296</v>
      </c>
      <c r="I45" s="870"/>
      <c r="J45" s="1427"/>
      <c r="K45" s="1431" t="s">
        <v>21</v>
      </c>
      <c r="L45" s="871">
        <f>L46+L47</f>
        <v>0</v>
      </c>
      <c r="M45" s="871">
        <f>M46+M47</f>
        <v>0</v>
      </c>
      <c r="N45" s="871">
        <f>N46+N47</f>
        <v>0</v>
      </c>
      <c r="O45" s="871">
        <f t="shared" ref="O45:Q45" si="66">O46+O47</f>
        <v>0</v>
      </c>
      <c r="P45" s="871">
        <f t="shared" si="66"/>
        <v>0</v>
      </c>
      <c r="Q45" s="871">
        <f t="shared" si="66"/>
        <v>0</v>
      </c>
      <c r="R45" s="863">
        <f>P45-SUM(S45:AB45)</f>
        <v>0</v>
      </c>
      <c r="S45" s="872">
        <f t="shared" ref="S45" si="67">S46+S47</f>
        <v>0</v>
      </c>
      <c r="T45" s="960">
        <f t="shared" ref="T45" si="68">T46+T47</f>
        <v>0</v>
      </c>
      <c r="U45" s="960">
        <f t="shared" ref="U45" si="69">U46+U47</f>
        <v>0</v>
      </c>
      <c r="V45" s="960">
        <f t="shared" ref="V45" si="70">V46+V47</f>
        <v>0</v>
      </c>
      <c r="W45" s="960">
        <f t="shared" ref="W45" si="71">W46+W47</f>
        <v>0</v>
      </c>
      <c r="X45" s="960">
        <f t="shared" ref="X45" si="72">X46+X47</f>
        <v>0</v>
      </c>
      <c r="Y45" s="960">
        <f t="shared" ref="Y45" si="73">Y46+Y47</f>
        <v>0</v>
      </c>
      <c r="Z45" s="960">
        <f t="shared" ref="Z45" si="74">Z46+Z47</f>
        <v>0</v>
      </c>
      <c r="AA45" s="960">
        <f t="shared" ref="AA45" si="75">AA46+AA47</f>
        <v>0</v>
      </c>
      <c r="AB45" s="960">
        <f t="shared" ref="AB45" si="76">AB46+AB47</f>
        <v>0</v>
      </c>
      <c r="AC45" s="864"/>
      <c r="AD45" s="864"/>
      <c r="AE45" s="864"/>
      <c r="AF45" s="864"/>
      <c r="AG45" s="864"/>
      <c r="AH45" s="864"/>
      <c r="AI45" s="864"/>
      <c r="AJ45" s="864"/>
      <c r="AK45" s="864"/>
      <c r="AL45" s="864"/>
      <c r="AM45" s="864"/>
      <c r="AN45" s="864"/>
      <c r="AO45" s="864"/>
      <c r="AP45" s="864"/>
    </row>
    <row r="46" spans="1:42" s="865" customFormat="1" ht="15" customHeight="1">
      <c r="A46" s="857"/>
      <c r="B46" s="858"/>
      <c r="C46" s="859" t="s">
        <v>231</v>
      </c>
      <c r="D46" s="857"/>
      <c r="E46" s="813"/>
      <c r="F46" s="813"/>
      <c r="G46" s="813"/>
      <c r="H46" s="870"/>
      <c r="I46" s="870" t="s">
        <v>285</v>
      </c>
      <c r="J46" s="1427"/>
      <c r="K46" s="1431"/>
      <c r="L46" s="871"/>
      <c r="M46" s="871"/>
      <c r="N46" s="871"/>
      <c r="O46" s="871"/>
      <c r="P46" s="871"/>
      <c r="Q46" s="871"/>
      <c r="R46" s="861"/>
      <c r="S46" s="872"/>
      <c r="T46" s="960"/>
      <c r="U46" s="960"/>
      <c r="V46" s="960"/>
      <c r="W46" s="960"/>
      <c r="X46" s="960"/>
      <c r="Y46" s="960"/>
      <c r="Z46" s="960"/>
      <c r="AA46" s="960"/>
      <c r="AB46" s="960"/>
      <c r="AC46" s="864"/>
      <c r="AD46" s="864"/>
      <c r="AE46" s="864"/>
      <c r="AF46" s="864"/>
      <c r="AG46" s="864"/>
      <c r="AH46" s="864"/>
      <c r="AI46" s="864"/>
      <c r="AJ46" s="864"/>
      <c r="AK46" s="864"/>
      <c r="AL46" s="864"/>
      <c r="AM46" s="864"/>
      <c r="AN46" s="864"/>
      <c r="AO46" s="864"/>
      <c r="AP46" s="864"/>
    </row>
    <row r="47" spans="1:42" s="865" customFormat="1" ht="15" customHeight="1">
      <c r="A47" s="857"/>
      <c r="B47" s="858"/>
      <c r="C47" s="859" t="s">
        <v>230</v>
      </c>
      <c r="D47" s="857"/>
      <c r="E47" s="813"/>
      <c r="F47" s="813"/>
      <c r="G47" s="813"/>
      <c r="H47" s="870"/>
      <c r="I47" s="870" t="s">
        <v>289</v>
      </c>
      <c r="J47" s="1427"/>
      <c r="K47" s="1431"/>
      <c r="L47" s="871"/>
      <c r="M47" s="871"/>
      <c r="N47" s="871"/>
      <c r="O47" s="871"/>
      <c r="P47" s="871"/>
      <c r="Q47" s="871"/>
      <c r="R47" s="861"/>
      <c r="S47" s="872"/>
      <c r="T47" s="960"/>
      <c r="U47" s="960"/>
      <c r="V47" s="960"/>
      <c r="W47" s="960"/>
      <c r="X47" s="960"/>
      <c r="Y47" s="960"/>
      <c r="Z47" s="960"/>
      <c r="AA47" s="960"/>
      <c r="AB47" s="960"/>
      <c r="AC47" s="864"/>
      <c r="AD47" s="864"/>
      <c r="AE47" s="864"/>
      <c r="AF47" s="864"/>
      <c r="AG47" s="864"/>
      <c r="AH47" s="864"/>
      <c r="AI47" s="864"/>
      <c r="AJ47" s="864"/>
      <c r="AK47" s="864"/>
      <c r="AL47" s="864"/>
      <c r="AM47" s="864"/>
      <c r="AN47" s="864"/>
      <c r="AO47" s="864"/>
      <c r="AP47" s="864"/>
    </row>
    <row r="48" spans="1:42" s="865" customFormat="1" ht="15" customHeight="1">
      <c r="A48" s="857"/>
      <c r="B48" s="858"/>
      <c r="C48" s="859"/>
      <c r="D48" s="857"/>
      <c r="E48" s="813"/>
      <c r="F48" s="813"/>
      <c r="G48" s="813"/>
      <c r="H48" s="870" t="s">
        <v>1297</v>
      </c>
      <c r="I48" s="870"/>
      <c r="J48" s="1427"/>
      <c r="K48" s="1431" t="s">
        <v>22</v>
      </c>
      <c r="L48" s="871">
        <f>L49+L50</f>
        <v>0</v>
      </c>
      <c r="M48" s="871">
        <f>M49+M50</f>
        <v>0</v>
      </c>
      <c r="N48" s="871">
        <f>N49+N50</f>
        <v>0</v>
      </c>
      <c r="O48" s="871">
        <f t="shared" ref="O48:Q48" si="77">O49+O50</f>
        <v>0</v>
      </c>
      <c r="P48" s="871">
        <f t="shared" si="77"/>
        <v>0</v>
      </c>
      <c r="Q48" s="871">
        <f t="shared" si="77"/>
        <v>0</v>
      </c>
      <c r="R48" s="863">
        <f>P48-SUM(S48:AB48)</f>
        <v>0</v>
      </c>
      <c r="S48" s="872">
        <f t="shared" ref="S48" si="78">S49+S50</f>
        <v>0</v>
      </c>
      <c r="T48" s="960">
        <f t="shared" ref="T48" si="79">T49+T50</f>
        <v>0</v>
      </c>
      <c r="U48" s="960">
        <f t="shared" ref="U48" si="80">U49+U50</f>
        <v>0</v>
      </c>
      <c r="V48" s="960">
        <f t="shared" ref="V48" si="81">V49+V50</f>
        <v>0</v>
      </c>
      <c r="W48" s="960">
        <f t="shared" ref="W48" si="82">W49+W50</f>
        <v>0</v>
      </c>
      <c r="X48" s="960">
        <f t="shared" ref="X48" si="83">X49+X50</f>
        <v>0</v>
      </c>
      <c r="Y48" s="960">
        <f t="shared" ref="Y48" si="84">Y49+Y50</f>
        <v>0</v>
      </c>
      <c r="Z48" s="960">
        <f t="shared" ref="Z48" si="85">Z49+Z50</f>
        <v>0</v>
      </c>
      <c r="AA48" s="960">
        <f t="shared" ref="AA48" si="86">AA49+AA50</f>
        <v>0</v>
      </c>
      <c r="AB48" s="960">
        <f t="shared" ref="AB48" si="87">AB49+AB50</f>
        <v>0</v>
      </c>
      <c r="AC48" s="864"/>
      <c r="AD48" s="864"/>
      <c r="AE48" s="864"/>
      <c r="AF48" s="864"/>
      <c r="AG48" s="864"/>
      <c r="AH48" s="864"/>
      <c r="AI48" s="864"/>
      <c r="AJ48" s="864"/>
      <c r="AK48" s="864"/>
      <c r="AL48" s="864"/>
      <c r="AM48" s="864"/>
      <c r="AN48" s="864"/>
      <c r="AO48" s="864"/>
      <c r="AP48" s="864"/>
    </row>
    <row r="49" spans="1:42" s="865" customFormat="1" ht="15" customHeight="1">
      <c r="A49" s="857"/>
      <c r="B49" s="858"/>
      <c r="C49" s="859" t="s">
        <v>231</v>
      </c>
      <c r="D49" s="857"/>
      <c r="E49" s="813"/>
      <c r="F49" s="813"/>
      <c r="G49" s="813"/>
      <c r="H49" s="870"/>
      <c r="I49" s="870" t="s">
        <v>285</v>
      </c>
      <c r="J49" s="1427"/>
      <c r="K49" s="1432"/>
      <c r="L49" s="871"/>
      <c r="M49" s="871"/>
      <c r="N49" s="871"/>
      <c r="O49" s="871"/>
      <c r="P49" s="871"/>
      <c r="Q49" s="871"/>
      <c r="R49" s="861"/>
      <c r="S49" s="872"/>
      <c r="T49" s="960"/>
      <c r="U49" s="960"/>
      <c r="V49" s="960"/>
      <c r="W49" s="960"/>
      <c r="X49" s="960"/>
      <c r="Y49" s="960"/>
      <c r="Z49" s="960"/>
      <c r="AA49" s="960"/>
      <c r="AB49" s="960"/>
      <c r="AC49" s="864"/>
      <c r="AD49" s="864"/>
      <c r="AE49" s="864"/>
      <c r="AF49" s="864"/>
      <c r="AG49" s="864"/>
      <c r="AH49" s="864"/>
      <c r="AI49" s="864"/>
      <c r="AJ49" s="864"/>
      <c r="AK49" s="864"/>
      <c r="AL49" s="864"/>
      <c r="AM49" s="864"/>
      <c r="AN49" s="864"/>
      <c r="AO49" s="864"/>
      <c r="AP49" s="864"/>
    </row>
    <row r="50" spans="1:42" s="865" customFormat="1" ht="15" customHeight="1">
      <c r="A50" s="857"/>
      <c r="B50" s="858"/>
      <c r="C50" s="859" t="s">
        <v>230</v>
      </c>
      <c r="D50" s="857"/>
      <c r="E50" s="813"/>
      <c r="F50" s="813"/>
      <c r="G50" s="813"/>
      <c r="H50" s="870"/>
      <c r="I50" s="870" t="s">
        <v>289</v>
      </c>
      <c r="J50" s="1427"/>
      <c r="K50" s="1432"/>
      <c r="L50" s="871"/>
      <c r="M50" s="871"/>
      <c r="N50" s="871"/>
      <c r="O50" s="871"/>
      <c r="P50" s="871"/>
      <c r="Q50" s="871"/>
      <c r="R50" s="861"/>
      <c r="S50" s="872"/>
      <c r="T50" s="960"/>
      <c r="U50" s="960"/>
      <c r="V50" s="960"/>
      <c r="W50" s="960"/>
      <c r="X50" s="960"/>
      <c r="Y50" s="960"/>
      <c r="Z50" s="960"/>
      <c r="AA50" s="960"/>
      <c r="AB50" s="960"/>
      <c r="AC50" s="864"/>
      <c r="AD50" s="864"/>
      <c r="AE50" s="864"/>
      <c r="AF50" s="864"/>
      <c r="AG50" s="864"/>
      <c r="AH50" s="864"/>
      <c r="AI50" s="864"/>
      <c r="AJ50" s="864"/>
      <c r="AK50" s="864"/>
      <c r="AL50" s="864"/>
      <c r="AM50" s="864"/>
      <c r="AN50" s="864"/>
      <c r="AO50" s="864"/>
      <c r="AP50" s="864"/>
    </row>
    <row r="51" spans="1:42" s="865" customFormat="1" ht="15" customHeight="1">
      <c r="A51" s="857"/>
      <c r="B51" s="858"/>
      <c r="C51" s="859"/>
      <c r="D51" s="857"/>
      <c r="E51" s="813"/>
      <c r="F51" s="813"/>
      <c r="G51" s="813"/>
      <c r="H51" s="870" t="s">
        <v>1298</v>
      </c>
      <c r="I51" s="870"/>
      <c r="J51" s="1427"/>
      <c r="K51" s="1431" t="s">
        <v>23</v>
      </c>
      <c r="L51" s="871">
        <f>L52+L53</f>
        <v>0</v>
      </c>
      <c r="M51" s="871">
        <f>M52+M53</f>
        <v>0</v>
      </c>
      <c r="N51" s="871">
        <f>N52+N53</f>
        <v>0</v>
      </c>
      <c r="O51" s="871">
        <f t="shared" ref="O51:Q51" si="88">O52+O53</f>
        <v>0</v>
      </c>
      <c r="P51" s="871">
        <f t="shared" si="88"/>
        <v>0</v>
      </c>
      <c r="Q51" s="871">
        <f t="shared" si="88"/>
        <v>0</v>
      </c>
      <c r="R51" s="863">
        <f>P51-SUM(S51:AB51)</f>
        <v>0</v>
      </c>
      <c r="S51" s="872">
        <f t="shared" ref="S51" si="89">S52+S53</f>
        <v>0</v>
      </c>
      <c r="T51" s="960">
        <f t="shared" ref="T51" si="90">T52+T53</f>
        <v>0</v>
      </c>
      <c r="U51" s="960">
        <f t="shared" ref="U51" si="91">U52+U53</f>
        <v>0</v>
      </c>
      <c r="V51" s="960">
        <f t="shared" ref="V51" si="92">V52+V53</f>
        <v>0</v>
      </c>
      <c r="W51" s="960">
        <f t="shared" ref="W51" si="93">W52+W53</f>
        <v>0</v>
      </c>
      <c r="X51" s="960">
        <f t="shared" ref="X51" si="94">X52+X53</f>
        <v>0</v>
      </c>
      <c r="Y51" s="960">
        <f t="shared" ref="Y51" si="95">Y52+Y53</f>
        <v>0</v>
      </c>
      <c r="Z51" s="960">
        <f t="shared" ref="Z51" si="96">Z52+Z53</f>
        <v>0</v>
      </c>
      <c r="AA51" s="960">
        <f t="shared" ref="AA51" si="97">AA52+AA53</f>
        <v>0</v>
      </c>
      <c r="AB51" s="960">
        <f t="shared" ref="AB51" si="98">AB52+AB53</f>
        <v>0</v>
      </c>
      <c r="AC51" s="864"/>
      <c r="AD51" s="864"/>
      <c r="AE51" s="864"/>
      <c r="AF51" s="864"/>
      <c r="AG51" s="864"/>
      <c r="AH51" s="864"/>
      <c r="AI51" s="864"/>
      <c r="AJ51" s="864"/>
      <c r="AK51" s="864"/>
      <c r="AL51" s="864"/>
      <c r="AM51" s="864"/>
      <c r="AN51" s="864"/>
      <c r="AO51" s="864"/>
      <c r="AP51" s="864"/>
    </row>
    <row r="52" spans="1:42" s="865" customFormat="1" ht="15" customHeight="1">
      <c r="A52" s="857"/>
      <c r="B52" s="858"/>
      <c r="C52" s="859" t="s">
        <v>231</v>
      </c>
      <c r="D52" s="857"/>
      <c r="E52" s="813"/>
      <c r="F52" s="813"/>
      <c r="G52" s="813"/>
      <c r="H52" s="870"/>
      <c r="I52" s="870" t="s">
        <v>285</v>
      </c>
      <c r="J52" s="1427"/>
      <c r="K52" s="1432"/>
      <c r="L52" s="871"/>
      <c r="M52" s="871"/>
      <c r="N52" s="871"/>
      <c r="O52" s="871"/>
      <c r="P52" s="871"/>
      <c r="Q52" s="871"/>
      <c r="R52" s="861"/>
      <c r="S52" s="872"/>
      <c r="T52" s="960"/>
      <c r="U52" s="960"/>
      <c r="V52" s="960"/>
      <c r="W52" s="960"/>
      <c r="X52" s="960"/>
      <c r="Y52" s="960"/>
      <c r="Z52" s="960"/>
      <c r="AA52" s="960"/>
      <c r="AB52" s="960"/>
      <c r="AC52" s="864"/>
      <c r="AD52" s="864"/>
      <c r="AE52" s="864"/>
      <c r="AF52" s="864"/>
      <c r="AG52" s="864"/>
      <c r="AH52" s="864"/>
      <c r="AI52" s="864"/>
      <c r="AJ52" s="864"/>
      <c r="AK52" s="864"/>
      <c r="AL52" s="864"/>
      <c r="AM52" s="864"/>
      <c r="AN52" s="864"/>
      <c r="AO52" s="864"/>
      <c r="AP52" s="864"/>
    </row>
    <row r="53" spans="1:42" s="865" customFormat="1" ht="15" customHeight="1">
      <c r="A53" s="857"/>
      <c r="B53" s="858"/>
      <c r="C53" s="859" t="s">
        <v>230</v>
      </c>
      <c r="D53" s="857"/>
      <c r="E53" s="813"/>
      <c r="F53" s="813"/>
      <c r="G53" s="813"/>
      <c r="H53" s="870"/>
      <c r="I53" s="870" t="s">
        <v>289</v>
      </c>
      <c r="J53" s="1427"/>
      <c r="K53" s="1432"/>
      <c r="L53" s="871"/>
      <c r="M53" s="871"/>
      <c r="N53" s="871"/>
      <c r="O53" s="871"/>
      <c r="P53" s="871"/>
      <c r="Q53" s="871"/>
      <c r="R53" s="861"/>
      <c r="S53" s="872"/>
      <c r="T53" s="960"/>
      <c r="U53" s="960"/>
      <c r="V53" s="960"/>
      <c r="W53" s="960"/>
      <c r="X53" s="960"/>
      <c r="Y53" s="960"/>
      <c r="Z53" s="960"/>
      <c r="AA53" s="960"/>
      <c r="AB53" s="960"/>
      <c r="AC53" s="864"/>
      <c r="AD53" s="864"/>
      <c r="AE53" s="864"/>
      <c r="AF53" s="864"/>
      <c r="AG53" s="864"/>
      <c r="AH53" s="864"/>
      <c r="AI53" s="864"/>
      <c r="AJ53" s="864"/>
      <c r="AK53" s="864"/>
      <c r="AL53" s="864"/>
      <c r="AM53" s="864"/>
      <c r="AN53" s="864"/>
      <c r="AO53" s="864"/>
      <c r="AP53" s="864"/>
    </row>
    <row r="54" spans="1:42" s="865" customFormat="1" ht="15" customHeight="1">
      <c r="A54" s="857"/>
      <c r="B54" s="858"/>
      <c r="C54" s="859"/>
      <c r="D54" s="857"/>
      <c r="E54" s="813"/>
      <c r="F54" s="813"/>
      <c r="G54" s="813"/>
      <c r="H54" s="870" t="s">
        <v>1299</v>
      </c>
      <c r="I54" s="870"/>
      <c r="J54" s="1427"/>
      <c r="K54" s="1431" t="s">
        <v>24</v>
      </c>
      <c r="L54" s="871">
        <f>L55+L56</f>
        <v>0</v>
      </c>
      <c r="M54" s="871">
        <f>M55+M56</f>
        <v>0</v>
      </c>
      <c r="N54" s="871">
        <f>N55+N56</f>
        <v>0</v>
      </c>
      <c r="O54" s="871">
        <f t="shared" ref="O54:Q54" si="99">O55+O56</f>
        <v>0</v>
      </c>
      <c r="P54" s="871">
        <f t="shared" si="99"/>
        <v>0</v>
      </c>
      <c r="Q54" s="871">
        <f t="shared" si="99"/>
        <v>0</v>
      </c>
      <c r="R54" s="863">
        <f>P54-SUM(S54:AB54)</f>
        <v>0</v>
      </c>
      <c r="S54" s="872">
        <f t="shared" ref="S54" si="100">S55+S56</f>
        <v>0</v>
      </c>
      <c r="T54" s="960">
        <f t="shared" ref="T54" si="101">T55+T56</f>
        <v>0</v>
      </c>
      <c r="U54" s="960">
        <f t="shared" ref="U54" si="102">U55+U56</f>
        <v>0</v>
      </c>
      <c r="V54" s="960">
        <f t="shared" ref="V54" si="103">V55+V56</f>
        <v>0</v>
      </c>
      <c r="W54" s="960">
        <f t="shared" ref="W54" si="104">W55+W56</f>
        <v>0</v>
      </c>
      <c r="X54" s="960">
        <f t="shared" ref="X54" si="105">X55+X56</f>
        <v>0</v>
      </c>
      <c r="Y54" s="960">
        <f t="shared" ref="Y54" si="106">Y55+Y56</f>
        <v>0</v>
      </c>
      <c r="Z54" s="960">
        <f t="shared" ref="Z54" si="107">Z55+Z56</f>
        <v>0</v>
      </c>
      <c r="AA54" s="960">
        <f t="shared" ref="AA54" si="108">AA55+AA56</f>
        <v>0</v>
      </c>
      <c r="AB54" s="960">
        <f t="shared" ref="AB54" si="109">AB55+AB56</f>
        <v>0</v>
      </c>
      <c r="AC54" s="864"/>
      <c r="AD54" s="864"/>
      <c r="AE54" s="864"/>
      <c r="AF54" s="864"/>
      <c r="AG54" s="864"/>
      <c r="AH54" s="864"/>
      <c r="AI54" s="864"/>
      <c r="AJ54" s="864"/>
      <c r="AK54" s="864"/>
      <c r="AL54" s="864"/>
      <c r="AM54" s="864"/>
      <c r="AN54" s="864"/>
      <c r="AO54" s="864"/>
      <c r="AP54" s="864"/>
    </row>
    <row r="55" spans="1:42" s="865" customFormat="1" ht="15" customHeight="1">
      <c r="A55" s="857"/>
      <c r="B55" s="858"/>
      <c r="C55" s="859" t="s">
        <v>231</v>
      </c>
      <c r="D55" s="857"/>
      <c r="E55" s="813"/>
      <c r="F55" s="813"/>
      <c r="G55" s="813"/>
      <c r="H55" s="870"/>
      <c r="I55" s="870" t="s">
        <v>285</v>
      </c>
      <c r="J55" s="1427"/>
      <c r="K55" s="1431"/>
      <c r="L55" s="871"/>
      <c r="M55" s="871"/>
      <c r="N55" s="871"/>
      <c r="O55" s="871"/>
      <c r="P55" s="871"/>
      <c r="Q55" s="871"/>
      <c r="R55" s="861"/>
      <c r="S55" s="872"/>
      <c r="T55" s="960"/>
      <c r="U55" s="960"/>
      <c r="V55" s="960"/>
      <c r="W55" s="960"/>
      <c r="X55" s="960"/>
      <c r="Y55" s="960"/>
      <c r="Z55" s="960"/>
      <c r="AA55" s="960"/>
      <c r="AB55" s="960"/>
      <c r="AC55" s="864"/>
      <c r="AD55" s="864"/>
      <c r="AE55" s="864"/>
      <c r="AF55" s="864"/>
      <c r="AG55" s="864"/>
      <c r="AH55" s="864"/>
      <c r="AI55" s="864"/>
      <c r="AJ55" s="864"/>
      <c r="AK55" s="864"/>
      <c r="AL55" s="864"/>
      <c r="AM55" s="864"/>
      <c r="AN55" s="864"/>
      <c r="AO55" s="864"/>
      <c r="AP55" s="864"/>
    </row>
    <row r="56" spans="1:42" s="865" customFormat="1" ht="15" customHeight="1">
      <c r="A56" s="857"/>
      <c r="B56" s="858"/>
      <c r="C56" s="859" t="s">
        <v>230</v>
      </c>
      <c r="D56" s="857"/>
      <c r="E56" s="813"/>
      <c r="F56" s="813"/>
      <c r="G56" s="813"/>
      <c r="H56" s="870"/>
      <c r="I56" s="870" t="s">
        <v>289</v>
      </c>
      <c r="J56" s="1427"/>
      <c r="K56" s="1431"/>
      <c r="L56" s="871"/>
      <c r="M56" s="871"/>
      <c r="N56" s="871"/>
      <c r="O56" s="871"/>
      <c r="P56" s="871"/>
      <c r="Q56" s="871"/>
      <c r="R56" s="861"/>
      <c r="S56" s="872"/>
      <c r="T56" s="960"/>
      <c r="U56" s="960"/>
      <c r="V56" s="960"/>
      <c r="W56" s="960"/>
      <c r="X56" s="960"/>
      <c r="Y56" s="960"/>
      <c r="Z56" s="960"/>
      <c r="AA56" s="960"/>
      <c r="AB56" s="960"/>
      <c r="AC56" s="864"/>
      <c r="AD56" s="864"/>
      <c r="AE56" s="864"/>
      <c r="AF56" s="864"/>
      <c r="AG56" s="864"/>
      <c r="AH56" s="864"/>
      <c r="AI56" s="864"/>
      <c r="AJ56" s="864"/>
      <c r="AK56" s="864"/>
      <c r="AL56" s="864"/>
      <c r="AM56" s="864"/>
      <c r="AN56" s="864"/>
      <c r="AO56" s="864"/>
      <c r="AP56" s="864"/>
    </row>
    <row r="57" spans="1:42" s="865" customFormat="1" ht="15" customHeight="1">
      <c r="A57" s="857"/>
      <c r="B57" s="858"/>
      <c r="C57" s="859"/>
      <c r="D57" s="857"/>
      <c r="E57" s="813"/>
      <c r="F57" s="813"/>
      <c r="G57" s="813"/>
      <c r="H57" s="870" t="s">
        <v>1300</v>
      </c>
      <c r="I57" s="870"/>
      <c r="J57" s="1427"/>
      <c r="K57" s="1431" t="s">
        <v>25</v>
      </c>
      <c r="L57" s="871">
        <f>L58+L59</f>
        <v>0</v>
      </c>
      <c r="M57" s="871">
        <f>M58+M59</f>
        <v>0</v>
      </c>
      <c r="N57" s="871">
        <f>N58+N59</f>
        <v>0</v>
      </c>
      <c r="O57" s="871">
        <f t="shared" ref="O57:Q57" si="110">O58+O59</f>
        <v>0</v>
      </c>
      <c r="P57" s="871">
        <f t="shared" si="110"/>
        <v>0</v>
      </c>
      <c r="Q57" s="871">
        <f t="shared" si="110"/>
        <v>0</v>
      </c>
      <c r="R57" s="863">
        <f>P57-SUM(S57:AB57)</f>
        <v>0</v>
      </c>
      <c r="S57" s="872">
        <f t="shared" ref="S57" si="111">S58+S59</f>
        <v>0</v>
      </c>
      <c r="T57" s="960">
        <f t="shared" ref="T57" si="112">T58+T59</f>
        <v>0</v>
      </c>
      <c r="U57" s="960">
        <f t="shared" ref="U57" si="113">U58+U59</f>
        <v>0</v>
      </c>
      <c r="V57" s="960">
        <f t="shared" ref="V57" si="114">V58+V59</f>
        <v>0</v>
      </c>
      <c r="W57" s="960">
        <f t="shared" ref="W57" si="115">W58+W59</f>
        <v>0</v>
      </c>
      <c r="X57" s="960">
        <f t="shared" ref="X57" si="116">X58+X59</f>
        <v>0</v>
      </c>
      <c r="Y57" s="960">
        <f t="shared" ref="Y57" si="117">Y58+Y59</f>
        <v>0</v>
      </c>
      <c r="Z57" s="960">
        <f t="shared" ref="Z57" si="118">Z58+Z59</f>
        <v>0</v>
      </c>
      <c r="AA57" s="960">
        <f t="shared" ref="AA57" si="119">AA58+AA59</f>
        <v>0</v>
      </c>
      <c r="AB57" s="960">
        <f t="shared" ref="AB57" si="120">AB58+AB59</f>
        <v>0</v>
      </c>
      <c r="AC57" s="864"/>
      <c r="AD57" s="864"/>
      <c r="AE57" s="864"/>
      <c r="AF57" s="864"/>
      <c r="AG57" s="864"/>
      <c r="AH57" s="864"/>
      <c r="AI57" s="864"/>
      <c r="AJ57" s="864"/>
      <c r="AK57" s="864"/>
      <c r="AL57" s="864"/>
      <c r="AM57" s="864"/>
      <c r="AN57" s="864"/>
      <c r="AO57" s="864"/>
      <c r="AP57" s="864"/>
    </row>
    <row r="58" spans="1:42" s="865" customFormat="1" ht="15" customHeight="1">
      <c r="A58" s="857"/>
      <c r="B58" s="858"/>
      <c r="C58" s="859" t="s">
        <v>231</v>
      </c>
      <c r="D58" s="857"/>
      <c r="E58" s="813"/>
      <c r="F58" s="813"/>
      <c r="G58" s="813"/>
      <c r="H58" s="870"/>
      <c r="I58" s="870" t="s">
        <v>285</v>
      </c>
      <c r="J58" s="1427"/>
      <c r="K58" s="1431"/>
      <c r="L58" s="871"/>
      <c r="M58" s="871"/>
      <c r="N58" s="871"/>
      <c r="O58" s="871"/>
      <c r="P58" s="871"/>
      <c r="Q58" s="871"/>
      <c r="R58" s="861"/>
      <c r="S58" s="872"/>
      <c r="T58" s="960"/>
      <c r="U58" s="960"/>
      <c r="V58" s="960"/>
      <c r="W58" s="960"/>
      <c r="X58" s="960"/>
      <c r="Y58" s="960"/>
      <c r="Z58" s="960"/>
      <c r="AA58" s="960"/>
      <c r="AB58" s="960"/>
      <c r="AC58" s="864"/>
      <c r="AD58" s="864"/>
      <c r="AE58" s="864"/>
      <c r="AF58" s="864"/>
      <c r="AG58" s="864"/>
      <c r="AH58" s="864"/>
      <c r="AI58" s="864"/>
      <c r="AJ58" s="864"/>
      <c r="AK58" s="864"/>
      <c r="AL58" s="864"/>
      <c r="AM58" s="864"/>
      <c r="AN58" s="864"/>
      <c r="AO58" s="864"/>
      <c r="AP58" s="864"/>
    </row>
    <row r="59" spans="1:42" s="865" customFormat="1" ht="15" customHeight="1">
      <c r="A59" s="857"/>
      <c r="B59" s="858"/>
      <c r="C59" s="859" t="s">
        <v>230</v>
      </c>
      <c r="D59" s="857"/>
      <c r="E59" s="813"/>
      <c r="F59" s="813"/>
      <c r="G59" s="813"/>
      <c r="H59" s="870"/>
      <c r="I59" s="870" t="s">
        <v>289</v>
      </c>
      <c r="J59" s="1427"/>
      <c r="K59" s="1431"/>
      <c r="L59" s="871"/>
      <c r="M59" s="871"/>
      <c r="N59" s="871"/>
      <c r="O59" s="871"/>
      <c r="P59" s="871"/>
      <c r="Q59" s="871"/>
      <c r="R59" s="861"/>
      <c r="S59" s="872"/>
      <c r="T59" s="960"/>
      <c r="U59" s="960"/>
      <c r="V59" s="960"/>
      <c r="W59" s="960"/>
      <c r="X59" s="960"/>
      <c r="Y59" s="960"/>
      <c r="Z59" s="960"/>
      <c r="AA59" s="960"/>
      <c r="AB59" s="960"/>
      <c r="AC59" s="864"/>
      <c r="AD59" s="864"/>
      <c r="AE59" s="864"/>
      <c r="AF59" s="864"/>
      <c r="AG59" s="864"/>
      <c r="AH59" s="864"/>
      <c r="AI59" s="864"/>
      <c r="AJ59" s="864"/>
      <c r="AK59" s="864"/>
      <c r="AL59" s="864"/>
      <c r="AM59" s="864"/>
      <c r="AN59" s="864"/>
      <c r="AO59" s="864"/>
      <c r="AP59" s="864"/>
    </row>
    <row r="60" spans="1:42" s="865" customFormat="1" ht="15" customHeight="1">
      <c r="A60" s="857"/>
      <c r="B60" s="858"/>
      <c r="C60" s="859"/>
      <c r="D60" s="857"/>
      <c r="E60" s="813"/>
      <c r="F60" s="813"/>
      <c r="G60" s="813"/>
      <c r="H60" s="870" t="s">
        <v>1301</v>
      </c>
      <c r="I60" s="870"/>
      <c r="J60" s="1427"/>
      <c r="K60" s="1431" t="s">
        <v>26</v>
      </c>
      <c r="L60" s="871">
        <f>L61+L62</f>
        <v>0</v>
      </c>
      <c r="M60" s="871">
        <f>M61+M62</f>
        <v>0</v>
      </c>
      <c r="N60" s="871">
        <f>N61+N62</f>
        <v>0</v>
      </c>
      <c r="O60" s="871">
        <f t="shared" ref="O60:Q60" si="121">O61+O62</f>
        <v>0</v>
      </c>
      <c r="P60" s="871">
        <f t="shared" si="121"/>
        <v>0</v>
      </c>
      <c r="Q60" s="871">
        <f t="shared" si="121"/>
        <v>0</v>
      </c>
      <c r="R60" s="863">
        <f>P60-SUM(S60:AB60)</f>
        <v>0</v>
      </c>
      <c r="S60" s="872">
        <f t="shared" ref="S60" si="122">S61+S62</f>
        <v>0</v>
      </c>
      <c r="T60" s="960">
        <f t="shared" ref="T60" si="123">T61+T62</f>
        <v>0</v>
      </c>
      <c r="U60" s="960">
        <f t="shared" ref="U60" si="124">U61+U62</f>
        <v>0</v>
      </c>
      <c r="V60" s="960">
        <f t="shared" ref="V60" si="125">V61+V62</f>
        <v>0</v>
      </c>
      <c r="W60" s="960">
        <f t="shared" ref="W60" si="126">W61+W62</f>
        <v>0</v>
      </c>
      <c r="X60" s="960">
        <f t="shared" ref="X60" si="127">X61+X62</f>
        <v>0</v>
      </c>
      <c r="Y60" s="960">
        <f t="shared" ref="Y60" si="128">Y61+Y62</f>
        <v>0</v>
      </c>
      <c r="Z60" s="960">
        <f t="shared" ref="Z60" si="129">Z61+Z62</f>
        <v>0</v>
      </c>
      <c r="AA60" s="960">
        <f t="shared" ref="AA60" si="130">AA61+AA62</f>
        <v>0</v>
      </c>
      <c r="AB60" s="960">
        <f t="shared" ref="AB60" si="131">AB61+AB62</f>
        <v>0</v>
      </c>
      <c r="AC60" s="864"/>
      <c r="AD60" s="864"/>
      <c r="AE60" s="864"/>
      <c r="AF60" s="864"/>
      <c r="AG60" s="864"/>
      <c r="AH60" s="864"/>
      <c r="AI60" s="864"/>
      <c r="AJ60" s="864"/>
      <c r="AK60" s="864"/>
      <c r="AL60" s="864"/>
      <c r="AM60" s="864"/>
      <c r="AN60" s="864"/>
      <c r="AO60" s="864"/>
      <c r="AP60" s="864"/>
    </row>
    <row r="61" spans="1:42" s="865" customFormat="1" ht="15" customHeight="1">
      <c r="A61" s="857"/>
      <c r="B61" s="858"/>
      <c r="C61" s="859" t="s">
        <v>231</v>
      </c>
      <c r="D61" s="857"/>
      <c r="E61" s="813"/>
      <c r="F61" s="813"/>
      <c r="G61" s="813"/>
      <c r="H61" s="870"/>
      <c r="I61" s="870" t="s">
        <v>285</v>
      </c>
      <c r="J61" s="1427"/>
      <c r="K61" s="1431"/>
      <c r="L61" s="871"/>
      <c r="M61" s="871"/>
      <c r="N61" s="871"/>
      <c r="O61" s="871"/>
      <c r="P61" s="871"/>
      <c r="Q61" s="871"/>
      <c r="R61" s="861"/>
      <c r="S61" s="872"/>
      <c r="T61" s="960"/>
      <c r="U61" s="960"/>
      <c r="V61" s="960"/>
      <c r="W61" s="960"/>
      <c r="X61" s="960"/>
      <c r="Y61" s="960"/>
      <c r="Z61" s="960"/>
      <c r="AA61" s="960"/>
      <c r="AB61" s="960"/>
      <c r="AC61" s="864"/>
      <c r="AD61" s="864"/>
      <c r="AE61" s="864"/>
      <c r="AF61" s="864"/>
      <c r="AG61" s="864"/>
      <c r="AH61" s="864"/>
      <c r="AI61" s="864"/>
      <c r="AJ61" s="864"/>
      <c r="AK61" s="864"/>
      <c r="AL61" s="864"/>
      <c r="AM61" s="864"/>
      <c r="AN61" s="864"/>
      <c r="AO61" s="864"/>
      <c r="AP61" s="864"/>
    </row>
    <row r="62" spans="1:42" s="865" customFormat="1" ht="15" customHeight="1">
      <c r="A62" s="857"/>
      <c r="B62" s="858"/>
      <c r="C62" s="859" t="s">
        <v>230</v>
      </c>
      <c r="D62" s="857"/>
      <c r="E62" s="813"/>
      <c r="F62" s="813"/>
      <c r="G62" s="813"/>
      <c r="H62" s="870"/>
      <c r="I62" s="870" t="s">
        <v>289</v>
      </c>
      <c r="J62" s="1427"/>
      <c r="K62" s="1431"/>
      <c r="L62" s="871"/>
      <c r="M62" s="871"/>
      <c r="N62" s="871"/>
      <c r="O62" s="871"/>
      <c r="P62" s="871"/>
      <c r="Q62" s="871"/>
      <c r="R62" s="861"/>
      <c r="S62" s="872"/>
      <c r="T62" s="960"/>
      <c r="U62" s="960"/>
      <c r="V62" s="960"/>
      <c r="W62" s="960"/>
      <c r="X62" s="960"/>
      <c r="Y62" s="960"/>
      <c r="Z62" s="960"/>
      <c r="AA62" s="960"/>
      <c r="AB62" s="960"/>
      <c r="AC62" s="864"/>
      <c r="AD62" s="864"/>
      <c r="AE62" s="864"/>
      <c r="AF62" s="864"/>
      <c r="AG62" s="864"/>
      <c r="AH62" s="864"/>
      <c r="AI62" s="864"/>
      <c r="AJ62" s="864"/>
      <c r="AK62" s="864"/>
      <c r="AL62" s="864"/>
      <c r="AM62" s="864"/>
      <c r="AN62" s="864"/>
      <c r="AO62" s="864"/>
      <c r="AP62" s="864"/>
    </row>
    <row r="63" spans="1:42" s="865" customFormat="1" ht="15" customHeight="1">
      <c r="A63" s="857"/>
      <c r="B63" s="858"/>
      <c r="C63" s="859" t="s">
        <v>230</v>
      </c>
      <c r="D63" s="857"/>
      <c r="E63" s="813"/>
      <c r="F63" s="813"/>
      <c r="G63" s="813"/>
      <c r="H63" s="870" t="s">
        <v>290</v>
      </c>
      <c r="I63" s="870"/>
      <c r="J63" s="1427"/>
      <c r="K63" s="1431" t="s">
        <v>27</v>
      </c>
      <c r="L63" s="871"/>
      <c r="M63" s="871"/>
      <c r="N63" s="871"/>
      <c r="O63" s="871"/>
      <c r="P63" s="871"/>
      <c r="Q63" s="871"/>
      <c r="R63" s="861"/>
      <c r="S63" s="872"/>
      <c r="T63" s="960"/>
      <c r="U63" s="960"/>
      <c r="V63" s="960"/>
      <c r="W63" s="960"/>
      <c r="X63" s="960"/>
      <c r="Y63" s="960"/>
      <c r="Z63" s="960"/>
      <c r="AA63" s="960"/>
      <c r="AB63" s="960"/>
      <c r="AC63" s="864"/>
      <c r="AD63" s="864"/>
      <c r="AE63" s="864"/>
      <c r="AF63" s="864"/>
      <c r="AG63" s="864"/>
      <c r="AH63" s="864"/>
      <c r="AI63" s="864"/>
      <c r="AJ63" s="864"/>
      <c r="AK63" s="864"/>
      <c r="AL63" s="864"/>
      <c r="AM63" s="864"/>
      <c r="AN63" s="864"/>
      <c r="AO63" s="864"/>
      <c r="AP63" s="864"/>
    </row>
    <row r="64" spans="1:42" s="865" customFormat="1" ht="15" customHeight="1">
      <c r="A64" s="857"/>
      <c r="B64" s="858"/>
      <c r="C64" s="859"/>
      <c r="D64" s="857"/>
      <c r="E64" s="813"/>
      <c r="F64" s="813"/>
      <c r="G64" s="813"/>
      <c r="H64" s="870"/>
      <c r="I64" s="870"/>
      <c r="J64" s="1427"/>
      <c r="K64" s="1432"/>
      <c r="L64" s="871"/>
      <c r="M64" s="871"/>
      <c r="N64" s="871"/>
      <c r="O64" s="871"/>
      <c r="P64" s="871"/>
      <c r="Q64" s="871"/>
      <c r="R64" s="861"/>
      <c r="S64" s="872"/>
      <c r="T64" s="960"/>
      <c r="U64" s="960"/>
      <c r="V64" s="960"/>
      <c r="W64" s="960"/>
      <c r="X64" s="960"/>
      <c r="Y64" s="960"/>
      <c r="Z64" s="960"/>
      <c r="AA64" s="960"/>
      <c r="AB64" s="960"/>
      <c r="AC64" s="864"/>
      <c r="AD64" s="864"/>
      <c r="AE64" s="864"/>
      <c r="AF64" s="864"/>
      <c r="AG64" s="864"/>
      <c r="AH64" s="864"/>
      <c r="AI64" s="864"/>
      <c r="AJ64" s="864"/>
      <c r="AK64" s="864"/>
      <c r="AL64" s="864"/>
      <c r="AM64" s="864"/>
      <c r="AN64" s="864"/>
      <c r="AO64" s="864"/>
      <c r="AP64" s="864"/>
    </row>
    <row r="65" spans="1:42" s="865" customFormat="1" ht="15" customHeight="1">
      <c r="A65" s="857"/>
      <c r="B65" s="858"/>
      <c r="C65" s="859" t="s">
        <v>231</v>
      </c>
      <c r="D65" s="857"/>
      <c r="E65" s="813"/>
      <c r="F65" s="813"/>
      <c r="G65" s="813" t="s">
        <v>18</v>
      </c>
      <c r="H65" s="870"/>
      <c r="I65" s="813"/>
      <c r="J65" s="1426"/>
      <c r="K65" s="1431"/>
      <c r="L65" s="858"/>
      <c r="M65" s="858"/>
      <c r="N65" s="858"/>
      <c r="O65" s="858"/>
      <c r="P65" s="858"/>
      <c r="Q65" s="858"/>
      <c r="R65" s="861"/>
      <c r="S65" s="876"/>
      <c r="T65" s="959"/>
      <c r="U65" s="959"/>
      <c r="V65" s="959"/>
      <c r="W65" s="959"/>
      <c r="X65" s="959"/>
      <c r="Y65" s="959"/>
      <c r="Z65" s="959"/>
      <c r="AA65" s="959"/>
      <c r="AB65" s="959"/>
      <c r="AC65" s="864"/>
      <c r="AD65" s="864"/>
      <c r="AE65" s="864"/>
      <c r="AF65" s="864"/>
      <c r="AG65" s="864"/>
      <c r="AH65" s="864"/>
      <c r="AI65" s="864"/>
      <c r="AJ65" s="864"/>
      <c r="AK65" s="864"/>
      <c r="AL65" s="864"/>
      <c r="AM65" s="864"/>
      <c r="AN65" s="864"/>
      <c r="AO65" s="864"/>
      <c r="AP65" s="864"/>
    </row>
    <row r="66" spans="1:42" s="865" customFormat="1" ht="15" customHeight="1">
      <c r="A66" s="857"/>
      <c r="B66" s="858"/>
      <c r="C66" s="859"/>
      <c r="D66" s="857"/>
      <c r="E66" s="813"/>
      <c r="F66" s="813"/>
      <c r="G66" s="813"/>
      <c r="H66" s="870"/>
      <c r="I66" s="870"/>
      <c r="J66" s="1427"/>
      <c r="K66" s="1432"/>
      <c r="L66" s="871"/>
      <c r="M66" s="871"/>
      <c r="N66" s="871"/>
      <c r="O66" s="871"/>
      <c r="P66" s="871"/>
      <c r="Q66" s="871"/>
      <c r="R66" s="861"/>
      <c r="S66" s="872"/>
      <c r="T66" s="960"/>
      <c r="U66" s="960"/>
      <c r="V66" s="960"/>
      <c r="W66" s="960"/>
      <c r="X66" s="960"/>
      <c r="Y66" s="960"/>
      <c r="Z66" s="960"/>
      <c r="AA66" s="960"/>
      <c r="AB66" s="960"/>
      <c r="AC66" s="864"/>
      <c r="AD66" s="864"/>
      <c r="AE66" s="864"/>
      <c r="AF66" s="864"/>
      <c r="AG66" s="864"/>
      <c r="AH66" s="864"/>
      <c r="AI66" s="864"/>
      <c r="AJ66" s="864"/>
      <c r="AK66" s="864"/>
      <c r="AL66" s="864"/>
      <c r="AM66" s="864"/>
      <c r="AN66" s="864"/>
      <c r="AO66" s="864"/>
      <c r="AP66" s="864"/>
    </row>
    <row r="67" spans="1:42" s="861" customFormat="1" ht="15" customHeight="1">
      <c r="A67" s="857"/>
      <c r="B67" s="858"/>
      <c r="C67" s="859" t="s">
        <v>231</v>
      </c>
      <c r="D67" s="857"/>
      <c r="E67" s="813"/>
      <c r="F67" s="813"/>
      <c r="G67" s="813" t="s">
        <v>1420</v>
      </c>
      <c r="H67" s="870"/>
      <c r="I67" s="813"/>
      <c r="J67" s="1426"/>
      <c r="K67" s="1431"/>
      <c r="L67" s="858"/>
      <c r="M67" s="858"/>
      <c r="N67" s="858"/>
      <c r="O67" s="858"/>
      <c r="P67" s="858"/>
      <c r="Q67" s="858"/>
      <c r="S67" s="876"/>
      <c r="T67" s="959"/>
      <c r="U67" s="959"/>
      <c r="V67" s="959"/>
      <c r="W67" s="959"/>
      <c r="X67" s="959"/>
      <c r="Y67" s="959"/>
      <c r="Z67" s="959"/>
      <c r="AA67" s="959"/>
      <c r="AB67" s="959"/>
      <c r="AC67" s="874"/>
      <c r="AD67" s="874"/>
      <c r="AE67" s="874"/>
      <c r="AF67" s="874"/>
      <c r="AG67" s="874"/>
      <c r="AH67" s="874"/>
      <c r="AI67" s="874"/>
      <c r="AJ67" s="874"/>
      <c r="AK67" s="874"/>
      <c r="AL67" s="874"/>
      <c r="AM67" s="874"/>
      <c r="AN67" s="874"/>
      <c r="AO67" s="874"/>
      <c r="AP67" s="874"/>
    </row>
    <row r="68" spans="1:42" s="861" customFormat="1" ht="15" customHeight="1">
      <c r="A68" s="857"/>
      <c r="B68" s="858"/>
      <c r="C68" s="859"/>
      <c r="D68" s="857"/>
      <c r="E68" s="813"/>
      <c r="F68" s="813"/>
      <c r="G68" s="813"/>
      <c r="H68" s="870"/>
      <c r="I68" s="2200" t="s">
        <v>1421</v>
      </c>
      <c r="J68" s="1427"/>
      <c r="K68" s="1432"/>
      <c r="L68" s="871"/>
      <c r="M68" s="871"/>
      <c r="N68" s="871"/>
      <c r="O68" s="871"/>
      <c r="P68" s="871"/>
      <c r="Q68" s="871"/>
      <c r="S68" s="872"/>
      <c r="T68" s="960"/>
      <c r="U68" s="960"/>
      <c r="V68" s="960"/>
      <c r="W68" s="960"/>
      <c r="X68" s="960"/>
      <c r="Y68" s="960"/>
      <c r="Z68" s="960"/>
      <c r="AA68" s="960"/>
      <c r="AB68" s="960"/>
      <c r="AC68" s="874"/>
      <c r="AD68" s="874"/>
      <c r="AE68" s="874"/>
      <c r="AF68" s="874"/>
      <c r="AG68" s="874"/>
      <c r="AH68" s="874"/>
      <c r="AI68" s="874"/>
      <c r="AJ68" s="874"/>
      <c r="AK68" s="874"/>
      <c r="AL68" s="874"/>
      <c r="AM68" s="874"/>
      <c r="AN68" s="874"/>
      <c r="AO68" s="874"/>
      <c r="AP68" s="874"/>
    </row>
    <row r="69" spans="1:42" s="865" customFormat="1" ht="15" customHeight="1">
      <c r="A69" s="857"/>
      <c r="B69" s="858"/>
      <c r="C69" s="859" t="s">
        <v>230</v>
      </c>
      <c r="D69" s="857"/>
      <c r="E69" s="875"/>
      <c r="F69" s="875"/>
      <c r="G69" s="875" t="s">
        <v>252</v>
      </c>
      <c r="H69" s="873"/>
      <c r="I69" s="873"/>
      <c r="J69" s="1427"/>
      <c r="K69" s="1432"/>
      <c r="L69" s="871"/>
      <c r="M69" s="871"/>
      <c r="N69" s="871"/>
      <c r="O69" s="871"/>
      <c r="P69" s="871"/>
      <c r="Q69" s="871"/>
      <c r="R69" s="861"/>
      <c r="S69" s="872"/>
      <c r="T69" s="960"/>
      <c r="U69" s="960"/>
      <c r="V69" s="960"/>
      <c r="W69" s="960"/>
      <c r="X69" s="960"/>
      <c r="Y69" s="960"/>
      <c r="Z69" s="960"/>
      <c r="AA69" s="960"/>
      <c r="AB69" s="960"/>
      <c r="AC69" s="864"/>
      <c r="AD69" s="864"/>
      <c r="AE69" s="864"/>
      <c r="AF69" s="864"/>
      <c r="AG69" s="864"/>
      <c r="AH69" s="864"/>
      <c r="AI69" s="864"/>
      <c r="AJ69" s="864"/>
      <c r="AK69" s="864"/>
      <c r="AL69" s="864"/>
      <c r="AM69" s="864"/>
      <c r="AN69" s="864"/>
      <c r="AO69" s="864"/>
      <c r="AP69" s="864"/>
    </row>
    <row r="70" spans="1:42" s="865" customFormat="1" ht="15" customHeight="1">
      <c r="A70" s="857"/>
      <c r="B70" s="858"/>
      <c r="C70" s="859"/>
      <c r="D70" s="857"/>
      <c r="E70" s="813"/>
      <c r="F70" s="813"/>
      <c r="G70" s="813"/>
      <c r="H70" s="870"/>
      <c r="I70" s="870"/>
      <c r="J70" s="1427"/>
      <c r="K70" s="1432"/>
      <c r="L70" s="871"/>
      <c r="M70" s="871"/>
      <c r="N70" s="871"/>
      <c r="O70" s="871"/>
      <c r="P70" s="871"/>
      <c r="Q70" s="871"/>
      <c r="R70" s="861"/>
      <c r="S70" s="872"/>
      <c r="T70" s="960"/>
      <c r="U70" s="960"/>
      <c r="V70" s="960"/>
      <c r="W70" s="960"/>
      <c r="X70" s="960"/>
      <c r="Y70" s="960"/>
      <c r="Z70" s="960"/>
      <c r="AA70" s="960"/>
      <c r="AB70" s="960"/>
      <c r="AC70" s="864"/>
      <c r="AD70" s="864"/>
      <c r="AE70" s="864"/>
      <c r="AF70" s="864"/>
      <c r="AG70" s="864"/>
      <c r="AH70" s="864"/>
      <c r="AI70" s="864"/>
      <c r="AJ70" s="864"/>
      <c r="AK70" s="864"/>
      <c r="AL70" s="864"/>
      <c r="AM70" s="864"/>
      <c r="AN70" s="864"/>
      <c r="AO70" s="864"/>
      <c r="AP70" s="864"/>
    </row>
    <row r="71" spans="1:42" s="865" customFormat="1" ht="15" customHeight="1">
      <c r="A71" s="857"/>
      <c r="B71" s="858"/>
      <c r="C71" s="859" t="s">
        <v>231</v>
      </c>
      <c r="D71" s="857"/>
      <c r="E71" s="813"/>
      <c r="F71" s="813"/>
      <c r="G71" s="813" t="s">
        <v>14</v>
      </c>
      <c r="H71" s="870"/>
      <c r="I71" s="870"/>
      <c r="J71" s="1427"/>
      <c r="K71" s="1431" t="s">
        <v>1033</v>
      </c>
      <c r="L71" s="871"/>
      <c r="M71" s="871"/>
      <c r="N71" s="871"/>
      <c r="O71" s="871"/>
      <c r="P71" s="871"/>
      <c r="Q71" s="871"/>
      <c r="R71" s="861"/>
      <c r="S71" s="872"/>
      <c r="T71" s="960"/>
      <c r="U71" s="960"/>
      <c r="V71" s="960"/>
      <c r="W71" s="960"/>
      <c r="X71" s="960"/>
      <c r="Y71" s="960"/>
      <c r="Z71" s="960"/>
      <c r="AA71" s="960"/>
      <c r="AB71" s="960"/>
      <c r="AC71" s="864"/>
      <c r="AD71" s="864"/>
      <c r="AE71" s="864"/>
      <c r="AF71" s="864"/>
      <c r="AG71" s="864"/>
      <c r="AH71" s="864"/>
      <c r="AI71" s="864"/>
      <c r="AJ71" s="864"/>
      <c r="AK71" s="864"/>
      <c r="AL71" s="864"/>
      <c r="AM71" s="864"/>
      <c r="AN71" s="864"/>
      <c r="AO71" s="864"/>
      <c r="AP71" s="864"/>
    </row>
    <row r="72" spans="1:42" s="865" customFormat="1" ht="15" customHeight="1">
      <c r="A72" s="857"/>
      <c r="B72" s="858"/>
      <c r="C72" s="859" t="s">
        <v>231</v>
      </c>
      <c r="D72" s="857"/>
      <c r="E72" s="813"/>
      <c r="F72" s="813"/>
      <c r="G72" s="813" t="s">
        <v>451</v>
      </c>
      <c r="H72" s="870"/>
      <c r="I72" s="870"/>
      <c r="J72" s="1427"/>
      <c r="K72" s="1432"/>
      <c r="L72" s="871"/>
      <c r="M72" s="871"/>
      <c r="N72" s="871"/>
      <c r="O72" s="871"/>
      <c r="P72" s="871"/>
      <c r="Q72" s="871"/>
      <c r="R72" s="861"/>
      <c r="S72" s="872"/>
      <c r="T72" s="960"/>
      <c r="U72" s="960"/>
      <c r="V72" s="960"/>
      <c r="W72" s="960"/>
      <c r="X72" s="960"/>
      <c r="Y72" s="960"/>
      <c r="Z72" s="960"/>
      <c r="AA72" s="960"/>
      <c r="AB72" s="960"/>
      <c r="AC72" s="864"/>
      <c r="AD72" s="864"/>
      <c r="AE72" s="864"/>
      <c r="AF72" s="864"/>
      <c r="AG72" s="864"/>
      <c r="AH72" s="864"/>
      <c r="AI72" s="864"/>
      <c r="AJ72" s="864"/>
      <c r="AK72" s="864"/>
      <c r="AL72" s="864"/>
      <c r="AM72" s="864"/>
      <c r="AN72" s="864"/>
      <c r="AO72" s="864"/>
      <c r="AP72" s="864"/>
    </row>
    <row r="73" spans="1:42" s="865" customFormat="1" ht="15" customHeight="1">
      <c r="A73" s="857"/>
      <c r="B73" s="858"/>
      <c r="C73" s="859"/>
      <c r="D73" s="857"/>
      <c r="E73" s="813"/>
      <c r="F73" s="813"/>
      <c r="G73" s="813"/>
      <c r="H73" s="870"/>
      <c r="I73" s="870"/>
      <c r="J73" s="1427"/>
      <c r="K73" s="1432"/>
      <c r="L73" s="871"/>
      <c r="M73" s="871"/>
      <c r="N73" s="871"/>
      <c r="O73" s="871"/>
      <c r="P73" s="871"/>
      <c r="Q73" s="871"/>
      <c r="R73" s="861"/>
      <c r="S73" s="872"/>
      <c r="T73" s="960"/>
      <c r="U73" s="960"/>
      <c r="V73" s="960"/>
      <c r="W73" s="960"/>
      <c r="X73" s="960"/>
      <c r="Y73" s="960"/>
      <c r="Z73" s="960"/>
      <c r="AA73" s="960"/>
      <c r="AB73" s="960"/>
      <c r="AC73" s="864"/>
      <c r="AD73" s="864"/>
      <c r="AE73" s="864"/>
      <c r="AF73" s="864"/>
      <c r="AG73" s="864"/>
      <c r="AH73" s="864"/>
      <c r="AI73" s="864"/>
      <c r="AJ73" s="864"/>
      <c r="AK73" s="864"/>
      <c r="AL73" s="864"/>
      <c r="AM73" s="864"/>
      <c r="AN73" s="864"/>
      <c r="AO73" s="864"/>
      <c r="AP73" s="864"/>
    </row>
    <row r="74" spans="1:42" s="865" customFormat="1" ht="15" customHeight="1">
      <c r="A74" s="857"/>
      <c r="B74" s="858"/>
      <c r="C74" s="859"/>
      <c r="D74" s="857"/>
      <c r="E74" s="813"/>
      <c r="F74" s="813" t="s">
        <v>448</v>
      </c>
      <c r="G74" s="813" t="s">
        <v>253</v>
      </c>
      <c r="H74" s="813"/>
      <c r="I74" s="813"/>
      <c r="J74" s="1426"/>
      <c r="K74" s="1431" t="s">
        <v>28</v>
      </c>
      <c r="L74" s="858">
        <f>L76+L86+L87</f>
        <v>0</v>
      </c>
      <c r="M74" s="858">
        <f>M76+M86+M87</f>
        <v>0</v>
      </c>
      <c r="N74" s="858">
        <f>N76+N86+N87</f>
        <v>0</v>
      </c>
      <c r="O74" s="858">
        <f t="shared" ref="O74:Q74" si="132">O76+O86+O87</f>
        <v>0</v>
      </c>
      <c r="P74" s="858">
        <f t="shared" si="132"/>
        <v>0</v>
      </c>
      <c r="Q74" s="858">
        <f t="shared" si="132"/>
        <v>0</v>
      </c>
      <c r="R74" s="863">
        <f>P74-SUM(S74:AB74)</f>
        <v>0</v>
      </c>
      <c r="S74" s="876">
        <f t="shared" ref="S74:AB74" si="133">S76+S86+S87</f>
        <v>0</v>
      </c>
      <c r="T74" s="959">
        <f t="shared" si="133"/>
        <v>0</v>
      </c>
      <c r="U74" s="959">
        <f t="shared" si="133"/>
        <v>0</v>
      </c>
      <c r="V74" s="959">
        <f t="shared" si="133"/>
        <v>0</v>
      </c>
      <c r="W74" s="959">
        <f t="shared" si="133"/>
        <v>0</v>
      </c>
      <c r="X74" s="959">
        <f t="shared" si="133"/>
        <v>0</v>
      </c>
      <c r="Y74" s="959">
        <f t="shared" si="133"/>
        <v>0</v>
      </c>
      <c r="Z74" s="959">
        <f t="shared" si="133"/>
        <v>0</v>
      </c>
      <c r="AA74" s="959">
        <f t="shared" si="133"/>
        <v>0</v>
      </c>
      <c r="AB74" s="959">
        <f t="shared" si="133"/>
        <v>0</v>
      </c>
      <c r="AC74" s="864"/>
      <c r="AD74" s="864"/>
      <c r="AE74" s="864"/>
      <c r="AF74" s="864"/>
      <c r="AG74" s="864"/>
      <c r="AH74" s="864"/>
      <c r="AI74" s="864"/>
      <c r="AJ74" s="864"/>
      <c r="AK74" s="864"/>
      <c r="AL74" s="864"/>
      <c r="AM74" s="864"/>
      <c r="AN74" s="864"/>
      <c r="AO74" s="864"/>
      <c r="AP74" s="864"/>
    </row>
    <row r="75" spans="1:42" s="865" customFormat="1" ht="15" customHeight="1">
      <c r="A75" s="857"/>
      <c r="B75" s="858"/>
      <c r="C75" s="859"/>
      <c r="D75" s="857"/>
      <c r="E75" s="813"/>
      <c r="F75" s="813"/>
      <c r="G75" s="813"/>
      <c r="H75" s="813"/>
      <c r="I75" s="813"/>
      <c r="J75" s="1426"/>
      <c r="K75" s="1431"/>
      <c r="L75" s="858"/>
      <c r="M75" s="858"/>
      <c r="N75" s="858"/>
      <c r="O75" s="858"/>
      <c r="P75" s="858"/>
      <c r="Q75" s="858"/>
      <c r="R75" s="861"/>
      <c r="S75" s="876"/>
      <c r="T75" s="959"/>
      <c r="U75" s="959"/>
      <c r="V75" s="959"/>
      <c r="W75" s="959"/>
      <c r="X75" s="959"/>
      <c r="Y75" s="959"/>
      <c r="Z75" s="959"/>
      <c r="AA75" s="959"/>
      <c r="AB75" s="959"/>
      <c r="AC75" s="864"/>
      <c r="AD75" s="864"/>
      <c r="AE75" s="864"/>
      <c r="AF75" s="864"/>
      <c r="AG75" s="864"/>
      <c r="AH75" s="864"/>
      <c r="AI75" s="864"/>
      <c r="AJ75" s="864"/>
      <c r="AK75" s="864"/>
      <c r="AL75" s="864"/>
      <c r="AM75" s="864"/>
      <c r="AN75" s="864"/>
      <c r="AO75" s="864"/>
      <c r="AP75" s="864"/>
    </row>
    <row r="76" spans="1:42" s="865" customFormat="1" ht="15" customHeight="1">
      <c r="A76" s="857"/>
      <c r="B76" s="858"/>
      <c r="C76" s="859"/>
      <c r="D76" s="857"/>
      <c r="E76" s="813"/>
      <c r="F76" s="813"/>
      <c r="G76" s="869" t="s">
        <v>394</v>
      </c>
      <c r="H76" s="813" t="s">
        <v>254</v>
      </c>
      <c r="I76" s="813"/>
      <c r="J76" s="1426"/>
      <c r="K76" s="1431"/>
      <c r="L76" s="858">
        <f>L77+L78+L79+L83+L84</f>
        <v>0</v>
      </c>
      <c r="M76" s="858">
        <f>M77+M78+M79+M83+M84</f>
        <v>0</v>
      </c>
      <c r="N76" s="858">
        <f>N77+N78+N79+N83+N84</f>
        <v>0</v>
      </c>
      <c r="O76" s="858">
        <f t="shared" ref="O76:Q76" si="134">O77+O78+O79+O83+O84</f>
        <v>0</v>
      </c>
      <c r="P76" s="858">
        <f t="shared" si="134"/>
        <v>0</v>
      </c>
      <c r="Q76" s="858">
        <f t="shared" si="134"/>
        <v>0</v>
      </c>
      <c r="R76" s="863">
        <f>P76-SUM(S76:AB76)</f>
        <v>0</v>
      </c>
      <c r="S76" s="876">
        <f t="shared" ref="S76" si="135">S77+S78+S79+S83+S84</f>
        <v>0</v>
      </c>
      <c r="T76" s="959">
        <f t="shared" ref="T76" si="136">T77+T78+T79+T83+T84</f>
        <v>0</v>
      </c>
      <c r="U76" s="959">
        <f t="shared" ref="U76" si="137">U77+U78+U79+U83+U84</f>
        <v>0</v>
      </c>
      <c r="V76" s="959">
        <f t="shared" ref="V76" si="138">V77+V78+V79+V83+V84</f>
        <v>0</v>
      </c>
      <c r="W76" s="959">
        <f t="shared" ref="W76" si="139">W77+W78+W79+W83+W84</f>
        <v>0</v>
      </c>
      <c r="X76" s="959">
        <f t="shared" ref="X76" si="140">X77+X78+X79+X83+X84</f>
        <v>0</v>
      </c>
      <c r="Y76" s="959">
        <f t="shared" ref="Y76" si="141">Y77+Y78+Y79+Y83+Y84</f>
        <v>0</v>
      </c>
      <c r="Z76" s="959">
        <f t="shared" ref="Z76" si="142">Z77+Z78+Z79+Z83+Z84</f>
        <v>0</v>
      </c>
      <c r="AA76" s="959">
        <f t="shared" ref="AA76" si="143">AA77+AA78+AA79+AA83+AA84</f>
        <v>0</v>
      </c>
      <c r="AB76" s="959">
        <f t="shared" ref="AB76" si="144">AB77+AB78+AB79+AB83+AB84</f>
        <v>0</v>
      </c>
      <c r="AC76" s="864"/>
      <c r="AD76" s="864"/>
      <c r="AE76" s="864"/>
      <c r="AF76" s="864"/>
      <c r="AG76" s="864"/>
      <c r="AH76" s="864"/>
      <c r="AI76" s="864"/>
      <c r="AJ76" s="864"/>
      <c r="AK76" s="864"/>
      <c r="AL76" s="864"/>
      <c r="AM76" s="864"/>
      <c r="AN76" s="864"/>
      <c r="AO76" s="864"/>
      <c r="AP76" s="864"/>
    </row>
    <row r="77" spans="1:42" s="865" customFormat="1" ht="15" customHeight="1">
      <c r="A77" s="857"/>
      <c r="B77" s="858"/>
      <c r="C77" s="859" t="s">
        <v>230</v>
      </c>
      <c r="D77" s="857"/>
      <c r="E77" s="813"/>
      <c r="F77" s="813"/>
      <c r="G77" s="813"/>
      <c r="H77" s="870" t="s">
        <v>255</v>
      </c>
      <c r="I77" s="870"/>
      <c r="J77" s="1427"/>
      <c r="K77" s="1432"/>
      <c r="L77" s="871"/>
      <c r="M77" s="871"/>
      <c r="N77" s="871"/>
      <c r="O77" s="871"/>
      <c r="P77" s="871"/>
      <c r="Q77" s="871"/>
      <c r="R77" s="861"/>
      <c r="S77" s="872"/>
      <c r="T77" s="960"/>
      <c r="U77" s="960"/>
      <c r="V77" s="960"/>
      <c r="W77" s="960"/>
      <c r="X77" s="960"/>
      <c r="Y77" s="960"/>
      <c r="Z77" s="960"/>
      <c r="AA77" s="960"/>
      <c r="AB77" s="960"/>
      <c r="AC77" s="864"/>
      <c r="AD77" s="864"/>
      <c r="AE77" s="864"/>
      <c r="AF77" s="864"/>
      <c r="AG77" s="864"/>
      <c r="AH77" s="864"/>
      <c r="AI77" s="864"/>
      <c r="AJ77" s="864"/>
      <c r="AK77" s="864"/>
      <c r="AL77" s="864"/>
      <c r="AM77" s="864"/>
      <c r="AN77" s="864"/>
      <c r="AO77" s="864"/>
      <c r="AP77" s="864"/>
    </row>
    <row r="78" spans="1:42" s="865" customFormat="1" ht="15" customHeight="1">
      <c r="A78" s="857"/>
      <c r="B78" s="858"/>
      <c r="C78" s="859" t="s">
        <v>230</v>
      </c>
      <c r="D78" s="857"/>
      <c r="E78" s="813"/>
      <c r="F78" s="813"/>
      <c r="G78" s="813"/>
      <c r="H78" s="870" t="s">
        <v>1302</v>
      </c>
      <c r="I78" s="870"/>
      <c r="J78" s="1427"/>
      <c r="K78" s="1432"/>
      <c r="L78" s="871"/>
      <c r="M78" s="871"/>
      <c r="N78" s="871"/>
      <c r="O78" s="871"/>
      <c r="P78" s="871"/>
      <c r="Q78" s="871"/>
      <c r="R78" s="861"/>
      <c r="S78" s="872"/>
      <c r="T78" s="960"/>
      <c r="U78" s="960"/>
      <c r="V78" s="960"/>
      <c r="W78" s="960"/>
      <c r="X78" s="960"/>
      <c r="Y78" s="960"/>
      <c r="Z78" s="960"/>
      <c r="AA78" s="960"/>
      <c r="AB78" s="960"/>
      <c r="AC78" s="864"/>
      <c r="AD78" s="864"/>
      <c r="AE78" s="864"/>
      <c r="AF78" s="864"/>
      <c r="AG78" s="864"/>
      <c r="AH78" s="864"/>
      <c r="AI78" s="864"/>
      <c r="AJ78" s="864"/>
      <c r="AK78" s="864"/>
      <c r="AL78" s="864"/>
      <c r="AM78" s="864"/>
      <c r="AN78" s="864"/>
      <c r="AO78" s="864"/>
      <c r="AP78" s="864"/>
    </row>
    <row r="79" spans="1:42" s="865" customFormat="1" ht="15" customHeight="1">
      <c r="A79" s="857"/>
      <c r="B79" s="858"/>
      <c r="C79" s="859"/>
      <c r="D79" s="857"/>
      <c r="E79" s="813"/>
      <c r="F79" s="813"/>
      <c r="G79" s="813"/>
      <c r="H79" s="870" t="s">
        <v>256</v>
      </c>
      <c r="I79" s="870"/>
      <c r="J79" s="1427"/>
      <c r="K79" s="1432"/>
      <c r="L79" s="871">
        <f>L80+L81+L82</f>
        <v>0</v>
      </c>
      <c r="M79" s="871">
        <f>M80+M81+M82</f>
        <v>0</v>
      </c>
      <c r="N79" s="871">
        <f>N80+N81+N82</f>
        <v>0</v>
      </c>
      <c r="O79" s="871">
        <f t="shared" ref="O79:Q79" si="145">O80+O81+O82</f>
        <v>0</v>
      </c>
      <c r="P79" s="871">
        <f t="shared" si="145"/>
        <v>0</v>
      </c>
      <c r="Q79" s="871">
        <f t="shared" si="145"/>
        <v>0</v>
      </c>
      <c r="R79" s="863">
        <f>P79-SUM(S79:AB79)</f>
        <v>0</v>
      </c>
      <c r="S79" s="872">
        <f t="shared" ref="S79" si="146">S80+S81+S82</f>
        <v>0</v>
      </c>
      <c r="T79" s="960">
        <f t="shared" ref="T79" si="147">T80+T81+T82</f>
        <v>0</v>
      </c>
      <c r="U79" s="960">
        <f t="shared" ref="U79" si="148">U80+U81+U82</f>
        <v>0</v>
      </c>
      <c r="V79" s="960">
        <f t="shared" ref="V79" si="149">V80+V81+V82</f>
        <v>0</v>
      </c>
      <c r="W79" s="960">
        <f t="shared" ref="W79" si="150">W80+W81+W82</f>
        <v>0</v>
      </c>
      <c r="X79" s="960">
        <f t="shared" ref="X79" si="151">X80+X81+X82</f>
        <v>0</v>
      </c>
      <c r="Y79" s="960">
        <f t="shared" ref="Y79" si="152">Y80+Y81+Y82</f>
        <v>0</v>
      </c>
      <c r="Z79" s="960">
        <f t="shared" ref="Z79" si="153">Z80+Z81+Z82</f>
        <v>0</v>
      </c>
      <c r="AA79" s="960">
        <f t="shared" ref="AA79" si="154">AA80+AA81+AA82</f>
        <v>0</v>
      </c>
      <c r="AB79" s="960">
        <f t="shared" ref="AB79" si="155">AB80+AB81+AB82</f>
        <v>0</v>
      </c>
      <c r="AC79" s="864"/>
      <c r="AD79" s="864"/>
      <c r="AE79" s="864"/>
      <c r="AF79" s="864"/>
      <c r="AG79" s="864"/>
      <c r="AH79" s="864"/>
      <c r="AI79" s="864"/>
      <c r="AJ79" s="864"/>
      <c r="AK79" s="864"/>
      <c r="AL79" s="864"/>
      <c r="AM79" s="864"/>
      <c r="AN79" s="864"/>
      <c r="AO79" s="864"/>
      <c r="AP79" s="864"/>
    </row>
    <row r="80" spans="1:42" s="865" customFormat="1" ht="15" customHeight="1">
      <c r="A80" s="857"/>
      <c r="B80" s="858"/>
      <c r="C80" s="859" t="s">
        <v>230</v>
      </c>
      <c r="D80" s="857"/>
      <c r="E80" s="813"/>
      <c r="F80" s="813"/>
      <c r="G80" s="813"/>
      <c r="H80" s="870"/>
      <c r="I80" s="870" t="s">
        <v>257</v>
      </c>
      <c r="J80" s="1427"/>
      <c r="K80" s="1432"/>
      <c r="L80" s="871"/>
      <c r="M80" s="871"/>
      <c r="N80" s="871"/>
      <c r="O80" s="871"/>
      <c r="P80" s="871"/>
      <c r="Q80" s="871"/>
      <c r="R80" s="861"/>
      <c r="S80" s="872"/>
      <c r="T80" s="960"/>
      <c r="U80" s="960"/>
      <c r="V80" s="960"/>
      <c r="W80" s="960"/>
      <c r="X80" s="960"/>
      <c r="Y80" s="960"/>
      <c r="Z80" s="960"/>
      <c r="AA80" s="960"/>
      <c r="AB80" s="960"/>
      <c r="AC80" s="864"/>
      <c r="AD80" s="864"/>
      <c r="AE80" s="864"/>
      <c r="AF80" s="864"/>
      <c r="AG80" s="864"/>
      <c r="AH80" s="864"/>
      <c r="AI80" s="864"/>
      <c r="AJ80" s="864"/>
      <c r="AK80" s="864"/>
      <c r="AL80" s="864"/>
      <c r="AM80" s="864"/>
      <c r="AN80" s="864"/>
      <c r="AO80" s="864"/>
      <c r="AP80" s="864"/>
    </row>
    <row r="81" spans="1:42" s="865" customFormat="1" ht="15" customHeight="1">
      <c r="A81" s="857"/>
      <c r="B81" s="858"/>
      <c r="C81" s="859" t="s">
        <v>231</v>
      </c>
      <c r="D81" s="857"/>
      <c r="E81" s="813"/>
      <c r="F81" s="813"/>
      <c r="G81" s="813"/>
      <c r="H81" s="870"/>
      <c r="I81" s="870" t="s">
        <v>285</v>
      </c>
      <c r="J81" s="1427"/>
      <c r="K81" s="1432"/>
      <c r="L81" s="871"/>
      <c r="M81" s="871"/>
      <c r="N81" s="871"/>
      <c r="O81" s="871"/>
      <c r="P81" s="871"/>
      <c r="Q81" s="871"/>
      <c r="R81" s="861"/>
      <c r="S81" s="872"/>
      <c r="T81" s="960"/>
      <c r="U81" s="960"/>
      <c r="V81" s="960"/>
      <c r="W81" s="960"/>
      <c r="X81" s="960"/>
      <c r="Y81" s="960"/>
      <c r="Z81" s="960"/>
      <c r="AA81" s="960"/>
      <c r="AB81" s="960"/>
      <c r="AC81" s="864"/>
      <c r="AD81" s="864"/>
      <c r="AE81" s="864"/>
      <c r="AF81" s="864"/>
      <c r="AG81" s="864"/>
      <c r="AH81" s="864"/>
      <c r="AI81" s="864"/>
      <c r="AJ81" s="864"/>
      <c r="AK81" s="864"/>
      <c r="AL81" s="864"/>
      <c r="AM81" s="864"/>
      <c r="AN81" s="864"/>
      <c r="AO81" s="864"/>
      <c r="AP81" s="864"/>
    </row>
    <row r="82" spans="1:42" s="865" customFormat="1" ht="15" customHeight="1">
      <c r="A82" s="857"/>
      <c r="B82" s="858"/>
      <c r="C82" s="859" t="s">
        <v>231</v>
      </c>
      <c r="D82" s="857"/>
      <c r="E82" s="813"/>
      <c r="F82" s="813"/>
      <c r="G82" s="813"/>
      <c r="H82" s="870"/>
      <c r="I82" s="870" t="s">
        <v>258</v>
      </c>
      <c r="J82" s="1427"/>
      <c r="K82" s="1432"/>
      <c r="L82" s="871"/>
      <c r="M82" s="871"/>
      <c r="N82" s="871"/>
      <c r="O82" s="871"/>
      <c r="P82" s="871"/>
      <c r="Q82" s="871"/>
      <c r="R82" s="861"/>
      <c r="S82" s="872"/>
      <c r="T82" s="960"/>
      <c r="U82" s="960"/>
      <c r="V82" s="960"/>
      <c r="W82" s="960"/>
      <c r="X82" s="960"/>
      <c r="Y82" s="960"/>
      <c r="Z82" s="960"/>
      <c r="AA82" s="960"/>
      <c r="AB82" s="960"/>
      <c r="AC82" s="864"/>
      <c r="AD82" s="864"/>
      <c r="AE82" s="864"/>
      <c r="AF82" s="864"/>
      <c r="AG82" s="864"/>
      <c r="AH82" s="864"/>
      <c r="AI82" s="864"/>
      <c r="AJ82" s="864"/>
      <c r="AK82" s="864"/>
      <c r="AL82" s="864"/>
      <c r="AM82" s="864"/>
      <c r="AN82" s="864"/>
      <c r="AO82" s="864"/>
      <c r="AP82" s="864"/>
    </row>
    <row r="83" spans="1:42" s="865" customFormat="1" ht="15" customHeight="1">
      <c r="A83" s="857"/>
      <c r="B83" s="858"/>
      <c r="C83" s="859" t="s">
        <v>230</v>
      </c>
      <c r="D83" s="857"/>
      <c r="E83" s="813"/>
      <c r="F83" s="813"/>
      <c r="G83" s="813"/>
      <c r="H83" s="870" t="s">
        <v>259</v>
      </c>
      <c r="I83" s="870"/>
      <c r="J83" s="1427"/>
      <c r="K83" s="1432"/>
      <c r="L83" s="871"/>
      <c r="M83" s="871"/>
      <c r="N83" s="871"/>
      <c r="O83" s="871"/>
      <c r="P83" s="871"/>
      <c r="Q83" s="871"/>
      <c r="R83" s="861"/>
      <c r="S83" s="872"/>
      <c r="T83" s="960"/>
      <c r="U83" s="960"/>
      <c r="V83" s="960"/>
      <c r="W83" s="960"/>
      <c r="X83" s="960"/>
      <c r="Y83" s="960"/>
      <c r="Z83" s="960"/>
      <c r="AA83" s="960"/>
      <c r="AB83" s="960"/>
      <c r="AC83" s="864"/>
      <c r="AD83" s="864"/>
      <c r="AE83" s="864"/>
      <c r="AF83" s="864"/>
      <c r="AG83" s="864"/>
      <c r="AH83" s="864"/>
      <c r="AI83" s="864"/>
      <c r="AJ83" s="864"/>
      <c r="AK83" s="864"/>
      <c r="AL83" s="864"/>
      <c r="AM83" s="864"/>
      <c r="AN83" s="864"/>
      <c r="AO83" s="864"/>
      <c r="AP83" s="864"/>
    </row>
    <row r="84" spans="1:42" s="865" customFormat="1" ht="15" customHeight="1">
      <c r="A84" s="857"/>
      <c r="B84" s="959"/>
      <c r="C84" s="859" t="s">
        <v>231</v>
      </c>
      <c r="D84" s="857"/>
      <c r="E84" s="1426"/>
      <c r="F84" s="1426"/>
      <c r="G84" s="1426"/>
      <c r="H84" s="1427" t="s">
        <v>1303</v>
      </c>
      <c r="I84" s="1427"/>
      <c r="J84" s="1427"/>
      <c r="K84" s="1432"/>
      <c r="L84" s="960"/>
      <c r="M84" s="960"/>
      <c r="N84" s="960"/>
      <c r="O84" s="960"/>
      <c r="P84" s="960"/>
      <c r="Q84" s="960"/>
      <c r="R84" s="861"/>
      <c r="S84" s="872"/>
      <c r="T84" s="960"/>
      <c r="U84" s="960"/>
      <c r="V84" s="960"/>
      <c r="W84" s="960"/>
      <c r="X84" s="960"/>
      <c r="Y84" s="960"/>
      <c r="Z84" s="960"/>
      <c r="AA84" s="960"/>
      <c r="AB84" s="960"/>
      <c r="AC84" s="864"/>
      <c r="AD84" s="864"/>
      <c r="AE84" s="864"/>
      <c r="AF84" s="864"/>
      <c r="AG84" s="864"/>
      <c r="AH84" s="864"/>
      <c r="AI84" s="864"/>
      <c r="AJ84" s="864"/>
      <c r="AK84" s="864"/>
      <c r="AL84" s="864"/>
      <c r="AM84" s="864"/>
      <c r="AN84" s="864"/>
      <c r="AO84" s="864"/>
      <c r="AP84" s="864"/>
    </row>
    <row r="85" spans="1:42" s="865" customFormat="1" ht="15" customHeight="1">
      <c r="A85" s="857"/>
      <c r="B85" s="858"/>
      <c r="C85" s="859"/>
      <c r="D85" s="857"/>
      <c r="E85" s="813"/>
      <c r="F85" s="813"/>
      <c r="G85" s="813"/>
      <c r="H85" s="813"/>
      <c r="I85" s="813"/>
      <c r="J85" s="1427"/>
      <c r="K85" s="1432"/>
      <c r="L85" s="871"/>
      <c r="M85" s="871"/>
      <c r="N85" s="871"/>
      <c r="O85" s="871"/>
      <c r="P85" s="871"/>
      <c r="Q85" s="871"/>
      <c r="R85" s="861"/>
      <c r="S85" s="872"/>
      <c r="T85" s="960"/>
      <c r="U85" s="960"/>
      <c r="V85" s="960"/>
      <c r="W85" s="960"/>
      <c r="X85" s="960"/>
      <c r="Y85" s="960"/>
      <c r="Z85" s="960"/>
      <c r="AA85" s="960"/>
      <c r="AB85" s="960"/>
      <c r="AC85" s="864"/>
      <c r="AD85" s="864"/>
      <c r="AE85" s="864"/>
      <c r="AF85" s="864"/>
      <c r="AG85" s="864"/>
      <c r="AH85" s="864"/>
      <c r="AI85" s="864"/>
      <c r="AJ85" s="864"/>
      <c r="AK85" s="864"/>
      <c r="AL85" s="864"/>
      <c r="AM85" s="864"/>
      <c r="AN85" s="864"/>
      <c r="AO85" s="864"/>
      <c r="AP85" s="864"/>
    </row>
    <row r="86" spans="1:42" s="865" customFormat="1" ht="15" customHeight="1">
      <c r="A86" s="857"/>
      <c r="B86" s="858"/>
      <c r="C86" s="859" t="s">
        <v>231</v>
      </c>
      <c r="D86" s="857"/>
      <c r="E86" s="813"/>
      <c r="F86" s="813"/>
      <c r="G86" s="813" t="s">
        <v>862</v>
      </c>
      <c r="H86" s="870"/>
      <c r="I86" s="813"/>
      <c r="J86" s="1427"/>
      <c r="K86" s="1432"/>
      <c r="L86" s="871"/>
      <c r="M86" s="871"/>
      <c r="N86" s="871"/>
      <c r="O86" s="871"/>
      <c r="P86" s="871"/>
      <c r="Q86" s="871"/>
      <c r="R86" s="861"/>
      <c r="S86" s="872"/>
      <c r="T86" s="960"/>
      <c r="U86" s="960"/>
      <c r="V86" s="960"/>
      <c r="W86" s="960"/>
      <c r="X86" s="960"/>
      <c r="Y86" s="960"/>
      <c r="Z86" s="960"/>
      <c r="AA86" s="960"/>
      <c r="AB86" s="960"/>
      <c r="AC86" s="864"/>
      <c r="AD86" s="864"/>
      <c r="AE86" s="864"/>
      <c r="AF86" s="864"/>
      <c r="AG86" s="864"/>
      <c r="AH86" s="864"/>
      <c r="AI86" s="864"/>
      <c r="AJ86" s="864"/>
      <c r="AK86" s="864"/>
      <c r="AL86" s="864"/>
      <c r="AM86" s="864"/>
      <c r="AN86" s="864"/>
      <c r="AO86" s="864"/>
      <c r="AP86" s="864"/>
    </row>
    <row r="87" spans="1:42" s="865" customFormat="1" ht="15" customHeight="1">
      <c r="A87" s="857"/>
      <c r="B87" s="858"/>
      <c r="C87" s="859" t="s">
        <v>231</v>
      </c>
      <c r="D87" s="857"/>
      <c r="E87" s="813"/>
      <c r="F87" s="813"/>
      <c r="G87" s="813" t="s">
        <v>451</v>
      </c>
      <c r="H87" s="870"/>
      <c r="I87" s="813"/>
      <c r="J87" s="1427"/>
      <c r="K87" s="1432"/>
      <c r="L87" s="871"/>
      <c r="M87" s="871"/>
      <c r="N87" s="871"/>
      <c r="O87" s="871"/>
      <c r="P87" s="871"/>
      <c r="Q87" s="871"/>
      <c r="R87" s="861"/>
      <c r="S87" s="872"/>
      <c r="T87" s="960"/>
      <c r="U87" s="960"/>
      <c r="V87" s="960"/>
      <c r="W87" s="960"/>
      <c r="X87" s="960"/>
      <c r="Y87" s="960"/>
      <c r="Z87" s="960"/>
      <c r="AA87" s="960"/>
      <c r="AB87" s="960"/>
      <c r="AC87" s="864"/>
      <c r="AD87" s="864"/>
      <c r="AE87" s="864"/>
      <c r="AF87" s="864"/>
      <c r="AG87" s="864"/>
      <c r="AH87" s="864"/>
      <c r="AI87" s="864"/>
      <c r="AJ87" s="864"/>
      <c r="AK87" s="864"/>
      <c r="AL87" s="864"/>
      <c r="AM87" s="864"/>
      <c r="AN87" s="864"/>
      <c r="AO87" s="864"/>
      <c r="AP87" s="864"/>
    </row>
    <row r="88" spans="1:42" s="865" customFormat="1" ht="15" customHeight="1">
      <c r="A88" s="857"/>
      <c r="B88" s="858"/>
      <c r="C88" s="859"/>
      <c r="D88" s="857"/>
      <c r="E88" s="813"/>
      <c r="F88" s="813"/>
      <c r="G88" s="813"/>
      <c r="H88" s="870"/>
      <c r="I88" s="870"/>
      <c r="J88" s="1427"/>
      <c r="K88" s="1432"/>
      <c r="L88" s="871"/>
      <c r="M88" s="871"/>
      <c r="N88" s="871"/>
      <c r="O88" s="871"/>
      <c r="P88" s="871"/>
      <c r="Q88" s="871"/>
      <c r="R88" s="861"/>
      <c r="S88" s="872"/>
      <c r="T88" s="960"/>
      <c r="U88" s="960"/>
      <c r="V88" s="960"/>
      <c r="W88" s="960"/>
      <c r="X88" s="960"/>
      <c r="Y88" s="960"/>
      <c r="Z88" s="960"/>
      <c r="AA88" s="960"/>
      <c r="AB88" s="960"/>
      <c r="AC88" s="864"/>
      <c r="AD88" s="864"/>
      <c r="AE88" s="864"/>
      <c r="AF88" s="864"/>
      <c r="AG88" s="864"/>
      <c r="AH88" s="864"/>
      <c r="AI88" s="864"/>
      <c r="AJ88" s="864"/>
      <c r="AK88" s="864"/>
      <c r="AL88" s="864"/>
      <c r="AM88" s="864"/>
      <c r="AN88" s="864"/>
      <c r="AO88" s="864"/>
      <c r="AP88" s="864"/>
    </row>
    <row r="89" spans="1:42" s="865" customFormat="1" ht="15" customHeight="1">
      <c r="A89" s="857"/>
      <c r="B89" s="858"/>
      <c r="C89" s="859"/>
      <c r="D89" s="857"/>
      <c r="E89" s="813"/>
      <c r="F89" s="813" t="s">
        <v>449</v>
      </c>
      <c r="G89" s="813" t="s">
        <v>260</v>
      </c>
      <c r="H89" s="870"/>
      <c r="I89" s="870"/>
      <c r="J89" s="1427"/>
      <c r="K89" s="1431" t="s">
        <v>29</v>
      </c>
      <c r="L89" s="871">
        <f>L91+L92</f>
        <v>0</v>
      </c>
      <c r="M89" s="871">
        <f>M91+M92</f>
        <v>0</v>
      </c>
      <c r="N89" s="871">
        <f>N91+N92</f>
        <v>0</v>
      </c>
      <c r="O89" s="871">
        <f t="shared" ref="O89:Q89" si="156">O91+O92</f>
        <v>0</v>
      </c>
      <c r="P89" s="871">
        <f t="shared" si="156"/>
        <v>0</v>
      </c>
      <c r="Q89" s="871">
        <f t="shared" si="156"/>
        <v>0</v>
      </c>
      <c r="R89" s="863">
        <f>P89-SUM(S89:AB89)</f>
        <v>0</v>
      </c>
      <c r="S89" s="872">
        <f t="shared" ref="S89:AB89" si="157">S91+S92</f>
        <v>0</v>
      </c>
      <c r="T89" s="960">
        <f t="shared" si="157"/>
        <v>0</v>
      </c>
      <c r="U89" s="960">
        <f t="shared" si="157"/>
        <v>0</v>
      </c>
      <c r="V89" s="960">
        <f t="shared" si="157"/>
        <v>0</v>
      </c>
      <c r="W89" s="960">
        <f t="shared" si="157"/>
        <v>0</v>
      </c>
      <c r="X89" s="960">
        <f t="shared" si="157"/>
        <v>0</v>
      </c>
      <c r="Y89" s="960">
        <f t="shared" si="157"/>
        <v>0</v>
      </c>
      <c r="Z89" s="960">
        <f t="shared" si="157"/>
        <v>0</v>
      </c>
      <c r="AA89" s="960">
        <f t="shared" si="157"/>
        <v>0</v>
      </c>
      <c r="AB89" s="960">
        <f t="shared" si="157"/>
        <v>0</v>
      </c>
      <c r="AC89" s="864"/>
      <c r="AD89" s="864"/>
      <c r="AE89" s="864"/>
      <c r="AF89" s="864"/>
      <c r="AG89" s="864"/>
      <c r="AH89" s="864"/>
      <c r="AI89" s="864"/>
      <c r="AJ89" s="864"/>
      <c r="AK89" s="864"/>
      <c r="AL89" s="864"/>
      <c r="AM89" s="864"/>
      <c r="AN89" s="864"/>
      <c r="AO89" s="864"/>
      <c r="AP89" s="864"/>
    </row>
    <row r="90" spans="1:42" s="865" customFormat="1" ht="15" customHeight="1">
      <c r="A90" s="857"/>
      <c r="B90" s="858"/>
      <c r="C90" s="859"/>
      <c r="D90" s="857"/>
      <c r="E90" s="813"/>
      <c r="F90" s="813"/>
      <c r="G90" s="813" t="s">
        <v>261</v>
      </c>
      <c r="H90" s="870"/>
      <c r="I90" s="870"/>
      <c r="J90" s="1427"/>
      <c r="K90" s="1432"/>
      <c r="L90" s="871"/>
      <c r="M90" s="871"/>
      <c r="N90" s="871"/>
      <c r="O90" s="871"/>
      <c r="P90" s="871"/>
      <c r="Q90" s="871"/>
      <c r="R90" s="861"/>
      <c r="S90" s="872"/>
      <c r="T90" s="960"/>
      <c r="U90" s="960"/>
      <c r="V90" s="960"/>
      <c r="W90" s="960"/>
      <c r="X90" s="960"/>
      <c r="Y90" s="960"/>
      <c r="Z90" s="960"/>
      <c r="AA90" s="960"/>
      <c r="AB90" s="960"/>
      <c r="AC90" s="864"/>
      <c r="AD90" s="864"/>
      <c r="AE90" s="864"/>
      <c r="AF90" s="864"/>
      <c r="AG90" s="864"/>
      <c r="AH90" s="864"/>
      <c r="AI90" s="864"/>
      <c r="AJ90" s="864"/>
      <c r="AK90" s="864"/>
      <c r="AL90" s="864"/>
      <c r="AM90" s="864"/>
      <c r="AN90" s="864"/>
      <c r="AO90" s="864"/>
      <c r="AP90" s="864"/>
    </row>
    <row r="91" spans="1:42" s="865" customFormat="1" ht="15" customHeight="1">
      <c r="A91" s="857"/>
      <c r="B91" s="858"/>
      <c r="C91" s="859" t="s">
        <v>231</v>
      </c>
      <c r="D91" s="857"/>
      <c r="E91" s="813"/>
      <c r="F91" s="813"/>
      <c r="G91" s="813"/>
      <c r="H91" s="870" t="s">
        <v>285</v>
      </c>
      <c r="I91" s="870"/>
      <c r="J91" s="1427"/>
      <c r="K91" s="1432"/>
      <c r="L91" s="871"/>
      <c r="M91" s="871"/>
      <c r="N91" s="871"/>
      <c r="O91" s="871"/>
      <c r="P91" s="871"/>
      <c r="Q91" s="871"/>
      <c r="R91" s="861"/>
      <c r="S91" s="872"/>
      <c r="T91" s="960"/>
      <c r="U91" s="960"/>
      <c r="V91" s="960"/>
      <c r="W91" s="960"/>
      <c r="X91" s="960"/>
      <c r="Y91" s="960"/>
      <c r="Z91" s="960"/>
      <c r="AA91" s="960"/>
      <c r="AB91" s="960"/>
      <c r="AC91" s="864"/>
      <c r="AD91" s="864"/>
      <c r="AE91" s="864"/>
      <c r="AF91" s="864"/>
      <c r="AG91" s="864"/>
      <c r="AH91" s="864"/>
      <c r="AI91" s="864"/>
      <c r="AJ91" s="864"/>
      <c r="AK91" s="864"/>
      <c r="AL91" s="864"/>
      <c r="AM91" s="864"/>
      <c r="AN91" s="864"/>
      <c r="AO91" s="864"/>
      <c r="AP91" s="864"/>
    </row>
    <row r="92" spans="1:42" s="865" customFormat="1" ht="15" customHeight="1">
      <c r="A92" s="857"/>
      <c r="B92" s="858"/>
      <c r="C92" s="859" t="s">
        <v>230</v>
      </c>
      <c r="D92" s="857"/>
      <c r="E92" s="813"/>
      <c r="F92" s="813"/>
      <c r="G92" s="813"/>
      <c r="H92" s="870" t="s">
        <v>286</v>
      </c>
      <c r="I92" s="870"/>
      <c r="J92" s="1427"/>
      <c r="K92" s="1432"/>
      <c r="L92" s="871"/>
      <c r="M92" s="871"/>
      <c r="N92" s="871"/>
      <c r="O92" s="871"/>
      <c r="P92" s="871"/>
      <c r="Q92" s="871"/>
      <c r="R92" s="861"/>
      <c r="S92" s="872"/>
      <c r="T92" s="960"/>
      <c r="U92" s="960"/>
      <c r="V92" s="960"/>
      <c r="W92" s="960"/>
      <c r="X92" s="960"/>
      <c r="Y92" s="960"/>
      <c r="Z92" s="960"/>
      <c r="AA92" s="960"/>
      <c r="AB92" s="960"/>
      <c r="AC92" s="864"/>
      <c r="AD92" s="864"/>
      <c r="AE92" s="864"/>
      <c r="AF92" s="864"/>
      <c r="AG92" s="864"/>
      <c r="AH92" s="864"/>
      <c r="AI92" s="864"/>
      <c r="AJ92" s="864"/>
      <c r="AK92" s="864"/>
      <c r="AL92" s="864"/>
      <c r="AM92" s="864"/>
      <c r="AN92" s="864"/>
      <c r="AO92" s="864"/>
      <c r="AP92" s="864"/>
    </row>
    <row r="93" spans="1:42" s="865" customFormat="1" ht="15" customHeight="1">
      <c r="A93" s="857"/>
      <c r="B93" s="858"/>
      <c r="C93" s="859"/>
      <c r="D93" s="857"/>
      <c r="E93" s="813"/>
      <c r="F93" s="813"/>
      <c r="G93" s="813"/>
      <c r="H93" s="870"/>
      <c r="I93" s="870"/>
      <c r="J93" s="1427"/>
      <c r="K93" s="1432"/>
      <c r="L93" s="871"/>
      <c r="M93" s="871"/>
      <c r="N93" s="871"/>
      <c r="O93" s="871"/>
      <c r="P93" s="871"/>
      <c r="Q93" s="871"/>
      <c r="R93" s="861"/>
      <c r="S93" s="872"/>
      <c r="T93" s="960"/>
      <c r="U93" s="960"/>
      <c r="V93" s="960"/>
      <c r="W93" s="960"/>
      <c r="X93" s="960"/>
      <c r="Y93" s="960"/>
      <c r="Z93" s="960"/>
      <c r="AA93" s="960"/>
      <c r="AB93" s="960"/>
      <c r="AC93" s="864"/>
      <c r="AD93" s="864"/>
      <c r="AE93" s="864"/>
      <c r="AF93" s="864"/>
      <c r="AG93" s="864"/>
      <c r="AH93" s="864"/>
      <c r="AI93" s="864"/>
      <c r="AJ93" s="864"/>
      <c r="AK93" s="864"/>
      <c r="AL93" s="864"/>
      <c r="AM93" s="864"/>
      <c r="AN93" s="864"/>
      <c r="AO93" s="864"/>
      <c r="AP93" s="864"/>
    </row>
    <row r="94" spans="1:42" s="865" customFormat="1" ht="15" customHeight="1">
      <c r="A94" s="857"/>
      <c r="B94" s="858"/>
      <c r="C94" s="859" t="s">
        <v>231</v>
      </c>
      <c r="D94" s="857"/>
      <c r="E94" s="813"/>
      <c r="F94" s="813"/>
      <c r="G94" s="813" t="s">
        <v>862</v>
      </c>
      <c r="H94" s="870"/>
      <c r="I94" s="870"/>
      <c r="J94" s="1427"/>
      <c r="K94" s="1432"/>
      <c r="L94" s="871"/>
      <c r="M94" s="871"/>
      <c r="N94" s="871"/>
      <c r="O94" s="871"/>
      <c r="P94" s="871"/>
      <c r="Q94" s="871"/>
      <c r="R94" s="861"/>
      <c r="S94" s="872"/>
      <c r="T94" s="960"/>
      <c r="U94" s="960"/>
      <c r="V94" s="960"/>
      <c r="W94" s="960"/>
      <c r="X94" s="960"/>
      <c r="Y94" s="960"/>
      <c r="Z94" s="960"/>
      <c r="AA94" s="960"/>
      <c r="AB94" s="960"/>
      <c r="AC94" s="864"/>
      <c r="AD94" s="864"/>
      <c r="AE94" s="864"/>
      <c r="AF94" s="864"/>
      <c r="AG94" s="864"/>
      <c r="AH94" s="864"/>
      <c r="AI94" s="864"/>
      <c r="AJ94" s="864"/>
      <c r="AK94" s="864"/>
      <c r="AL94" s="864"/>
      <c r="AM94" s="864"/>
      <c r="AN94" s="864"/>
      <c r="AO94" s="864"/>
      <c r="AP94" s="864"/>
    </row>
    <row r="95" spans="1:42" s="865" customFormat="1" ht="15" customHeight="1">
      <c r="A95" s="857"/>
      <c r="B95" s="858"/>
      <c r="C95" s="859" t="s">
        <v>231</v>
      </c>
      <c r="D95" s="857"/>
      <c r="E95" s="813"/>
      <c r="F95" s="813"/>
      <c r="G95" s="813" t="s">
        <v>451</v>
      </c>
      <c r="H95" s="870"/>
      <c r="I95" s="870"/>
      <c r="J95" s="1427"/>
      <c r="K95" s="1432"/>
      <c r="L95" s="871"/>
      <c r="M95" s="871"/>
      <c r="N95" s="871"/>
      <c r="O95" s="871"/>
      <c r="P95" s="871"/>
      <c r="Q95" s="871"/>
      <c r="R95" s="861"/>
      <c r="S95" s="872"/>
      <c r="T95" s="960"/>
      <c r="U95" s="960"/>
      <c r="V95" s="960"/>
      <c r="W95" s="960"/>
      <c r="X95" s="960"/>
      <c r="Y95" s="960"/>
      <c r="Z95" s="960"/>
      <c r="AA95" s="960"/>
      <c r="AB95" s="960"/>
      <c r="AC95" s="864"/>
      <c r="AD95" s="864"/>
      <c r="AE95" s="864"/>
      <c r="AF95" s="864"/>
      <c r="AG95" s="864"/>
      <c r="AH95" s="864"/>
      <c r="AI95" s="864"/>
      <c r="AJ95" s="864"/>
      <c r="AK95" s="864"/>
      <c r="AL95" s="864"/>
      <c r="AM95" s="864"/>
      <c r="AN95" s="864"/>
      <c r="AO95" s="864"/>
      <c r="AP95" s="864"/>
    </row>
    <row r="96" spans="1:42" s="865" customFormat="1" ht="15" customHeight="1">
      <c r="A96" s="857"/>
      <c r="B96" s="858"/>
      <c r="C96" s="859"/>
      <c r="D96" s="857"/>
      <c r="E96" s="813"/>
      <c r="F96" s="813"/>
      <c r="G96" s="813"/>
      <c r="H96" s="870"/>
      <c r="I96" s="870"/>
      <c r="J96" s="1427"/>
      <c r="K96" s="1432"/>
      <c r="L96" s="871"/>
      <c r="M96" s="871"/>
      <c r="N96" s="871"/>
      <c r="O96" s="871"/>
      <c r="P96" s="871"/>
      <c r="Q96" s="871"/>
      <c r="R96" s="861"/>
      <c r="S96" s="872"/>
      <c r="T96" s="960"/>
      <c r="U96" s="960"/>
      <c r="V96" s="960"/>
      <c r="W96" s="960"/>
      <c r="X96" s="960"/>
      <c r="Y96" s="960"/>
      <c r="Z96" s="960"/>
      <c r="AA96" s="960"/>
      <c r="AB96" s="960"/>
      <c r="AC96" s="864"/>
      <c r="AD96" s="864"/>
      <c r="AE96" s="864"/>
      <c r="AF96" s="864"/>
      <c r="AG96" s="864"/>
      <c r="AH96" s="864"/>
      <c r="AI96" s="864"/>
      <c r="AJ96" s="864"/>
      <c r="AK96" s="864"/>
      <c r="AL96" s="864"/>
      <c r="AM96" s="864"/>
      <c r="AN96" s="864"/>
      <c r="AO96" s="864"/>
      <c r="AP96" s="864"/>
    </row>
    <row r="97" spans="1:42" s="865" customFormat="1" ht="15" customHeight="1">
      <c r="A97" s="857"/>
      <c r="B97" s="858"/>
      <c r="C97" s="859"/>
      <c r="D97" s="857"/>
      <c r="E97" s="813" t="s">
        <v>440</v>
      </c>
      <c r="F97" s="813" t="s">
        <v>262</v>
      </c>
      <c r="G97" s="813"/>
      <c r="H97" s="813"/>
      <c r="I97" s="813"/>
      <c r="J97" s="1426"/>
      <c r="K97" s="1431" t="s">
        <v>845</v>
      </c>
      <c r="L97" s="858">
        <f>L99+L100+L101+L102+L103</f>
        <v>0</v>
      </c>
      <c r="M97" s="858">
        <f>M99+M100+M101+M102+M103</f>
        <v>0</v>
      </c>
      <c r="N97" s="858">
        <f>N99+N100+N101+N102+N103</f>
        <v>0</v>
      </c>
      <c r="O97" s="858">
        <f t="shared" ref="O97:Q97" si="158">O99+O100+O101+O102+O103</f>
        <v>0</v>
      </c>
      <c r="P97" s="858">
        <f t="shared" si="158"/>
        <v>0</v>
      </c>
      <c r="Q97" s="858">
        <f t="shared" si="158"/>
        <v>0</v>
      </c>
      <c r="R97" s="863">
        <f>P97-SUM(S97:AB97)</f>
        <v>0</v>
      </c>
      <c r="S97" s="876">
        <f t="shared" ref="S97:AB97" si="159">S99+S100+S101+S102+S103</f>
        <v>0</v>
      </c>
      <c r="T97" s="959">
        <f t="shared" si="159"/>
        <v>0</v>
      </c>
      <c r="U97" s="959">
        <f t="shared" si="159"/>
        <v>0</v>
      </c>
      <c r="V97" s="959">
        <f t="shared" si="159"/>
        <v>0</v>
      </c>
      <c r="W97" s="959">
        <f t="shared" si="159"/>
        <v>0</v>
      </c>
      <c r="X97" s="959">
        <f t="shared" si="159"/>
        <v>0</v>
      </c>
      <c r="Y97" s="959">
        <f t="shared" si="159"/>
        <v>0</v>
      </c>
      <c r="Z97" s="959">
        <f t="shared" si="159"/>
        <v>0</v>
      </c>
      <c r="AA97" s="959">
        <f t="shared" si="159"/>
        <v>0</v>
      </c>
      <c r="AB97" s="959">
        <f t="shared" si="159"/>
        <v>0</v>
      </c>
      <c r="AC97" s="864"/>
      <c r="AD97" s="864"/>
      <c r="AE97" s="864"/>
      <c r="AF97" s="864"/>
      <c r="AG97" s="864"/>
      <c r="AH97" s="864"/>
      <c r="AI97" s="864"/>
      <c r="AJ97" s="864"/>
      <c r="AK97" s="864"/>
      <c r="AL97" s="864"/>
      <c r="AM97" s="864"/>
      <c r="AN97" s="864"/>
      <c r="AO97" s="864"/>
      <c r="AP97" s="864"/>
    </row>
    <row r="98" spans="1:42" s="865" customFormat="1" ht="15" customHeight="1">
      <c r="A98" s="857"/>
      <c r="B98" s="858"/>
      <c r="C98" s="859"/>
      <c r="D98" s="857"/>
      <c r="E98" s="813"/>
      <c r="F98" s="813"/>
      <c r="G98" s="813"/>
      <c r="H98" s="813"/>
      <c r="I98" s="813"/>
      <c r="J98" s="1426"/>
      <c r="K98" s="1431"/>
      <c r="L98" s="858"/>
      <c r="M98" s="858"/>
      <c r="N98" s="858"/>
      <c r="O98" s="858"/>
      <c r="P98" s="858"/>
      <c r="Q98" s="858"/>
      <c r="R98" s="861"/>
      <c r="S98" s="876"/>
      <c r="T98" s="959"/>
      <c r="U98" s="959"/>
      <c r="V98" s="959"/>
      <c r="W98" s="959"/>
      <c r="X98" s="959"/>
      <c r="Y98" s="959"/>
      <c r="Z98" s="959"/>
      <c r="AA98" s="959"/>
      <c r="AB98" s="959"/>
      <c r="AC98" s="864"/>
      <c r="AD98" s="864"/>
      <c r="AE98" s="864"/>
      <c r="AF98" s="864"/>
      <c r="AG98" s="864"/>
      <c r="AH98" s="864"/>
      <c r="AI98" s="864"/>
      <c r="AJ98" s="864"/>
      <c r="AK98" s="864"/>
      <c r="AL98" s="864"/>
      <c r="AM98" s="864"/>
      <c r="AN98" s="864"/>
      <c r="AO98" s="864"/>
      <c r="AP98" s="864"/>
    </row>
    <row r="99" spans="1:42" s="865" customFormat="1" ht="15" customHeight="1">
      <c r="A99" s="857"/>
      <c r="B99" s="858"/>
      <c r="C99" s="876" t="s">
        <v>231</v>
      </c>
      <c r="D99" s="815"/>
      <c r="E99" s="815"/>
      <c r="F99" s="815"/>
      <c r="G99" s="815" t="s">
        <v>500</v>
      </c>
      <c r="H99" s="815"/>
      <c r="I99" s="815"/>
      <c r="J99" s="1426"/>
      <c r="K99" s="1431"/>
      <c r="L99" s="858"/>
      <c r="M99" s="858"/>
      <c r="N99" s="858"/>
      <c r="O99" s="858"/>
      <c r="P99" s="858"/>
      <c r="Q99" s="858"/>
      <c r="R99" s="861"/>
      <c r="S99" s="876"/>
      <c r="T99" s="959"/>
      <c r="U99" s="959"/>
      <c r="V99" s="959"/>
      <c r="W99" s="959"/>
      <c r="X99" s="959"/>
      <c r="Y99" s="959"/>
      <c r="Z99" s="959"/>
      <c r="AA99" s="959"/>
      <c r="AB99" s="959"/>
      <c r="AC99" s="864"/>
      <c r="AD99" s="864"/>
      <c r="AE99" s="864"/>
      <c r="AF99" s="864"/>
      <c r="AG99" s="864"/>
      <c r="AH99" s="864"/>
      <c r="AI99" s="864"/>
      <c r="AJ99" s="864"/>
      <c r="AK99" s="864"/>
      <c r="AL99" s="864"/>
      <c r="AM99" s="864"/>
      <c r="AN99" s="864"/>
      <c r="AO99" s="864"/>
      <c r="AP99" s="864"/>
    </row>
    <row r="100" spans="1:42" s="865" customFormat="1" ht="15" customHeight="1">
      <c r="A100" s="857"/>
      <c r="B100" s="858"/>
      <c r="C100" s="876" t="s">
        <v>231</v>
      </c>
      <c r="D100" s="815"/>
      <c r="E100" s="815"/>
      <c r="F100" s="815"/>
      <c r="G100" s="815" t="s">
        <v>501</v>
      </c>
      <c r="H100" s="816"/>
      <c r="I100" s="816"/>
      <c r="J100" s="1427"/>
      <c r="K100" s="1432"/>
      <c r="L100" s="871"/>
      <c r="M100" s="871"/>
      <c r="N100" s="871"/>
      <c r="O100" s="871"/>
      <c r="P100" s="871"/>
      <c r="Q100" s="871"/>
      <c r="R100" s="861"/>
      <c r="S100" s="872"/>
      <c r="T100" s="960"/>
      <c r="U100" s="960"/>
      <c r="V100" s="960"/>
      <c r="W100" s="960"/>
      <c r="X100" s="960"/>
      <c r="Y100" s="960"/>
      <c r="Z100" s="960"/>
      <c r="AA100" s="960"/>
      <c r="AB100" s="960"/>
      <c r="AC100" s="864"/>
      <c r="AD100" s="864"/>
      <c r="AE100" s="864"/>
      <c r="AF100" s="864"/>
      <c r="AG100" s="864"/>
      <c r="AH100" s="864"/>
      <c r="AI100" s="864"/>
      <c r="AJ100" s="864"/>
      <c r="AK100" s="864"/>
      <c r="AL100" s="864"/>
      <c r="AM100" s="864"/>
      <c r="AN100" s="864"/>
      <c r="AO100" s="864"/>
      <c r="AP100" s="864"/>
    </row>
    <row r="101" spans="1:42" s="865" customFormat="1" ht="15" customHeight="1">
      <c r="A101" s="857"/>
      <c r="B101" s="858"/>
      <c r="C101" s="876" t="s">
        <v>502</v>
      </c>
      <c r="D101" s="815"/>
      <c r="E101" s="815"/>
      <c r="F101" s="815"/>
      <c r="G101" s="815" t="s">
        <v>503</v>
      </c>
      <c r="H101" s="816"/>
      <c r="I101" s="816"/>
      <c r="J101" s="1427"/>
      <c r="K101" s="1432"/>
      <c r="L101" s="871"/>
      <c r="M101" s="871"/>
      <c r="N101" s="871"/>
      <c r="O101" s="871"/>
      <c r="P101" s="871"/>
      <c r="Q101" s="871"/>
      <c r="R101" s="861"/>
      <c r="S101" s="872"/>
      <c r="T101" s="960"/>
      <c r="U101" s="960"/>
      <c r="V101" s="960"/>
      <c r="W101" s="960"/>
      <c r="X101" s="960"/>
      <c r="Y101" s="960"/>
      <c r="Z101" s="960"/>
      <c r="AA101" s="960"/>
      <c r="AB101" s="960"/>
      <c r="AC101" s="864"/>
      <c r="AD101" s="864"/>
      <c r="AE101" s="864"/>
      <c r="AF101" s="864"/>
      <c r="AG101" s="864"/>
      <c r="AH101" s="864"/>
      <c r="AI101" s="864"/>
      <c r="AJ101" s="864"/>
      <c r="AK101" s="864"/>
      <c r="AL101" s="864"/>
      <c r="AM101" s="864"/>
      <c r="AN101" s="864"/>
      <c r="AO101" s="864"/>
      <c r="AP101" s="864"/>
    </row>
    <row r="102" spans="1:42" s="865" customFormat="1" ht="15" customHeight="1">
      <c r="A102" s="857"/>
      <c r="B102" s="858"/>
      <c r="C102" s="876" t="s">
        <v>231</v>
      </c>
      <c r="D102" s="815"/>
      <c r="E102" s="815"/>
      <c r="F102" s="815"/>
      <c r="G102" s="815" t="s">
        <v>1304</v>
      </c>
      <c r="H102" s="815"/>
      <c r="I102" s="815"/>
      <c r="J102" s="1426"/>
      <c r="K102" s="1431"/>
      <c r="L102" s="858"/>
      <c r="M102" s="858"/>
      <c r="N102" s="858"/>
      <c r="O102" s="858"/>
      <c r="P102" s="858"/>
      <c r="Q102" s="858"/>
      <c r="R102" s="861"/>
      <c r="S102" s="876"/>
      <c r="T102" s="959"/>
      <c r="U102" s="959"/>
      <c r="V102" s="959"/>
      <c r="W102" s="959"/>
      <c r="X102" s="959"/>
      <c r="Y102" s="959"/>
      <c r="Z102" s="959"/>
      <c r="AA102" s="959"/>
      <c r="AB102" s="959"/>
      <c r="AC102" s="864"/>
      <c r="AD102" s="864"/>
      <c r="AE102" s="864"/>
      <c r="AF102" s="864"/>
      <c r="AG102" s="864"/>
      <c r="AH102" s="864"/>
      <c r="AI102" s="864"/>
      <c r="AJ102" s="864"/>
      <c r="AK102" s="864"/>
      <c r="AL102" s="864"/>
      <c r="AM102" s="864"/>
      <c r="AN102" s="864"/>
      <c r="AO102" s="864"/>
      <c r="AP102" s="864"/>
    </row>
    <row r="103" spans="1:42" s="865" customFormat="1" ht="15" customHeight="1">
      <c r="A103" s="857"/>
      <c r="B103" s="858"/>
      <c r="C103" s="876" t="s">
        <v>231</v>
      </c>
      <c r="D103" s="815"/>
      <c r="E103" s="815"/>
      <c r="F103" s="815"/>
      <c r="G103" s="815" t="s">
        <v>504</v>
      </c>
      <c r="H103" s="815"/>
      <c r="I103" s="815"/>
      <c r="J103" s="1426"/>
      <c r="K103" s="1431"/>
      <c r="L103" s="858"/>
      <c r="M103" s="858"/>
      <c r="N103" s="858"/>
      <c r="O103" s="858"/>
      <c r="P103" s="858"/>
      <c r="Q103" s="858"/>
      <c r="R103" s="861"/>
      <c r="S103" s="876"/>
      <c r="T103" s="959"/>
      <c r="U103" s="959"/>
      <c r="V103" s="959"/>
      <c r="W103" s="959"/>
      <c r="X103" s="959"/>
      <c r="Y103" s="959"/>
      <c r="Z103" s="959"/>
      <c r="AA103" s="959"/>
      <c r="AB103" s="959"/>
      <c r="AC103" s="864"/>
      <c r="AD103" s="864"/>
      <c r="AE103" s="864"/>
      <c r="AF103" s="864"/>
      <c r="AG103" s="864"/>
      <c r="AH103" s="864"/>
      <c r="AI103" s="864"/>
      <c r="AJ103" s="864"/>
      <c r="AK103" s="864"/>
      <c r="AL103" s="864"/>
      <c r="AM103" s="864"/>
      <c r="AN103" s="864"/>
      <c r="AO103" s="864"/>
      <c r="AP103" s="864"/>
    </row>
    <row r="104" spans="1:42" s="865" customFormat="1" ht="15" customHeight="1">
      <c r="A104" s="857"/>
      <c r="B104" s="858"/>
      <c r="C104" s="859"/>
      <c r="D104" s="857"/>
      <c r="E104" s="813"/>
      <c r="F104" s="813"/>
      <c r="G104" s="870"/>
      <c r="H104" s="870"/>
      <c r="I104" s="870"/>
      <c r="J104" s="1427"/>
      <c r="K104" s="1432"/>
      <c r="L104" s="871"/>
      <c r="M104" s="871"/>
      <c r="N104" s="871"/>
      <c r="O104" s="871"/>
      <c r="P104" s="871"/>
      <c r="Q104" s="871"/>
      <c r="R104" s="861"/>
      <c r="S104" s="872"/>
      <c r="T104" s="960"/>
      <c r="U104" s="960"/>
      <c r="V104" s="960"/>
      <c r="W104" s="960"/>
      <c r="X104" s="960"/>
      <c r="Y104" s="960"/>
      <c r="Z104" s="960"/>
      <c r="AA104" s="960"/>
      <c r="AB104" s="960"/>
      <c r="AC104" s="864"/>
      <c r="AD104" s="864"/>
      <c r="AE104" s="864"/>
      <c r="AF104" s="864"/>
      <c r="AG104" s="864"/>
      <c r="AH104" s="864"/>
      <c r="AI104" s="864"/>
      <c r="AJ104" s="864"/>
      <c r="AK104" s="864"/>
      <c r="AL104" s="864"/>
      <c r="AM104" s="864"/>
      <c r="AN104" s="864"/>
      <c r="AO104" s="864"/>
      <c r="AP104" s="864"/>
    </row>
    <row r="105" spans="1:42" s="861" customFormat="1" ht="15" customHeight="1">
      <c r="A105" s="857"/>
      <c r="B105" s="858"/>
      <c r="C105" s="859" t="s">
        <v>231</v>
      </c>
      <c r="D105" s="857"/>
      <c r="E105" s="813"/>
      <c r="F105" s="813"/>
      <c r="G105" s="813" t="s">
        <v>862</v>
      </c>
      <c r="H105" s="870"/>
      <c r="I105" s="813"/>
      <c r="J105" s="1426"/>
      <c r="K105" s="1431"/>
      <c r="L105" s="858"/>
      <c r="M105" s="858"/>
      <c r="N105" s="858"/>
      <c r="O105" s="858"/>
      <c r="P105" s="858"/>
      <c r="Q105" s="858"/>
      <c r="S105" s="876"/>
      <c r="T105" s="959"/>
      <c r="U105" s="959"/>
      <c r="V105" s="959"/>
      <c r="W105" s="959"/>
      <c r="X105" s="959"/>
      <c r="Y105" s="959"/>
      <c r="Z105" s="959"/>
      <c r="AA105" s="959"/>
      <c r="AB105" s="959"/>
      <c r="AC105" s="874"/>
      <c r="AD105" s="874"/>
      <c r="AE105" s="874"/>
      <c r="AF105" s="874"/>
      <c r="AG105" s="874"/>
      <c r="AH105" s="874"/>
      <c r="AI105" s="874"/>
      <c r="AJ105" s="874"/>
      <c r="AK105" s="874"/>
      <c r="AL105" s="874"/>
      <c r="AM105" s="874"/>
      <c r="AN105" s="874"/>
      <c r="AO105" s="874"/>
      <c r="AP105" s="874"/>
    </row>
    <row r="106" spans="1:42" s="865" customFormat="1" ht="15" customHeight="1">
      <c r="A106" s="857"/>
      <c r="B106" s="858"/>
      <c r="C106" s="859"/>
      <c r="D106" s="857"/>
      <c r="E106" s="813"/>
      <c r="F106" s="813"/>
      <c r="G106" s="870"/>
      <c r="H106" s="870"/>
      <c r="I106" s="870"/>
      <c r="J106" s="1427"/>
      <c r="K106" s="1432"/>
      <c r="L106" s="871"/>
      <c r="M106" s="871"/>
      <c r="N106" s="871"/>
      <c r="O106" s="871"/>
      <c r="P106" s="871"/>
      <c r="Q106" s="871"/>
      <c r="R106" s="861"/>
      <c r="S106" s="872"/>
      <c r="T106" s="960"/>
      <c r="U106" s="960"/>
      <c r="V106" s="960"/>
      <c r="W106" s="960"/>
      <c r="X106" s="960"/>
      <c r="Y106" s="960"/>
      <c r="Z106" s="960"/>
      <c r="AA106" s="960"/>
      <c r="AB106" s="960"/>
      <c r="AC106" s="864"/>
      <c r="AD106" s="864"/>
      <c r="AE106" s="864"/>
      <c r="AF106" s="864"/>
      <c r="AG106" s="864"/>
      <c r="AH106" s="864"/>
      <c r="AI106" s="864"/>
      <c r="AJ106" s="864"/>
      <c r="AK106" s="864"/>
      <c r="AL106" s="864"/>
      <c r="AM106" s="864"/>
      <c r="AN106" s="864"/>
      <c r="AO106" s="864"/>
      <c r="AP106" s="864"/>
    </row>
    <row r="107" spans="1:42" s="865" customFormat="1" ht="15" customHeight="1">
      <c r="A107" s="857"/>
      <c r="B107" s="858"/>
      <c r="C107" s="859"/>
      <c r="D107" s="857"/>
      <c r="E107" s="813" t="s">
        <v>441</v>
      </c>
      <c r="F107" s="813" t="s">
        <v>1305</v>
      </c>
      <c r="G107" s="813"/>
      <c r="H107" s="870"/>
      <c r="I107" s="870"/>
      <c r="J107" s="1427"/>
      <c r="K107" s="1432"/>
      <c r="L107" s="858">
        <f>L109+L110</f>
        <v>0</v>
      </c>
      <c r="M107" s="858">
        <f>M109+M110</f>
        <v>0</v>
      </c>
      <c r="N107" s="858">
        <f>N109+N110</f>
        <v>0</v>
      </c>
      <c r="O107" s="858">
        <f t="shared" ref="O107:Q107" si="160">O109+O110</f>
        <v>0</v>
      </c>
      <c r="P107" s="858">
        <f t="shared" si="160"/>
        <v>0</v>
      </c>
      <c r="Q107" s="858">
        <f t="shared" si="160"/>
        <v>0</v>
      </c>
      <c r="R107" s="863">
        <f>P107-SUM(S107:AB107)</f>
        <v>0</v>
      </c>
      <c r="S107" s="876">
        <f t="shared" ref="S107:AB107" si="161">S109+S110</f>
        <v>0</v>
      </c>
      <c r="T107" s="959">
        <f t="shared" si="161"/>
        <v>0</v>
      </c>
      <c r="U107" s="959">
        <f t="shared" si="161"/>
        <v>0</v>
      </c>
      <c r="V107" s="959">
        <f t="shared" si="161"/>
        <v>0</v>
      </c>
      <c r="W107" s="959">
        <f t="shared" si="161"/>
        <v>0</v>
      </c>
      <c r="X107" s="959">
        <f t="shared" si="161"/>
        <v>0</v>
      </c>
      <c r="Y107" s="959">
        <f t="shared" si="161"/>
        <v>0</v>
      </c>
      <c r="Z107" s="959">
        <f t="shared" si="161"/>
        <v>0</v>
      </c>
      <c r="AA107" s="959">
        <f t="shared" si="161"/>
        <v>0</v>
      </c>
      <c r="AB107" s="959">
        <f t="shared" si="161"/>
        <v>0</v>
      </c>
      <c r="AC107" s="864"/>
      <c r="AD107" s="864"/>
      <c r="AE107" s="864"/>
      <c r="AF107" s="864"/>
      <c r="AG107" s="864"/>
      <c r="AH107" s="864"/>
      <c r="AI107" s="864"/>
      <c r="AJ107" s="864"/>
      <c r="AK107" s="864"/>
      <c r="AL107" s="864"/>
      <c r="AM107" s="864"/>
      <c r="AN107" s="864"/>
      <c r="AO107" s="864"/>
      <c r="AP107" s="864"/>
    </row>
    <row r="108" spans="1:42" s="865" customFormat="1" ht="15" customHeight="1">
      <c r="A108" s="857"/>
      <c r="B108" s="858"/>
      <c r="C108" s="859"/>
      <c r="D108" s="857"/>
      <c r="E108" s="813"/>
      <c r="F108" s="813"/>
      <c r="G108" s="813"/>
      <c r="H108" s="870"/>
      <c r="I108" s="870"/>
      <c r="J108" s="1427"/>
      <c r="K108" s="1432"/>
      <c r="L108" s="871"/>
      <c r="M108" s="871"/>
      <c r="N108" s="871"/>
      <c r="O108" s="871"/>
      <c r="P108" s="871"/>
      <c r="Q108" s="871"/>
      <c r="R108" s="861"/>
      <c r="S108" s="872"/>
      <c r="T108" s="960"/>
      <c r="U108" s="960"/>
      <c r="V108" s="960"/>
      <c r="W108" s="960"/>
      <c r="X108" s="960"/>
      <c r="Y108" s="960"/>
      <c r="Z108" s="960"/>
      <c r="AA108" s="960"/>
      <c r="AB108" s="960"/>
      <c r="AC108" s="864"/>
      <c r="AD108" s="864"/>
      <c r="AE108" s="864"/>
      <c r="AF108" s="864"/>
      <c r="AG108" s="864"/>
      <c r="AH108" s="864"/>
      <c r="AI108" s="864"/>
      <c r="AJ108" s="864"/>
      <c r="AK108" s="864"/>
      <c r="AL108" s="864"/>
      <c r="AM108" s="864"/>
      <c r="AN108" s="864"/>
      <c r="AO108" s="864"/>
      <c r="AP108" s="864"/>
    </row>
    <row r="109" spans="1:42" s="865" customFormat="1" ht="15" customHeight="1">
      <c r="A109" s="857"/>
      <c r="B109" s="858"/>
      <c r="C109" s="859" t="s">
        <v>231</v>
      </c>
      <c r="D109" s="857"/>
      <c r="E109" s="813"/>
      <c r="F109" s="813"/>
      <c r="G109" s="813" t="s">
        <v>1385</v>
      </c>
      <c r="H109" s="870"/>
      <c r="I109" s="870"/>
      <c r="J109" s="1427"/>
      <c r="K109" s="1432"/>
      <c r="L109" s="871"/>
      <c r="M109" s="871"/>
      <c r="N109" s="871"/>
      <c r="O109" s="871"/>
      <c r="P109" s="871"/>
      <c r="Q109" s="871"/>
      <c r="R109" s="861"/>
      <c r="S109" s="872"/>
      <c r="T109" s="960"/>
      <c r="U109" s="960"/>
      <c r="V109" s="960"/>
      <c r="W109" s="960"/>
      <c r="X109" s="960"/>
      <c r="Y109" s="960"/>
      <c r="Z109" s="960"/>
      <c r="AA109" s="960"/>
      <c r="AB109" s="960"/>
      <c r="AC109" s="864"/>
      <c r="AD109" s="864"/>
      <c r="AE109" s="864"/>
      <c r="AF109" s="864"/>
      <c r="AG109" s="864"/>
      <c r="AH109" s="864"/>
      <c r="AI109" s="864"/>
      <c r="AJ109" s="864"/>
      <c r="AK109" s="864"/>
      <c r="AL109" s="864"/>
      <c r="AM109" s="864"/>
      <c r="AN109" s="864"/>
      <c r="AO109" s="864"/>
      <c r="AP109" s="864"/>
    </row>
    <row r="110" spans="1:42" s="865" customFormat="1" ht="15" customHeight="1">
      <c r="A110" s="857"/>
      <c r="B110" s="858"/>
      <c r="C110" s="859" t="s">
        <v>231</v>
      </c>
      <c r="D110" s="857"/>
      <c r="E110" s="813"/>
      <c r="F110" s="813"/>
      <c r="G110" s="813" t="s">
        <v>1386</v>
      </c>
      <c r="H110" s="870"/>
      <c r="I110" s="870"/>
      <c r="J110" s="1427"/>
      <c r="K110" s="1432"/>
      <c r="L110" s="871"/>
      <c r="M110" s="871"/>
      <c r="N110" s="871"/>
      <c r="O110" s="871"/>
      <c r="P110" s="871"/>
      <c r="Q110" s="871"/>
      <c r="R110" s="861"/>
      <c r="S110" s="872"/>
      <c r="T110" s="960"/>
      <c r="U110" s="960"/>
      <c r="V110" s="960"/>
      <c r="W110" s="960"/>
      <c r="X110" s="960"/>
      <c r="Y110" s="960"/>
      <c r="Z110" s="960"/>
      <c r="AA110" s="960"/>
      <c r="AB110" s="960"/>
      <c r="AC110" s="864"/>
      <c r="AD110" s="864"/>
      <c r="AE110" s="864"/>
      <c r="AF110" s="864"/>
      <c r="AG110" s="864"/>
      <c r="AH110" s="864"/>
      <c r="AI110" s="864"/>
      <c r="AJ110" s="864"/>
      <c r="AK110" s="864"/>
      <c r="AL110" s="864"/>
      <c r="AM110" s="864"/>
      <c r="AN110" s="864"/>
      <c r="AO110" s="864"/>
      <c r="AP110" s="864"/>
    </row>
    <row r="111" spans="1:42" s="865" customFormat="1" ht="15" customHeight="1">
      <c r="A111" s="857"/>
      <c r="B111" s="858"/>
      <c r="C111" s="859"/>
      <c r="D111" s="857"/>
      <c r="E111" s="813"/>
      <c r="F111" s="813"/>
      <c r="G111" s="813"/>
      <c r="H111" s="870"/>
      <c r="I111" s="870"/>
      <c r="J111" s="1427"/>
      <c r="K111" s="1432"/>
      <c r="L111" s="871"/>
      <c r="M111" s="871"/>
      <c r="N111" s="871"/>
      <c r="O111" s="871"/>
      <c r="P111" s="871"/>
      <c r="Q111" s="871"/>
      <c r="R111" s="861"/>
      <c r="S111" s="872"/>
      <c r="T111" s="960"/>
      <c r="U111" s="960"/>
      <c r="V111" s="960"/>
      <c r="W111" s="960"/>
      <c r="X111" s="960"/>
      <c r="Y111" s="960"/>
      <c r="Z111" s="960"/>
      <c r="AA111" s="960"/>
      <c r="AB111" s="960"/>
      <c r="AC111" s="864"/>
      <c r="AD111" s="864"/>
      <c r="AE111" s="864"/>
      <c r="AF111" s="864"/>
      <c r="AG111" s="864"/>
      <c r="AH111" s="864"/>
      <c r="AI111" s="864"/>
      <c r="AJ111" s="864"/>
      <c r="AK111" s="864"/>
      <c r="AL111" s="864"/>
      <c r="AM111" s="864"/>
      <c r="AN111" s="864"/>
      <c r="AO111" s="864"/>
      <c r="AP111" s="864"/>
    </row>
    <row r="112" spans="1:42" s="865" customFormat="1" ht="15" customHeight="1">
      <c r="A112" s="857"/>
      <c r="B112" s="858"/>
      <c r="C112" s="859"/>
      <c r="D112" s="857"/>
      <c r="E112" s="813" t="s">
        <v>442</v>
      </c>
      <c r="F112" s="813" t="s">
        <v>263</v>
      </c>
      <c r="G112" s="813"/>
      <c r="H112" s="813"/>
      <c r="I112" s="813"/>
      <c r="J112" s="1426"/>
      <c r="K112" s="1431" t="s">
        <v>1557</v>
      </c>
      <c r="L112" s="858">
        <f>L114+L115+L116+L117+L123+L127+L128+L130+L129</f>
        <v>0</v>
      </c>
      <c r="M112" s="858">
        <f>M114+M115+M116+M117+M123+M127+M128+M130+M129</f>
        <v>0</v>
      </c>
      <c r="N112" s="858">
        <f>N114+N115+N116+N117+N123+N127+N128+N130+N129</f>
        <v>0</v>
      </c>
      <c r="O112" s="858">
        <f t="shared" ref="O112:Q112" si="162">O114+O115+O116+O117+O123+O127+O128+O130+O129</f>
        <v>0</v>
      </c>
      <c r="P112" s="858">
        <f t="shared" si="162"/>
        <v>0</v>
      </c>
      <c r="Q112" s="858">
        <f t="shared" si="162"/>
        <v>0</v>
      </c>
      <c r="R112" s="863">
        <f>P112-SUM(S112:AB112)</f>
        <v>0</v>
      </c>
      <c r="S112" s="876">
        <f t="shared" ref="S112:AB112" si="163">S114+S115+S116+S117+S123+S127+S128+S130+S129</f>
        <v>0</v>
      </c>
      <c r="T112" s="959">
        <f t="shared" si="163"/>
        <v>0</v>
      </c>
      <c r="U112" s="959">
        <f t="shared" si="163"/>
        <v>0</v>
      </c>
      <c r="V112" s="959">
        <f t="shared" si="163"/>
        <v>0</v>
      </c>
      <c r="W112" s="959">
        <f t="shared" si="163"/>
        <v>0</v>
      </c>
      <c r="X112" s="959">
        <f t="shared" si="163"/>
        <v>0</v>
      </c>
      <c r="Y112" s="959">
        <f t="shared" si="163"/>
        <v>0</v>
      </c>
      <c r="Z112" s="959">
        <f t="shared" si="163"/>
        <v>0</v>
      </c>
      <c r="AA112" s="959">
        <f t="shared" si="163"/>
        <v>0</v>
      </c>
      <c r="AB112" s="959">
        <f t="shared" si="163"/>
        <v>0</v>
      </c>
      <c r="AC112" s="864"/>
      <c r="AD112" s="864"/>
      <c r="AE112" s="864"/>
      <c r="AF112" s="864"/>
      <c r="AG112" s="864"/>
      <c r="AH112" s="864"/>
      <c r="AI112" s="864"/>
      <c r="AJ112" s="864"/>
      <c r="AK112" s="864"/>
      <c r="AL112" s="864"/>
      <c r="AM112" s="864"/>
      <c r="AN112" s="864"/>
      <c r="AO112" s="864"/>
      <c r="AP112" s="864"/>
    </row>
    <row r="113" spans="1:42" s="865" customFormat="1" ht="15" customHeight="1">
      <c r="A113" s="857"/>
      <c r="B113" s="858"/>
      <c r="C113" s="859"/>
      <c r="D113" s="857"/>
      <c r="E113" s="813"/>
      <c r="F113" s="813"/>
      <c r="G113" s="813"/>
      <c r="H113" s="813"/>
      <c r="I113" s="813"/>
      <c r="J113" s="1426"/>
      <c r="K113" s="1431"/>
      <c r="L113" s="858"/>
      <c r="M113" s="858"/>
      <c r="N113" s="858"/>
      <c r="O113" s="858"/>
      <c r="P113" s="858"/>
      <c r="Q113" s="858"/>
      <c r="R113" s="861"/>
      <c r="S113" s="876"/>
      <c r="T113" s="959"/>
      <c r="U113" s="959"/>
      <c r="V113" s="959"/>
      <c r="W113" s="959"/>
      <c r="X113" s="959"/>
      <c r="Y113" s="959"/>
      <c r="Z113" s="959"/>
      <c r="AA113" s="959"/>
      <c r="AB113" s="959"/>
      <c r="AC113" s="864"/>
      <c r="AD113" s="864"/>
      <c r="AE113" s="864"/>
      <c r="AF113" s="864"/>
      <c r="AG113" s="864"/>
      <c r="AH113" s="864"/>
      <c r="AI113" s="864"/>
      <c r="AJ113" s="864"/>
      <c r="AK113" s="864"/>
      <c r="AL113" s="864"/>
      <c r="AM113" s="864"/>
      <c r="AN113" s="864"/>
      <c r="AO113" s="864"/>
      <c r="AP113" s="864"/>
    </row>
    <row r="114" spans="1:42" s="865" customFormat="1" ht="15" customHeight="1">
      <c r="A114" s="857"/>
      <c r="B114" s="858"/>
      <c r="C114" s="859" t="s">
        <v>231</v>
      </c>
      <c r="D114" s="857"/>
      <c r="E114" s="813"/>
      <c r="F114" s="813" t="s">
        <v>443</v>
      </c>
      <c r="G114" s="813" t="s">
        <v>264</v>
      </c>
      <c r="I114" s="870"/>
      <c r="J114" s="1427"/>
      <c r="K114" s="1432"/>
      <c r="L114" s="871"/>
      <c r="M114" s="871"/>
      <c r="N114" s="871"/>
      <c r="O114" s="871"/>
      <c r="P114" s="871"/>
      <c r="Q114" s="871"/>
      <c r="R114" s="861"/>
      <c r="S114" s="872"/>
      <c r="T114" s="960"/>
      <c r="U114" s="960"/>
      <c r="V114" s="960"/>
      <c r="W114" s="960"/>
      <c r="X114" s="960"/>
      <c r="Y114" s="960"/>
      <c r="Z114" s="960"/>
      <c r="AA114" s="960"/>
      <c r="AB114" s="960"/>
      <c r="AC114" s="864"/>
      <c r="AD114" s="864"/>
      <c r="AE114" s="864"/>
      <c r="AF114" s="864"/>
      <c r="AG114" s="864"/>
      <c r="AH114" s="864"/>
      <c r="AI114" s="864"/>
      <c r="AJ114" s="864"/>
      <c r="AK114" s="864"/>
      <c r="AL114" s="864"/>
      <c r="AM114" s="864"/>
      <c r="AN114" s="864"/>
      <c r="AO114" s="864"/>
      <c r="AP114" s="864"/>
    </row>
    <row r="115" spans="1:42" s="865" customFormat="1" ht="15" customHeight="1">
      <c r="A115" s="857"/>
      <c r="B115" s="858"/>
      <c r="C115" s="859" t="s">
        <v>231</v>
      </c>
      <c r="D115" s="857"/>
      <c r="E115" s="813"/>
      <c r="F115" s="813" t="s">
        <v>444</v>
      </c>
      <c r="G115" s="813" t="s">
        <v>237</v>
      </c>
      <c r="H115" s="813"/>
      <c r="I115" s="870"/>
      <c r="J115" s="1427"/>
      <c r="K115" s="1432"/>
      <c r="L115" s="871"/>
      <c r="M115" s="871"/>
      <c r="N115" s="871"/>
      <c r="O115" s="871"/>
      <c r="P115" s="871"/>
      <c r="Q115" s="871"/>
      <c r="R115" s="861"/>
      <c r="S115" s="872"/>
      <c r="T115" s="960"/>
      <c r="U115" s="960"/>
      <c r="V115" s="960"/>
      <c r="W115" s="960"/>
      <c r="X115" s="960"/>
      <c r="Y115" s="960"/>
      <c r="Z115" s="960"/>
      <c r="AA115" s="960"/>
      <c r="AB115" s="960"/>
      <c r="AC115" s="864"/>
      <c r="AD115" s="864"/>
      <c r="AE115" s="864"/>
      <c r="AF115" s="864"/>
      <c r="AG115" s="864"/>
      <c r="AH115" s="864"/>
      <c r="AI115" s="864"/>
      <c r="AJ115" s="864"/>
      <c r="AK115" s="864"/>
      <c r="AL115" s="864"/>
      <c r="AM115" s="864"/>
      <c r="AN115" s="864"/>
      <c r="AO115" s="864"/>
      <c r="AP115" s="864"/>
    </row>
    <row r="116" spans="1:42" s="865" customFormat="1" ht="15" customHeight="1">
      <c r="A116" s="857"/>
      <c r="B116" s="858"/>
      <c r="C116" s="859" t="s">
        <v>231</v>
      </c>
      <c r="D116" s="857"/>
      <c r="E116" s="813"/>
      <c r="F116" s="813" t="s">
        <v>445</v>
      </c>
      <c r="G116" s="813" t="s">
        <v>238</v>
      </c>
      <c r="H116" s="813"/>
      <c r="I116" s="870"/>
      <c r="J116" s="1427"/>
      <c r="K116" s="1432"/>
      <c r="L116" s="871"/>
      <c r="M116" s="871"/>
      <c r="N116" s="871"/>
      <c r="O116" s="871"/>
      <c r="P116" s="871"/>
      <c r="Q116" s="871"/>
      <c r="R116" s="861"/>
      <c r="S116" s="872"/>
      <c r="T116" s="960"/>
      <c r="U116" s="960"/>
      <c r="V116" s="960"/>
      <c r="W116" s="960"/>
      <c r="X116" s="960"/>
      <c r="Y116" s="960"/>
      <c r="Z116" s="960"/>
      <c r="AA116" s="960"/>
      <c r="AB116" s="960"/>
      <c r="AC116" s="864"/>
      <c r="AD116" s="864"/>
      <c r="AE116" s="864"/>
      <c r="AF116" s="864"/>
      <c r="AG116" s="864"/>
      <c r="AH116" s="864"/>
      <c r="AI116" s="864"/>
      <c r="AJ116" s="864"/>
      <c r="AK116" s="864"/>
      <c r="AL116" s="864"/>
      <c r="AM116" s="864"/>
      <c r="AN116" s="864"/>
      <c r="AO116" s="864"/>
      <c r="AP116" s="864"/>
    </row>
    <row r="117" spans="1:42" s="865" customFormat="1" ht="15" customHeight="1">
      <c r="A117" s="857"/>
      <c r="B117" s="858"/>
      <c r="C117" s="859" t="s">
        <v>231</v>
      </c>
      <c r="D117" s="857"/>
      <c r="E117" s="813"/>
      <c r="F117" s="813" t="s">
        <v>1308</v>
      </c>
      <c r="G117" s="813" t="s">
        <v>239</v>
      </c>
      <c r="H117" s="813"/>
      <c r="I117" s="870"/>
      <c r="J117" s="1427"/>
      <c r="K117" s="1432"/>
      <c r="L117" s="871">
        <f t="shared" ref="L117" si="164">L118+L119+L120+L121+L122</f>
        <v>0</v>
      </c>
      <c r="M117" s="871">
        <f t="shared" ref="M117:Q117" si="165">M118+M119+M120+M121+M122</f>
        <v>0</v>
      </c>
      <c r="N117" s="871">
        <f t="shared" si="165"/>
        <v>0</v>
      </c>
      <c r="O117" s="871">
        <f t="shared" si="165"/>
        <v>0</v>
      </c>
      <c r="P117" s="871">
        <f t="shared" si="165"/>
        <v>0</v>
      </c>
      <c r="Q117" s="871">
        <f t="shared" si="165"/>
        <v>0</v>
      </c>
      <c r="R117" s="863">
        <f>P117-SUM(S117:AB117)</f>
        <v>0</v>
      </c>
      <c r="S117" s="872">
        <f t="shared" ref="S117:AB117" si="166">S118+S119+S120+S121+S122</f>
        <v>0</v>
      </c>
      <c r="T117" s="960">
        <f t="shared" si="166"/>
        <v>0</v>
      </c>
      <c r="U117" s="960">
        <f t="shared" si="166"/>
        <v>0</v>
      </c>
      <c r="V117" s="960">
        <f t="shared" si="166"/>
        <v>0</v>
      </c>
      <c r="W117" s="960">
        <f t="shared" si="166"/>
        <v>0</v>
      </c>
      <c r="X117" s="960">
        <f t="shared" si="166"/>
        <v>0</v>
      </c>
      <c r="Y117" s="960">
        <f t="shared" si="166"/>
        <v>0</v>
      </c>
      <c r="Z117" s="960">
        <f t="shared" si="166"/>
        <v>0</v>
      </c>
      <c r="AA117" s="960">
        <f t="shared" si="166"/>
        <v>0</v>
      </c>
      <c r="AB117" s="960">
        <f t="shared" si="166"/>
        <v>0</v>
      </c>
      <c r="AC117" s="864"/>
      <c r="AD117" s="864"/>
      <c r="AE117" s="864"/>
      <c r="AF117" s="864"/>
      <c r="AG117" s="864"/>
      <c r="AH117" s="864"/>
      <c r="AI117" s="864"/>
      <c r="AJ117" s="864"/>
      <c r="AK117" s="864"/>
      <c r="AL117" s="864"/>
      <c r="AM117" s="864"/>
      <c r="AN117" s="864"/>
      <c r="AO117" s="864"/>
      <c r="AP117" s="864"/>
    </row>
    <row r="118" spans="1:42" s="865" customFormat="1" ht="15" customHeight="1">
      <c r="A118" s="857"/>
      <c r="B118" s="858"/>
      <c r="C118" s="859" t="s">
        <v>231</v>
      </c>
      <c r="D118" s="857"/>
      <c r="E118" s="813"/>
      <c r="F118" s="813"/>
      <c r="G118" s="869" t="s">
        <v>240</v>
      </c>
      <c r="H118" s="813"/>
      <c r="I118" s="870"/>
      <c r="J118" s="1427"/>
      <c r="K118" s="1432"/>
      <c r="L118" s="871"/>
      <c r="M118" s="871"/>
      <c r="N118" s="871"/>
      <c r="O118" s="871"/>
      <c r="P118" s="871"/>
      <c r="Q118" s="871"/>
      <c r="R118" s="861"/>
      <c r="S118" s="872"/>
      <c r="T118" s="960"/>
      <c r="U118" s="960"/>
      <c r="V118" s="960"/>
      <c r="W118" s="960"/>
      <c r="X118" s="960"/>
      <c r="Y118" s="960"/>
      <c r="Z118" s="960"/>
      <c r="AA118" s="960"/>
      <c r="AB118" s="960"/>
      <c r="AC118" s="864"/>
      <c r="AD118" s="864"/>
      <c r="AE118" s="864"/>
      <c r="AF118" s="864"/>
      <c r="AG118" s="864"/>
      <c r="AH118" s="864"/>
      <c r="AI118" s="864"/>
      <c r="AJ118" s="864"/>
      <c r="AK118" s="864"/>
      <c r="AL118" s="864"/>
      <c r="AM118" s="864"/>
      <c r="AN118" s="864"/>
      <c r="AO118" s="864"/>
      <c r="AP118" s="864"/>
    </row>
    <row r="119" spans="1:42" s="865" customFormat="1" ht="15" customHeight="1">
      <c r="A119" s="857"/>
      <c r="B119" s="858"/>
      <c r="C119" s="859" t="s">
        <v>231</v>
      </c>
      <c r="D119" s="857"/>
      <c r="E119" s="813"/>
      <c r="F119" s="813"/>
      <c r="G119" s="869" t="s">
        <v>241</v>
      </c>
      <c r="H119" s="813"/>
      <c r="I119" s="870"/>
      <c r="J119" s="1427"/>
      <c r="K119" s="1432"/>
      <c r="L119" s="871"/>
      <c r="M119" s="871"/>
      <c r="N119" s="871"/>
      <c r="O119" s="871"/>
      <c r="P119" s="871"/>
      <c r="Q119" s="871"/>
      <c r="R119" s="861"/>
      <c r="S119" s="872"/>
      <c r="T119" s="960"/>
      <c r="U119" s="960"/>
      <c r="V119" s="960"/>
      <c r="W119" s="960"/>
      <c r="X119" s="960"/>
      <c r="Y119" s="960"/>
      <c r="Z119" s="960"/>
      <c r="AA119" s="960"/>
      <c r="AB119" s="960"/>
      <c r="AC119" s="864"/>
      <c r="AD119" s="864"/>
      <c r="AE119" s="864"/>
      <c r="AF119" s="864"/>
      <c r="AG119" s="864"/>
      <c r="AH119" s="864"/>
      <c r="AI119" s="864"/>
      <c r="AJ119" s="864"/>
      <c r="AK119" s="864"/>
      <c r="AL119" s="864"/>
      <c r="AM119" s="864"/>
      <c r="AN119" s="864"/>
      <c r="AO119" s="864"/>
      <c r="AP119" s="864"/>
    </row>
    <row r="120" spans="1:42" s="865" customFormat="1" ht="15" customHeight="1">
      <c r="A120" s="857"/>
      <c r="B120" s="858"/>
      <c r="C120" s="859" t="s">
        <v>231</v>
      </c>
      <c r="D120" s="857"/>
      <c r="E120" s="813"/>
      <c r="F120" s="813"/>
      <c r="G120" s="869" t="s">
        <v>242</v>
      </c>
      <c r="H120" s="813"/>
      <c r="I120" s="870"/>
      <c r="J120" s="1427"/>
      <c r="K120" s="1432"/>
      <c r="L120" s="871"/>
      <c r="M120" s="871"/>
      <c r="N120" s="871"/>
      <c r="O120" s="871"/>
      <c r="P120" s="871"/>
      <c r="Q120" s="871"/>
      <c r="R120" s="861"/>
      <c r="S120" s="872"/>
      <c r="T120" s="960"/>
      <c r="U120" s="960"/>
      <c r="V120" s="960"/>
      <c r="W120" s="960"/>
      <c r="X120" s="960"/>
      <c r="Y120" s="960"/>
      <c r="Z120" s="960"/>
      <c r="AA120" s="960"/>
      <c r="AB120" s="960"/>
      <c r="AC120" s="864"/>
      <c r="AD120" s="864"/>
      <c r="AE120" s="864"/>
      <c r="AF120" s="864"/>
      <c r="AG120" s="864"/>
      <c r="AH120" s="864"/>
      <c r="AI120" s="864"/>
      <c r="AJ120" s="864"/>
      <c r="AK120" s="864"/>
      <c r="AL120" s="864"/>
      <c r="AM120" s="864"/>
      <c r="AN120" s="864"/>
      <c r="AO120" s="864"/>
      <c r="AP120" s="864"/>
    </row>
    <row r="121" spans="1:42" s="865" customFormat="1" ht="15" customHeight="1">
      <c r="A121" s="857"/>
      <c r="B121" s="858"/>
      <c r="C121" s="859" t="s">
        <v>231</v>
      </c>
      <c r="D121" s="857"/>
      <c r="E121" s="813"/>
      <c r="F121" s="813"/>
      <c r="G121" s="869" t="s">
        <v>863</v>
      </c>
      <c r="H121" s="813"/>
      <c r="I121" s="870"/>
      <c r="J121" s="1427"/>
      <c r="K121" s="1432"/>
      <c r="L121" s="871"/>
      <c r="M121" s="871"/>
      <c r="N121" s="871"/>
      <c r="O121" s="871"/>
      <c r="P121" s="871"/>
      <c r="Q121" s="871"/>
      <c r="R121" s="861"/>
      <c r="S121" s="872"/>
      <c r="T121" s="960"/>
      <c r="U121" s="960"/>
      <c r="V121" s="960"/>
      <c r="W121" s="960"/>
      <c r="X121" s="960"/>
      <c r="Y121" s="960"/>
      <c r="Z121" s="960"/>
      <c r="AA121" s="960"/>
      <c r="AB121" s="960"/>
      <c r="AC121" s="864"/>
      <c r="AD121" s="864"/>
      <c r="AE121" s="864"/>
      <c r="AF121" s="864"/>
      <c r="AG121" s="864"/>
      <c r="AH121" s="864"/>
      <c r="AI121" s="864"/>
      <c r="AJ121" s="864"/>
      <c r="AK121" s="864"/>
      <c r="AL121" s="864"/>
      <c r="AM121" s="864"/>
      <c r="AN121" s="864"/>
      <c r="AO121" s="864"/>
      <c r="AP121" s="864"/>
    </row>
    <row r="122" spans="1:42" s="865" customFormat="1" ht="15" customHeight="1">
      <c r="A122" s="857"/>
      <c r="B122" s="858"/>
      <c r="C122" s="859" t="s">
        <v>231</v>
      </c>
      <c r="D122" s="857"/>
      <c r="E122" s="813"/>
      <c r="F122" s="813"/>
      <c r="G122" s="813" t="s">
        <v>243</v>
      </c>
      <c r="H122" s="813"/>
      <c r="I122" s="870"/>
      <c r="J122" s="1427"/>
      <c r="K122" s="1432"/>
      <c r="L122" s="871"/>
      <c r="M122" s="871"/>
      <c r="N122" s="871"/>
      <c r="O122" s="871"/>
      <c r="P122" s="871"/>
      <c r="Q122" s="871"/>
      <c r="R122" s="861"/>
      <c r="S122" s="872"/>
      <c r="T122" s="960"/>
      <c r="U122" s="960"/>
      <c r="V122" s="960"/>
      <c r="W122" s="960"/>
      <c r="X122" s="960"/>
      <c r="Y122" s="960"/>
      <c r="Z122" s="960"/>
      <c r="AA122" s="960"/>
      <c r="AB122" s="960"/>
      <c r="AC122" s="864"/>
      <c r="AD122" s="864"/>
      <c r="AE122" s="864"/>
      <c r="AF122" s="864"/>
      <c r="AG122" s="864"/>
      <c r="AH122" s="864"/>
      <c r="AI122" s="864"/>
      <c r="AJ122" s="864"/>
      <c r="AK122" s="864"/>
      <c r="AL122" s="864"/>
      <c r="AM122" s="864"/>
      <c r="AN122" s="864"/>
      <c r="AO122" s="864"/>
      <c r="AP122" s="864"/>
    </row>
    <row r="123" spans="1:42" s="865" customFormat="1" ht="15" customHeight="1">
      <c r="A123" s="857"/>
      <c r="B123" s="858"/>
      <c r="C123" s="859" t="s">
        <v>231</v>
      </c>
      <c r="D123" s="857"/>
      <c r="E123" s="813"/>
      <c r="F123" s="813"/>
      <c r="G123" s="813" t="s">
        <v>244</v>
      </c>
      <c r="H123" s="813"/>
      <c r="I123" s="870"/>
      <c r="J123" s="1427"/>
      <c r="K123" s="1432"/>
      <c r="L123" s="871">
        <f t="shared" ref="L123" si="167">L124+L125+L126</f>
        <v>0</v>
      </c>
      <c r="M123" s="871">
        <f t="shared" ref="M123:Q123" si="168">M124+M125+M126</f>
        <v>0</v>
      </c>
      <c r="N123" s="871">
        <f t="shared" si="168"/>
        <v>0</v>
      </c>
      <c r="O123" s="871">
        <f t="shared" si="168"/>
        <v>0</v>
      </c>
      <c r="P123" s="871">
        <f t="shared" si="168"/>
        <v>0</v>
      </c>
      <c r="Q123" s="871">
        <f t="shared" si="168"/>
        <v>0</v>
      </c>
      <c r="R123" s="863">
        <f>P123-SUM(S123:AB123)</f>
        <v>0</v>
      </c>
      <c r="S123" s="872">
        <f t="shared" ref="S123:AB123" si="169">S124+S125+S126</f>
        <v>0</v>
      </c>
      <c r="T123" s="960">
        <f t="shared" si="169"/>
        <v>0</v>
      </c>
      <c r="U123" s="960">
        <f t="shared" si="169"/>
        <v>0</v>
      </c>
      <c r="V123" s="960">
        <f t="shared" si="169"/>
        <v>0</v>
      </c>
      <c r="W123" s="960">
        <f t="shared" si="169"/>
        <v>0</v>
      </c>
      <c r="X123" s="960">
        <f t="shared" si="169"/>
        <v>0</v>
      </c>
      <c r="Y123" s="960">
        <f t="shared" si="169"/>
        <v>0</v>
      </c>
      <c r="Z123" s="960">
        <f t="shared" si="169"/>
        <v>0</v>
      </c>
      <c r="AA123" s="960">
        <f t="shared" si="169"/>
        <v>0</v>
      </c>
      <c r="AB123" s="960">
        <f t="shared" si="169"/>
        <v>0</v>
      </c>
      <c r="AC123" s="864"/>
      <c r="AD123" s="864"/>
      <c r="AE123" s="864"/>
      <c r="AF123" s="864"/>
      <c r="AG123" s="864"/>
      <c r="AH123" s="864"/>
      <c r="AI123" s="864"/>
      <c r="AJ123" s="864"/>
      <c r="AK123" s="864"/>
      <c r="AL123" s="864"/>
      <c r="AM123" s="864"/>
      <c r="AN123" s="864"/>
      <c r="AO123" s="864"/>
      <c r="AP123" s="864"/>
    </row>
    <row r="124" spans="1:42" s="865" customFormat="1" ht="15" customHeight="1">
      <c r="A124" s="857"/>
      <c r="B124" s="858"/>
      <c r="C124" s="859" t="s">
        <v>231</v>
      </c>
      <c r="D124" s="857"/>
      <c r="E124" s="813"/>
      <c r="F124" s="813"/>
      <c r="G124" s="869" t="s">
        <v>245</v>
      </c>
      <c r="H124" s="813"/>
      <c r="I124" s="870"/>
      <c r="J124" s="1427"/>
      <c r="K124" s="1432"/>
      <c r="L124" s="871"/>
      <c r="M124" s="871"/>
      <c r="N124" s="871"/>
      <c r="O124" s="871"/>
      <c r="P124" s="871"/>
      <c r="Q124" s="871"/>
      <c r="R124" s="861"/>
      <c r="S124" s="872"/>
      <c r="T124" s="960"/>
      <c r="U124" s="960"/>
      <c r="V124" s="960"/>
      <c r="W124" s="960"/>
      <c r="X124" s="960"/>
      <c r="Y124" s="960"/>
      <c r="Z124" s="960"/>
      <c r="AA124" s="960"/>
      <c r="AB124" s="960"/>
      <c r="AC124" s="864"/>
      <c r="AD124" s="864"/>
      <c r="AE124" s="864"/>
      <c r="AF124" s="864"/>
      <c r="AG124" s="864"/>
      <c r="AH124" s="864"/>
      <c r="AI124" s="864"/>
      <c r="AJ124" s="864"/>
      <c r="AK124" s="864"/>
      <c r="AL124" s="864"/>
      <c r="AM124" s="864"/>
      <c r="AN124" s="864"/>
      <c r="AO124" s="864"/>
      <c r="AP124" s="864"/>
    </row>
    <row r="125" spans="1:42" s="865" customFormat="1" ht="15" customHeight="1">
      <c r="A125" s="857"/>
      <c r="B125" s="858"/>
      <c r="C125" s="859" t="s">
        <v>231</v>
      </c>
      <c r="D125" s="857"/>
      <c r="E125" s="813"/>
      <c r="F125" s="813"/>
      <c r="G125" s="869" t="s">
        <v>242</v>
      </c>
      <c r="H125" s="813"/>
      <c r="I125" s="870"/>
      <c r="J125" s="1427"/>
      <c r="K125" s="1432"/>
      <c r="L125" s="871"/>
      <c r="M125" s="871"/>
      <c r="N125" s="871"/>
      <c r="O125" s="871"/>
      <c r="P125" s="871"/>
      <c r="Q125" s="871"/>
      <c r="R125" s="861"/>
      <c r="S125" s="872"/>
      <c r="T125" s="960"/>
      <c r="U125" s="960"/>
      <c r="V125" s="960"/>
      <c r="W125" s="960"/>
      <c r="X125" s="960"/>
      <c r="Y125" s="960"/>
      <c r="Z125" s="960"/>
      <c r="AA125" s="960"/>
      <c r="AB125" s="960"/>
      <c r="AC125" s="864"/>
      <c r="AD125" s="864"/>
      <c r="AE125" s="864"/>
      <c r="AF125" s="864"/>
      <c r="AG125" s="864"/>
      <c r="AH125" s="864"/>
      <c r="AI125" s="864"/>
      <c r="AJ125" s="864"/>
      <c r="AK125" s="864"/>
      <c r="AL125" s="864"/>
      <c r="AM125" s="864"/>
      <c r="AN125" s="864"/>
      <c r="AO125" s="864"/>
      <c r="AP125" s="864"/>
    </row>
    <row r="126" spans="1:42" s="865" customFormat="1" ht="15" customHeight="1">
      <c r="A126" s="857"/>
      <c r="B126" s="858"/>
      <c r="C126" s="859" t="s">
        <v>231</v>
      </c>
      <c r="D126" s="857"/>
      <c r="E126" s="813"/>
      <c r="F126" s="813"/>
      <c r="G126" s="869" t="s">
        <v>863</v>
      </c>
      <c r="H126" s="813"/>
      <c r="I126" s="870"/>
      <c r="J126" s="1427"/>
      <c r="K126" s="1432"/>
      <c r="L126" s="871"/>
      <c r="M126" s="871"/>
      <c r="N126" s="871"/>
      <c r="O126" s="871"/>
      <c r="P126" s="871"/>
      <c r="Q126" s="871"/>
      <c r="R126" s="861"/>
      <c r="S126" s="872"/>
      <c r="T126" s="960"/>
      <c r="U126" s="960"/>
      <c r="V126" s="960"/>
      <c r="W126" s="960"/>
      <c r="X126" s="960"/>
      <c r="Y126" s="960"/>
      <c r="Z126" s="960"/>
      <c r="AA126" s="960"/>
      <c r="AB126" s="960"/>
      <c r="AC126" s="864"/>
      <c r="AD126" s="864"/>
      <c r="AE126" s="864"/>
      <c r="AF126" s="864"/>
      <c r="AG126" s="864"/>
      <c r="AH126" s="864"/>
      <c r="AI126" s="864"/>
      <c r="AJ126" s="864"/>
      <c r="AK126" s="864"/>
      <c r="AL126" s="864"/>
      <c r="AM126" s="864"/>
      <c r="AN126" s="864"/>
      <c r="AO126" s="864"/>
      <c r="AP126" s="864"/>
    </row>
    <row r="127" spans="1:42" s="865" customFormat="1" ht="15" customHeight="1">
      <c r="A127" s="857"/>
      <c r="B127" s="858"/>
      <c r="C127" s="859" t="s">
        <v>231</v>
      </c>
      <c r="D127" s="857"/>
      <c r="E127" s="813"/>
      <c r="F127" s="813" t="s">
        <v>1309</v>
      </c>
      <c r="G127" s="813" t="s">
        <v>246</v>
      </c>
      <c r="H127" s="813"/>
      <c r="I127" s="870"/>
      <c r="J127" s="1427"/>
      <c r="K127" s="1431" t="s">
        <v>1069</v>
      </c>
      <c r="L127" s="871"/>
      <c r="M127" s="871"/>
      <c r="N127" s="871"/>
      <c r="O127" s="871"/>
      <c r="P127" s="871"/>
      <c r="Q127" s="871"/>
      <c r="R127" s="861"/>
      <c r="S127" s="872"/>
      <c r="T127" s="960"/>
      <c r="U127" s="960"/>
      <c r="V127" s="960"/>
      <c r="W127" s="960"/>
      <c r="X127" s="960"/>
      <c r="Y127" s="960"/>
      <c r="Z127" s="960"/>
      <c r="AA127" s="960"/>
      <c r="AB127" s="960"/>
      <c r="AC127" s="864"/>
      <c r="AD127" s="864"/>
      <c r="AE127" s="864"/>
      <c r="AF127" s="864"/>
      <c r="AG127" s="864"/>
      <c r="AH127" s="864"/>
      <c r="AI127" s="864"/>
      <c r="AJ127" s="864"/>
      <c r="AK127" s="864"/>
      <c r="AL127" s="864"/>
      <c r="AM127" s="864"/>
      <c r="AN127" s="864"/>
      <c r="AO127" s="864"/>
      <c r="AP127" s="864"/>
    </row>
    <row r="128" spans="1:42" s="865" customFormat="1" ht="15" customHeight="1">
      <c r="A128" s="857"/>
      <c r="B128" s="858"/>
      <c r="C128" s="859" t="s">
        <v>231</v>
      </c>
      <c r="D128" s="815"/>
      <c r="E128" s="815"/>
      <c r="F128" s="815" t="s">
        <v>1310</v>
      </c>
      <c r="G128" s="815"/>
      <c r="H128" s="815"/>
      <c r="I128" s="816"/>
      <c r="J128" s="1428"/>
      <c r="K128" s="1431" t="s">
        <v>1113</v>
      </c>
      <c r="L128" s="871"/>
      <c r="M128" s="871"/>
      <c r="N128" s="871"/>
      <c r="O128" s="871"/>
      <c r="P128" s="871"/>
      <c r="Q128" s="871"/>
      <c r="R128" s="861"/>
      <c r="S128" s="872"/>
      <c r="T128" s="960"/>
      <c r="U128" s="960"/>
      <c r="V128" s="960"/>
      <c r="W128" s="960"/>
      <c r="X128" s="960"/>
      <c r="Y128" s="960"/>
      <c r="Z128" s="960"/>
      <c r="AA128" s="960"/>
      <c r="AB128" s="960"/>
      <c r="AC128" s="864"/>
      <c r="AD128" s="864"/>
      <c r="AE128" s="864"/>
      <c r="AF128" s="864"/>
      <c r="AG128" s="864"/>
      <c r="AH128" s="864"/>
      <c r="AI128" s="864"/>
      <c r="AJ128" s="864"/>
      <c r="AK128" s="864"/>
      <c r="AL128" s="864"/>
      <c r="AM128" s="864"/>
      <c r="AN128" s="864"/>
      <c r="AO128" s="864"/>
      <c r="AP128" s="864"/>
    </row>
    <row r="129" spans="1:45" s="865" customFormat="1" ht="15" customHeight="1">
      <c r="A129" s="857"/>
      <c r="B129" s="862"/>
      <c r="C129" s="859" t="s">
        <v>231</v>
      </c>
      <c r="D129" s="815"/>
      <c r="E129" s="815"/>
      <c r="F129" s="815" t="s">
        <v>1311</v>
      </c>
      <c r="G129" s="815" t="s">
        <v>247</v>
      </c>
      <c r="H129" s="816"/>
      <c r="I129" s="816"/>
      <c r="J129" s="1428"/>
      <c r="K129" s="1432"/>
      <c r="L129" s="877"/>
      <c r="M129" s="877"/>
      <c r="N129" s="877"/>
      <c r="O129" s="877"/>
      <c r="P129" s="877"/>
      <c r="Q129" s="877"/>
      <c r="R129" s="861"/>
      <c r="S129" s="872"/>
      <c r="T129" s="960"/>
      <c r="U129" s="960"/>
      <c r="V129" s="960"/>
      <c r="W129" s="960"/>
      <c r="X129" s="960"/>
      <c r="Y129" s="960"/>
      <c r="Z129" s="960"/>
      <c r="AA129" s="960"/>
      <c r="AB129" s="960"/>
      <c r="AC129" s="864"/>
      <c r="AD129" s="864"/>
      <c r="AE129" s="864"/>
      <c r="AF129" s="864"/>
      <c r="AG129" s="864"/>
      <c r="AH129" s="864"/>
      <c r="AI129" s="864"/>
      <c r="AJ129" s="864"/>
      <c r="AK129" s="864"/>
      <c r="AL129" s="864"/>
      <c r="AM129" s="864"/>
      <c r="AN129" s="864"/>
      <c r="AO129" s="864"/>
      <c r="AP129" s="864"/>
    </row>
    <row r="130" spans="1:45" s="865" customFormat="1" ht="15" customHeight="1">
      <c r="A130" s="857"/>
      <c r="B130" s="858"/>
      <c r="C130" s="859" t="s">
        <v>231</v>
      </c>
      <c r="D130" s="857"/>
      <c r="E130" s="813"/>
      <c r="F130" s="813" t="s">
        <v>862</v>
      </c>
      <c r="G130" s="813"/>
      <c r="H130" s="870"/>
      <c r="I130" s="870"/>
      <c r="J130" s="1427"/>
      <c r="K130" s="1432"/>
      <c r="L130" s="871"/>
      <c r="M130" s="871"/>
      <c r="N130" s="871"/>
      <c r="O130" s="871"/>
      <c r="P130" s="871"/>
      <c r="Q130" s="871"/>
      <c r="R130" s="861"/>
      <c r="S130" s="872"/>
      <c r="T130" s="960"/>
      <c r="U130" s="960"/>
      <c r="V130" s="960"/>
      <c r="W130" s="960"/>
      <c r="X130" s="960"/>
      <c r="Y130" s="960"/>
      <c r="Z130" s="960"/>
      <c r="AA130" s="960"/>
      <c r="AB130" s="960"/>
      <c r="AC130" s="864"/>
      <c r="AD130" s="864"/>
      <c r="AE130" s="864"/>
      <c r="AF130" s="864"/>
      <c r="AG130" s="864"/>
      <c r="AH130" s="864"/>
      <c r="AI130" s="864"/>
      <c r="AJ130" s="864"/>
      <c r="AK130" s="864"/>
      <c r="AL130" s="864"/>
      <c r="AM130" s="864"/>
      <c r="AN130" s="864"/>
      <c r="AO130" s="864"/>
      <c r="AP130" s="864"/>
    </row>
    <row r="131" spans="1:45" s="865" customFormat="1" ht="15" customHeight="1">
      <c r="A131" s="878"/>
      <c r="B131" s="879"/>
      <c r="C131" s="880"/>
      <c r="D131" s="878"/>
      <c r="E131" s="881"/>
      <c r="F131" s="881"/>
      <c r="G131" s="881"/>
      <c r="H131" s="882"/>
      <c r="I131" s="882"/>
      <c r="J131" s="1429"/>
      <c r="K131" s="1433"/>
      <c r="L131" s="883"/>
      <c r="M131" s="883"/>
      <c r="N131" s="883"/>
      <c r="O131" s="883"/>
      <c r="P131" s="883"/>
      <c r="Q131" s="883"/>
      <c r="R131" s="861"/>
      <c r="S131" s="2021"/>
      <c r="T131" s="2245"/>
      <c r="U131" s="2245"/>
      <c r="V131" s="2245"/>
      <c r="W131" s="2245"/>
      <c r="X131" s="2245"/>
      <c r="Y131" s="2245"/>
      <c r="Z131" s="2245"/>
      <c r="AA131" s="2245"/>
      <c r="AB131" s="2245"/>
      <c r="AC131" s="864"/>
      <c r="AD131" s="864"/>
      <c r="AE131" s="864"/>
      <c r="AF131" s="864"/>
      <c r="AG131" s="864"/>
      <c r="AH131" s="864"/>
      <c r="AI131" s="864"/>
      <c r="AJ131" s="864"/>
      <c r="AK131" s="864"/>
      <c r="AL131" s="864"/>
      <c r="AM131" s="864"/>
      <c r="AN131" s="864"/>
      <c r="AO131" s="864"/>
      <c r="AP131" s="864"/>
    </row>
    <row r="132" spans="1:45" s="865" customFormat="1" ht="15" customHeight="1" thickBot="1">
      <c r="A132" s="884"/>
      <c r="B132" s="885"/>
      <c r="C132" s="886"/>
      <c r="D132" s="884"/>
      <c r="E132" s="887"/>
      <c r="F132" s="887"/>
      <c r="G132" s="887"/>
      <c r="H132" s="861"/>
      <c r="I132" s="861"/>
      <c r="J132" s="888"/>
      <c r="K132" s="930"/>
      <c r="L132" s="888"/>
      <c r="M132" s="888"/>
      <c r="N132" s="888"/>
      <c r="O132" s="888"/>
      <c r="P132" s="888"/>
      <c r="Q132" s="888"/>
      <c r="R132" s="861"/>
      <c r="S132" s="889"/>
      <c r="T132" s="888"/>
      <c r="U132" s="888"/>
      <c r="V132" s="888"/>
      <c r="W132" s="888"/>
      <c r="X132" s="888"/>
      <c r="Y132" s="888"/>
      <c r="Z132" s="888"/>
      <c r="AA132" s="888"/>
      <c r="AB132" s="888"/>
      <c r="AC132" s="864"/>
      <c r="AD132" s="864"/>
      <c r="AE132" s="864"/>
      <c r="AF132" s="864"/>
      <c r="AG132" s="864"/>
      <c r="AH132" s="864"/>
      <c r="AI132" s="864"/>
      <c r="AJ132" s="864"/>
      <c r="AK132" s="864"/>
      <c r="AL132" s="864"/>
      <c r="AM132" s="864"/>
      <c r="AN132" s="864"/>
      <c r="AO132" s="864"/>
      <c r="AP132" s="864"/>
    </row>
    <row r="133" spans="1:45" s="811" customFormat="1" ht="15" customHeight="1" thickBot="1">
      <c r="A133" s="890"/>
      <c r="B133" s="891"/>
      <c r="C133" s="892"/>
      <c r="D133" s="890"/>
      <c r="E133" s="893" t="s">
        <v>248</v>
      </c>
      <c r="F133" s="893"/>
      <c r="G133" s="893"/>
      <c r="H133" s="894"/>
      <c r="I133" s="894"/>
      <c r="J133" s="895"/>
      <c r="K133" s="895"/>
      <c r="L133" s="895">
        <f>L14</f>
        <v>0</v>
      </c>
      <c r="M133" s="895">
        <f>M14</f>
        <v>0</v>
      </c>
      <c r="N133" s="895">
        <f>N14</f>
        <v>0</v>
      </c>
      <c r="O133" s="895">
        <f t="shared" ref="O133:Q133" si="170">O14</f>
        <v>0</v>
      </c>
      <c r="P133" s="895">
        <f t="shared" si="170"/>
        <v>0</v>
      </c>
      <c r="Q133" s="895">
        <f t="shared" si="170"/>
        <v>0</v>
      </c>
      <c r="R133" s="863">
        <f>P133-SUM(S133:AB133)</f>
        <v>0</v>
      </c>
      <c r="S133" s="896">
        <f t="shared" ref="S133:AB133" si="171">S14</f>
        <v>0</v>
      </c>
      <c r="T133" s="895">
        <f t="shared" si="171"/>
        <v>0</v>
      </c>
      <c r="U133" s="895">
        <f t="shared" si="171"/>
        <v>0</v>
      </c>
      <c r="V133" s="895">
        <f t="shared" si="171"/>
        <v>0</v>
      </c>
      <c r="W133" s="895">
        <f t="shared" si="171"/>
        <v>0</v>
      </c>
      <c r="X133" s="895">
        <f t="shared" si="171"/>
        <v>0</v>
      </c>
      <c r="Y133" s="895">
        <f t="shared" si="171"/>
        <v>0</v>
      </c>
      <c r="Z133" s="895">
        <f t="shared" si="171"/>
        <v>0</v>
      </c>
      <c r="AA133" s="895">
        <f t="shared" si="171"/>
        <v>0</v>
      </c>
      <c r="AB133" s="895">
        <f t="shared" si="171"/>
        <v>0</v>
      </c>
      <c r="AC133" s="844"/>
      <c r="AD133" s="844"/>
      <c r="AE133" s="844"/>
      <c r="AF133" s="844"/>
      <c r="AG133" s="844"/>
      <c r="AH133" s="844"/>
      <c r="AI133" s="844"/>
      <c r="AJ133" s="844"/>
      <c r="AK133" s="844"/>
      <c r="AL133" s="844"/>
      <c r="AM133" s="844"/>
      <c r="AN133" s="844"/>
      <c r="AO133" s="844"/>
      <c r="AP133" s="844"/>
    </row>
    <row r="134" spans="1:45" s="865" customFormat="1" ht="15" customHeight="1" thickBot="1">
      <c r="A134" s="890"/>
      <c r="B134" s="891"/>
      <c r="C134" s="892"/>
      <c r="D134" s="890"/>
      <c r="E134" s="893" t="s">
        <v>1436</v>
      </c>
      <c r="F134" s="893"/>
      <c r="G134" s="893"/>
      <c r="H134" s="894"/>
      <c r="I134" s="894"/>
      <c r="J134" s="895"/>
      <c r="K134" s="895"/>
      <c r="L134" s="895">
        <f>L10</f>
        <v>0</v>
      </c>
      <c r="M134" s="895">
        <f t="shared" ref="M134:AB134" si="172">M10</f>
        <v>0</v>
      </c>
      <c r="N134" s="895">
        <f t="shared" si="172"/>
        <v>0</v>
      </c>
      <c r="O134" s="895">
        <f t="shared" si="172"/>
        <v>0</v>
      </c>
      <c r="P134" s="895">
        <f t="shared" si="172"/>
        <v>0</v>
      </c>
      <c r="Q134" s="895">
        <f t="shared" si="172"/>
        <v>0</v>
      </c>
      <c r="R134" s="863">
        <f>P134-SUM(S134:AB134)</f>
        <v>0</v>
      </c>
      <c r="S134" s="896">
        <f t="shared" si="172"/>
        <v>0</v>
      </c>
      <c r="T134" s="895">
        <f t="shared" si="172"/>
        <v>0</v>
      </c>
      <c r="U134" s="895">
        <f t="shared" si="172"/>
        <v>0</v>
      </c>
      <c r="V134" s="895">
        <f t="shared" si="172"/>
        <v>0</v>
      </c>
      <c r="W134" s="895">
        <f t="shared" si="172"/>
        <v>0</v>
      </c>
      <c r="X134" s="895">
        <f t="shared" si="172"/>
        <v>0</v>
      </c>
      <c r="Y134" s="895">
        <f t="shared" si="172"/>
        <v>0</v>
      </c>
      <c r="Z134" s="895">
        <f t="shared" si="172"/>
        <v>0</v>
      </c>
      <c r="AA134" s="895">
        <f t="shared" si="172"/>
        <v>0</v>
      </c>
      <c r="AB134" s="895">
        <f t="shared" si="172"/>
        <v>0</v>
      </c>
      <c r="AC134" s="864"/>
      <c r="AD134" s="864"/>
    </row>
    <row r="135" spans="1:45" s="906" customFormat="1" ht="15.75">
      <c r="A135" s="2480"/>
      <c r="B135" s="2478"/>
      <c r="C135" s="2479"/>
      <c r="D135" s="2480"/>
      <c r="E135" s="2481"/>
      <c r="F135" s="2481"/>
      <c r="G135" s="2481"/>
      <c r="H135" s="2482"/>
      <c r="I135" s="2482"/>
      <c r="J135" s="2483" t="s">
        <v>249</v>
      </c>
      <c r="K135" s="2483"/>
      <c r="L135" s="2483">
        <f>L133+L134</f>
        <v>0</v>
      </c>
      <c r="M135" s="2483">
        <f t="shared" ref="M135:Q135" si="173">M133+M134</f>
        <v>0</v>
      </c>
      <c r="N135" s="2483">
        <f t="shared" si="173"/>
        <v>0</v>
      </c>
      <c r="O135" s="2483">
        <f t="shared" si="173"/>
        <v>0</v>
      </c>
      <c r="P135" s="2483">
        <f t="shared" si="173"/>
        <v>0</v>
      </c>
      <c r="Q135" s="2483">
        <f t="shared" si="173"/>
        <v>0</v>
      </c>
      <c r="R135" s="863">
        <f>P135-SUM(S135:AB135)</f>
        <v>0</v>
      </c>
      <c r="S135" s="2489">
        <f t="shared" ref="S135" si="174">S133+S134</f>
        <v>0</v>
      </c>
      <c r="T135" s="2483">
        <f t="shared" ref="T135" si="175">T133+T134</f>
        <v>0</v>
      </c>
      <c r="U135" s="2483">
        <f t="shared" ref="U135" si="176">U133+U134</f>
        <v>0</v>
      </c>
      <c r="V135" s="2483">
        <f t="shared" ref="V135" si="177">V133+V134</f>
        <v>0</v>
      </c>
      <c r="W135" s="2483">
        <f t="shared" ref="W135" si="178">W133+W134</f>
        <v>0</v>
      </c>
      <c r="X135" s="2483">
        <f t="shared" ref="X135" si="179">X133+X134</f>
        <v>0</v>
      </c>
      <c r="Y135" s="2483">
        <f t="shared" ref="Y135" si="180">Y133+Y134</f>
        <v>0</v>
      </c>
      <c r="Z135" s="2483">
        <f t="shared" ref="Z135" si="181">Z133+Z134</f>
        <v>0</v>
      </c>
      <c r="AA135" s="2483">
        <f t="shared" ref="AA135" si="182">AA133+AA134</f>
        <v>0</v>
      </c>
      <c r="AB135" s="2483">
        <f t="shared" ref="AB135" si="183">AB133+AB134</f>
        <v>0</v>
      </c>
      <c r="AC135" s="905"/>
      <c r="AD135" s="905"/>
      <c r="AE135" s="905"/>
      <c r="AF135" s="905"/>
      <c r="AG135" s="905"/>
      <c r="AH135" s="905"/>
      <c r="AI135" s="905"/>
      <c r="AJ135" s="905"/>
      <c r="AK135" s="905"/>
      <c r="AL135" s="905"/>
      <c r="AM135" s="905"/>
      <c r="AN135" s="905"/>
      <c r="AO135" s="905"/>
      <c r="AP135" s="905"/>
    </row>
    <row r="136" spans="1:45" ht="13.5" thickBot="1">
      <c r="A136" s="2486"/>
      <c r="B136" s="2484"/>
      <c r="C136" s="2485"/>
      <c r="D136" s="2486"/>
      <c r="E136" s="2484"/>
      <c r="F136" s="2484"/>
      <c r="G136" s="2484"/>
      <c r="H136" s="2487"/>
      <c r="I136" s="2487"/>
      <c r="J136" s="2488"/>
      <c r="K136" s="2488"/>
      <c r="L136" s="2488"/>
      <c r="M136" s="2488"/>
      <c r="N136" s="2488"/>
      <c r="O136" s="2488"/>
      <c r="P136" s="2488"/>
      <c r="Q136" s="2488"/>
      <c r="R136" s="806"/>
      <c r="S136" s="2490"/>
      <c r="T136" s="2488"/>
      <c r="U136" s="2488"/>
      <c r="V136" s="2488"/>
      <c r="W136" s="2488"/>
      <c r="X136" s="2488"/>
      <c r="Y136" s="2488"/>
      <c r="Z136" s="2488"/>
      <c r="AA136" s="2488"/>
      <c r="AB136" s="2488"/>
      <c r="AC136" s="898"/>
      <c r="AD136" s="898"/>
      <c r="AE136" s="898"/>
      <c r="AF136" s="898"/>
      <c r="AQ136" s="809"/>
      <c r="AR136" s="809"/>
      <c r="AS136" s="809"/>
    </row>
    <row r="137" spans="1:45" ht="13.5" thickBot="1">
      <c r="R137" s="909"/>
      <c r="S137" s="909"/>
      <c r="T137" s="909"/>
      <c r="U137" s="909"/>
      <c r="V137" s="909"/>
      <c r="W137" s="909"/>
      <c r="X137" s="909"/>
      <c r="Y137" s="909"/>
      <c r="Z137" s="909"/>
      <c r="AA137" s="909"/>
      <c r="AB137" s="909"/>
      <c r="AC137" s="909"/>
      <c r="AD137" s="909"/>
      <c r="AE137" s="909"/>
      <c r="AF137" s="910"/>
    </row>
    <row r="138" spans="1:45" s="908" customFormat="1" ht="16.5" thickBot="1">
      <c r="A138" s="907"/>
      <c r="B138" s="907"/>
      <c r="C138" s="907"/>
      <c r="D138" s="907"/>
      <c r="E138" s="907"/>
      <c r="F138" s="907"/>
      <c r="J138" s="911"/>
      <c r="K138" s="2504" t="s">
        <v>964</v>
      </c>
      <c r="L138" s="2505"/>
      <c r="M138" s="2506">
        <f>L135+M135</f>
        <v>0</v>
      </c>
      <c r="N138" s="2504"/>
      <c r="O138" s="2507">
        <f>N135+O135</f>
        <v>0</v>
      </c>
      <c r="P138" s="2508"/>
      <c r="Q138" s="2507">
        <f>P135+Q135</f>
        <v>0</v>
      </c>
      <c r="R138" s="912"/>
      <c r="S138" s="912"/>
      <c r="T138" s="912"/>
      <c r="U138" s="912"/>
      <c r="V138" s="912"/>
      <c r="W138" s="912"/>
      <c r="X138" s="912"/>
      <c r="Y138" s="912"/>
      <c r="Z138" s="912"/>
      <c r="AA138" s="912"/>
      <c r="AB138" s="912"/>
      <c r="AC138" s="912"/>
      <c r="AD138" s="912"/>
      <c r="AE138" s="912"/>
      <c r="AF138" s="913"/>
      <c r="AG138" s="914"/>
      <c r="AH138" s="914"/>
      <c r="AI138" s="914"/>
      <c r="AJ138" s="914"/>
      <c r="AK138" s="914"/>
      <c r="AL138" s="914"/>
      <c r="AM138" s="914"/>
      <c r="AN138" s="914"/>
      <c r="AO138" s="914"/>
      <c r="AP138" s="914"/>
      <c r="AQ138" s="914"/>
      <c r="AR138" s="914"/>
      <c r="AS138" s="914"/>
    </row>
    <row r="139" spans="1:45" ht="17.25" customHeight="1" thickBot="1">
      <c r="A139" s="915"/>
      <c r="B139" s="915"/>
      <c r="C139" s="915"/>
      <c r="D139" s="915"/>
      <c r="E139" s="915"/>
      <c r="F139" s="915"/>
      <c r="G139" s="915"/>
      <c r="H139" s="805"/>
      <c r="I139" s="805"/>
      <c r="J139" s="805"/>
      <c r="K139" s="805"/>
      <c r="L139" s="916"/>
      <c r="M139" s="916"/>
      <c r="N139" s="916"/>
      <c r="O139" s="917"/>
      <c r="P139" s="917"/>
      <c r="Q139" s="917"/>
      <c r="R139" s="915"/>
      <c r="S139" s="909"/>
      <c r="T139" s="909"/>
      <c r="U139" s="909"/>
      <c r="V139" s="909"/>
      <c r="W139" s="909"/>
      <c r="X139" s="909"/>
      <c r="Y139" s="909"/>
      <c r="Z139" s="909"/>
      <c r="AA139" s="909"/>
      <c r="AB139" s="898"/>
      <c r="AC139" s="898"/>
      <c r="AD139" s="898"/>
      <c r="AE139" s="898"/>
      <c r="AF139" s="898"/>
      <c r="AG139" s="809"/>
      <c r="AH139" s="809"/>
      <c r="AI139" s="809"/>
      <c r="AJ139" s="809"/>
      <c r="AK139" s="809"/>
      <c r="AL139" s="809"/>
      <c r="AM139" s="809"/>
      <c r="AN139" s="809"/>
      <c r="AO139" s="809"/>
      <c r="AP139" s="809"/>
      <c r="AQ139" s="809"/>
      <c r="AR139" s="809"/>
      <c r="AS139" s="809"/>
    </row>
    <row r="140" spans="1:45" ht="16.5" customHeight="1">
      <c r="A140" s="2700" t="s">
        <v>229</v>
      </c>
      <c r="B140" s="2701"/>
      <c r="C140" s="2702"/>
      <c r="D140" s="839"/>
      <c r="E140" s="840"/>
      <c r="F140" s="840"/>
      <c r="G140" s="840"/>
      <c r="H140" s="841"/>
      <c r="I140" s="841"/>
      <c r="J140" s="842"/>
      <c r="K140" s="2711" t="s">
        <v>345</v>
      </c>
      <c r="L140" s="2714" t="str">
        <f>'PAGE DE GARDE'!B16</f>
        <v>REALITE 2014</v>
      </c>
      <c r="M140" s="2714" t="str">
        <f>'PAGE DE GARDE'!B16</f>
        <v>REALITE 2014</v>
      </c>
      <c r="N140" s="2709" t="str">
        <f>'PAGE DE GARDE'!B15</f>
        <v>BUDGET 2015</v>
      </c>
      <c r="O140" s="2709" t="str">
        <f>'PAGE DE GARDE'!B15</f>
        <v>BUDGET 2015</v>
      </c>
      <c r="P140" s="2714" t="str">
        <f>'PAGE DE GARDE'!B14</f>
        <v>REALITE 2015</v>
      </c>
      <c r="Q140" s="2714" t="str">
        <f>'PAGE DE GARDE'!B14</f>
        <v>REALITE 2015</v>
      </c>
      <c r="R140" s="915"/>
      <c r="S140" s="909"/>
      <c r="T140" s="909"/>
      <c r="U140" s="909"/>
      <c r="V140" s="909"/>
      <c r="W140" s="909"/>
      <c r="X140" s="909"/>
      <c r="Y140" s="909"/>
      <c r="Z140" s="909"/>
      <c r="AA140" s="909"/>
      <c r="AB140" s="898"/>
      <c r="AC140" s="898"/>
      <c r="AD140" s="898"/>
      <c r="AE140" s="898"/>
      <c r="AF140" s="898"/>
      <c r="AG140" s="809"/>
      <c r="AH140" s="809"/>
      <c r="AI140" s="809"/>
      <c r="AJ140" s="809"/>
      <c r="AK140" s="809"/>
      <c r="AL140" s="809"/>
      <c r="AM140" s="809"/>
      <c r="AN140" s="809"/>
      <c r="AO140" s="809"/>
      <c r="AP140" s="809"/>
      <c r="AQ140" s="809"/>
      <c r="AR140" s="809"/>
      <c r="AS140" s="809"/>
    </row>
    <row r="141" spans="1:45" ht="15.75" thickBot="1">
      <c r="A141" s="2703"/>
      <c r="B141" s="2704"/>
      <c r="C141" s="2705"/>
      <c r="D141" s="845"/>
      <c r="E141" s="846"/>
      <c r="F141" s="846"/>
      <c r="G141" s="846"/>
      <c r="H141" s="847"/>
      <c r="I141" s="847"/>
      <c r="J141" s="848"/>
      <c r="K141" s="2712"/>
      <c r="L141" s="2715"/>
      <c r="M141" s="2715"/>
      <c r="N141" s="2710"/>
      <c r="O141" s="2710"/>
      <c r="P141" s="2715"/>
      <c r="Q141" s="2715"/>
      <c r="R141" s="918"/>
      <c r="S141" s="909"/>
      <c r="T141" s="909"/>
      <c r="U141" s="909"/>
      <c r="V141" s="909"/>
      <c r="W141" s="909"/>
      <c r="X141" s="909"/>
      <c r="Y141" s="909"/>
      <c r="Z141" s="909"/>
      <c r="AA141" s="909"/>
      <c r="AB141" s="898"/>
      <c r="AC141" s="898"/>
      <c r="AD141" s="898"/>
      <c r="AE141" s="898"/>
      <c r="AF141" s="898"/>
      <c r="AG141" s="809"/>
      <c r="AH141" s="809"/>
      <c r="AI141" s="809"/>
      <c r="AJ141" s="809"/>
      <c r="AK141" s="809"/>
      <c r="AL141" s="809"/>
      <c r="AM141" s="809"/>
      <c r="AN141" s="809"/>
      <c r="AO141" s="809"/>
      <c r="AP141" s="809"/>
      <c r="AQ141" s="809"/>
      <c r="AR141" s="809"/>
      <c r="AS141" s="809"/>
    </row>
    <row r="142" spans="1:45" ht="15.75" thickBot="1">
      <c r="A142" s="2706"/>
      <c r="B142" s="2707"/>
      <c r="C142" s="2708"/>
      <c r="D142" s="849"/>
      <c r="E142" s="850"/>
      <c r="F142" s="850"/>
      <c r="G142" s="850"/>
      <c r="H142" s="851"/>
      <c r="I142" s="851"/>
      <c r="J142" s="852"/>
      <c r="K142" s="2713"/>
      <c r="L142" s="853" t="s">
        <v>346</v>
      </c>
      <c r="M142" s="853" t="s">
        <v>369</v>
      </c>
      <c r="N142" s="853" t="s">
        <v>346</v>
      </c>
      <c r="O142" s="853" t="s">
        <v>369</v>
      </c>
      <c r="P142" s="853" t="s">
        <v>346</v>
      </c>
      <c r="Q142" s="853" t="s">
        <v>369</v>
      </c>
      <c r="R142" s="919" t="s">
        <v>0</v>
      </c>
      <c r="S142" s="855">
        <v>70</v>
      </c>
      <c r="T142" s="855">
        <v>71</v>
      </c>
      <c r="U142" s="855">
        <v>72</v>
      </c>
      <c r="V142" s="855">
        <v>74</v>
      </c>
      <c r="W142" s="856">
        <v>75</v>
      </c>
      <c r="X142" s="855">
        <v>76</v>
      </c>
      <c r="Y142" s="855">
        <v>77</v>
      </c>
      <c r="Z142" s="961"/>
      <c r="AA142" s="961"/>
      <c r="AB142" s="961"/>
      <c r="AC142" s="898"/>
      <c r="AD142" s="898"/>
      <c r="AE142" s="809"/>
      <c r="AF142" s="809"/>
      <c r="AG142" s="809"/>
      <c r="AH142" s="809"/>
      <c r="AI142" s="809"/>
      <c r="AJ142" s="809"/>
      <c r="AK142" s="809"/>
      <c r="AL142" s="809"/>
      <c r="AM142" s="809"/>
      <c r="AN142" s="809"/>
      <c r="AO142" s="809"/>
      <c r="AP142" s="809"/>
      <c r="AQ142" s="809"/>
      <c r="AR142" s="809"/>
      <c r="AS142" s="809"/>
    </row>
    <row r="143" spans="1:45" s="811" customFormat="1" ht="15">
      <c r="A143" s="857"/>
      <c r="B143" s="858"/>
      <c r="C143" s="859"/>
      <c r="D143" s="810" t="s">
        <v>495</v>
      </c>
      <c r="F143" s="812"/>
      <c r="G143" s="813"/>
      <c r="H143" s="813"/>
      <c r="I143" s="813"/>
      <c r="J143" s="1426"/>
      <c r="K143" s="1430"/>
      <c r="L143" s="858">
        <f>L144+L145</f>
        <v>0</v>
      </c>
      <c r="M143" s="858">
        <f t="shared" ref="M143:P143" si="184">M144+M145</f>
        <v>0</v>
      </c>
      <c r="N143" s="858">
        <f t="shared" si="184"/>
        <v>0</v>
      </c>
      <c r="O143" s="858">
        <f t="shared" si="184"/>
        <v>0</v>
      </c>
      <c r="P143" s="858">
        <f t="shared" si="184"/>
        <v>0</v>
      </c>
      <c r="Q143" s="858">
        <f>Q144+Q145</f>
        <v>0</v>
      </c>
      <c r="R143" s="863">
        <f>Q143-SUM(S143:Y143)</f>
        <v>0</v>
      </c>
      <c r="S143" s="2286">
        <f t="shared" ref="S143:X143" si="185">S144+S145</f>
        <v>0</v>
      </c>
      <c r="T143" s="858">
        <f t="shared" si="185"/>
        <v>0</v>
      </c>
      <c r="U143" s="858">
        <f t="shared" si="185"/>
        <v>0</v>
      </c>
      <c r="V143" s="858">
        <f t="shared" si="185"/>
        <v>0</v>
      </c>
      <c r="W143" s="858">
        <f t="shared" si="185"/>
        <v>0</v>
      </c>
      <c r="X143" s="858">
        <f t="shared" si="185"/>
        <v>0</v>
      </c>
      <c r="Y143" s="858">
        <f>Y144+Y145</f>
        <v>0</v>
      </c>
      <c r="Z143" s="962"/>
      <c r="AA143" s="962"/>
      <c r="AB143" s="962"/>
      <c r="AC143" s="844"/>
      <c r="AD143" s="844"/>
      <c r="AE143" s="844"/>
      <c r="AF143" s="844"/>
      <c r="AG143" s="844"/>
      <c r="AH143" s="844"/>
      <c r="AI143" s="844"/>
      <c r="AJ143" s="844"/>
      <c r="AK143" s="844"/>
      <c r="AL143" s="844"/>
      <c r="AM143" s="844"/>
      <c r="AN143" s="844"/>
      <c r="AO143" s="844"/>
      <c r="AP143" s="844"/>
    </row>
    <row r="144" spans="1:45" s="811" customFormat="1" ht="15">
      <c r="A144" s="857"/>
      <c r="B144" s="858"/>
      <c r="C144" s="859"/>
      <c r="D144" s="810"/>
      <c r="E144" s="813"/>
      <c r="F144" s="813" t="s">
        <v>496</v>
      </c>
      <c r="G144" s="813"/>
      <c r="H144" s="813"/>
      <c r="I144" s="813"/>
      <c r="J144" s="1426"/>
      <c r="K144" s="1431"/>
      <c r="L144" s="858"/>
      <c r="M144" s="858"/>
      <c r="N144" s="858"/>
      <c r="O144" s="858"/>
      <c r="P144" s="858"/>
      <c r="Q144" s="858"/>
      <c r="R144" s="863"/>
      <c r="S144" s="859"/>
      <c r="T144" s="858"/>
      <c r="U144" s="858"/>
      <c r="V144" s="858"/>
      <c r="W144" s="858"/>
      <c r="X144" s="858"/>
      <c r="Y144" s="858"/>
      <c r="Z144" s="846"/>
      <c r="AA144" s="846"/>
      <c r="AB144" s="846"/>
      <c r="AC144" s="844"/>
      <c r="AD144" s="844"/>
      <c r="AE144" s="844"/>
      <c r="AF144" s="844"/>
      <c r="AG144" s="844"/>
      <c r="AH144" s="844"/>
      <c r="AI144" s="844"/>
      <c r="AJ144" s="844"/>
      <c r="AK144" s="844"/>
      <c r="AL144" s="844"/>
      <c r="AM144" s="844"/>
      <c r="AN144" s="844"/>
      <c r="AO144" s="844"/>
      <c r="AP144" s="844"/>
    </row>
    <row r="145" spans="1:42" s="811" customFormat="1" ht="15">
      <c r="A145" s="857"/>
      <c r="B145" s="858"/>
      <c r="C145" s="859"/>
      <c r="D145" s="810"/>
      <c r="E145" s="813"/>
      <c r="F145" s="813" t="s">
        <v>497</v>
      </c>
      <c r="G145" s="813"/>
      <c r="H145" s="813"/>
      <c r="I145" s="813"/>
      <c r="J145" s="1426"/>
      <c r="K145" s="1431"/>
      <c r="L145" s="858"/>
      <c r="M145" s="858"/>
      <c r="N145" s="858"/>
      <c r="O145" s="858"/>
      <c r="P145" s="858"/>
      <c r="Q145" s="858"/>
      <c r="R145" s="863"/>
      <c r="S145" s="859"/>
      <c r="T145" s="858"/>
      <c r="U145" s="858"/>
      <c r="V145" s="858"/>
      <c r="W145" s="858"/>
      <c r="X145" s="858"/>
      <c r="Y145" s="858"/>
      <c r="Z145" s="846"/>
      <c r="AA145" s="846"/>
      <c r="AB145" s="846"/>
      <c r="AC145" s="844"/>
      <c r="AD145" s="844"/>
      <c r="AE145" s="844"/>
      <c r="AF145" s="844"/>
      <c r="AG145" s="844"/>
      <c r="AH145" s="844"/>
      <c r="AI145" s="844"/>
      <c r="AJ145" s="844"/>
      <c r="AK145" s="844"/>
      <c r="AL145" s="844"/>
      <c r="AM145" s="844"/>
      <c r="AN145" s="844"/>
      <c r="AO145" s="844"/>
      <c r="AP145" s="844"/>
    </row>
    <row r="146" spans="1:42" s="811" customFormat="1" ht="15">
      <c r="A146" s="857"/>
      <c r="B146" s="858"/>
      <c r="C146" s="859"/>
      <c r="D146" s="810"/>
      <c r="E146" s="814"/>
      <c r="F146" s="814"/>
      <c r="G146" s="814"/>
      <c r="H146" s="814"/>
      <c r="I146" s="814"/>
      <c r="J146" s="1426"/>
      <c r="K146" s="1431"/>
      <c r="L146" s="860"/>
      <c r="M146" s="860"/>
      <c r="N146" s="860"/>
      <c r="O146" s="860"/>
      <c r="P146" s="860"/>
      <c r="Q146" s="860"/>
      <c r="R146" s="863"/>
      <c r="S146" s="2020"/>
      <c r="T146" s="860"/>
      <c r="U146" s="860"/>
      <c r="V146" s="860"/>
      <c r="W146" s="860"/>
      <c r="X146" s="860"/>
      <c r="Y146" s="860"/>
      <c r="Z146" s="962"/>
      <c r="AA146" s="962"/>
      <c r="AB146" s="962"/>
      <c r="AC146" s="844"/>
      <c r="AD146" s="844"/>
      <c r="AE146" s="844"/>
      <c r="AF146" s="844"/>
      <c r="AG146" s="844"/>
      <c r="AH146" s="844"/>
      <c r="AI146" s="844"/>
      <c r="AJ146" s="844"/>
      <c r="AK146" s="844"/>
      <c r="AL146" s="844"/>
      <c r="AM146" s="844"/>
      <c r="AN146" s="844"/>
      <c r="AO146" s="844"/>
      <c r="AP146" s="844"/>
    </row>
    <row r="147" spans="1:42" s="865" customFormat="1" ht="15" customHeight="1">
      <c r="A147" s="857"/>
      <c r="B147" s="858"/>
      <c r="C147" s="859"/>
      <c r="D147" s="812" t="s">
        <v>265</v>
      </c>
      <c r="F147" s="813"/>
      <c r="G147" s="813"/>
      <c r="H147" s="813"/>
      <c r="I147" s="813"/>
      <c r="J147" s="1426"/>
      <c r="K147" s="1431"/>
      <c r="L147" s="858">
        <f>L149+L230+L240+L245</f>
        <v>0</v>
      </c>
      <c r="M147" s="858">
        <f>M149+M230+M240+M245</f>
        <v>0</v>
      </c>
      <c r="N147" s="858">
        <f>N149+N230+N240+N245</f>
        <v>0</v>
      </c>
      <c r="O147" s="858">
        <f t="shared" ref="O147:Q147" si="186">O149+O230+O240+O245</f>
        <v>0</v>
      </c>
      <c r="P147" s="858">
        <f t="shared" si="186"/>
        <v>0</v>
      </c>
      <c r="Q147" s="858">
        <f t="shared" si="186"/>
        <v>0</v>
      </c>
      <c r="R147" s="863">
        <f>Q147-SUM(S147:Y147)</f>
        <v>0</v>
      </c>
      <c r="S147" s="859">
        <f t="shared" ref="S147:Y147" si="187">S149+S230+S240+S245</f>
        <v>0</v>
      </c>
      <c r="T147" s="858">
        <f t="shared" si="187"/>
        <v>0</v>
      </c>
      <c r="U147" s="858">
        <f t="shared" si="187"/>
        <v>0</v>
      </c>
      <c r="V147" s="858">
        <f t="shared" si="187"/>
        <v>0</v>
      </c>
      <c r="W147" s="858">
        <f t="shared" si="187"/>
        <v>0</v>
      </c>
      <c r="X147" s="858">
        <f t="shared" si="187"/>
        <v>0</v>
      </c>
      <c r="Y147" s="858">
        <f t="shared" si="187"/>
        <v>0</v>
      </c>
      <c r="Z147" s="934"/>
      <c r="AA147" s="934"/>
      <c r="AB147" s="934"/>
      <c r="AC147" s="864"/>
      <c r="AD147" s="864"/>
    </row>
    <row r="148" spans="1:42" s="865" customFormat="1" ht="15" customHeight="1">
      <c r="A148" s="857"/>
      <c r="B148" s="858"/>
      <c r="C148" s="859"/>
      <c r="D148" s="810"/>
      <c r="E148" s="813"/>
      <c r="F148" s="813"/>
      <c r="G148" s="813"/>
      <c r="H148" s="813"/>
      <c r="I148" s="813"/>
      <c r="J148" s="1426"/>
      <c r="K148" s="1431"/>
      <c r="L148" s="858"/>
      <c r="M148" s="858"/>
      <c r="N148" s="858"/>
      <c r="O148" s="858"/>
      <c r="P148" s="858"/>
      <c r="Q148" s="858"/>
      <c r="R148" s="920"/>
      <c r="S148" s="859"/>
      <c r="T148" s="858"/>
      <c r="U148" s="858"/>
      <c r="V148" s="858"/>
      <c r="W148" s="858"/>
      <c r="X148" s="858"/>
      <c r="Y148" s="858"/>
      <c r="Z148" s="934"/>
      <c r="AA148" s="934"/>
      <c r="AB148" s="934"/>
      <c r="AC148" s="864"/>
      <c r="AD148" s="864"/>
    </row>
    <row r="149" spans="1:42" s="868" customFormat="1" ht="15" customHeight="1">
      <c r="A149" s="857"/>
      <c r="B149" s="858"/>
      <c r="C149" s="859"/>
      <c r="D149" s="857"/>
      <c r="E149" s="813" t="s">
        <v>439</v>
      </c>
      <c r="F149" s="813" t="s">
        <v>266</v>
      </c>
      <c r="G149" s="813"/>
      <c r="H149" s="813"/>
      <c r="I149" s="813"/>
      <c r="J149" s="1426"/>
      <c r="K149" s="1431"/>
      <c r="L149" s="858">
        <f>L151+L207+L222</f>
        <v>0</v>
      </c>
      <c r="M149" s="858">
        <f>M151+M207+M222</f>
        <v>0</v>
      </c>
      <c r="N149" s="858">
        <f>N151+N207+N222</f>
        <v>0</v>
      </c>
      <c r="O149" s="858">
        <f>O151+O207+O222</f>
        <v>0</v>
      </c>
      <c r="P149" s="858">
        <f t="shared" ref="P149:Q149" si="188">P151+P207+P222</f>
        <v>0</v>
      </c>
      <c r="Q149" s="858">
        <f t="shared" si="188"/>
        <v>0</v>
      </c>
      <c r="R149" s="863">
        <f>Q149-SUM(S149:Y149)</f>
        <v>0</v>
      </c>
      <c r="S149" s="859">
        <f t="shared" ref="S149:Y149" si="189">S151+S207+S222</f>
        <v>0</v>
      </c>
      <c r="T149" s="858">
        <f t="shared" si="189"/>
        <v>0</v>
      </c>
      <c r="U149" s="858">
        <f t="shared" si="189"/>
        <v>0</v>
      </c>
      <c r="V149" s="858">
        <f t="shared" si="189"/>
        <v>0</v>
      </c>
      <c r="W149" s="858">
        <f t="shared" si="189"/>
        <v>0</v>
      </c>
      <c r="X149" s="858">
        <f t="shared" si="189"/>
        <v>0</v>
      </c>
      <c r="Y149" s="858">
        <f t="shared" si="189"/>
        <v>0</v>
      </c>
      <c r="Z149" s="963"/>
      <c r="AA149" s="963"/>
      <c r="AB149" s="963"/>
      <c r="AC149" s="867"/>
      <c r="AD149" s="867"/>
    </row>
    <row r="150" spans="1:42" s="868" customFormat="1" ht="15" customHeight="1">
      <c r="A150" s="857"/>
      <c r="B150" s="858"/>
      <c r="C150" s="859"/>
      <c r="D150" s="857"/>
      <c r="E150" s="869"/>
      <c r="F150" s="813"/>
      <c r="G150" s="813"/>
      <c r="H150" s="813"/>
      <c r="I150" s="813"/>
      <c r="J150" s="1426"/>
      <c r="K150" s="1431"/>
      <c r="L150" s="858"/>
      <c r="M150" s="858"/>
      <c r="N150" s="858"/>
      <c r="O150" s="858"/>
      <c r="P150" s="858"/>
      <c r="Q150" s="858"/>
      <c r="R150" s="920"/>
      <c r="S150" s="859"/>
      <c r="T150" s="858"/>
      <c r="U150" s="858"/>
      <c r="V150" s="858"/>
      <c r="W150" s="858"/>
      <c r="X150" s="858"/>
      <c r="Y150" s="858"/>
      <c r="Z150" s="963"/>
      <c r="AA150" s="963"/>
      <c r="AB150" s="963"/>
      <c r="AC150" s="867"/>
      <c r="AD150" s="867"/>
    </row>
    <row r="151" spans="1:42" s="868" customFormat="1" ht="15" customHeight="1">
      <c r="A151" s="857"/>
      <c r="B151" s="858"/>
      <c r="C151" s="859"/>
      <c r="D151" s="857"/>
      <c r="E151" s="813"/>
      <c r="F151" s="813" t="s">
        <v>359</v>
      </c>
      <c r="G151" s="813" t="s">
        <v>267</v>
      </c>
      <c r="H151" s="813"/>
      <c r="I151" s="813"/>
      <c r="J151" s="1426"/>
      <c r="K151" s="1431"/>
      <c r="L151" s="858">
        <f>L153+L172+L176+L198+L200+L202+L204+L205</f>
        <v>0</v>
      </c>
      <c r="M151" s="858">
        <f>M153+M172+M176+M198+M200+M202+M204+M205</f>
        <v>0</v>
      </c>
      <c r="N151" s="858">
        <f>N153+N172+N176+N198+N200+N202+N204+N205</f>
        <v>0</v>
      </c>
      <c r="O151" s="858">
        <f t="shared" ref="O151:Q151" si="190">O153+O172+O176+O198+O200+O202+O204+O205</f>
        <v>0</v>
      </c>
      <c r="P151" s="858">
        <f t="shared" si="190"/>
        <v>0</v>
      </c>
      <c r="Q151" s="858">
        <f t="shared" si="190"/>
        <v>0</v>
      </c>
      <c r="R151" s="863">
        <f>Q151-SUM(S151:Y151)</f>
        <v>0</v>
      </c>
      <c r="S151" s="859">
        <f t="shared" ref="S151:Y151" si="191">S153+S172+S176+S198+S200+S202+S204+S205</f>
        <v>0</v>
      </c>
      <c r="T151" s="858">
        <f t="shared" si="191"/>
        <v>0</v>
      </c>
      <c r="U151" s="858">
        <f t="shared" si="191"/>
        <v>0</v>
      </c>
      <c r="V151" s="858">
        <f t="shared" si="191"/>
        <v>0</v>
      </c>
      <c r="W151" s="858">
        <f t="shared" si="191"/>
        <v>0</v>
      </c>
      <c r="X151" s="858">
        <f t="shared" si="191"/>
        <v>0</v>
      </c>
      <c r="Y151" s="858">
        <f t="shared" si="191"/>
        <v>0</v>
      </c>
      <c r="Z151" s="963"/>
      <c r="AA151" s="963"/>
      <c r="AB151" s="963"/>
      <c r="AC151" s="867"/>
      <c r="AD151" s="867"/>
    </row>
    <row r="152" spans="1:42" s="868" customFormat="1" ht="15" customHeight="1">
      <c r="A152" s="857"/>
      <c r="B152" s="858"/>
      <c r="C152" s="859"/>
      <c r="D152" s="857"/>
      <c r="E152" s="813"/>
      <c r="F152" s="813"/>
      <c r="G152" s="813"/>
      <c r="H152" s="813"/>
      <c r="I152" s="870"/>
      <c r="J152" s="1427"/>
      <c r="K152" s="1432"/>
      <c r="L152" s="871"/>
      <c r="M152" s="871"/>
      <c r="N152" s="871"/>
      <c r="O152" s="871"/>
      <c r="P152" s="871"/>
      <c r="Q152" s="871"/>
      <c r="R152" s="920"/>
      <c r="S152" s="872"/>
      <c r="T152" s="871"/>
      <c r="U152" s="871"/>
      <c r="V152" s="871"/>
      <c r="W152" s="871"/>
      <c r="X152" s="871"/>
      <c r="Y152" s="871"/>
      <c r="Z152" s="963"/>
      <c r="AA152" s="963"/>
      <c r="AB152" s="963"/>
      <c r="AC152" s="867"/>
      <c r="AD152" s="867"/>
    </row>
    <row r="153" spans="1:42" s="865" customFormat="1" ht="15" customHeight="1">
      <c r="A153" s="857"/>
      <c r="B153" s="858"/>
      <c r="C153" s="859"/>
      <c r="D153" s="857"/>
      <c r="E153" s="813"/>
      <c r="F153" s="813"/>
      <c r="G153" s="813" t="s">
        <v>268</v>
      </c>
      <c r="H153" s="870"/>
      <c r="I153" s="870"/>
      <c r="J153" s="1427"/>
      <c r="K153" s="1431" t="s">
        <v>498</v>
      </c>
      <c r="L153" s="858">
        <f>L154+L155+L156+L157+L158+L162+L163+L164+L167+L168+L169+L170</f>
        <v>0</v>
      </c>
      <c r="M153" s="858">
        <f>M154+M155+M156+M157+M158+M162+M163+M164+M167+M168+M169+M170</f>
        <v>0</v>
      </c>
      <c r="N153" s="858">
        <f>N154+N155+N156+N157+N158+N162+N163+N164+N167+N168+N169+N170</f>
        <v>0</v>
      </c>
      <c r="O153" s="858">
        <f t="shared" ref="O153" si="192">O154+O155+O156+O157+O158+O162+O163+O164+O167+O168+O169+O170</f>
        <v>0</v>
      </c>
      <c r="P153" s="858">
        <f t="shared" ref="P153" si="193">P154+P155+P156+P157+P158+P162+P163+P164+P167+P168+P169+P170</f>
        <v>0</v>
      </c>
      <c r="Q153" s="858">
        <f t="shared" ref="Q153" si="194">Q154+Q155+Q156+Q157+Q158+Q162+Q163+Q164+Q167+Q168+Q169+Q170</f>
        <v>0</v>
      </c>
      <c r="R153" s="863">
        <f>Q153-SUM(S153:Y153)</f>
        <v>0</v>
      </c>
      <c r="S153" s="859">
        <f t="shared" ref="S153" si="195">S154+S155+S156+S157+S158+S162+S163+S164+S167+S168+S169+S170</f>
        <v>0</v>
      </c>
      <c r="T153" s="858">
        <f t="shared" ref="T153" si="196">T154+T155+T156+T157+T158+T162+T163+T164+T167+T168+T169+T170</f>
        <v>0</v>
      </c>
      <c r="U153" s="858">
        <f t="shared" ref="U153" si="197">U154+U155+U156+U157+U158+U162+U163+U164+U167+U168+U169+U170</f>
        <v>0</v>
      </c>
      <c r="V153" s="858">
        <f t="shared" ref="V153" si="198">V154+V155+V156+V157+V158+V162+V163+V164+V167+V168+V169+V170</f>
        <v>0</v>
      </c>
      <c r="W153" s="858">
        <f t="shared" ref="W153" si="199">W154+W155+W156+W157+W158+W162+W163+W164+W167+W168+W169+W170</f>
        <v>0</v>
      </c>
      <c r="X153" s="858">
        <f t="shared" ref="X153" si="200">X154+X155+X156+X157+X158+X162+X163+X164+X167+X168+X169+X170</f>
        <v>0</v>
      </c>
      <c r="Y153" s="858">
        <f t="shared" ref="Y153" si="201">Y154+Y155+Y156+Y157+Y158+Y162+Y163+Y164+Y167+Y168+Y169+Y170</f>
        <v>0</v>
      </c>
      <c r="Z153" s="934"/>
      <c r="AA153" s="934"/>
      <c r="AB153" s="934"/>
      <c r="AC153" s="864"/>
      <c r="AD153" s="864"/>
    </row>
    <row r="154" spans="1:42" s="865" customFormat="1" ht="15" customHeight="1">
      <c r="A154" s="857"/>
      <c r="B154" s="858"/>
      <c r="C154" s="859" t="s">
        <v>230</v>
      </c>
      <c r="D154" s="857"/>
      <c r="E154" s="813"/>
      <c r="F154" s="813"/>
      <c r="G154" s="813"/>
      <c r="H154" s="870" t="s">
        <v>269</v>
      </c>
      <c r="I154" s="870"/>
      <c r="J154" s="1427"/>
      <c r="K154" s="1432"/>
      <c r="L154" s="871"/>
      <c r="M154" s="871"/>
      <c r="N154" s="871"/>
      <c r="O154" s="871"/>
      <c r="P154" s="871"/>
      <c r="Q154" s="871"/>
      <c r="R154" s="920"/>
      <c r="S154" s="872"/>
      <c r="T154" s="871"/>
      <c r="U154" s="871"/>
      <c r="V154" s="871"/>
      <c r="W154" s="871"/>
      <c r="X154" s="871"/>
      <c r="Y154" s="871"/>
      <c r="Z154" s="934"/>
      <c r="AA154" s="934"/>
      <c r="AB154" s="934"/>
      <c r="AC154" s="864"/>
      <c r="AD154" s="864"/>
    </row>
    <row r="155" spans="1:42" s="865" customFormat="1" ht="15" customHeight="1">
      <c r="A155" s="857"/>
      <c r="B155" s="858"/>
      <c r="C155" s="859" t="s">
        <v>230</v>
      </c>
      <c r="D155" s="857"/>
      <c r="E155" s="813"/>
      <c r="F155" s="813"/>
      <c r="G155" s="813"/>
      <c r="H155" s="873" t="s">
        <v>270</v>
      </c>
      <c r="I155" s="873"/>
      <c r="J155" s="1427"/>
      <c r="K155" s="1432"/>
      <c r="L155" s="871"/>
      <c r="M155" s="871"/>
      <c r="N155" s="871"/>
      <c r="O155" s="871"/>
      <c r="P155" s="871"/>
      <c r="Q155" s="871"/>
      <c r="R155" s="920"/>
      <c r="S155" s="872"/>
      <c r="T155" s="871"/>
      <c r="U155" s="871"/>
      <c r="V155" s="871"/>
      <c r="W155" s="871"/>
      <c r="X155" s="871"/>
      <c r="Y155" s="871"/>
      <c r="Z155" s="934"/>
      <c r="AA155" s="934"/>
      <c r="AB155" s="934"/>
      <c r="AC155" s="864"/>
      <c r="AD155" s="864"/>
    </row>
    <row r="156" spans="1:42" s="865" customFormat="1" ht="15" customHeight="1">
      <c r="A156" s="857"/>
      <c r="B156" s="858"/>
      <c r="C156" s="859" t="s">
        <v>231</v>
      </c>
      <c r="D156" s="857"/>
      <c r="E156" s="813"/>
      <c r="F156" s="813"/>
      <c r="G156" s="813"/>
      <c r="H156" s="870" t="s">
        <v>271</v>
      </c>
      <c r="I156" s="870"/>
      <c r="J156" s="1427"/>
      <c r="K156" s="1432"/>
      <c r="L156" s="871"/>
      <c r="M156" s="871"/>
      <c r="N156" s="871"/>
      <c r="O156" s="871"/>
      <c r="P156" s="871"/>
      <c r="Q156" s="871"/>
      <c r="R156" s="920"/>
      <c r="S156" s="872"/>
      <c r="T156" s="871"/>
      <c r="U156" s="871"/>
      <c r="V156" s="871"/>
      <c r="W156" s="871"/>
      <c r="X156" s="871"/>
      <c r="Y156" s="871"/>
      <c r="Z156" s="934"/>
      <c r="AA156" s="934"/>
      <c r="AB156" s="934"/>
      <c r="AC156" s="864"/>
      <c r="AD156" s="864"/>
    </row>
    <row r="157" spans="1:42" s="865" customFormat="1" ht="15" customHeight="1">
      <c r="A157" s="857"/>
      <c r="B157" s="858"/>
      <c r="C157" s="859" t="s">
        <v>230</v>
      </c>
      <c r="D157" s="857"/>
      <c r="E157" s="813"/>
      <c r="F157" s="813"/>
      <c r="G157" s="813"/>
      <c r="H157" s="870" t="s">
        <v>272</v>
      </c>
      <c r="I157" s="870"/>
      <c r="J157" s="1427"/>
      <c r="K157" s="1432"/>
      <c r="L157" s="871"/>
      <c r="M157" s="871"/>
      <c r="N157" s="871"/>
      <c r="O157" s="871"/>
      <c r="P157" s="871"/>
      <c r="Q157" s="871"/>
      <c r="R157" s="920"/>
      <c r="S157" s="872"/>
      <c r="T157" s="871"/>
      <c r="U157" s="871"/>
      <c r="V157" s="871"/>
      <c r="W157" s="871"/>
      <c r="X157" s="871"/>
      <c r="Y157" s="871"/>
      <c r="Z157" s="934"/>
      <c r="AA157" s="934"/>
      <c r="AB157" s="934"/>
      <c r="AC157" s="864"/>
      <c r="AD157" s="864"/>
    </row>
    <row r="158" spans="1:42" s="865" customFormat="1" ht="15" customHeight="1">
      <c r="A158" s="857"/>
      <c r="B158" s="858"/>
      <c r="C158" s="859"/>
      <c r="D158" s="857"/>
      <c r="E158" s="813"/>
      <c r="F158" s="813"/>
      <c r="G158" s="813"/>
      <c r="H158" s="870" t="s">
        <v>273</v>
      </c>
      <c r="I158" s="870"/>
      <c r="J158" s="1427"/>
      <c r="K158" s="1432"/>
      <c r="L158" s="858">
        <f>L159+L160+L161</f>
        <v>0</v>
      </c>
      <c r="M158" s="858">
        <f>M159+M160+M161</f>
        <v>0</v>
      </c>
      <c r="N158" s="858">
        <f>N159+N160+N161</f>
        <v>0</v>
      </c>
      <c r="O158" s="858">
        <f t="shared" ref="O158" si="202">O159+O160+O161</f>
        <v>0</v>
      </c>
      <c r="P158" s="858">
        <f t="shared" ref="P158" si="203">P159+P160+P161</f>
        <v>0</v>
      </c>
      <c r="Q158" s="858">
        <f t="shared" ref="Q158" si="204">Q159+Q160+Q161</f>
        <v>0</v>
      </c>
      <c r="R158" s="863">
        <f>Q158-SUM(S158:Y158)</f>
        <v>0</v>
      </c>
      <c r="S158" s="859">
        <f t="shared" ref="S158" si="205">S159+S160+S161</f>
        <v>0</v>
      </c>
      <c r="T158" s="858">
        <f t="shared" ref="T158" si="206">T159+T160+T161</f>
        <v>0</v>
      </c>
      <c r="U158" s="858">
        <f t="shared" ref="U158" si="207">U159+U160+U161</f>
        <v>0</v>
      </c>
      <c r="V158" s="858">
        <f t="shared" ref="V158" si="208">V159+V160+V161</f>
        <v>0</v>
      </c>
      <c r="W158" s="858">
        <f t="shared" ref="W158" si="209">W159+W160+W161</f>
        <v>0</v>
      </c>
      <c r="X158" s="858">
        <f t="shared" ref="X158" si="210">X159+X160+X161</f>
        <v>0</v>
      </c>
      <c r="Y158" s="858">
        <f t="shared" ref="Y158" si="211">Y159+Y160+Y161</f>
        <v>0</v>
      </c>
      <c r="Z158" s="934"/>
      <c r="AA158" s="934"/>
      <c r="AB158" s="934"/>
      <c r="AC158" s="864"/>
      <c r="AD158" s="864"/>
    </row>
    <row r="159" spans="1:42" s="865" customFormat="1" ht="15" customHeight="1">
      <c r="A159" s="857"/>
      <c r="B159" s="858"/>
      <c r="C159" s="859" t="s">
        <v>230</v>
      </c>
      <c r="D159" s="857"/>
      <c r="E159" s="813"/>
      <c r="F159" s="813"/>
      <c r="G159" s="813"/>
      <c r="H159" s="870"/>
      <c r="I159" s="870" t="s">
        <v>274</v>
      </c>
      <c r="J159" s="1427"/>
      <c r="K159" s="1432"/>
      <c r="L159" s="871"/>
      <c r="M159" s="871"/>
      <c r="N159" s="871"/>
      <c r="O159" s="871"/>
      <c r="P159" s="871"/>
      <c r="Q159" s="871"/>
      <c r="R159" s="920"/>
      <c r="S159" s="872"/>
      <c r="T159" s="871"/>
      <c r="U159" s="871"/>
      <c r="V159" s="871"/>
      <c r="W159" s="871"/>
      <c r="X159" s="871"/>
      <c r="Y159" s="871"/>
      <c r="Z159" s="934"/>
      <c r="AA159" s="934"/>
      <c r="AB159" s="934"/>
      <c r="AC159" s="864"/>
      <c r="AD159" s="864"/>
    </row>
    <row r="160" spans="1:42" s="865" customFormat="1" ht="15" customHeight="1">
      <c r="A160" s="857"/>
      <c r="B160" s="858"/>
      <c r="C160" s="859" t="s">
        <v>230</v>
      </c>
      <c r="D160" s="857"/>
      <c r="E160" s="813"/>
      <c r="F160" s="813"/>
      <c r="G160" s="813"/>
      <c r="H160" s="870"/>
      <c r="I160" s="870" t="s">
        <v>275</v>
      </c>
      <c r="J160" s="1427"/>
      <c r="K160" s="1432"/>
      <c r="L160" s="871"/>
      <c r="M160" s="871"/>
      <c r="N160" s="871"/>
      <c r="O160" s="871"/>
      <c r="P160" s="871"/>
      <c r="Q160" s="871"/>
      <c r="R160" s="920"/>
      <c r="S160" s="872"/>
      <c r="T160" s="871"/>
      <c r="U160" s="871"/>
      <c r="V160" s="871"/>
      <c r="W160" s="871"/>
      <c r="X160" s="871"/>
      <c r="Y160" s="871"/>
      <c r="Z160" s="934"/>
      <c r="AA160" s="934"/>
      <c r="AB160" s="934"/>
      <c r="AC160" s="864"/>
      <c r="AD160" s="864"/>
    </row>
    <row r="161" spans="1:42" s="865" customFormat="1" ht="15" customHeight="1">
      <c r="A161" s="857"/>
      <c r="B161" s="858"/>
      <c r="C161" s="859" t="s">
        <v>230</v>
      </c>
      <c r="D161" s="857"/>
      <c r="E161" s="813"/>
      <c r="F161" s="813"/>
      <c r="G161" s="813"/>
      <c r="H161" s="870"/>
      <c r="I161" s="870" t="s">
        <v>1295</v>
      </c>
      <c r="J161" s="1427"/>
      <c r="K161" s="1432"/>
      <c r="L161" s="871"/>
      <c r="M161" s="871"/>
      <c r="N161" s="871"/>
      <c r="O161" s="871"/>
      <c r="P161" s="871"/>
      <c r="Q161" s="871"/>
      <c r="R161" s="920"/>
      <c r="S161" s="872"/>
      <c r="T161" s="871"/>
      <c r="U161" s="871"/>
      <c r="V161" s="871"/>
      <c r="W161" s="871"/>
      <c r="X161" s="871"/>
      <c r="Y161" s="871"/>
      <c r="Z161" s="934"/>
      <c r="AA161" s="934"/>
      <c r="AB161" s="934"/>
      <c r="AC161" s="864"/>
      <c r="AD161" s="864"/>
    </row>
    <row r="162" spans="1:42" s="865" customFormat="1" ht="15" customHeight="1">
      <c r="A162" s="857"/>
      <c r="B162" s="858"/>
      <c r="C162" s="859" t="s">
        <v>230</v>
      </c>
      <c r="D162" s="857"/>
      <c r="E162" s="813"/>
      <c r="F162" s="813"/>
      <c r="G162" s="813"/>
      <c r="H162" s="870" t="s">
        <v>276</v>
      </c>
      <c r="I162" s="870"/>
      <c r="J162" s="1427"/>
      <c r="K162" s="1432"/>
      <c r="L162" s="871"/>
      <c r="M162" s="871"/>
      <c r="N162" s="871"/>
      <c r="O162" s="871"/>
      <c r="P162" s="871"/>
      <c r="Q162" s="871"/>
      <c r="R162" s="920"/>
      <c r="S162" s="872"/>
      <c r="T162" s="871"/>
      <c r="U162" s="871"/>
      <c r="V162" s="871"/>
      <c r="W162" s="871"/>
      <c r="X162" s="871"/>
      <c r="Y162" s="871"/>
      <c r="Z162" s="934"/>
      <c r="AA162" s="934"/>
      <c r="AB162" s="934"/>
      <c r="AC162" s="864"/>
      <c r="AD162" s="864"/>
    </row>
    <row r="163" spans="1:42" s="865" customFormat="1" ht="15" customHeight="1">
      <c r="A163" s="857"/>
      <c r="B163" s="858"/>
      <c r="C163" s="859" t="s">
        <v>230</v>
      </c>
      <c r="D163" s="857"/>
      <c r="E163" s="813"/>
      <c r="F163" s="813"/>
      <c r="G163" s="813"/>
      <c r="H163" s="870" t="s">
        <v>277</v>
      </c>
      <c r="I163" s="870"/>
      <c r="J163" s="1427"/>
      <c r="K163" s="1432"/>
      <c r="L163" s="871"/>
      <c r="M163" s="871"/>
      <c r="N163" s="871"/>
      <c r="O163" s="871"/>
      <c r="P163" s="871"/>
      <c r="Q163" s="871"/>
      <c r="R163" s="920"/>
      <c r="S163" s="872"/>
      <c r="T163" s="871"/>
      <c r="U163" s="871"/>
      <c r="V163" s="871"/>
      <c r="W163" s="871"/>
      <c r="X163" s="871"/>
      <c r="Y163" s="871"/>
      <c r="Z163" s="934"/>
      <c r="AA163" s="934"/>
      <c r="AB163" s="934"/>
      <c r="AC163" s="864"/>
      <c r="AD163" s="864"/>
    </row>
    <row r="164" spans="1:42" s="865" customFormat="1" ht="15" customHeight="1">
      <c r="A164" s="857"/>
      <c r="B164" s="858"/>
      <c r="C164" s="859"/>
      <c r="D164" s="857"/>
      <c r="E164" s="813"/>
      <c r="F164" s="813"/>
      <c r="G164" s="813"/>
      <c r="H164" s="870" t="s">
        <v>278</v>
      </c>
      <c r="I164" s="870"/>
      <c r="J164" s="1427"/>
      <c r="K164" s="1432"/>
      <c r="L164" s="858">
        <f>L165+L166</f>
        <v>0</v>
      </c>
      <c r="M164" s="858">
        <f>M165+M166</f>
        <v>0</v>
      </c>
      <c r="N164" s="858">
        <f>N165+N166</f>
        <v>0</v>
      </c>
      <c r="O164" s="858">
        <f t="shared" ref="O164" si="212">O165+O166</f>
        <v>0</v>
      </c>
      <c r="P164" s="858">
        <f t="shared" ref="P164" si="213">P165+P166</f>
        <v>0</v>
      </c>
      <c r="Q164" s="858">
        <f t="shared" ref="Q164" si="214">Q165+Q166</f>
        <v>0</v>
      </c>
      <c r="R164" s="863">
        <f>Q164-SUM(S164:Y164)</f>
        <v>0</v>
      </c>
      <c r="S164" s="859">
        <f t="shared" ref="S164" si="215">S165+S166</f>
        <v>0</v>
      </c>
      <c r="T164" s="858">
        <f t="shared" ref="T164" si="216">T165+T166</f>
        <v>0</v>
      </c>
      <c r="U164" s="858">
        <f t="shared" ref="U164" si="217">U165+U166</f>
        <v>0</v>
      </c>
      <c r="V164" s="858">
        <f t="shared" ref="V164" si="218">V165+V166</f>
        <v>0</v>
      </c>
      <c r="W164" s="858">
        <f t="shared" ref="W164" si="219">W165+W166</f>
        <v>0</v>
      </c>
      <c r="X164" s="858">
        <f t="shared" ref="X164" si="220">X165+X166</f>
        <v>0</v>
      </c>
      <c r="Y164" s="858">
        <f t="shared" ref="Y164" si="221">Y165+Y166</f>
        <v>0</v>
      </c>
      <c r="Z164" s="934"/>
      <c r="AA164" s="934"/>
      <c r="AB164" s="934"/>
      <c r="AC164" s="864"/>
      <c r="AD164" s="864"/>
    </row>
    <row r="165" spans="1:42" s="865" customFormat="1" ht="15" customHeight="1">
      <c r="A165" s="857"/>
      <c r="B165" s="858"/>
      <c r="C165" s="859" t="s">
        <v>230</v>
      </c>
      <c r="D165" s="857"/>
      <c r="E165" s="813"/>
      <c r="F165" s="813"/>
      <c r="G165" s="813"/>
      <c r="H165" s="870"/>
      <c r="I165" s="870" t="s">
        <v>279</v>
      </c>
      <c r="J165" s="1427"/>
      <c r="K165" s="1432"/>
      <c r="L165" s="871"/>
      <c r="M165" s="871"/>
      <c r="N165" s="871"/>
      <c r="O165" s="871"/>
      <c r="P165" s="871"/>
      <c r="Q165" s="871"/>
      <c r="R165" s="863"/>
      <c r="S165" s="872"/>
      <c r="T165" s="871"/>
      <c r="U165" s="871"/>
      <c r="V165" s="871"/>
      <c r="W165" s="871"/>
      <c r="X165" s="871"/>
      <c r="Y165" s="871"/>
      <c r="Z165" s="934"/>
      <c r="AA165" s="934"/>
      <c r="AB165" s="934"/>
      <c r="AC165" s="864"/>
      <c r="AD165" s="864"/>
    </row>
    <row r="166" spans="1:42" s="865" customFormat="1" ht="15" customHeight="1">
      <c r="A166" s="857"/>
      <c r="B166" s="858"/>
      <c r="C166" s="859" t="s">
        <v>230</v>
      </c>
      <c r="D166" s="857"/>
      <c r="E166" s="813"/>
      <c r="F166" s="813"/>
      <c r="G166" s="813"/>
      <c r="H166" s="870"/>
      <c r="I166" s="870" t="s">
        <v>280</v>
      </c>
      <c r="J166" s="1427"/>
      <c r="K166" s="1432"/>
      <c r="L166" s="871"/>
      <c r="M166" s="871"/>
      <c r="N166" s="871"/>
      <c r="O166" s="871"/>
      <c r="P166" s="871"/>
      <c r="Q166" s="871"/>
      <c r="R166" s="920"/>
      <c r="S166" s="872"/>
      <c r="T166" s="871"/>
      <c r="U166" s="871"/>
      <c r="V166" s="871"/>
      <c r="W166" s="871"/>
      <c r="X166" s="871"/>
      <c r="Y166" s="871"/>
      <c r="Z166" s="934"/>
      <c r="AA166" s="934"/>
      <c r="AB166" s="934"/>
      <c r="AC166" s="864"/>
      <c r="AD166" s="864"/>
    </row>
    <row r="167" spans="1:42" s="865" customFormat="1" ht="15" customHeight="1">
      <c r="A167" s="857"/>
      <c r="B167" s="858"/>
      <c r="C167" s="859" t="s">
        <v>231</v>
      </c>
      <c r="D167" s="857"/>
      <c r="E167" s="813"/>
      <c r="F167" s="813"/>
      <c r="G167" s="813"/>
      <c r="H167" s="870" t="s">
        <v>281</v>
      </c>
      <c r="I167" s="870"/>
      <c r="J167" s="1427"/>
      <c r="K167" s="1432"/>
      <c r="L167" s="871"/>
      <c r="M167" s="871"/>
      <c r="N167" s="871"/>
      <c r="O167" s="871"/>
      <c r="P167" s="871"/>
      <c r="Q167" s="871"/>
      <c r="R167" s="920"/>
      <c r="S167" s="872"/>
      <c r="T167" s="871"/>
      <c r="U167" s="871"/>
      <c r="V167" s="871"/>
      <c r="W167" s="871"/>
      <c r="X167" s="871"/>
      <c r="Y167" s="871"/>
      <c r="Z167" s="934"/>
      <c r="AA167" s="934"/>
      <c r="AB167" s="934"/>
      <c r="AC167" s="864"/>
      <c r="AD167" s="864"/>
    </row>
    <row r="168" spans="1:42" s="865" customFormat="1" ht="15" customHeight="1">
      <c r="A168" s="857"/>
      <c r="B168" s="858"/>
      <c r="C168" s="859" t="s">
        <v>231</v>
      </c>
      <c r="D168" s="857"/>
      <c r="E168" s="813"/>
      <c r="F168" s="813"/>
      <c r="G168" s="813"/>
      <c r="H168" s="870" t="s">
        <v>282</v>
      </c>
      <c r="I168" s="870"/>
      <c r="J168" s="1427"/>
      <c r="K168" s="1432"/>
      <c r="L168" s="871"/>
      <c r="M168" s="871"/>
      <c r="N168" s="871"/>
      <c r="O168" s="871"/>
      <c r="P168" s="871"/>
      <c r="Q168" s="871"/>
      <c r="R168" s="920"/>
      <c r="S168" s="872"/>
      <c r="T168" s="871"/>
      <c r="U168" s="871"/>
      <c r="V168" s="871"/>
      <c r="W168" s="871"/>
      <c r="X168" s="871"/>
      <c r="Y168" s="871"/>
      <c r="Z168" s="934"/>
      <c r="AA168" s="934"/>
      <c r="AB168" s="934"/>
      <c r="AC168" s="864"/>
      <c r="AD168" s="864"/>
    </row>
    <row r="169" spans="1:42" s="865" customFormat="1" ht="15" customHeight="1">
      <c r="A169" s="857"/>
      <c r="B169" s="858"/>
      <c r="C169" s="859" t="s">
        <v>231</v>
      </c>
      <c r="D169" s="857"/>
      <c r="E169" s="813"/>
      <c r="F169" s="813"/>
      <c r="G169" s="813"/>
      <c r="H169" s="870" t="s">
        <v>283</v>
      </c>
      <c r="I169" s="870"/>
      <c r="J169" s="1427"/>
      <c r="K169" s="1432"/>
      <c r="L169" s="871"/>
      <c r="M169" s="871"/>
      <c r="N169" s="871"/>
      <c r="O169" s="871"/>
      <c r="P169" s="871"/>
      <c r="Q169" s="871"/>
      <c r="R169" s="920"/>
      <c r="S169" s="872"/>
      <c r="T169" s="871"/>
      <c r="U169" s="871"/>
      <c r="V169" s="871"/>
      <c r="W169" s="871"/>
      <c r="X169" s="871"/>
      <c r="Y169" s="871"/>
      <c r="Z169" s="934"/>
      <c r="AA169" s="934"/>
      <c r="AB169" s="934"/>
      <c r="AC169" s="864"/>
      <c r="AD169" s="864"/>
    </row>
    <row r="170" spans="1:42" s="865" customFormat="1" ht="15" customHeight="1">
      <c r="A170" s="857"/>
      <c r="B170" s="959"/>
      <c r="C170" s="859" t="s">
        <v>231</v>
      </c>
      <c r="D170" s="857"/>
      <c r="E170" s="957"/>
      <c r="F170" s="957"/>
      <c r="G170" s="957"/>
      <c r="H170" s="1974" t="s">
        <v>1414</v>
      </c>
      <c r="I170" s="958"/>
      <c r="J170" s="1427"/>
      <c r="K170" s="1432"/>
      <c r="L170" s="960"/>
      <c r="M170" s="960"/>
      <c r="N170" s="960"/>
      <c r="O170" s="960"/>
      <c r="P170" s="960"/>
      <c r="Q170" s="960"/>
      <c r="R170" s="920"/>
      <c r="S170" s="872"/>
      <c r="T170" s="960"/>
      <c r="U170" s="960"/>
      <c r="V170" s="960"/>
      <c r="W170" s="960"/>
      <c r="X170" s="960"/>
      <c r="Y170" s="960"/>
      <c r="Z170" s="934"/>
      <c r="AA170" s="934"/>
      <c r="AB170" s="934"/>
      <c r="AC170" s="864"/>
      <c r="AD170" s="864"/>
    </row>
    <row r="171" spans="1:42" s="865" customFormat="1" ht="15" customHeight="1">
      <c r="A171" s="857"/>
      <c r="B171" s="858"/>
      <c r="C171" s="859"/>
      <c r="D171" s="857"/>
      <c r="E171" s="813"/>
      <c r="F171" s="813"/>
      <c r="G171" s="813"/>
      <c r="H171" s="870"/>
      <c r="I171" s="870"/>
      <c r="J171" s="1427"/>
      <c r="K171" s="1432"/>
      <c r="L171" s="871"/>
      <c r="M171" s="871"/>
      <c r="N171" s="871"/>
      <c r="O171" s="871"/>
      <c r="P171" s="871"/>
      <c r="Q171" s="871"/>
      <c r="R171" s="920"/>
      <c r="S171" s="872"/>
      <c r="T171" s="871"/>
      <c r="U171" s="871"/>
      <c r="V171" s="871"/>
      <c r="W171" s="871"/>
      <c r="X171" s="871"/>
      <c r="Y171" s="871"/>
      <c r="Z171" s="934"/>
      <c r="AA171" s="934"/>
      <c r="AB171" s="934"/>
      <c r="AC171" s="864"/>
      <c r="AD171" s="864"/>
    </row>
    <row r="172" spans="1:42" s="865" customFormat="1" ht="15" customHeight="1">
      <c r="A172" s="857"/>
      <c r="B172" s="858"/>
      <c r="C172" s="859"/>
      <c r="D172" s="857"/>
      <c r="E172" s="813"/>
      <c r="F172" s="813"/>
      <c r="G172" s="813" t="s">
        <v>284</v>
      </c>
      <c r="H172" s="813"/>
      <c r="I172" s="813"/>
      <c r="J172" s="1426"/>
      <c r="K172" s="1431" t="s">
        <v>19</v>
      </c>
      <c r="L172" s="858">
        <f>L173+L174</f>
        <v>0</v>
      </c>
      <c r="M172" s="858">
        <f>M173+M174</f>
        <v>0</v>
      </c>
      <c r="N172" s="858">
        <f>N173+N174</f>
        <v>0</v>
      </c>
      <c r="O172" s="858">
        <f t="shared" ref="O172" si="222">O173+O174</f>
        <v>0</v>
      </c>
      <c r="P172" s="858">
        <f t="shared" ref="P172" si="223">P173+P174</f>
        <v>0</v>
      </c>
      <c r="Q172" s="858">
        <f t="shared" ref="Q172" si="224">Q173+Q174</f>
        <v>0</v>
      </c>
      <c r="R172" s="863">
        <f>Q172-SUM(S172:Y172)</f>
        <v>0</v>
      </c>
      <c r="S172" s="859">
        <f t="shared" ref="S172" si="225">S173+S174</f>
        <v>0</v>
      </c>
      <c r="T172" s="858">
        <f t="shared" ref="T172" si="226">T173+T174</f>
        <v>0</v>
      </c>
      <c r="U172" s="858">
        <f t="shared" ref="U172" si="227">U173+U174</f>
        <v>0</v>
      </c>
      <c r="V172" s="858">
        <f t="shared" ref="V172" si="228">V173+V174</f>
        <v>0</v>
      </c>
      <c r="W172" s="858">
        <f t="shared" ref="W172" si="229">W173+W174</f>
        <v>0</v>
      </c>
      <c r="X172" s="858">
        <f t="shared" ref="X172" si="230">X173+X174</f>
        <v>0</v>
      </c>
      <c r="Y172" s="858">
        <f t="shared" ref="Y172" si="231">Y173+Y174</f>
        <v>0</v>
      </c>
      <c r="Z172" s="934"/>
      <c r="AA172" s="934"/>
      <c r="AB172" s="934"/>
      <c r="AC172" s="864"/>
      <c r="AD172" s="864"/>
      <c r="AE172" s="864"/>
      <c r="AF172" s="864"/>
      <c r="AG172" s="864"/>
      <c r="AH172" s="864"/>
      <c r="AI172" s="864"/>
      <c r="AJ172" s="864"/>
      <c r="AK172" s="864"/>
      <c r="AL172" s="864"/>
      <c r="AM172" s="864"/>
      <c r="AN172" s="864"/>
      <c r="AO172" s="864"/>
      <c r="AP172" s="864"/>
    </row>
    <row r="173" spans="1:42" s="865" customFormat="1" ht="15" customHeight="1">
      <c r="A173" s="857"/>
      <c r="B173" s="858"/>
      <c r="C173" s="859" t="s">
        <v>231</v>
      </c>
      <c r="D173" s="857"/>
      <c r="E173" s="813"/>
      <c r="F173" s="813"/>
      <c r="G173" s="813"/>
      <c r="H173" s="870" t="s">
        <v>285</v>
      </c>
      <c r="I173" s="870"/>
      <c r="J173" s="1427"/>
      <c r="K173" s="1432"/>
      <c r="L173" s="871"/>
      <c r="M173" s="871"/>
      <c r="N173" s="871"/>
      <c r="O173" s="871"/>
      <c r="P173" s="871"/>
      <c r="Q173" s="871"/>
      <c r="R173" s="920"/>
      <c r="S173" s="872"/>
      <c r="T173" s="871"/>
      <c r="U173" s="871"/>
      <c r="V173" s="871"/>
      <c r="W173" s="871"/>
      <c r="X173" s="871"/>
      <c r="Y173" s="871"/>
      <c r="Z173" s="934"/>
      <c r="AA173" s="934"/>
      <c r="AB173" s="934"/>
      <c r="AC173" s="864"/>
      <c r="AD173" s="864"/>
    </row>
    <row r="174" spans="1:42" s="865" customFormat="1" ht="15" customHeight="1">
      <c r="A174" s="857"/>
      <c r="B174" s="858"/>
      <c r="C174" s="859" t="s">
        <v>230</v>
      </c>
      <c r="D174" s="857"/>
      <c r="E174" s="813"/>
      <c r="F174" s="813"/>
      <c r="G174" s="813"/>
      <c r="H174" s="870" t="s">
        <v>286</v>
      </c>
      <c r="I174" s="870"/>
      <c r="J174" s="1427"/>
      <c r="K174" s="1432"/>
      <c r="L174" s="871"/>
      <c r="M174" s="871"/>
      <c r="N174" s="871"/>
      <c r="O174" s="871"/>
      <c r="P174" s="871"/>
      <c r="Q174" s="871"/>
      <c r="R174" s="920"/>
      <c r="S174" s="872"/>
      <c r="T174" s="871"/>
      <c r="U174" s="871"/>
      <c r="V174" s="871"/>
      <c r="W174" s="871"/>
      <c r="X174" s="871"/>
      <c r="Y174" s="871"/>
      <c r="Z174" s="934"/>
      <c r="AA174" s="934"/>
      <c r="AB174" s="934"/>
      <c r="AC174" s="864"/>
      <c r="AD174" s="864"/>
    </row>
    <row r="175" spans="1:42" s="865" customFormat="1" ht="15" customHeight="1">
      <c r="A175" s="857"/>
      <c r="B175" s="858"/>
      <c r="C175" s="859"/>
      <c r="D175" s="857"/>
      <c r="E175" s="813"/>
      <c r="F175" s="813"/>
      <c r="G175" s="813"/>
      <c r="H175" s="870"/>
      <c r="I175" s="870"/>
      <c r="J175" s="1427"/>
      <c r="K175" s="1432"/>
      <c r="L175" s="871"/>
      <c r="M175" s="871"/>
      <c r="N175" s="871"/>
      <c r="O175" s="871"/>
      <c r="P175" s="871"/>
      <c r="Q175" s="871"/>
      <c r="R175" s="863"/>
      <c r="S175" s="872"/>
      <c r="T175" s="871"/>
      <c r="U175" s="871"/>
      <c r="V175" s="871"/>
      <c r="W175" s="871"/>
      <c r="X175" s="871"/>
      <c r="Y175" s="871"/>
      <c r="Z175" s="934"/>
      <c r="AA175" s="934"/>
      <c r="AB175" s="934"/>
      <c r="AC175" s="864"/>
      <c r="AD175" s="864"/>
    </row>
    <row r="176" spans="1:42" s="865" customFormat="1" ht="15" customHeight="1">
      <c r="A176" s="857"/>
      <c r="B176" s="858"/>
      <c r="C176" s="859"/>
      <c r="D176" s="857"/>
      <c r="E176" s="813"/>
      <c r="F176" s="813"/>
      <c r="G176" s="813" t="s">
        <v>287</v>
      </c>
      <c r="H176" s="813"/>
      <c r="I176" s="813"/>
      <c r="J176" s="1426"/>
      <c r="K176" s="1431"/>
      <c r="L176" s="858">
        <f>L177+L178+L181+L184+L187+L190+L193+L196</f>
        <v>0</v>
      </c>
      <c r="M176" s="858">
        <f>M177+M178+M181+M184+M187+M190+M193+M196</f>
        <v>0</v>
      </c>
      <c r="N176" s="858">
        <f>N177+N178+N181+N184+N187+N190+N193+N196</f>
        <v>0</v>
      </c>
      <c r="O176" s="858">
        <f t="shared" ref="O176" si="232">O177+O178+O181+O184+O187+O190+O193+O196</f>
        <v>0</v>
      </c>
      <c r="P176" s="858">
        <f t="shared" ref="P176" si="233">P177+P178+P181+P184+P187+P190+P193+P196</f>
        <v>0</v>
      </c>
      <c r="Q176" s="858">
        <f t="shared" ref="Q176" si="234">Q177+Q178+Q181+Q184+Q187+Q190+Q193+Q196</f>
        <v>0</v>
      </c>
      <c r="R176" s="863">
        <f>Q176-SUM(S176:Y176)</f>
        <v>0</v>
      </c>
      <c r="S176" s="859">
        <f t="shared" ref="S176" si="235">S177+S178+S181+S184+S187+S190+S193+S196</f>
        <v>0</v>
      </c>
      <c r="T176" s="858">
        <f t="shared" ref="T176" si="236">T177+T178+T181+T184+T187+T190+T193+T196</f>
        <v>0</v>
      </c>
      <c r="U176" s="858">
        <f t="shared" ref="U176" si="237">U177+U178+U181+U184+U187+U190+U193+U196</f>
        <v>0</v>
      </c>
      <c r="V176" s="858">
        <f t="shared" ref="V176" si="238">V177+V178+V181+V184+V187+V190+V193+V196</f>
        <v>0</v>
      </c>
      <c r="W176" s="858">
        <f t="shared" ref="W176" si="239">W177+W178+W181+W184+W187+W190+W193+W196</f>
        <v>0</v>
      </c>
      <c r="X176" s="858">
        <f t="shared" ref="X176" si="240">X177+X178+X181+X184+X187+X190+X193+X196</f>
        <v>0</v>
      </c>
      <c r="Y176" s="858">
        <f t="shared" ref="Y176" si="241">Y177+Y178+Y181+Y184+Y187+Y190+Y193+Y196</f>
        <v>0</v>
      </c>
      <c r="Z176" s="934"/>
      <c r="AA176" s="934"/>
      <c r="AB176" s="934"/>
      <c r="AC176" s="864"/>
      <c r="AD176" s="864"/>
    </row>
    <row r="177" spans="1:30" s="865" customFormat="1" ht="15" customHeight="1">
      <c r="A177" s="857"/>
      <c r="B177" s="858"/>
      <c r="C177" s="859" t="s">
        <v>230</v>
      </c>
      <c r="D177" s="857"/>
      <c r="E177" s="813"/>
      <c r="F177" s="813"/>
      <c r="G177" s="813"/>
      <c r="H177" s="870" t="s">
        <v>288</v>
      </c>
      <c r="I177" s="870"/>
      <c r="J177" s="1427"/>
      <c r="K177" s="1431" t="s">
        <v>20</v>
      </c>
      <c r="L177" s="871"/>
      <c r="M177" s="871"/>
      <c r="N177" s="871"/>
      <c r="O177" s="871"/>
      <c r="P177" s="871"/>
      <c r="Q177" s="871"/>
      <c r="R177" s="920"/>
      <c r="S177" s="872"/>
      <c r="T177" s="871"/>
      <c r="U177" s="871"/>
      <c r="V177" s="871"/>
      <c r="W177" s="871"/>
      <c r="X177" s="871"/>
      <c r="Y177" s="871"/>
      <c r="Z177" s="934"/>
      <c r="AA177" s="934"/>
      <c r="AB177" s="934"/>
      <c r="AC177" s="864"/>
      <c r="AD177" s="864"/>
    </row>
    <row r="178" spans="1:30" s="865" customFormat="1" ht="15" customHeight="1">
      <c r="A178" s="857"/>
      <c r="B178" s="858"/>
      <c r="C178" s="859"/>
      <c r="D178" s="857"/>
      <c r="E178" s="813"/>
      <c r="F178" s="813"/>
      <c r="G178" s="813"/>
      <c r="H178" s="870" t="s">
        <v>1296</v>
      </c>
      <c r="I178" s="870"/>
      <c r="J178" s="1427"/>
      <c r="K178" s="1431" t="s">
        <v>21</v>
      </c>
      <c r="L178" s="871">
        <f>L179+L180</f>
        <v>0</v>
      </c>
      <c r="M178" s="871">
        <f>M179+M180</f>
        <v>0</v>
      </c>
      <c r="N178" s="871">
        <f>N179+N180</f>
        <v>0</v>
      </c>
      <c r="O178" s="871">
        <f t="shared" ref="O178" si="242">O179+O180</f>
        <v>0</v>
      </c>
      <c r="P178" s="871">
        <f t="shared" ref="P178" si="243">P179+P180</f>
        <v>0</v>
      </c>
      <c r="Q178" s="871">
        <f t="shared" ref="Q178" si="244">Q179+Q180</f>
        <v>0</v>
      </c>
      <c r="R178" s="863">
        <f>Q178-SUM(S178:Y178)</f>
        <v>0</v>
      </c>
      <c r="S178" s="872">
        <f t="shared" ref="S178" si="245">S179+S180</f>
        <v>0</v>
      </c>
      <c r="T178" s="871">
        <f t="shared" ref="T178" si="246">T179+T180</f>
        <v>0</v>
      </c>
      <c r="U178" s="871">
        <f t="shared" ref="U178" si="247">U179+U180</f>
        <v>0</v>
      </c>
      <c r="V178" s="871">
        <f t="shared" ref="V178" si="248">V179+V180</f>
        <v>0</v>
      </c>
      <c r="W178" s="871">
        <f t="shared" ref="W178" si="249">W179+W180</f>
        <v>0</v>
      </c>
      <c r="X178" s="871">
        <f t="shared" ref="X178" si="250">X179+X180</f>
        <v>0</v>
      </c>
      <c r="Y178" s="871">
        <f t="shared" ref="Y178" si="251">Y179+Y180</f>
        <v>0</v>
      </c>
      <c r="Z178" s="934"/>
      <c r="AA178" s="934"/>
      <c r="AB178" s="934"/>
      <c r="AC178" s="864"/>
      <c r="AD178" s="864"/>
    </row>
    <row r="179" spans="1:30" s="865" customFormat="1" ht="15" customHeight="1">
      <c r="A179" s="857"/>
      <c r="B179" s="858"/>
      <c r="C179" s="859" t="s">
        <v>231</v>
      </c>
      <c r="D179" s="857"/>
      <c r="E179" s="813"/>
      <c r="F179" s="813"/>
      <c r="G179" s="813"/>
      <c r="H179" s="870"/>
      <c r="I179" s="870" t="s">
        <v>285</v>
      </c>
      <c r="J179" s="1427"/>
      <c r="K179" s="1431"/>
      <c r="L179" s="871"/>
      <c r="M179" s="871"/>
      <c r="N179" s="871"/>
      <c r="O179" s="871"/>
      <c r="P179" s="871"/>
      <c r="Q179" s="871"/>
      <c r="R179" s="863"/>
      <c r="S179" s="872"/>
      <c r="T179" s="871"/>
      <c r="U179" s="871"/>
      <c r="V179" s="871"/>
      <c r="W179" s="871"/>
      <c r="X179" s="871"/>
      <c r="Y179" s="871"/>
      <c r="Z179" s="934"/>
      <c r="AA179" s="934"/>
      <c r="AB179" s="934"/>
      <c r="AC179" s="864"/>
      <c r="AD179" s="864"/>
    </row>
    <row r="180" spans="1:30" s="865" customFormat="1" ht="15" customHeight="1">
      <c r="A180" s="857"/>
      <c r="B180" s="858"/>
      <c r="C180" s="859" t="s">
        <v>230</v>
      </c>
      <c r="D180" s="857"/>
      <c r="E180" s="813"/>
      <c r="F180" s="813"/>
      <c r="G180" s="813"/>
      <c r="H180" s="870"/>
      <c r="I180" s="870" t="s">
        <v>289</v>
      </c>
      <c r="J180" s="1427"/>
      <c r="K180" s="1431"/>
      <c r="L180" s="871"/>
      <c r="M180" s="871"/>
      <c r="N180" s="871"/>
      <c r="O180" s="871"/>
      <c r="P180" s="871"/>
      <c r="Q180" s="871"/>
      <c r="R180" s="920"/>
      <c r="S180" s="872"/>
      <c r="T180" s="871"/>
      <c r="U180" s="871"/>
      <c r="V180" s="871"/>
      <c r="W180" s="871"/>
      <c r="X180" s="871"/>
      <c r="Y180" s="871"/>
      <c r="Z180" s="934"/>
      <c r="AA180" s="934"/>
      <c r="AB180" s="934"/>
      <c r="AC180" s="864"/>
      <c r="AD180" s="864"/>
    </row>
    <row r="181" spans="1:30" s="865" customFormat="1" ht="15" customHeight="1">
      <c r="A181" s="857"/>
      <c r="B181" s="858"/>
      <c r="C181" s="859"/>
      <c r="D181" s="857"/>
      <c r="E181" s="813"/>
      <c r="F181" s="813"/>
      <c r="G181" s="813"/>
      <c r="H181" s="870" t="s">
        <v>1297</v>
      </c>
      <c r="I181" s="870"/>
      <c r="J181" s="1427"/>
      <c r="K181" s="1431" t="s">
        <v>22</v>
      </c>
      <c r="L181" s="871">
        <f>L182+L183</f>
        <v>0</v>
      </c>
      <c r="M181" s="871">
        <f>M182+M183</f>
        <v>0</v>
      </c>
      <c r="N181" s="871">
        <f>N182+N183</f>
        <v>0</v>
      </c>
      <c r="O181" s="871">
        <f t="shared" ref="O181" si="252">O182+O183</f>
        <v>0</v>
      </c>
      <c r="P181" s="871">
        <f t="shared" ref="P181" si="253">P182+P183</f>
        <v>0</v>
      </c>
      <c r="Q181" s="871">
        <f t="shared" ref="Q181" si="254">Q182+Q183</f>
        <v>0</v>
      </c>
      <c r="R181" s="863">
        <f>Q181-SUM(S181:Y181)</f>
        <v>0</v>
      </c>
      <c r="S181" s="872">
        <f t="shared" ref="S181" si="255">S182+S183</f>
        <v>0</v>
      </c>
      <c r="T181" s="871">
        <f t="shared" ref="T181" si="256">T182+T183</f>
        <v>0</v>
      </c>
      <c r="U181" s="871">
        <f t="shared" ref="U181" si="257">U182+U183</f>
        <v>0</v>
      </c>
      <c r="V181" s="871">
        <f t="shared" ref="V181" si="258">V182+V183</f>
        <v>0</v>
      </c>
      <c r="W181" s="871">
        <f t="shared" ref="W181" si="259">W182+W183</f>
        <v>0</v>
      </c>
      <c r="X181" s="871">
        <f t="shared" ref="X181" si="260">X182+X183</f>
        <v>0</v>
      </c>
      <c r="Y181" s="871">
        <f t="shared" ref="Y181" si="261">Y182+Y183</f>
        <v>0</v>
      </c>
      <c r="Z181" s="934"/>
      <c r="AA181" s="934"/>
      <c r="AB181" s="934"/>
      <c r="AC181" s="864"/>
      <c r="AD181" s="864"/>
    </row>
    <row r="182" spans="1:30" s="865" customFormat="1" ht="15" customHeight="1">
      <c r="A182" s="857"/>
      <c r="B182" s="858"/>
      <c r="C182" s="859" t="s">
        <v>231</v>
      </c>
      <c r="D182" s="857"/>
      <c r="E182" s="813"/>
      <c r="F182" s="813"/>
      <c r="G182" s="813"/>
      <c r="H182" s="870"/>
      <c r="I182" s="870" t="s">
        <v>285</v>
      </c>
      <c r="J182" s="1427"/>
      <c r="K182" s="1432"/>
      <c r="L182" s="871"/>
      <c r="M182" s="871"/>
      <c r="N182" s="871"/>
      <c r="O182" s="871"/>
      <c r="P182" s="871"/>
      <c r="Q182" s="871"/>
      <c r="R182" s="920"/>
      <c r="S182" s="872"/>
      <c r="T182" s="871"/>
      <c r="U182" s="871"/>
      <c r="V182" s="871"/>
      <c r="W182" s="871"/>
      <c r="X182" s="871"/>
      <c r="Y182" s="871"/>
      <c r="Z182" s="934"/>
      <c r="AA182" s="934"/>
      <c r="AB182" s="934"/>
      <c r="AC182" s="864"/>
      <c r="AD182" s="864"/>
    </row>
    <row r="183" spans="1:30" s="865" customFormat="1" ht="15" customHeight="1">
      <c r="A183" s="857"/>
      <c r="B183" s="858"/>
      <c r="C183" s="859" t="s">
        <v>230</v>
      </c>
      <c r="D183" s="857"/>
      <c r="E183" s="813"/>
      <c r="F183" s="813"/>
      <c r="G183" s="813"/>
      <c r="H183" s="870"/>
      <c r="I183" s="870" t="s">
        <v>289</v>
      </c>
      <c r="J183" s="1427"/>
      <c r="K183" s="1432"/>
      <c r="L183" s="871"/>
      <c r="M183" s="871"/>
      <c r="N183" s="871"/>
      <c r="O183" s="871"/>
      <c r="P183" s="871"/>
      <c r="Q183" s="871"/>
      <c r="R183" s="920"/>
      <c r="S183" s="872"/>
      <c r="T183" s="871"/>
      <c r="U183" s="871"/>
      <c r="V183" s="871"/>
      <c r="W183" s="871"/>
      <c r="X183" s="871"/>
      <c r="Y183" s="871"/>
      <c r="Z183" s="934"/>
      <c r="AA183" s="934"/>
      <c r="AB183" s="934"/>
      <c r="AC183" s="864"/>
      <c r="AD183" s="864"/>
    </row>
    <row r="184" spans="1:30" s="865" customFormat="1" ht="15" customHeight="1">
      <c r="A184" s="857"/>
      <c r="B184" s="858"/>
      <c r="C184" s="859"/>
      <c r="D184" s="857"/>
      <c r="E184" s="813"/>
      <c r="F184" s="813"/>
      <c r="G184" s="813"/>
      <c r="H184" s="870" t="s">
        <v>1298</v>
      </c>
      <c r="I184" s="870"/>
      <c r="J184" s="1427"/>
      <c r="K184" s="1431" t="s">
        <v>23</v>
      </c>
      <c r="L184" s="871">
        <f>L185+L186</f>
        <v>0</v>
      </c>
      <c r="M184" s="871">
        <f>M185+M186</f>
        <v>0</v>
      </c>
      <c r="N184" s="871">
        <f>N185+N186</f>
        <v>0</v>
      </c>
      <c r="O184" s="871">
        <f t="shared" ref="O184" si="262">O185+O186</f>
        <v>0</v>
      </c>
      <c r="P184" s="871">
        <f t="shared" ref="P184" si="263">P185+P186</f>
        <v>0</v>
      </c>
      <c r="Q184" s="871">
        <f t="shared" ref="Q184" si="264">Q185+Q186</f>
        <v>0</v>
      </c>
      <c r="R184" s="863">
        <f>Q184-SUM(S184:Y184)</f>
        <v>0</v>
      </c>
      <c r="S184" s="872">
        <f t="shared" ref="S184" si="265">S185+S186</f>
        <v>0</v>
      </c>
      <c r="T184" s="871">
        <f t="shared" ref="T184" si="266">T185+T186</f>
        <v>0</v>
      </c>
      <c r="U184" s="871">
        <f t="shared" ref="U184" si="267">U185+U186</f>
        <v>0</v>
      </c>
      <c r="V184" s="871">
        <f t="shared" ref="V184" si="268">V185+V186</f>
        <v>0</v>
      </c>
      <c r="W184" s="871">
        <f t="shared" ref="W184" si="269">W185+W186</f>
        <v>0</v>
      </c>
      <c r="X184" s="871">
        <f t="shared" ref="X184" si="270">X185+X186</f>
        <v>0</v>
      </c>
      <c r="Y184" s="871">
        <f t="shared" ref="Y184" si="271">Y185+Y186</f>
        <v>0</v>
      </c>
      <c r="Z184" s="934"/>
      <c r="AA184" s="934"/>
      <c r="AB184" s="934"/>
      <c r="AC184" s="864"/>
      <c r="AD184" s="864"/>
    </row>
    <row r="185" spans="1:30" s="865" customFormat="1" ht="15" customHeight="1">
      <c r="A185" s="857"/>
      <c r="B185" s="858"/>
      <c r="C185" s="859" t="s">
        <v>231</v>
      </c>
      <c r="D185" s="857"/>
      <c r="E185" s="813"/>
      <c r="F185" s="813"/>
      <c r="G185" s="813"/>
      <c r="H185" s="870"/>
      <c r="I185" s="870" t="s">
        <v>285</v>
      </c>
      <c r="J185" s="1427"/>
      <c r="K185" s="1432"/>
      <c r="L185" s="871"/>
      <c r="M185" s="871"/>
      <c r="N185" s="871"/>
      <c r="O185" s="871"/>
      <c r="P185" s="871"/>
      <c r="Q185" s="871"/>
      <c r="R185" s="920"/>
      <c r="S185" s="872"/>
      <c r="T185" s="871"/>
      <c r="U185" s="871"/>
      <c r="V185" s="871"/>
      <c r="W185" s="871"/>
      <c r="X185" s="871"/>
      <c r="Y185" s="871"/>
      <c r="Z185" s="934"/>
      <c r="AA185" s="934"/>
      <c r="AB185" s="934"/>
      <c r="AC185" s="864"/>
      <c r="AD185" s="864"/>
    </row>
    <row r="186" spans="1:30" s="865" customFormat="1" ht="15" customHeight="1">
      <c r="A186" s="857"/>
      <c r="B186" s="858"/>
      <c r="C186" s="859" t="s">
        <v>230</v>
      </c>
      <c r="D186" s="857"/>
      <c r="E186" s="813"/>
      <c r="F186" s="813"/>
      <c r="G186" s="813"/>
      <c r="H186" s="870"/>
      <c r="I186" s="870" t="s">
        <v>289</v>
      </c>
      <c r="J186" s="1427"/>
      <c r="K186" s="1432"/>
      <c r="L186" s="871"/>
      <c r="M186" s="871"/>
      <c r="N186" s="871"/>
      <c r="O186" s="871"/>
      <c r="P186" s="871"/>
      <c r="Q186" s="871"/>
      <c r="R186" s="920"/>
      <c r="S186" s="872"/>
      <c r="T186" s="871"/>
      <c r="U186" s="871"/>
      <c r="V186" s="871"/>
      <c r="W186" s="871"/>
      <c r="X186" s="871"/>
      <c r="Y186" s="871"/>
      <c r="Z186" s="934"/>
      <c r="AA186" s="934"/>
      <c r="AB186" s="934"/>
      <c r="AC186" s="864"/>
      <c r="AD186" s="864"/>
    </row>
    <row r="187" spans="1:30" s="865" customFormat="1" ht="15" customHeight="1">
      <c r="A187" s="857"/>
      <c r="B187" s="858"/>
      <c r="C187" s="859"/>
      <c r="D187" s="857"/>
      <c r="E187" s="813"/>
      <c r="F187" s="813"/>
      <c r="G187" s="813"/>
      <c r="H187" s="870" t="s">
        <v>1299</v>
      </c>
      <c r="I187" s="870"/>
      <c r="J187" s="1427"/>
      <c r="K187" s="1431" t="s">
        <v>24</v>
      </c>
      <c r="L187" s="871">
        <f>L188+L189</f>
        <v>0</v>
      </c>
      <c r="M187" s="871">
        <f>M188+M189</f>
        <v>0</v>
      </c>
      <c r="N187" s="871">
        <f>N188+N189</f>
        <v>0</v>
      </c>
      <c r="O187" s="871">
        <f t="shared" ref="O187" si="272">O188+O189</f>
        <v>0</v>
      </c>
      <c r="P187" s="871">
        <f t="shared" ref="P187" si="273">P188+P189</f>
        <v>0</v>
      </c>
      <c r="Q187" s="871">
        <f t="shared" ref="Q187" si="274">Q188+Q189</f>
        <v>0</v>
      </c>
      <c r="R187" s="863">
        <f>Q187-SUM(S187:Y187)</f>
        <v>0</v>
      </c>
      <c r="S187" s="872">
        <f t="shared" ref="S187" si="275">S188+S189</f>
        <v>0</v>
      </c>
      <c r="T187" s="871">
        <f t="shared" ref="T187" si="276">T188+T189</f>
        <v>0</v>
      </c>
      <c r="U187" s="871">
        <f t="shared" ref="U187" si="277">U188+U189</f>
        <v>0</v>
      </c>
      <c r="V187" s="871">
        <f t="shared" ref="V187" si="278">V188+V189</f>
        <v>0</v>
      </c>
      <c r="W187" s="871">
        <f t="shared" ref="W187" si="279">W188+W189</f>
        <v>0</v>
      </c>
      <c r="X187" s="871">
        <f t="shared" ref="X187" si="280">X188+X189</f>
        <v>0</v>
      </c>
      <c r="Y187" s="871">
        <f t="shared" ref="Y187" si="281">Y188+Y189</f>
        <v>0</v>
      </c>
      <c r="Z187" s="934"/>
      <c r="AA187" s="934"/>
      <c r="AB187" s="934"/>
      <c r="AC187" s="864"/>
      <c r="AD187" s="864"/>
    </row>
    <row r="188" spans="1:30" s="865" customFormat="1" ht="15" customHeight="1">
      <c r="A188" s="857"/>
      <c r="B188" s="858"/>
      <c r="C188" s="859" t="s">
        <v>231</v>
      </c>
      <c r="D188" s="857"/>
      <c r="E188" s="813"/>
      <c r="F188" s="813"/>
      <c r="G188" s="813"/>
      <c r="H188" s="870"/>
      <c r="I188" s="870" t="s">
        <v>285</v>
      </c>
      <c r="J188" s="1427"/>
      <c r="K188" s="1431"/>
      <c r="L188" s="871"/>
      <c r="M188" s="871"/>
      <c r="N188" s="871"/>
      <c r="O188" s="871"/>
      <c r="P188" s="871"/>
      <c r="Q188" s="871"/>
      <c r="R188" s="920"/>
      <c r="S188" s="872"/>
      <c r="T188" s="871"/>
      <c r="U188" s="871"/>
      <c r="V188" s="871"/>
      <c r="W188" s="871"/>
      <c r="X188" s="871"/>
      <c r="Y188" s="871"/>
      <c r="Z188" s="934"/>
      <c r="AA188" s="934"/>
      <c r="AB188" s="934"/>
      <c r="AC188" s="864"/>
      <c r="AD188" s="864"/>
    </row>
    <row r="189" spans="1:30" s="865" customFormat="1" ht="15" customHeight="1">
      <c r="A189" s="857"/>
      <c r="B189" s="858"/>
      <c r="C189" s="859" t="s">
        <v>230</v>
      </c>
      <c r="D189" s="857"/>
      <c r="E189" s="813"/>
      <c r="F189" s="813"/>
      <c r="G189" s="813"/>
      <c r="H189" s="870"/>
      <c r="I189" s="870" t="s">
        <v>289</v>
      </c>
      <c r="J189" s="1427"/>
      <c r="K189" s="1431"/>
      <c r="L189" s="871"/>
      <c r="M189" s="871"/>
      <c r="N189" s="871"/>
      <c r="O189" s="871"/>
      <c r="P189" s="871"/>
      <c r="Q189" s="871"/>
      <c r="R189" s="920"/>
      <c r="S189" s="872"/>
      <c r="T189" s="871"/>
      <c r="U189" s="871"/>
      <c r="V189" s="871"/>
      <c r="W189" s="871"/>
      <c r="X189" s="871"/>
      <c r="Y189" s="871"/>
      <c r="Z189" s="934"/>
      <c r="AA189" s="934"/>
      <c r="AB189" s="934"/>
      <c r="AC189" s="864"/>
      <c r="AD189" s="864"/>
    </row>
    <row r="190" spans="1:30" s="865" customFormat="1" ht="15" customHeight="1">
      <c r="A190" s="857"/>
      <c r="B190" s="858"/>
      <c r="C190" s="859"/>
      <c r="D190" s="857"/>
      <c r="E190" s="813"/>
      <c r="F190" s="813"/>
      <c r="G190" s="813"/>
      <c r="H190" s="870" t="s">
        <v>1300</v>
      </c>
      <c r="I190" s="870"/>
      <c r="J190" s="1427"/>
      <c r="K190" s="1431" t="s">
        <v>25</v>
      </c>
      <c r="L190" s="871">
        <f>L191+L192</f>
        <v>0</v>
      </c>
      <c r="M190" s="871">
        <f>M191+M192</f>
        <v>0</v>
      </c>
      <c r="N190" s="871">
        <f>N191+N192</f>
        <v>0</v>
      </c>
      <c r="O190" s="871">
        <f t="shared" ref="O190" si="282">O191+O192</f>
        <v>0</v>
      </c>
      <c r="P190" s="871">
        <f t="shared" ref="P190" si="283">P191+P192</f>
        <v>0</v>
      </c>
      <c r="Q190" s="871">
        <f t="shared" ref="Q190" si="284">Q191+Q192</f>
        <v>0</v>
      </c>
      <c r="R190" s="863">
        <f>Q190-SUM(S190:Y190)</f>
        <v>0</v>
      </c>
      <c r="S190" s="872">
        <f t="shared" ref="S190" si="285">S191+S192</f>
        <v>0</v>
      </c>
      <c r="T190" s="871">
        <f t="shared" ref="T190" si="286">T191+T192</f>
        <v>0</v>
      </c>
      <c r="U190" s="871">
        <f t="shared" ref="U190" si="287">U191+U192</f>
        <v>0</v>
      </c>
      <c r="V190" s="871">
        <f t="shared" ref="V190" si="288">V191+V192</f>
        <v>0</v>
      </c>
      <c r="W190" s="871">
        <f t="shared" ref="W190" si="289">W191+W192</f>
        <v>0</v>
      </c>
      <c r="X190" s="871">
        <f t="shared" ref="X190" si="290">X191+X192</f>
        <v>0</v>
      </c>
      <c r="Y190" s="871">
        <f t="shared" ref="Y190" si="291">Y191+Y192</f>
        <v>0</v>
      </c>
      <c r="Z190" s="934"/>
      <c r="AA190" s="934"/>
      <c r="AB190" s="934"/>
      <c r="AC190" s="864"/>
      <c r="AD190" s="864"/>
    </row>
    <row r="191" spans="1:30" s="865" customFormat="1" ht="15" customHeight="1">
      <c r="A191" s="857"/>
      <c r="B191" s="858"/>
      <c r="C191" s="859" t="s">
        <v>231</v>
      </c>
      <c r="D191" s="857"/>
      <c r="E191" s="813"/>
      <c r="F191" s="813"/>
      <c r="G191" s="813"/>
      <c r="H191" s="870"/>
      <c r="I191" s="870" t="s">
        <v>285</v>
      </c>
      <c r="J191" s="1427"/>
      <c r="K191" s="1431"/>
      <c r="L191" s="871"/>
      <c r="M191" s="871"/>
      <c r="N191" s="871"/>
      <c r="O191" s="871"/>
      <c r="P191" s="871"/>
      <c r="Q191" s="871"/>
      <c r="R191" s="920"/>
      <c r="S191" s="872"/>
      <c r="T191" s="871"/>
      <c r="U191" s="871"/>
      <c r="V191" s="871"/>
      <c r="W191" s="871"/>
      <c r="X191" s="871"/>
      <c r="Y191" s="871"/>
      <c r="Z191" s="934"/>
      <c r="AA191" s="934"/>
      <c r="AB191" s="934"/>
      <c r="AC191" s="864"/>
      <c r="AD191" s="864"/>
    </row>
    <row r="192" spans="1:30" s="865" customFormat="1" ht="15" customHeight="1">
      <c r="A192" s="857"/>
      <c r="B192" s="858"/>
      <c r="C192" s="859" t="s">
        <v>230</v>
      </c>
      <c r="D192" s="857"/>
      <c r="E192" s="813"/>
      <c r="F192" s="813"/>
      <c r="G192" s="813"/>
      <c r="H192" s="870"/>
      <c r="I192" s="870" t="s">
        <v>289</v>
      </c>
      <c r="J192" s="1427"/>
      <c r="K192" s="1431"/>
      <c r="L192" s="871"/>
      <c r="M192" s="871"/>
      <c r="N192" s="871"/>
      <c r="O192" s="871"/>
      <c r="P192" s="871"/>
      <c r="Q192" s="871"/>
      <c r="R192" s="920"/>
      <c r="S192" s="872"/>
      <c r="T192" s="871"/>
      <c r="U192" s="871"/>
      <c r="V192" s="871"/>
      <c r="W192" s="871"/>
      <c r="X192" s="871"/>
      <c r="Y192" s="871"/>
      <c r="Z192" s="934"/>
      <c r="AA192" s="934"/>
      <c r="AB192" s="934"/>
      <c r="AC192" s="864"/>
      <c r="AD192" s="864"/>
    </row>
    <row r="193" spans="1:30" s="865" customFormat="1" ht="15" customHeight="1">
      <c r="A193" s="857"/>
      <c r="B193" s="858"/>
      <c r="C193" s="859"/>
      <c r="D193" s="857"/>
      <c r="E193" s="813"/>
      <c r="F193" s="813"/>
      <c r="G193" s="813"/>
      <c r="H193" s="870" t="s">
        <v>1301</v>
      </c>
      <c r="I193" s="870"/>
      <c r="J193" s="1427"/>
      <c r="K193" s="1431" t="s">
        <v>26</v>
      </c>
      <c r="L193" s="871">
        <f>L194+L195</f>
        <v>0</v>
      </c>
      <c r="M193" s="871">
        <f>M194+M195</f>
        <v>0</v>
      </c>
      <c r="N193" s="871">
        <f>N194+N195</f>
        <v>0</v>
      </c>
      <c r="O193" s="871">
        <f t="shared" ref="O193" si="292">O194+O195</f>
        <v>0</v>
      </c>
      <c r="P193" s="871">
        <f t="shared" ref="P193" si="293">P194+P195</f>
        <v>0</v>
      </c>
      <c r="Q193" s="871">
        <f t="shared" ref="Q193" si="294">Q194+Q195</f>
        <v>0</v>
      </c>
      <c r="R193" s="863">
        <f>Q193-SUM(S193:Y193)</f>
        <v>0</v>
      </c>
      <c r="S193" s="872">
        <f t="shared" ref="S193" si="295">S194+S195</f>
        <v>0</v>
      </c>
      <c r="T193" s="871">
        <f t="shared" ref="T193" si="296">T194+T195</f>
        <v>0</v>
      </c>
      <c r="U193" s="871">
        <f t="shared" ref="U193" si="297">U194+U195</f>
        <v>0</v>
      </c>
      <c r="V193" s="871">
        <f t="shared" ref="V193" si="298">V194+V195</f>
        <v>0</v>
      </c>
      <c r="W193" s="871">
        <f t="shared" ref="W193" si="299">W194+W195</f>
        <v>0</v>
      </c>
      <c r="X193" s="871">
        <f t="shared" ref="X193" si="300">X194+X195</f>
        <v>0</v>
      </c>
      <c r="Y193" s="871">
        <f t="shared" ref="Y193" si="301">Y194+Y195</f>
        <v>0</v>
      </c>
      <c r="Z193" s="934"/>
      <c r="AA193" s="934"/>
      <c r="AB193" s="934"/>
      <c r="AC193" s="864"/>
      <c r="AD193" s="864"/>
    </row>
    <row r="194" spans="1:30" s="865" customFormat="1" ht="15" customHeight="1">
      <c r="A194" s="857"/>
      <c r="B194" s="858"/>
      <c r="C194" s="859" t="s">
        <v>231</v>
      </c>
      <c r="D194" s="857"/>
      <c r="E194" s="813"/>
      <c r="F194" s="813"/>
      <c r="G194" s="813"/>
      <c r="H194" s="870"/>
      <c r="I194" s="870" t="s">
        <v>285</v>
      </c>
      <c r="J194" s="1427"/>
      <c r="K194" s="1431"/>
      <c r="L194" s="871"/>
      <c r="M194" s="871"/>
      <c r="N194" s="871"/>
      <c r="O194" s="871"/>
      <c r="P194" s="871"/>
      <c r="Q194" s="871"/>
      <c r="R194" s="920"/>
      <c r="S194" s="872"/>
      <c r="T194" s="871"/>
      <c r="U194" s="871"/>
      <c r="V194" s="871"/>
      <c r="W194" s="871"/>
      <c r="X194" s="871"/>
      <c r="Y194" s="871"/>
      <c r="Z194" s="934"/>
      <c r="AA194" s="934"/>
      <c r="AB194" s="934"/>
      <c r="AC194" s="864"/>
      <c r="AD194" s="864"/>
    </row>
    <row r="195" spans="1:30" s="865" customFormat="1" ht="15" customHeight="1">
      <c r="A195" s="857"/>
      <c r="B195" s="858"/>
      <c r="C195" s="859" t="s">
        <v>230</v>
      </c>
      <c r="D195" s="857"/>
      <c r="E195" s="813"/>
      <c r="F195" s="813"/>
      <c r="G195" s="813"/>
      <c r="H195" s="870"/>
      <c r="I195" s="870" t="s">
        <v>289</v>
      </c>
      <c r="J195" s="1427"/>
      <c r="K195" s="1431"/>
      <c r="L195" s="871"/>
      <c r="M195" s="871"/>
      <c r="N195" s="871"/>
      <c r="O195" s="871"/>
      <c r="P195" s="871"/>
      <c r="Q195" s="871"/>
      <c r="R195" s="920"/>
      <c r="S195" s="872"/>
      <c r="T195" s="871"/>
      <c r="U195" s="871"/>
      <c r="V195" s="871"/>
      <c r="W195" s="871"/>
      <c r="X195" s="871"/>
      <c r="Y195" s="871"/>
      <c r="Z195" s="934"/>
      <c r="AA195" s="934"/>
      <c r="AB195" s="934"/>
      <c r="AC195" s="864"/>
      <c r="AD195" s="864"/>
    </row>
    <row r="196" spans="1:30" s="865" customFormat="1" ht="15" customHeight="1">
      <c r="A196" s="857"/>
      <c r="B196" s="858"/>
      <c r="C196" s="859" t="s">
        <v>230</v>
      </c>
      <c r="D196" s="857"/>
      <c r="E196" s="813"/>
      <c r="F196" s="813"/>
      <c r="G196" s="813"/>
      <c r="H196" s="870" t="s">
        <v>290</v>
      </c>
      <c r="I196" s="870"/>
      <c r="J196" s="1427"/>
      <c r="K196" s="1431" t="s">
        <v>27</v>
      </c>
      <c r="L196" s="871"/>
      <c r="M196" s="871"/>
      <c r="N196" s="871"/>
      <c r="O196" s="871"/>
      <c r="P196" s="871"/>
      <c r="Q196" s="871"/>
      <c r="R196" s="863"/>
      <c r="S196" s="872"/>
      <c r="T196" s="871"/>
      <c r="U196" s="871"/>
      <c r="V196" s="871"/>
      <c r="W196" s="871"/>
      <c r="X196" s="871"/>
      <c r="Y196" s="871"/>
      <c r="Z196" s="934"/>
      <c r="AA196" s="934"/>
      <c r="AB196" s="934"/>
      <c r="AC196" s="864"/>
      <c r="AD196" s="864"/>
    </row>
    <row r="197" spans="1:30" s="865" customFormat="1" ht="15" customHeight="1">
      <c r="A197" s="857"/>
      <c r="B197" s="858"/>
      <c r="C197" s="859"/>
      <c r="D197" s="857"/>
      <c r="E197" s="813"/>
      <c r="F197" s="813"/>
      <c r="G197" s="813"/>
      <c r="H197" s="870"/>
      <c r="I197" s="870"/>
      <c r="J197" s="1427"/>
      <c r="K197" s="1432"/>
      <c r="L197" s="871"/>
      <c r="M197" s="871"/>
      <c r="N197" s="871"/>
      <c r="O197" s="871"/>
      <c r="P197" s="871"/>
      <c r="Q197" s="871"/>
      <c r="R197" s="920"/>
      <c r="S197" s="872"/>
      <c r="T197" s="871"/>
      <c r="U197" s="871"/>
      <c r="V197" s="871"/>
      <c r="W197" s="871"/>
      <c r="X197" s="871"/>
      <c r="Y197" s="871"/>
      <c r="Z197" s="934"/>
      <c r="AA197" s="934"/>
      <c r="AB197" s="934"/>
      <c r="AC197" s="864"/>
      <c r="AD197" s="864"/>
    </row>
    <row r="198" spans="1:30" s="865" customFormat="1" ht="15" customHeight="1">
      <c r="A198" s="857"/>
      <c r="B198" s="858"/>
      <c r="C198" s="859" t="s">
        <v>231</v>
      </c>
      <c r="D198" s="857"/>
      <c r="E198" s="813"/>
      <c r="F198" s="813"/>
      <c r="G198" s="813" t="s">
        <v>18</v>
      </c>
      <c r="H198" s="870"/>
      <c r="I198" s="813"/>
      <c r="J198" s="1426"/>
      <c r="K198" s="1431"/>
      <c r="L198" s="858"/>
      <c r="M198" s="858"/>
      <c r="N198" s="858"/>
      <c r="O198" s="858"/>
      <c r="P198" s="858"/>
      <c r="Q198" s="858"/>
      <c r="R198" s="920"/>
      <c r="S198" s="859"/>
      <c r="T198" s="858"/>
      <c r="U198" s="858"/>
      <c r="V198" s="858"/>
      <c r="W198" s="858"/>
      <c r="X198" s="858"/>
      <c r="Y198" s="858"/>
      <c r="Z198" s="934"/>
      <c r="AA198" s="934"/>
      <c r="AB198" s="934"/>
      <c r="AC198" s="864"/>
      <c r="AD198" s="864"/>
    </row>
    <row r="199" spans="1:30" s="865" customFormat="1" ht="15" customHeight="1">
      <c r="A199" s="857"/>
      <c r="B199" s="858"/>
      <c r="C199" s="859"/>
      <c r="D199" s="857"/>
      <c r="E199" s="813"/>
      <c r="F199" s="813"/>
      <c r="G199" s="813"/>
      <c r="H199" s="870"/>
      <c r="I199" s="870"/>
      <c r="J199" s="1427"/>
      <c r="K199" s="1432"/>
      <c r="L199" s="871"/>
      <c r="M199" s="871"/>
      <c r="N199" s="871"/>
      <c r="O199" s="871"/>
      <c r="P199" s="871"/>
      <c r="Q199" s="871"/>
      <c r="R199" s="920"/>
      <c r="S199" s="872"/>
      <c r="T199" s="871"/>
      <c r="U199" s="871"/>
      <c r="V199" s="871"/>
      <c r="W199" s="871"/>
      <c r="X199" s="871"/>
      <c r="Y199" s="871"/>
      <c r="Z199" s="934"/>
      <c r="AA199" s="934"/>
      <c r="AB199" s="934"/>
      <c r="AC199" s="864"/>
      <c r="AD199" s="864"/>
    </row>
    <row r="200" spans="1:30" s="865" customFormat="1" ht="15" customHeight="1">
      <c r="A200" s="857"/>
      <c r="B200" s="858"/>
      <c r="C200" s="859" t="s">
        <v>231</v>
      </c>
      <c r="D200" s="857"/>
      <c r="E200" s="813"/>
      <c r="F200" s="813"/>
      <c r="G200" s="813" t="s">
        <v>1420</v>
      </c>
      <c r="H200" s="870"/>
      <c r="I200" s="813"/>
      <c r="J200" s="1426"/>
      <c r="K200" s="1431"/>
      <c r="L200" s="858"/>
      <c r="M200" s="858"/>
      <c r="N200" s="858"/>
      <c r="O200" s="858"/>
      <c r="P200" s="858"/>
      <c r="Q200" s="858"/>
      <c r="R200" s="863"/>
      <c r="S200" s="859"/>
      <c r="T200" s="858"/>
      <c r="U200" s="858"/>
      <c r="V200" s="858"/>
      <c r="W200" s="858"/>
      <c r="X200" s="858"/>
      <c r="Y200" s="858"/>
      <c r="Z200" s="934"/>
      <c r="AA200" s="934"/>
      <c r="AB200" s="934"/>
      <c r="AC200" s="864"/>
      <c r="AD200" s="864"/>
    </row>
    <row r="201" spans="1:30" s="865" customFormat="1" ht="15" customHeight="1">
      <c r="A201" s="857"/>
      <c r="B201" s="858"/>
      <c r="C201" s="859"/>
      <c r="D201" s="857"/>
      <c r="E201" s="813"/>
      <c r="F201" s="813"/>
      <c r="G201" s="813"/>
      <c r="H201" s="870"/>
      <c r="I201" s="2200" t="s">
        <v>1421</v>
      </c>
      <c r="J201" s="1427"/>
      <c r="K201" s="1432"/>
      <c r="L201" s="871"/>
      <c r="M201" s="871"/>
      <c r="N201" s="871"/>
      <c r="O201" s="871"/>
      <c r="P201" s="871"/>
      <c r="Q201" s="871"/>
      <c r="R201" s="920"/>
      <c r="S201" s="872"/>
      <c r="T201" s="871"/>
      <c r="U201" s="871"/>
      <c r="V201" s="871"/>
      <c r="W201" s="871"/>
      <c r="X201" s="871"/>
      <c r="Y201" s="871"/>
      <c r="Z201" s="934"/>
      <c r="AA201" s="934"/>
      <c r="AB201" s="934"/>
      <c r="AC201" s="864"/>
      <c r="AD201" s="864"/>
    </row>
    <row r="202" spans="1:30" s="865" customFormat="1" ht="15" customHeight="1">
      <c r="A202" s="857"/>
      <c r="B202" s="858"/>
      <c r="C202" s="859" t="s">
        <v>230</v>
      </c>
      <c r="D202" s="857"/>
      <c r="E202" s="875"/>
      <c r="F202" s="875"/>
      <c r="G202" s="875" t="s">
        <v>252</v>
      </c>
      <c r="H202" s="873"/>
      <c r="I202" s="873"/>
      <c r="J202" s="1427"/>
      <c r="K202" s="1432"/>
      <c r="L202" s="871"/>
      <c r="M202" s="871"/>
      <c r="N202" s="871"/>
      <c r="O202" s="871"/>
      <c r="P202" s="871"/>
      <c r="Q202" s="871"/>
      <c r="R202" s="920"/>
      <c r="S202" s="872"/>
      <c r="T202" s="871"/>
      <c r="U202" s="871"/>
      <c r="V202" s="871"/>
      <c r="W202" s="871"/>
      <c r="X202" s="871"/>
      <c r="Y202" s="871"/>
      <c r="Z202" s="934"/>
      <c r="AA202" s="934"/>
      <c r="AB202" s="934"/>
      <c r="AC202" s="864"/>
      <c r="AD202" s="864"/>
    </row>
    <row r="203" spans="1:30" s="865" customFormat="1" ht="15" customHeight="1">
      <c r="A203" s="857"/>
      <c r="B203" s="858"/>
      <c r="C203" s="859"/>
      <c r="D203" s="857"/>
      <c r="E203" s="813"/>
      <c r="F203" s="813"/>
      <c r="G203" s="813"/>
      <c r="H203" s="870"/>
      <c r="I203" s="870"/>
      <c r="J203" s="1427"/>
      <c r="K203" s="1432"/>
      <c r="L203" s="871"/>
      <c r="M203" s="871"/>
      <c r="N203" s="871"/>
      <c r="O203" s="871"/>
      <c r="P203" s="871"/>
      <c r="Q203" s="871"/>
      <c r="R203" s="920"/>
      <c r="S203" s="872"/>
      <c r="T203" s="871"/>
      <c r="U203" s="871"/>
      <c r="V203" s="871"/>
      <c r="W203" s="871"/>
      <c r="X203" s="871"/>
      <c r="Y203" s="871"/>
      <c r="Z203" s="934"/>
      <c r="AA203" s="934"/>
      <c r="AB203" s="934"/>
      <c r="AC203" s="864"/>
      <c r="AD203" s="864"/>
    </row>
    <row r="204" spans="1:30" s="865" customFormat="1" ht="15" customHeight="1">
      <c r="A204" s="857"/>
      <c r="B204" s="858"/>
      <c r="C204" s="859" t="s">
        <v>231</v>
      </c>
      <c r="D204" s="857"/>
      <c r="E204" s="813"/>
      <c r="F204" s="813"/>
      <c r="G204" s="813" t="s">
        <v>14</v>
      </c>
      <c r="H204" s="870"/>
      <c r="I204" s="870"/>
      <c r="J204" s="1427"/>
      <c r="K204" s="1431" t="s">
        <v>1033</v>
      </c>
      <c r="L204" s="871"/>
      <c r="M204" s="871"/>
      <c r="N204" s="871"/>
      <c r="O204" s="871"/>
      <c r="P204" s="871"/>
      <c r="Q204" s="871"/>
      <c r="R204" s="920"/>
      <c r="S204" s="872"/>
      <c r="T204" s="871"/>
      <c r="U204" s="871"/>
      <c r="V204" s="871"/>
      <c r="W204" s="871"/>
      <c r="X204" s="871"/>
      <c r="Y204" s="871"/>
      <c r="Z204" s="934"/>
      <c r="AA204" s="934"/>
      <c r="AB204" s="934"/>
      <c r="AC204" s="864"/>
      <c r="AD204" s="864"/>
    </row>
    <row r="205" spans="1:30" s="865" customFormat="1" ht="15" customHeight="1">
      <c r="A205" s="857"/>
      <c r="B205" s="858"/>
      <c r="C205" s="859" t="s">
        <v>231</v>
      </c>
      <c r="D205" s="857"/>
      <c r="E205" s="813"/>
      <c r="F205" s="813"/>
      <c r="G205" s="813" t="s">
        <v>451</v>
      </c>
      <c r="H205" s="870"/>
      <c r="I205" s="870"/>
      <c r="J205" s="1427"/>
      <c r="K205" s="1432"/>
      <c r="L205" s="871"/>
      <c r="M205" s="871"/>
      <c r="N205" s="871"/>
      <c r="O205" s="871"/>
      <c r="P205" s="871"/>
      <c r="Q205" s="871"/>
      <c r="R205" s="920"/>
      <c r="S205" s="872"/>
      <c r="T205" s="871"/>
      <c r="U205" s="871"/>
      <c r="V205" s="871"/>
      <c r="W205" s="871"/>
      <c r="X205" s="871"/>
      <c r="Y205" s="871"/>
      <c r="Z205" s="934"/>
      <c r="AA205" s="934"/>
      <c r="AB205" s="934"/>
      <c r="AC205" s="864"/>
      <c r="AD205" s="864"/>
    </row>
    <row r="206" spans="1:30" s="865" customFormat="1" ht="15" customHeight="1">
      <c r="A206" s="857"/>
      <c r="B206" s="858"/>
      <c r="C206" s="859"/>
      <c r="D206" s="857"/>
      <c r="E206" s="813"/>
      <c r="F206" s="813"/>
      <c r="G206" s="813"/>
      <c r="H206" s="870"/>
      <c r="I206" s="870"/>
      <c r="J206" s="1427"/>
      <c r="K206" s="1432"/>
      <c r="L206" s="871"/>
      <c r="M206" s="871"/>
      <c r="N206" s="871"/>
      <c r="O206" s="871"/>
      <c r="P206" s="871"/>
      <c r="Q206" s="871"/>
      <c r="R206" s="920"/>
      <c r="S206" s="872"/>
      <c r="T206" s="871"/>
      <c r="U206" s="871"/>
      <c r="V206" s="871"/>
      <c r="W206" s="871"/>
      <c r="X206" s="871"/>
      <c r="Y206" s="871"/>
      <c r="Z206" s="934"/>
      <c r="AA206" s="934"/>
      <c r="AB206" s="934"/>
      <c r="AC206" s="864"/>
      <c r="AD206" s="864"/>
    </row>
    <row r="207" spans="1:30" s="865" customFormat="1" ht="15" customHeight="1">
      <c r="A207" s="857"/>
      <c r="B207" s="858"/>
      <c r="C207" s="859"/>
      <c r="D207" s="857"/>
      <c r="E207" s="813"/>
      <c r="F207" s="813" t="s">
        <v>448</v>
      </c>
      <c r="G207" s="813" t="s">
        <v>253</v>
      </c>
      <c r="H207" s="813"/>
      <c r="I207" s="813"/>
      <c r="J207" s="1426"/>
      <c r="K207" s="1431" t="s">
        <v>28</v>
      </c>
      <c r="L207" s="858">
        <f>L209+L219+L220</f>
        <v>0</v>
      </c>
      <c r="M207" s="858">
        <f>M209+M219+M220</f>
        <v>0</v>
      </c>
      <c r="N207" s="858">
        <f>N209+N219+N220</f>
        <v>0</v>
      </c>
      <c r="O207" s="858">
        <f t="shared" ref="O207:Q207" si="302">O209+O219+O220</f>
        <v>0</v>
      </c>
      <c r="P207" s="858">
        <f t="shared" si="302"/>
        <v>0</v>
      </c>
      <c r="Q207" s="858">
        <f t="shared" si="302"/>
        <v>0</v>
      </c>
      <c r="R207" s="863">
        <f>Q207-SUM(S207:Y207)</f>
        <v>0</v>
      </c>
      <c r="S207" s="859">
        <f t="shared" ref="S207:Y207" si="303">S209+S219+S220</f>
        <v>0</v>
      </c>
      <c r="T207" s="858">
        <f t="shared" si="303"/>
        <v>0</v>
      </c>
      <c r="U207" s="858">
        <f t="shared" si="303"/>
        <v>0</v>
      </c>
      <c r="V207" s="858">
        <f t="shared" si="303"/>
        <v>0</v>
      </c>
      <c r="W207" s="858">
        <f t="shared" si="303"/>
        <v>0</v>
      </c>
      <c r="X207" s="858">
        <f t="shared" si="303"/>
        <v>0</v>
      </c>
      <c r="Y207" s="858">
        <f t="shared" si="303"/>
        <v>0</v>
      </c>
      <c r="Z207" s="934"/>
      <c r="AA207" s="934"/>
      <c r="AB207" s="934"/>
      <c r="AC207" s="864"/>
      <c r="AD207" s="864"/>
    </row>
    <row r="208" spans="1:30" s="865" customFormat="1" ht="15" customHeight="1">
      <c r="A208" s="857"/>
      <c r="B208" s="858"/>
      <c r="C208" s="859"/>
      <c r="D208" s="857"/>
      <c r="E208" s="813"/>
      <c r="F208" s="813"/>
      <c r="G208" s="813"/>
      <c r="H208" s="813"/>
      <c r="I208" s="813"/>
      <c r="J208" s="1426"/>
      <c r="K208" s="1431"/>
      <c r="L208" s="858"/>
      <c r="M208" s="858"/>
      <c r="N208" s="858"/>
      <c r="O208" s="858"/>
      <c r="P208" s="858"/>
      <c r="Q208" s="858"/>
      <c r="R208" s="920"/>
      <c r="S208" s="859"/>
      <c r="T208" s="858"/>
      <c r="U208" s="858"/>
      <c r="V208" s="858"/>
      <c r="W208" s="858"/>
      <c r="X208" s="858"/>
      <c r="Y208" s="858"/>
      <c r="Z208" s="934"/>
      <c r="AA208" s="934"/>
      <c r="AB208" s="934"/>
      <c r="AC208" s="864"/>
      <c r="AD208" s="864"/>
    </row>
    <row r="209" spans="1:30" s="865" customFormat="1" ht="15" customHeight="1">
      <c r="A209" s="857"/>
      <c r="B209" s="858"/>
      <c r="C209" s="859"/>
      <c r="D209" s="857"/>
      <c r="E209" s="813"/>
      <c r="F209" s="813"/>
      <c r="G209" s="869" t="s">
        <v>394</v>
      </c>
      <c r="H209" s="813" t="s">
        <v>254</v>
      </c>
      <c r="I209" s="813"/>
      <c r="J209" s="1426"/>
      <c r="K209" s="1431"/>
      <c r="L209" s="858">
        <f>L210+L211+L212+L216+L217</f>
        <v>0</v>
      </c>
      <c r="M209" s="858">
        <f>M210+M211+M212+M216+M217</f>
        <v>0</v>
      </c>
      <c r="N209" s="858">
        <f>N210+N211+N212+N216+N217</f>
        <v>0</v>
      </c>
      <c r="O209" s="858">
        <f t="shared" ref="O209" si="304">O210+O211+O212+O216+O217</f>
        <v>0</v>
      </c>
      <c r="P209" s="858">
        <f t="shared" ref="P209" si="305">P210+P211+P212+P216+P217</f>
        <v>0</v>
      </c>
      <c r="Q209" s="858">
        <f t="shared" ref="Q209" si="306">Q210+Q211+Q212+Q216+Q217</f>
        <v>0</v>
      </c>
      <c r="R209" s="863">
        <f>Q209-SUM(S209:Y209)</f>
        <v>0</v>
      </c>
      <c r="S209" s="859">
        <f t="shared" ref="S209" si="307">S210+S211+S212+S216+S217</f>
        <v>0</v>
      </c>
      <c r="T209" s="858">
        <f t="shared" ref="T209" si="308">T210+T211+T212+T216+T217</f>
        <v>0</v>
      </c>
      <c r="U209" s="858">
        <f t="shared" ref="U209" si="309">U210+U211+U212+U216+U217</f>
        <v>0</v>
      </c>
      <c r="V209" s="858">
        <f t="shared" ref="V209" si="310">V210+V211+V212+V216+V217</f>
        <v>0</v>
      </c>
      <c r="W209" s="858">
        <f t="shared" ref="W209" si="311">W210+W211+W212+W216+W217</f>
        <v>0</v>
      </c>
      <c r="X209" s="858">
        <f t="shared" ref="X209" si="312">X210+X211+X212+X216+X217</f>
        <v>0</v>
      </c>
      <c r="Y209" s="858">
        <f t="shared" ref="Y209" si="313">Y210+Y211+Y212+Y216+Y217</f>
        <v>0</v>
      </c>
      <c r="Z209" s="934"/>
      <c r="AA209" s="934"/>
      <c r="AB209" s="934"/>
      <c r="AC209" s="864"/>
      <c r="AD209" s="864"/>
    </row>
    <row r="210" spans="1:30" s="865" customFormat="1" ht="15" customHeight="1">
      <c r="A210" s="857"/>
      <c r="B210" s="858"/>
      <c r="C210" s="859" t="s">
        <v>230</v>
      </c>
      <c r="D210" s="857"/>
      <c r="E210" s="813"/>
      <c r="F210" s="813"/>
      <c r="G210" s="813"/>
      <c r="H210" s="870" t="s">
        <v>255</v>
      </c>
      <c r="I210" s="870"/>
      <c r="J210" s="1427"/>
      <c r="K210" s="1432"/>
      <c r="L210" s="871"/>
      <c r="M210" s="871"/>
      <c r="N210" s="871"/>
      <c r="O210" s="871"/>
      <c r="P210" s="871"/>
      <c r="Q210" s="871"/>
      <c r="R210" s="920"/>
      <c r="S210" s="872"/>
      <c r="T210" s="871"/>
      <c r="U210" s="871"/>
      <c r="V210" s="871"/>
      <c r="W210" s="871"/>
      <c r="X210" s="871"/>
      <c r="Y210" s="871"/>
      <c r="Z210" s="934"/>
      <c r="AA210" s="934"/>
      <c r="AB210" s="934"/>
      <c r="AC210" s="864"/>
      <c r="AD210" s="864"/>
    </row>
    <row r="211" spans="1:30" s="865" customFormat="1" ht="15" customHeight="1">
      <c r="A211" s="857"/>
      <c r="B211" s="858"/>
      <c r="C211" s="859" t="s">
        <v>230</v>
      </c>
      <c r="D211" s="857"/>
      <c r="E211" s="813"/>
      <c r="F211" s="813"/>
      <c r="G211" s="813"/>
      <c r="H211" s="870" t="s">
        <v>1302</v>
      </c>
      <c r="I211" s="870"/>
      <c r="J211" s="1427"/>
      <c r="K211" s="1432"/>
      <c r="L211" s="871"/>
      <c r="M211" s="871"/>
      <c r="N211" s="871"/>
      <c r="O211" s="871"/>
      <c r="P211" s="871"/>
      <c r="Q211" s="871"/>
      <c r="R211" s="920"/>
      <c r="S211" s="872"/>
      <c r="T211" s="871"/>
      <c r="U211" s="871"/>
      <c r="V211" s="871"/>
      <c r="W211" s="871"/>
      <c r="X211" s="871"/>
      <c r="Y211" s="871"/>
      <c r="Z211" s="934"/>
      <c r="AA211" s="934"/>
      <c r="AB211" s="934"/>
      <c r="AC211" s="864"/>
      <c r="AD211" s="864"/>
    </row>
    <row r="212" spans="1:30" s="865" customFormat="1" ht="15" customHeight="1">
      <c r="A212" s="857"/>
      <c r="B212" s="858"/>
      <c r="C212" s="859"/>
      <c r="D212" s="857"/>
      <c r="E212" s="813"/>
      <c r="F212" s="813"/>
      <c r="G212" s="813"/>
      <c r="H212" s="870" t="s">
        <v>256</v>
      </c>
      <c r="I212" s="870"/>
      <c r="J212" s="1427"/>
      <c r="K212" s="1432"/>
      <c r="L212" s="871">
        <f>L213+L214+L215</f>
        <v>0</v>
      </c>
      <c r="M212" s="871">
        <f>M213+M214+M215</f>
        <v>0</v>
      </c>
      <c r="N212" s="871">
        <f>N213+N214+N215</f>
        <v>0</v>
      </c>
      <c r="O212" s="871">
        <f t="shared" ref="O212" si="314">O213+O214+O215</f>
        <v>0</v>
      </c>
      <c r="P212" s="871">
        <f t="shared" ref="P212" si="315">P213+P214+P215</f>
        <v>0</v>
      </c>
      <c r="Q212" s="871">
        <f t="shared" ref="Q212" si="316">Q213+Q214+Q215</f>
        <v>0</v>
      </c>
      <c r="R212" s="863">
        <f>Q212-SUM(S212:Y212)</f>
        <v>0</v>
      </c>
      <c r="S212" s="872">
        <f t="shared" ref="S212" si="317">S213+S214+S215</f>
        <v>0</v>
      </c>
      <c r="T212" s="871">
        <f t="shared" ref="T212" si="318">T213+T214+T215</f>
        <v>0</v>
      </c>
      <c r="U212" s="871">
        <f t="shared" ref="U212" si="319">U213+U214+U215</f>
        <v>0</v>
      </c>
      <c r="V212" s="871">
        <f t="shared" ref="V212" si="320">V213+V214+V215</f>
        <v>0</v>
      </c>
      <c r="W212" s="871">
        <f t="shared" ref="W212" si="321">W213+W214+W215</f>
        <v>0</v>
      </c>
      <c r="X212" s="871">
        <f t="shared" ref="X212" si="322">X213+X214+X215</f>
        <v>0</v>
      </c>
      <c r="Y212" s="871">
        <f t="shared" ref="Y212" si="323">Y213+Y214+Y215</f>
        <v>0</v>
      </c>
      <c r="Z212" s="934"/>
      <c r="AA212" s="934"/>
      <c r="AB212" s="934"/>
      <c r="AC212" s="864"/>
      <c r="AD212" s="864"/>
    </row>
    <row r="213" spans="1:30" s="865" customFormat="1" ht="15" customHeight="1">
      <c r="A213" s="857"/>
      <c r="B213" s="858"/>
      <c r="C213" s="859" t="s">
        <v>230</v>
      </c>
      <c r="D213" s="857"/>
      <c r="E213" s="813"/>
      <c r="F213" s="813"/>
      <c r="G213" s="813"/>
      <c r="H213" s="870"/>
      <c r="I213" s="870" t="s">
        <v>257</v>
      </c>
      <c r="J213" s="1427"/>
      <c r="K213" s="1432"/>
      <c r="L213" s="871"/>
      <c r="M213" s="871"/>
      <c r="N213" s="871"/>
      <c r="O213" s="871"/>
      <c r="P213" s="871"/>
      <c r="Q213" s="871"/>
      <c r="R213" s="920"/>
      <c r="S213" s="872"/>
      <c r="T213" s="871"/>
      <c r="U213" s="871"/>
      <c r="V213" s="871"/>
      <c r="W213" s="871"/>
      <c r="X213" s="871"/>
      <c r="Y213" s="871"/>
      <c r="Z213" s="934"/>
      <c r="AA213" s="934"/>
      <c r="AB213" s="934"/>
      <c r="AC213" s="864"/>
      <c r="AD213" s="864"/>
    </row>
    <row r="214" spans="1:30" s="865" customFormat="1" ht="15" customHeight="1">
      <c r="A214" s="857"/>
      <c r="B214" s="858"/>
      <c r="C214" s="859" t="s">
        <v>231</v>
      </c>
      <c r="D214" s="857"/>
      <c r="E214" s="813"/>
      <c r="F214" s="813"/>
      <c r="G214" s="813"/>
      <c r="H214" s="870"/>
      <c r="I214" s="870" t="s">
        <v>285</v>
      </c>
      <c r="J214" s="1427"/>
      <c r="K214" s="1432"/>
      <c r="L214" s="871"/>
      <c r="M214" s="871"/>
      <c r="N214" s="871"/>
      <c r="O214" s="871"/>
      <c r="P214" s="871"/>
      <c r="Q214" s="871"/>
      <c r="R214" s="920"/>
      <c r="S214" s="872"/>
      <c r="T214" s="871"/>
      <c r="U214" s="871"/>
      <c r="V214" s="871"/>
      <c r="W214" s="871"/>
      <c r="X214" s="871"/>
      <c r="Y214" s="871"/>
      <c r="Z214" s="934"/>
      <c r="AA214" s="934"/>
      <c r="AB214" s="934"/>
      <c r="AC214" s="864"/>
      <c r="AD214" s="864"/>
    </row>
    <row r="215" spans="1:30" s="865" customFormat="1" ht="15" customHeight="1">
      <c r="A215" s="857"/>
      <c r="B215" s="858"/>
      <c r="C215" s="859" t="s">
        <v>231</v>
      </c>
      <c r="D215" s="857"/>
      <c r="E215" s="813"/>
      <c r="F215" s="813"/>
      <c r="G215" s="813"/>
      <c r="H215" s="870"/>
      <c r="I215" s="870" t="s">
        <v>258</v>
      </c>
      <c r="J215" s="1427"/>
      <c r="K215" s="1432"/>
      <c r="L215" s="871"/>
      <c r="M215" s="871"/>
      <c r="N215" s="871"/>
      <c r="O215" s="871"/>
      <c r="P215" s="871"/>
      <c r="Q215" s="871"/>
      <c r="R215" s="863"/>
      <c r="S215" s="872"/>
      <c r="T215" s="871"/>
      <c r="U215" s="871"/>
      <c r="V215" s="871"/>
      <c r="W215" s="871"/>
      <c r="X215" s="871"/>
      <c r="Y215" s="871"/>
      <c r="Z215" s="934"/>
      <c r="AA215" s="934"/>
      <c r="AB215" s="934"/>
      <c r="AC215" s="864"/>
      <c r="AD215" s="864"/>
    </row>
    <row r="216" spans="1:30" s="865" customFormat="1" ht="15" customHeight="1">
      <c r="A216" s="857"/>
      <c r="B216" s="858"/>
      <c r="C216" s="859" t="s">
        <v>230</v>
      </c>
      <c r="D216" s="857"/>
      <c r="E216" s="813"/>
      <c r="F216" s="813"/>
      <c r="G216" s="813"/>
      <c r="H216" s="870" t="s">
        <v>259</v>
      </c>
      <c r="I216" s="870"/>
      <c r="J216" s="1427"/>
      <c r="K216" s="1432"/>
      <c r="L216" s="871"/>
      <c r="M216" s="871"/>
      <c r="N216" s="871"/>
      <c r="O216" s="871"/>
      <c r="P216" s="871"/>
      <c r="Q216" s="871"/>
      <c r="R216" s="920"/>
      <c r="S216" s="872"/>
      <c r="T216" s="871"/>
      <c r="U216" s="871"/>
      <c r="V216" s="871"/>
      <c r="W216" s="871"/>
      <c r="X216" s="871"/>
      <c r="Y216" s="871"/>
      <c r="Z216" s="934"/>
      <c r="AA216" s="934"/>
      <c r="AB216" s="934"/>
      <c r="AC216" s="864"/>
      <c r="AD216" s="864"/>
    </row>
    <row r="217" spans="1:30" s="865" customFormat="1" ht="15" customHeight="1">
      <c r="A217" s="857"/>
      <c r="B217" s="959"/>
      <c r="C217" s="859" t="s">
        <v>231</v>
      </c>
      <c r="D217" s="857"/>
      <c r="E217" s="1426"/>
      <c r="F217" s="1426"/>
      <c r="G217" s="1426"/>
      <c r="H217" s="1427" t="s">
        <v>1303</v>
      </c>
      <c r="I217" s="1427"/>
      <c r="J217" s="1427"/>
      <c r="K217" s="1432"/>
      <c r="L217" s="960"/>
      <c r="M217" s="960"/>
      <c r="N217" s="960"/>
      <c r="O217" s="960"/>
      <c r="P217" s="960"/>
      <c r="Q217" s="960"/>
      <c r="R217" s="863"/>
      <c r="S217" s="872"/>
      <c r="T217" s="960"/>
      <c r="U217" s="960"/>
      <c r="V217" s="960"/>
      <c r="W217" s="960"/>
      <c r="X217" s="960"/>
      <c r="Y217" s="960"/>
      <c r="Z217" s="934"/>
      <c r="AA217" s="934"/>
      <c r="AB217" s="934"/>
      <c r="AC217" s="864"/>
      <c r="AD217" s="864"/>
    </row>
    <row r="218" spans="1:30" s="865" customFormat="1" ht="15" customHeight="1">
      <c r="A218" s="857"/>
      <c r="B218" s="858"/>
      <c r="C218" s="859"/>
      <c r="D218" s="857"/>
      <c r="E218" s="813"/>
      <c r="F218" s="813"/>
      <c r="G218" s="813"/>
      <c r="H218" s="813"/>
      <c r="I218" s="813"/>
      <c r="J218" s="1427"/>
      <c r="K218" s="1432"/>
      <c r="L218" s="871"/>
      <c r="M218" s="871"/>
      <c r="N218" s="871"/>
      <c r="O218" s="871"/>
      <c r="P218" s="871"/>
      <c r="Q218" s="871"/>
      <c r="R218" s="920"/>
      <c r="S218" s="872"/>
      <c r="T218" s="871"/>
      <c r="U218" s="871"/>
      <c r="V218" s="871"/>
      <c r="W218" s="871"/>
      <c r="X218" s="871"/>
      <c r="Y218" s="871"/>
      <c r="Z218" s="934"/>
      <c r="AA218" s="934"/>
      <c r="AB218" s="934"/>
      <c r="AC218" s="864"/>
      <c r="AD218" s="864"/>
    </row>
    <row r="219" spans="1:30" s="865" customFormat="1" ht="15" customHeight="1">
      <c r="A219" s="857"/>
      <c r="B219" s="858"/>
      <c r="C219" s="859" t="s">
        <v>231</v>
      </c>
      <c r="D219" s="857"/>
      <c r="E219" s="813"/>
      <c r="F219" s="813"/>
      <c r="G219" s="813" t="s">
        <v>862</v>
      </c>
      <c r="H219" s="870"/>
      <c r="I219" s="813"/>
      <c r="J219" s="1427"/>
      <c r="K219" s="1432"/>
      <c r="L219" s="871"/>
      <c r="M219" s="871"/>
      <c r="N219" s="871"/>
      <c r="O219" s="871"/>
      <c r="P219" s="871"/>
      <c r="Q219" s="871"/>
      <c r="R219" s="920"/>
      <c r="S219" s="872"/>
      <c r="T219" s="871"/>
      <c r="U219" s="871"/>
      <c r="V219" s="871"/>
      <c r="W219" s="871"/>
      <c r="X219" s="871"/>
      <c r="Y219" s="871"/>
      <c r="Z219" s="934"/>
      <c r="AA219" s="934"/>
      <c r="AB219" s="934"/>
      <c r="AC219" s="864"/>
      <c r="AD219" s="864"/>
    </row>
    <row r="220" spans="1:30" s="865" customFormat="1" ht="15" customHeight="1">
      <c r="A220" s="857"/>
      <c r="B220" s="858"/>
      <c r="C220" s="859" t="s">
        <v>231</v>
      </c>
      <c r="D220" s="857"/>
      <c r="E220" s="813"/>
      <c r="F220" s="813"/>
      <c r="G220" s="813" t="s">
        <v>451</v>
      </c>
      <c r="H220" s="870"/>
      <c r="I220" s="813"/>
      <c r="J220" s="1427"/>
      <c r="K220" s="1432"/>
      <c r="L220" s="871"/>
      <c r="M220" s="871"/>
      <c r="N220" s="871"/>
      <c r="O220" s="871"/>
      <c r="P220" s="871"/>
      <c r="Q220" s="871"/>
      <c r="R220" s="863"/>
      <c r="S220" s="872"/>
      <c r="T220" s="871"/>
      <c r="U220" s="871"/>
      <c r="V220" s="871"/>
      <c r="W220" s="871"/>
      <c r="X220" s="871"/>
      <c r="Y220" s="871"/>
      <c r="Z220" s="934"/>
      <c r="AA220" s="934"/>
      <c r="AB220" s="934"/>
      <c r="AC220" s="864"/>
      <c r="AD220" s="864"/>
    </row>
    <row r="221" spans="1:30" s="865" customFormat="1" ht="15" customHeight="1">
      <c r="A221" s="857"/>
      <c r="B221" s="858"/>
      <c r="C221" s="859"/>
      <c r="D221" s="857"/>
      <c r="E221" s="813"/>
      <c r="F221" s="813"/>
      <c r="G221" s="813"/>
      <c r="H221" s="870"/>
      <c r="I221" s="870"/>
      <c r="J221" s="1427"/>
      <c r="K221" s="1432"/>
      <c r="L221" s="871"/>
      <c r="M221" s="871"/>
      <c r="N221" s="871"/>
      <c r="O221" s="871"/>
      <c r="P221" s="871"/>
      <c r="Q221" s="871"/>
      <c r="R221" s="920"/>
      <c r="S221" s="872"/>
      <c r="T221" s="871"/>
      <c r="U221" s="871"/>
      <c r="V221" s="871"/>
      <c r="W221" s="871"/>
      <c r="X221" s="871"/>
      <c r="Y221" s="871"/>
      <c r="Z221" s="934"/>
      <c r="AA221" s="934"/>
      <c r="AB221" s="934"/>
      <c r="AC221" s="864"/>
      <c r="AD221" s="864"/>
    </row>
    <row r="222" spans="1:30" s="865" customFormat="1" ht="15" customHeight="1">
      <c r="A222" s="857"/>
      <c r="B222" s="858"/>
      <c r="C222" s="859"/>
      <c r="D222" s="857"/>
      <c r="E222" s="813"/>
      <c r="F222" s="813" t="s">
        <v>449</v>
      </c>
      <c r="G222" s="813" t="s">
        <v>260</v>
      </c>
      <c r="H222" s="870"/>
      <c r="I222" s="870"/>
      <c r="J222" s="1427"/>
      <c r="K222" s="1431" t="s">
        <v>29</v>
      </c>
      <c r="L222" s="871">
        <f>L224+L225</f>
        <v>0</v>
      </c>
      <c r="M222" s="871">
        <f>M224+M225</f>
        <v>0</v>
      </c>
      <c r="N222" s="871">
        <f>N224+N225</f>
        <v>0</v>
      </c>
      <c r="O222" s="871">
        <f t="shared" ref="O222:Q222" si="324">O224+O225</f>
        <v>0</v>
      </c>
      <c r="P222" s="871">
        <f t="shared" si="324"/>
        <v>0</v>
      </c>
      <c r="Q222" s="871">
        <f t="shared" si="324"/>
        <v>0</v>
      </c>
      <c r="R222" s="863">
        <f>Q222-SUM(S222:Y222)</f>
        <v>0</v>
      </c>
      <c r="S222" s="872">
        <f t="shared" ref="S222:Y222" si="325">S224+S225</f>
        <v>0</v>
      </c>
      <c r="T222" s="871">
        <f t="shared" si="325"/>
        <v>0</v>
      </c>
      <c r="U222" s="871">
        <f t="shared" si="325"/>
        <v>0</v>
      </c>
      <c r="V222" s="871">
        <f t="shared" si="325"/>
        <v>0</v>
      </c>
      <c r="W222" s="871">
        <f t="shared" si="325"/>
        <v>0</v>
      </c>
      <c r="X222" s="871">
        <f t="shared" si="325"/>
        <v>0</v>
      </c>
      <c r="Y222" s="871">
        <f t="shared" si="325"/>
        <v>0</v>
      </c>
      <c r="Z222" s="934"/>
      <c r="AA222" s="934"/>
      <c r="AB222" s="934"/>
      <c r="AC222" s="864"/>
      <c r="AD222" s="864"/>
    </row>
    <row r="223" spans="1:30" s="865" customFormat="1" ht="15" customHeight="1">
      <c r="A223" s="857"/>
      <c r="B223" s="858"/>
      <c r="C223" s="859"/>
      <c r="D223" s="857"/>
      <c r="E223" s="813"/>
      <c r="F223" s="813"/>
      <c r="G223" s="813" t="s">
        <v>261</v>
      </c>
      <c r="H223" s="870"/>
      <c r="I223" s="870"/>
      <c r="J223" s="1427"/>
      <c r="K223" s="1432"/>
      <c r="L223" s="871"/>
      <c r="M223" s="871"/>
      <c r="N223" s="871"/>
      <c r="O223" s="871"/>
      <c r="P223" s="871"/>
      <c r="Q223" s="871"/>
      <c r="R223" s="920"/>
      <c r="S223" s="872"/>
      <c r="T223" s="871"/>
      <c r="U223" s="871"/>
      <c r="V223" s="871"/>
      <c r="W223" s="871"/>
      <c r="X223" s="871"/>
      <c r="Y223" s="871"/>
      <c r="Z223" s="934"/>
      <c r="AA223" s="934"/>
      <c r="AB223" s="934"/>
      <c r="AC223" s="864"/>
      <c r="AD223" s="864"/>
    </row>
    <row r="224" spans="1:30" s="865" customFormat="1" ht="15" customHeight="1">
      <c r="A224" s="857"/>
      <c r="B224" s="858"/>
      <c r="C224" s="859" t="s">
        <v>231</v>
      </c>
      <c r="D224" s="857"/>
      <c r="E224" s="813"/>
      <c r="F224" s="813"/>
      <c r="G224" s="813"/>
      <c r="H224" s="870" t="s">
        <v>285</v>
      </c>
      <c r="I224" s="870"/>
      <c r="J224" s="1427"/>
      <c r="K224" s="1432"/>
      <c r="L224" s="871"/>
      <c r="M224" s="871"/>
      <c r="N224" s="871"/>
      <c r="O224" s="871"/>
      <c r="P224" s="871"/>
      <c r="Q224" s="871"/>
      <c r="R224" s="920"/>
      <c r="S224" s="872"/>
      <c r="T224" s="871"/>
      <c r="U224" s="871"/>
      <c r="V224" s="871"/>
      <c r="W224" s="871"/>
      <c r="X224" s="871"/>
      <c r="Y224" s="871"/>
      <c r="Z224" s="934"/>
      <c r="AA224" s="934"/>
      <c r="AB224" s="934"/>
      <c r="AC224" s="864"/>
      <c r="AD224" s="864"/>
    </row>
    <row r="225" spans="1:30" s="865" customFormat="1" ht="15" customHeight="1">
      <c r="A225" s="857"/>
      <c r="B225" s="858"/>
      <c r="C225" s="859" t="s">
        <v>230</v>
      </c>
      <c r="D225" s="857"/>
      <c r="E225" s="813"/>
      <c r="F225" s="813"/>
      <c r="G225" s="813"/>
      <c r="H225" s="870" t="s">
        <v>286</v>
      </c>
      <c r="I225" s="870"/>
      <c r="J225" s="1427"/>
      <c r="K225" s="1432"/>
      <c r="L225" s="871"/>
      <c r="M225" s="871"/>
      <c r="N225" s="871"/>
      <c r="O225" s="871"/>
      <c r="P225" s="871"/>
      <c r="Q225" s="871"/>
      <c r="R225" s="920"/>
      <c r="S225" s="872"/>
      <c r="T225" s="871"/>
      <c r="U225" s="871"/>
      <c r="V225" s="871"/>
      <c r="W225" s="871"/>
      <c r="X225" s="871"/>
      <c r="Y225" s="871"/>
      <c r="Z225" s="934"/>
      <c r="AA225" s="934"/>
      <c r="AB225" s="934"/>
      <c r="AC225" s="864"/>
      <c r="AD225" s="864"/>
    </row>
    <row r="226" spans="1:30" s="865" customFormat="1" ht="15" customHeight="1">
      <c r="A226" s="857"/>
      <c r="B226" s="858"/>
      <c r="C226" s="859"/>
      <c r="D226" s="857"/>
      <c r="E226" s="813"/>
      <c r="F226" s="813"/>
      <c r="G226" s="813"/>
      <c r="H226" s="870"/>
      <c r="I226" s="870"/>
      <c r="J226" s="1427"/>
      <c r="K226" s="1432"/>
      <c r="L226" s="871"/>
      <c r="M226" s="871"/>
      <c r="N226" s="871"/>
      <c r="O226" s="871"/>
      <c r="P226" s="871"/>
      <c r="Q226" s="871"/>
      <c r="R226" s="920"/>
      <c r="S226" s="872"/>
      <c r="T226" s="871"/>
      <c r="U226" s="871"/>
      <c r="V226" s="871"/>
      <c r="W226" s="871"/>
      <c r="X226" s="871"/>
      <c r="Y226" s="871"/>
      <c r="Z226" s="934"/>
      <c r="AA226" s="934"/>
      <c r="AB226" s="934"/>
      <c r="AC226" s="864"/>
      <c r="AD226" s="864"/>
    </row>
    <row r="227" spans="1:30" s="865" customFormat="1" ht="15" customHeight="1">
      <c r="A227" s="857"/>
      <c r="B227" s="858"/>
      <c r="C227" s="859" t="s">
        <v>231</v>
      </c>
      <c r="D227" s="857"/>
      <c r="E227" s="813"/>
      <c r="F227" s="813"/>
      <c r="G227" s="813" t="s">
        <v>862</v>
      </c>
      <c r="H227" s="870"/>
      <c r="I227" s="870"/>
      <c r="J227" s="1427"/>
      <c r="K227" s="1432"/>
      <c r="L227" s="871"/>
      <c r="M227" s="871"/>
      <c r="N227" s="871"/>
      <c r="O227" s="871"/>
      <c r="P227" s="871"/>
      <c r="Q227" s="871"/>
      <c r="R227" s="920"/>
      <c r="S227" s="872"/>
      <c r="T227" s="871"/>
      <c r="U227" s="871"/>
      <c r="V227" s="871"/>
      <c r="W227" s="871"/>
      <c r="X227" s="871"/>
      <c r="Y227" s="871"/>
      <c r="Z227" s="934"/>
      <c r="AA227" s="934"/>
      <c r="AB227" s="934"/>
      <c r="AC227" s="864"/>
      <c r="AD227" s="864"/>
    </row>
    <row r="228" spans="1:30" s="865" customFormat="1" ht="15" customHeight="1">
      <c r="A228" s="857"/>
      <c r="B228" s="858"/>
      <c r="C228" s="859" t="s">
        <v>231</v>
      </c>
      <c r="D228" s="857"/>
      <c r="E228" s="813"/>
      <c r="F228" s="813"/>
      <c r="G228" s="813" t="s">
        <v>451</v>
      </c>
      <c r="H228" s="870"/>
      <c r="I228" s="870"/>
      <c r="J228" s="1427"/>
      <c r="K228" s="1432"/>
      <c r="L228" s="871"/>
      <c r="M228" s="871"/>
      <c r="N228" s="871"/>
      <c r="O228" s="871"/>
      <c r="P228" s="871"/>
      <c r="Q228" s="871"/>
      <c r="R228" s="920"/>
      <c r="S228" s="872"/>
      <c r="T228" s="871"/>
      <c r="U228" s="871"/>
      <c r="V228" s="871"/>
      <c r="W228" s="871"/>
      <c r="X228" s="871"/>
      <c r="Y228" s="871"/>
      <c r="Z228" s="934"/>
      <c r="AA228" s="934"/>
      <c r="AB228" s="934"/>
      <c r="AC228" s="864"/>
      <c r="AD228" s="864"/>
    </row>
    <row r="229" spans="1:30" s="865" customFormat="1" ht="15" customHeight="1">
      <c r="A229" s="857"/>
      <c r="B229" s="858"/>
      <c r="C229" s="859"/>
      <c r="D229" s="857"/>
      <c r="E229" s="813"/>
      <c r="F229" s="813"/>
      <c r="G229" s="813"/>
      <c r="H229" s="870"/>
      <c r="I229" s="870"/>
      <c r="J229" s="1427"/>
      <c r="K229" s="1432"/>
      <c r="L229" s="871"/>
      <c r="M229" s="871"/>
      <c r="N229" s="871"/>
      <c r="O229" s="871"/>
      <c r="P229" s="871"/>
      <c r="Q229" s="871"/>
      <c r="R229" s="863"/>
      <c r="S229" s="872"/>
      <c r="T229" s="871"/>
      <c r="U229" s="871"/>
      <c r="V229" s="871"/>
      <c r="W229" s="871"/>
      <c r="X229" s="871"/>
      <c r="Y229" s="871"/>
      <c r="Z229" s="934"/>
      <c r="AA229" s="934"/>
      <c r="AB229" s="934"/>
      <c r="AC229" s="864"/>
      <c r="AD229" s="864"/>
    </row>
    <row r="230" spans="1:30" s="865" customFormat="1" ht="15" customHeight="1">
      <c r="A230" s="857"/>
      <c r="B230" s="858"/>
      <c r="C230" s="859"/>
      <c r="D230" s="857"/>
      <c r="E230" s="813" t="s">
        <v>440</v>
      </c>
      <c r="F230" s="813" t="s">
        <v>262</v>
      </c>
      <c r="G230" s="813"/>
      <c r="H230" s="813"/>
      <c r="I230" s="813"/>
      <c r="J230" s="1426"/>
      <c r="K230" s="1431" t="s">
        <v>845</v>
      </c>
      <c r="L230" s="858">
        <f>L232+L233+L234+L235+L236</f>
        <v>0</v>
      </c>
      <c r="M230" s="858">
        <f>M232+M233+M234+M235+M236</f>
        <v>0</v>
      </c>
      <c r="N230" s="858">
        <f>N232+N233+N234+N235+N236</f>
        <v>0</v>
      </c>
      <c r="O230" s="858">
        <f t="shared" ref="O230:Q230" si="326">O232+O233+O234+O235+O236</f>
        <v>0</v>
      </c>
      <c r="P230" s="858">
        <f t="shared" si="326"/>
        <v>0</v>
      </c>
      <c r="Q230" s="858">
        <f t="shared" si="326"/>
        <v>0</v>
      </c>
      <c r="R230" s="863">
        <f>Q230-SUM(S230:Y230)</f>
        <v>0</v>
      </c>
      <c r="S230" s="859">
        <f t="shared" ref="S230:Y230" si="327">S232+S233+S234+S235+S236</f>
        <v>0</v>
      </c>
      <c r="T230" s="858">
        <f t="shared" si="327"/>
        <v>0</v>
      </c>
      <c r="U230" s="858">
        <f t="shared" si="327"/>
        <v>0</v>
      </c>
      <c r="V230" s="858">
        <f t="shared" si="327"/>
        <v>0</v>
      </c>
      <c r="W230" s="858">
        <f t="shared" si="327"/>
        <v>0</v>
      </c>
      <c r="X230" s="858">
        <f t="shared" si="327"/>
        <v>0</v>
      </c>
      <c r="Y230" s="858">
        <f t="shared" si="327"/>
        <v>0</v>
      </c>
      <c r="Z230" s="934"/>
      <c r="AA230" s="934"/>
      <c r="AB230" s="934"/>
      <c r="AC230" s="864"/>
      <c r="AD230" s="864"/>
    </row>
    <row r="231" spans="1:30" s="865" customFormat="1" ht="15" customHeight="1">
      <c r="A231" s="857"/>
      <c r="B231" s="858"/>
      <c r="C231" s="859"/>
      <c r="D231" s="857"/>
      <c r="E231" s="813"/>
      <c r="F231" s="813"/>
      <c r="G231" s="813"/>
      <c r="H231" s="813"/>
      <c r="I231" s="813"/>
      <c r="J231" s="1426"/>
      <c r="K231" s="1431"/>
      <c r="L231" s="858"/>
      <c r="M231" s="858"/>
      <c r="N231" s="858"/>
      <c r="O231" s="858"/>
      <c r="P231" s="858"/>
      <c r="Q231" s="858"/>
      <c r="R231" s="920"/>
      <c r="S231" s="859"/>
      <c r="T231" s="858"/>
      <c r="U231" s="858"/>
      <c r="V231" s="858"/>
      <c r="W231" s="858"/>
      <c r="X231" s="858"/>
      <c r="Y231" s="858"/>
      <c r="Z231" s="934"/>
      <c r="AA231" s="934"/>
      <c r="AB231" s="934"/>
      <c r="AC231" s="864"/>
      <c r="AD231" s="864"/>
    </row>
    <row r="232" spans="1:30" s="865" customFormat="1" ht="15" customHeight="1">
      <c r="A232" s="857"/>
      <c r="B232" s="858"/>
      <c r="C232" s="876" t="s">
        <v>231</v>
      </c>
      <c r="D232" s="815"/>
      <c r="E232" s="815"/>
      <c r="F232" s="815"/>
      <c r="G232" s="815" t="s">
        <v>500</v>
      </c>
      <c r="H232" s="815"/>
      <c r="I232" s="815"/>
      <c r="J232" s="1426"/>
      <c r="K232" s="1431"/>
      <c r="L232" s="858"/>
      <c r="M232" s="858"/>
      <c r="N232" s="858"/>
      <c r="O232" s="858"/>
      <c r="P232" s="858"/>
      <c r="Q232" s="858"/>
      <c r="R232" s="920"/>
      <c r="S232" s="859"/>
      <c r="T232" s="858"/>
      <c r="U232" s="858"/>
      <c r="V232" s="858"/>
      <c r="W232" s="858"/>
      <c r="X232" s="858"/>
      <c r="Y232" s="858"/>
      <c r="Z232" s="934"/>
      <c r="AA232" s="934"/>
      <c r="AB232" s="934"/>
      <c r="AC232" s="864"/>
      <c r="AD232" s="864"/>
    </row>
    <row r="233" spans="1:30" s="865" customFormat="1" ht="15" customHeight="1">
      <c r="A233" s="857"/>
      <c r="B233" s="858"/>
      <c r="C233" s="876" t="s">
        <v>231</v>
      </c>
      <c r="D233" s="815"/>
      <c r="E233" s="815"/>
      <c r="F233" s="815"/>
      <c r="G233" s="815" t="s">
        <v>501</v>
      </c>
      <c r="H233" s="816"/>
      <c r="I233" s="816"/>
      <c r="J233" s="1427"/>
      <c r="K233" s="1432"/>
      <c r="L233" s="871"/>
      <c r="M233" s="871"/>
      <c r="N233" s="871"/>
      <c r="O233" s="871"/>
      <c r="P233" s="871"/>
      <c r="Q233" s="871"/>
      <c r="R233" s="920"/>
      <c r="S233" s="872"/>
      <c r="T233" s="871"/>
      <c r="U233" s="871"/>
      <c r="V233" s="871"/>
      <c r="W233" s="871"/>
      <c r="X233" s="871"/>
      <c r="Y233" s="871"/>
      <c r="Z233" s="934"/>
      <c r="AA233" s="934"/>
      <c r="AB233" s="934"/>
      <c r="AC233" s="864"/>
      <c r="AD233" s="864"/>
    </row>
    <row r="234" spans="1:30" s="865" customFormat="1" ht="15" customHeight="1">
      <c r="A234" s="857"/>
      <c r="B234" s="858"/>
      <c r="C234" s="876" t="s">
        <v>502</v>
      </c>
      <c r="D234" s="815"/>
      <c r="E234" s="815"/>
      <c r="F234" s="815"/>
      <c r="G234" s="815" t="s">
        <v>503</v>
      </c>
      <c r="H234" s="816"/>
      <c r="I234" s="816"/>
      <c r="J234" s="1427"/>
      <c r="K234" s="1432"/>
      <c r="L234" s="871"/>
      <c r="M234" s="871"/>
      <c r="N234" s="871"/>
      <c r="O234" s="871"/>
      <c r="P234" s="871"/>
      <c r="Q234" s="871"/>
      <c r="R234" s="863"/>
      <c r="S234" s="872"/>
      <c r="T234" s="871"/>
      <c r="U234" s="871"/>
      <c r="V234" s="871"/>
      <c r="W234" s="871"/>
      <c r="X234" s="871"/>
      <c r="Y234" s="871"/>
      <c r="Z234" s="934"/>
      <c r="AA234" s="934"/>
      <c r="AB234" s="934"/>
      <c r="AC234" s="864"/>
      <c r="AD234" s="864"/>
    </row>
    <row r="235" spans="1:30" s="865" customFormat="1" ht="15" customHeight="1">
      <c r="A235" s="857"/>
      <c r="B235" s="858"/>
      <c r="C235" s="876" t="s">
        <v>231</v>
      </c>
      <c r="D235" s="815"/>
      <c r="E235" s="815"/>
      <c r="F235" s="815"/>
      <c r="G235" s="815" t="s">
        <v>1304</v>
      </c>
      <c r="H235" s="815"/>
      <c r="I235" s="815"/>
      <c r="J235" s="1426"/>
      <c r="K235" s="1431"/>
      <c r="L235" s="858"/>
      <c r="M235" s="858"/>
      <c r="N235" s="858"/>
      <c r="O235" s="858"/>
      <c r="P235" s="858"/>
      <c r="Q235" s="858"/>
      <c r="R235" s="920"/>
      <c r="S235" s="859"/>
      <c r="T235" s="858"/>
      <c r="U235" s="858"/>
      <c r="V235" s="858"/>
      <c r="W235" s="858"/>
      <c r="X235" s="858"/>
      <c r="Y235" s="858"/>
      <c r="Z235" s="934"/>
      <c r="AA235" s="934"/>
      <c r="AB235" s="934"/>
      <c r="AC235" s="864"/>
      <c r="AD235" s="864"/>
    </row>
    <row r="236" spans="1:30" s="865" customFormat="1" ht="15" customHeight="1">
      <c r="A236" s="857"/>
      <c r="B236" s="858"/>
      <c r="C236" s="876" t="s">
        <v>231</v>
      </c>
      <c r="D236" s="815"/>
      <c r="E236" s="815"/>
      <c r="F236" s="815"/>
      <c r="G236" s="815" t="s">
        <v>504</v>
      </c>
      <c r="H236" s="815"/>
      <c r="I236" s="815"/>
      <c r="J236" s="1426"/>
      <c r="K236" s="1431"/>
      <c r="L236" s="858"/>
      <c r="M236" s="858"/>
      <c r="N236" s="858"/>
      <c r="O236" s="858"/>
      <c r="P236" s="858"/>
      <c r="Q236" s="858"/>
      <c r="R236" s="920"/>
      <c r="S236" s="859"/>
      <c r="T236" s="858"/>
      <c r="U236" s="858"/>
      <c r="V236" s="858"/>
      <c r="W236" s="858"/>
      <c r="X236" s="858"/>
      <c r="Y236" s="858"/>
      <c r="Z236" s="934"/>
      <c r="AA236" s="934"/>
      <c r="AB236" s="934"/>
      <c r="AC236" s="864"/>
      <c r="AD236" s="864"/>
    </row>
    <row r="237" spans="1:30" s="865" customFormat="1" ht="15" customHeight="1">
      <c r="A237" s="857"/>
      <c r="B237" s="858"/>
      <c r="C237" s="859"/>
      <c r="D237" s="857"/>
      <c r="E237" s="813"/>
      <c r="F237" s="813"/>
      <c r="G237" s="870"/>
      <c r="H237" s="870"/>
      <c r="I237" s="870"/>
      <c r="J237" s="1427"/>
      <c r="K237" s="1432"/>
      <c r="L237" s="871"/>
      <c r="M237" s="871"/>
      <c r="N237" s="871"/>
      <c r="O237" s="871"/>
      <c r="P237" s="871"/>
      <c r="Q237" s="871"/>
      <c r="R237" s="920"/>
      <c r="S237" s="872"/>
      <c r="T237" s="871"/>
      <c r="U237" s="871"/>
      <c r="V237" s="871"/>
      <c r="W237" s="871"/>
      <c r="X237" s="871"/>
      <c r="Y237" s="871"/>
      <c r="Z237" s="934"/>
      <c r="AA237" s="934"/>
      <c r="AB237" s="934"/>
      <c r="AC237" s="864"/>
      <c r="AD237" s="864"/>
    </row>
    <row r="238" spans="1:30" s="865" customFormat="1" ht="15" customHeight="1">
      <c r="A238" s="857"/>
      <c r="B238" s="858"/>
      <c r="C238" s="859" t="s">
        <v>231</v>
      </c>
      <c r="D238" s="857"/>
      <c r="E238" s="813"/>
      <c r="F238" s="813"/>
      <c r="G238" s="813" t="s">
        <v>862</v>
      </c>
      <c r="H238" s="870"/>
      <c r="I238" s="813"/>
      <c r="J238" s="1426"/>
      <c r="K238" s="1431"/>
      <c r="L238" s="858"/>
      <c r="M238" s="858"/>
      <c r="N238" s="858"/>
      <c r="O238" s="858"/>
      <c r="P238" s="858"/>
      <c r="Q238" s="858"/>
      <c r="R238" s="920"/>
      <c r="S238" s="859"/>
      <c r="T238" s="858"/>
      <c r="U238" s="858"/>
      <c r="V238" s="858"/>
      <c r="W238" s="858"/>
      <c r="X238" s="858"/>
      <c r="Y238" s="858"/>
      <c r="Z238" s="934"/>
      <c r="AA238" s="934"/>
      <c r="AB238" s="934"/>
      <c r="AC238" s="864"/>
      <c r="AD238" s="864"/>
    </row>
    <row r="239" spans="1:30" s="865" customFormat="1" ht="15" customHeight="1">
      <c r="A239" s="857"/>
      <c r="B239" s="858"/>
      <c r="C239" s="859"/>
      <c r="D239" s="857"/>
      <c r="E239" s="813"/>
      <c r="F239" s="813"/>
      <c r="G239" s="870"/>
      <c r="H239" s="870"/>
      <c r="I239" s="870"/>
      <c r="J239" s="1427"/>
      <c r="K239" s="1432"/>
      <c r="L239" s="871"/>
      <c r="M239" s="871"/>
      <c r="N239" s="871"/>
      <c r="O239" s="871"/>
      <c r="P239" s="871"/>
      <c r="Q239" s="871"/>
      <c r="R239" s="920"/>
      <c r="S239" s="872"/>
      <c r="T239" s="871"/>
      <c r="U239" s="871"/>
      <c r="V239" s="871"/>
      <c r="W239" s="871"/>
      <c r="X239" s="871"/>
      <c r="Y239" s="871"/>
      <c r="Z239" s="934"/>
      <c r="AA239" s="934"/>
      <c r="AB239" s="934"/>
      <c r="AC239" s="864"/>
      <c r="AD239" s="864"/>
    </row>
    <row r="240" spans="1:30" s="865" customFormat="1" ht="15" customHeight="1">
      <c r="A240" s="857"/>
      <c r="B240" s="858"/>
      <c r="C240" s="859"/>
      <c r="D240" s="857"/>
      <c r="E240" s="813" t="s">
        <v>441</v>
      </c>
      <c r="F240" s="813" t="s">
        <v>1305</v>
      </c>
      <c r="G240" s="813"/>
      <c r="H240" s="870"/>
      <c r="I240" s="870"/>
      <c r="J240" s="1427"/>
      <c r="K240" s="1432"/>
      <c r="L240" s="858">
        <f>L242+L243</f>
        <v>0</v>
      </c>
      <c r="M240" s="858">
        <f>M242+M243</f>
        <v>0</v>
      </c>
      <c r="N240" s="858">
        <f>N242+N243</f>
        <v>0</v>
      </c>
      <c r="O240" s="858">
        <f t="shared" ref="O240:Q240" si="328">O242+O243</f>
        <v>0</v>
      </c>
      <c r="P240" s="858">
        <f t="shared" si="328"/>
        <v>0</v>
      </c>
      <c r="Q240" s="858">
        <f t="shared" si="328"/>
        <v>0</v>
      </c>
      <c r="R240" s="863">
        <f>Q240-SUM(S240:Y240)</f>
        <v>0</v>
      </c>
      <c r="S240" s="859">
        <f t="shared" ref="S240:Y240" si="329">S242+S243</f>
        <v>0</v>
      </c>
      <c r="T240" s="858">
        <f t="shared" si="329"/>
        <v>0</v>
      </c>
      <c r="U240" s="858">
        <f t="shared" si="329"/>
        <v>0</v>
      </c>
      <c r="V240" s="858">
        <f t="shared" si="329"/>
        <v>0</v>
      </c>
      <c r="W240" s="858">
        <f t="shared" si="329"/>
        <v>0</v>
      </c>
      <c r="X240" s="858">
        <f t="shared" si="329"/>
        <v>0</v>
      </c>
      <c r="Y240" s="858">
        <f t="shared" si="329"/>
        <v>0</v>
      </c>
      <c r="Z240" s="934"/>
      <c r="AA240" s="934"/>
      <c r="AB240" s="934"/>
      <c r="AC240" s="864"/>
      <c r="AD240" s="864"/>
    </row>
    <row r="241" spans="1:42" s="865" customFormat="1" ht="15" customHeight="1">
      <c r="A241" s="857"/>
      <c r="B241" s="858"/>
      <c r="C241" s="859"/>
      <c r="D241" s="857"/>
      <c r="E241" s="813"/>
      <c r="F241" s="813"/>
      <c r="G241" s="813"/>
      <c r="H241" s="870"/>
      <c r="I241" s="870"/>
      <c r="J241" s="1427"/>
      <c r="K241" s="1432"/>
      <c r="L241" s="871"/>
      <c r="M241" s="871"/>
      <c r="N241" s="871"/>
      <c r="O241" s="871"/>
      <c r="P241" s="871"/>
      <c r="Q241" s="871"/>
      <c r="R241" s="861"/>
      <c r="S241" s="872"/>
      <c r="T241" s="871"/>
      <c r="U241" s="871"/>
      <c r="V241" s="871"/>
      <c r="W241" s="871"/>
      <c r="X241" s="871"/>
      <c r="Y241" s="871"/>
      <c r="Z241" s="934"/>
      <c r="AA241" s="934"/>
      <c r="AB241" s="934"/>
      <c r="AC241" s="864"/>
      <c r="AD241" s="864"/>
      <c r="AE241" s="864"/>
      <c r="AF241" s="864"/>
      <c r="AG241" s="864"/>
      <c r="AH241" s="864"/>
      <c r="AI241" s="864"/>
      <c r="AJ241" s="864"/>
      <c r="AK241" s="864"/>
      <c r="AL241" s="864"/>
      <c r="AM241" s="864"/>
      <c r="AN241" s="864"/>
      <c r="AO241" s="864"/>
      <c r="AP241" s="864"/>
    </row>
    <row r="242" spans="1:42" s="865" customFormat="1" ht="15" customHeight="1">
      <c r="A242" s="857"/>
      <c r="B242" s="858"/>
      <c r="C242" s="859" t="s">
        <v>231</v>
      </c>
      <c r="D242" s="857"/>
      <c r="E242" s="813"/>
      <c r="F242" s="813"/>
      <c r="G242" s="813" t="s">
        <v>1306</v>
      </c>
      <c r="H242" s="870"/>
      <c r="I242" s="870"/>
      <c r="J242" s="1427"/>
      <c r="K242" s="1432"/>
      <c r="L242" s="871"/>
      <c r="M242" s="871"/>
      <c r="N242" s="871"/>
      <c r="O242" s="871"/>
      <c r="P242" s="871"/>
      <c r="Q242" s="871"/>
      <c r="R242" s="861"/>
      <c r="S242" s="872"/>
      <c r="T242" s="871"/>
      <c r="U242" s="871"/>
      <c r="V242" s="871"/>
      <c r="W242" s="871"/>
      <c r="X242" s="871"/>
      <c r="Y242" s="871"/>
      <c r="Z242" s="934"/>
      <c r="AA242" s="934"/>
      <c r="AB242" s="934"/>
      <c r="AC242" s="864"/>
      <c r="AD242" s="864"/>
      <c r="AE242" s="864"/>
      <c r="AF242" s="864"/>
      <c r="AG242" s="864"/>
      <c r="AH242" s="864"/>
      <c r="AI242" s="864"/>
      <c r="AJ242" s="864"/>
      <c r="AK242" s="864"/>
      <c r="AL242" s="864"/>
      <c r="AM242" s="864"/>
      <c r="AN242" s="864"/>
      <c r="AO242" s="864"/>
      <c r="AP242" s="864"/>
    </row>
    <row r="243" spans="1:42" s="865" customFormat="1" ht="15" customHeight="1">
      <c r="A243" s="857"/>
      <c r="B243" s="858"/>
      <c r="C243" s="859" t="s">
        <v>231</v>
      </c>
      <c r="D243" s="857"/>
      <c r="E243" s="813"/>
      <c r="F243" s="813"/>
      <c r="G243" s="813" t="s">
        <v>1307</v>
      </c>
      <c r="H243" s="870"/>
      <c r="I243" s="870"/>
      <c r="J243" s="1427"/>
      <c r="K243" s="1432"/>
      <c r="L243" s="871"/>
      <c r="M243" s="871"/>
      <c r="N243" s="871"/>
      <c r="O243" s="871"/>
      <c r="P243" s="871"/>
      <c r="Q243" s="871"/>
      <c r="R243" s="861"/>
      <c r="S243" s="872"/>
      <c r="T243" s="871"/>
      <c r="U243" s="871"/>
      <c r="V243" s="871"/>
      <c r="W243" s="871"/>
      <c r="X243" s="871"/>
      <c r="Y243" s="871"/>
      <c r="Z243" s="934"/>
      <c r="AA243" s="934"/>
      <c r="AB243" s="934"/>
      <c r="AC243" s="864"/>
      <c r="AD243" s="864"/>
      <c r="AE243" s="864"/>
      <c r="AF243" s="864"/>
      <c r="AG243" s="864"/>
      <c r="AH243" s="864"/>
      <c r="AI243" s="864"/>
      <c r="AJ243" s="864"/>
      <c r="AK243" s="864"/>
      <c r="AL243" s="864"/>
      <c r="AM243" s="864"/>
      <c r="AN243" s="864"/>
      <c r="AO243" s="864"/>
      <c r="AP243" s="864"/>
    </row>
    <row r="244" spans="1:42" s="865" customFormat="1" ht="15" customHeight="1">
      <c r="A244" s="857"/>
      <c r="B244" s="858"/>
      <c r="C244" s="859"/>
      <c r="D244" s="857"/>
      <c r="E244" s="813"/>
      <c r="F244" s="813"/>
      <c r="G244" s="813"/>
      <c r="H244" s="870"/>
      <c r="I244" s="870"/>
      <c r="J244" s="1427"/>
      <c r="K244" s="1432"/>
      <c r="L244" s="871"/>
      <c r="M244" s="871"/>
      <c r="N244" s="871"/>
      <c r="O244" s="871"/>
      <c r="P244" s="871"/>
      <c r="Q244" s="871"/>
      <c r="R244" s="861"/>
      <c r="S244" s="872"/>
      <c r="T244" s="871"/>
      <c r="U244" s="871"/>
      <c r="V244" s="871"/>
      <c r="W244" s="871"/>
      <c r="X244" s="871"/>
      <c r="Y244" s="871"/>
      <c r="Z244" s="934"/>
      <c r="AA244" s="934"/>
      <c r="AB244" s="934"/>
      <c r="AC244" s="864"/>
      <c r="AD244" s="864"/>
      <c r="AE244" s="864"/>
      <c r="AF244" s="864"/>
      <c r="AG244" s="864"/>
      <c r="AH244" s="864"/>
      <c r="AI244" s="864"/>
      <c r="AJ244" s="864"/>
      <c r="AK244" s="864"/>
      <c r="AL244" s="864"/>
      <c r="AM244" s="864"/>
      <c r="AN244" s="864"/>
      <c r="AO244" s="864"/>
      <c r="AP244" s="864"/>
    </row>
    <row r="245" spans="1:42" s="865" customFormat="1" ht="15" customHeight="1">
      <c r="A245" s="857"/>
      <c r="B245" s="858"/>
      <c r="C245" s="859"/>
      <c r="D245" s="857"/>
      <c r="E245" s="813" t="s">
        <v>442</v>
      </c>
      <c r="F245" s="813" t="s">
        <v>263</v>
      </c>
      <c r="G245" s="813"/>
      <c r="H245" s="813"/>
      <c r="I245" s="813"/>
      <c r="J245" s="1426"/>
      <c r="K245" s="1431" t="s">
        <v>1557</v>
      </c>
      <c r="L245" s="858">
        <f>L247+L248+L249+L250+L256+L260+L261+L263+L262</f>
        <v>0</v>
      </c>
      <c r="M245" s="858">
        <f>M247+M248+M249+M250+M256+M260+M261+M263+M262</f>
        <v>0</v>
      </c>
      <c r="N245" s="858">
        <f>N247+N248+N249+N250+N256+N260+N261+N263+N262</f>
        <v>0</v>
      </c>
      <c r="O245" s="858">
        <f t="shared" ref="O245:Q245" si="330">O247+O248+O249+O250+O256+O260+O261+O263+O262</f>
        <v>0</v>
      </c>
      <c r="P245" s="858">
        <f t="shared" si="330"/>
        <v>0</v>
      </c>
      <c r="Q245" s="858">
        <f t="shared" si="330"/>
        <v>0</v>
      </c>
      <c r="R245" s="863">
        <f>Q245-SUM(S245:Y245)</f>
        <v>0</v>
      </c>
      <c r="S245" s="859">
        <f t="shared" ref="S245:Y245" si="331">S247+S248+S249+S250+S256+S260+S261+S263+S262</f>
        <v>0</v>
      </c>
      <c r="T245" s="858">
        <f t="shared" si="331"/>
        <v>0</v>
      </c>
      <c r="U245" s="858">
        <f t="shared" si="331"/>
        <v>0</v>
      </c>
      <c r="V245" s="858">
        <f t="shared" si="331"/>
        <v>0</v>
      </c>
      <c r="W245" s="858">
        <f t="shared" si="331"/>
        <v>0</v>
      </c>
      <c r="X245" s="858">
        <f t="shared" si="331"/>
        <v>0</v>
      </c>
      <c r="Y245" s="858">
        <f t="shared" si="331"/>
        <v>0</v>
      </c>
      <c r="Z245" s="934"/>
      <c r="AA245" s="934"/>
      <c r="AB245" s="934"/>
      <c r="AC245" s="864"/>
      <c r="AD245" s="864"/>
      <c r="AE245" s="864"/>
      <c r="AF245" s="864"/>
      <c r="AG245" s="864"/>
      <c r="AH245" s="864"/>
      <c r="AI245" s="864"/>
      <c r="AJ245" s="864"/>
      <c r="AK245" s="864"/>
      <c r="AL245" s="864"/>
      <c r="AM245" s="864"/>
      <c r="AN245" s="864"/>
      <c r="AO245" s="864"/>
      <c r="AP245" s="864"/>
    </row>
    <row r="246" spans="1:42" s="865" customFormat="1" ht="15" customHeight="1">
      <c r="A246" s="857"/>
      <c r="B246" s="858"/>
      <c r="C246" s="859"/>
      <c r="D246" s="857"/>
      <c r="E246" s="813"/>
      <c r="F246" s="813"/>
      <c r="G246" s="813"/>
      <c r="H246" s="813"/>
      <c r="I246" s="813"/>
      <c r="J246" s="1426"/>
      <c r="K246" s="1431"/>
      <c r="L246" s="858"/>
      <c r="M246" s="858"/>
      <c r="N246" s="858"/>
      <c r="O246" s="858"/>
      <c r="P246" s="858"/>
      <c r="Q246" s="858"/>
      <c r="R246" s="861"/>
      <c r="S246" s="859"/>
      <c r="T246" s="858"/>
      <c r="U246" s="858"/>
      <c r="V246" s="858"/>
      <c r="W246" s="858"/>
      <c r="X246" s="858"/>
      <c r="Y246" s="858"/>
      <c r="Z246" s="934"/>
      <c r="AA246" s="934"/>
      <c r="AB246" s="934"/>
      <c r="AC246" s="864"/>
      <c r="AD246" s="864"/>
      <c r="AE246" s="864"/>
      <c r="AF246" s="864"/>
      <c r="AG246" s="864"/>
      <c r="AH246" s="864"/>
      <c r="AI246" s="864"/>
      <c r="AJ246" s="864"/>
      <c r="AK246" s="864"/>
      <c r="AL246" s="864"/>
      <c r="AM246" s="864"/>
      <c r="AN246" s="864"/>
      <c r="AO246" s="864"/>
      <c r="AP246" s="864"/>
    </row>
    <row r="247" spans="1:42" s="865" customFormat="1" ht="15" customHeight="1">
      <c r="A247" s="857"/>
      <c r="B247" s="858"/>
      <c r="C247" s="859" t="s">
        <v>231</v>
      </c>
      <c r="D247" s="857"/>
      <c r="E247" s="813"/>
      <c r="F247" s="813" t="s">
        <v>443</v>
      </c>
      <c r="G247" s="813" t="s">
        <v>264</v>
      </c>
      <c r="I247" s="870"/>
      <c r="J247" s="1427"/>
      <c r="K247" s="1432"/>
      <c r="L247" s="871"/>
      <c r="M247" s="871"/>
      <c r="N247" s="871"/>
      <c r="O247" s="871"/>
      <c r="P247" s="871"/>
      <c r="Q247" s="871"/>
      <c r="R247" s="861"/>
      <c r="S247" s="872"/>
      <c r="T247" s="871"/>
      <c r="U247" s="871"/>
      <c r="V247" s="871"/>
      <c r="W247" s="871"/>
      <c r="X247" s="871"/>
      <c r="Y247" s="871"/>
      <c r="Z247" s="934"/>
      <c r="AA247" s="934"/>
      <c r="AB247" s="934"/>
      <c r="AC247" s="864"/>
      <c r="AD247" s="864"/>
      <c r="AE247" s="864"/>
      <c r="AF247" s="864"/>
      <c r="AG247" s="864"/>
      <c r="AH247" s="864"/>
      <c r="AI247" s="864"/>
      <c r="AJ247" s="864"/>
      <c r="AK247" s="864"/>
      <c r="AL247" s="864"/>
      <c r="AM247" s="864"/>
      <c r="AN247" s="864"/>
      <c r="AO247" s="864"/>
      <c r="AP247" s="864"/>
    </row>
    <row r="248" spans="1:42" s="865" customFormat="1" ht="15" customHeight="1">
      <c r="A248" s="857"/>
      <c r="B248" s="858"/>
      <c r="C248" s="859" t="s">
        <v>231</v>
      </c>
      <c r="D248" s="857"/>
      <c r="E248" s="813"/>
      <c r="F248" s="813" t="s">
        <v>444</v>
      </c>
      <c r="G248" s="813" t="s">
        <v>237</v>
      </c>
      <c r="H248" s="813"/>
      <c r="I248" s="870"/>
      <c r="J248" s="1427"/>
      <c r="K248" s="1432"/>
      <c r="L248" s="871"/>
      <c r="M248" s="871"/>
      <c r="N248" s="871"/>
      <c r="O248" s="871"/>
      <c r="P248" s="871"/>
      <c r="Q248" s="871"/>
      <c r="R248" s="863"/>
      <c r="S248" s="872"/>
      <c r="T248" s="871"/>
      <c r="U248" s="871"/>
      <c r="V248" s="871"/>
      <c r="W248" s="871"/>
      <c r="X248" s="871"/>
      <c r="Y248" s="871"/>
      <c r="Z248" s="934"/>
      <c r="AA248" s="934"/>
      <c r="AB248" s="934"/>
      <c r="AC248" s="864"/>
      <c r="AD248" s="864"/>
    </row>
    <row r="249" spans="1:42" s="865" customFormat="1" ht="15" customHeight="1">
      <c r="A249" s="857"/>
      <c r="B249" s="858"/>
      <c r="C249" s="859" t="s">
        <v>231</v>
      </c>
      <c r="D249" s="857"/>
      <c r="E249" s="813"/>
      <c r="F249" s="813" t="s">
        <v>445</v>
      </c>
      <c r="G249" s="813" t="s">
        <v>238</v>
      </c>
      <c r="H249" s="813"/>
      <c r="I249" s="870"/>
      <c r="J249" s="1427"/>
      <c r="K249" s="1432"/>
      <c r="L249" s="871"/>
      <c r="M249" s="871"/>
      <c r="N249" s="871"/>
      <c r="O249" s="871"/>
      <c r="P249" s="871"/>
      <c r="Q249" s="871"/>
      <c r="R249" s="920"/>
      <c r="S249" s="872"/>
      <c r="T249" s="871"/>
      <c r="U249" s="871"/>
      <c r="V249" s="871"/>
      <c r="W249" s="871"/>
      <c r="X249" s="871"/>
      <c r="Y249" s="871"/>
      <c r="Z249" s="934"/>
      <c r="AA249" s="934"/>
      <c r="AB249" s="934"/>
      <c r="AC249" s="864"/>
      <c r="AD249" s="864"/>
    </row>
    <row r="250" spans="1:42" s="865" customFormat="1" ht="15" customHeight="1">
      <c r="A250" s="857"/>
      <c r="B250" s="858"/>
      <c r="C250" s="859" t="s">
        <v>231</v>
      </c>
      <c r="D250" s="857"/>
      <c r="E250" s="813"/>
      <c r="F250" s="813" t="s">
        <v>1308</v>
      </c>
      <c r="G250" s="813" t="s">
        <v>239</v>
      </c>
      <c r="H250" s="813"/>
      <c r="I250" s="870"/>
      <c r="J250" s="1427"/>
      <c r="K250" s="1432"/>
      <c r="L250" s="871">
        <f t="shared" ref="L250:Q250" si="332">L251+L252+L253+L254+L255</f>
        <v>0</v>
      </c>
      <c r="M250" s="871">
        <f t="shared" si="332"/>
        <v>0</v>
      </c>
      <c r="N250" s="871">
        <f t="shared" si="332"/>
        <v>0</v>
      </c>
      <c r="O250" s="871">
        <f t="shared" si="332"/>
        <v>0</v>
      </c>
      <c r="P250" s="871">
        <f t="shared" si="332"/>
        <v>0</v>
      </c>
      <c r="Q250" s="871">
        <f t="shared" si="332"/>
        <v>0</v>
      </c>
      <c r="R250" s="863">
        <f>Q250-SUM(S250:Y250)</f>
        <v>0</v>
      </c>
      <c r="S250" s="872">
        <f t="shared" ref="S250:Y250" si="333">S251+S252+S253+S254+S255</f>
        <v>0</v>
      </c>
      <c r="T250" s="871">
        <f t="shared" si="333"/>
        <v>0</v>
      </c>
      <c r="U250" s="871">
        <f t="shared" si="333"/>
        <v>0</v>
      </c>
      <c r="V250" s="871">
        <f t="shared" si="333"/>
        <v>0</v>
      </c>
      <c r="W250" s="871">
        <f t="shared" si="333"/>
        <v>0</v>
      </c>
      <c r="X250" s="871">
        <f t="shared" si="333"/>
        <v>0</v>
      </c>
      <c r="Y250" s="871">
        <f t="shared" si="333"/>
        <v>0</v>
      </c>
      <c r="Z250" s="934"/>
      <c r="AA250" s="934"/>
      <c r="AB250" s="934"/>
      <c r="AC250" s="864"/>
      <c r="AD250" s="864"/>
    </row>
    <row r="251" spans="1:42" s="865" customFormat="1" ht="15" customHeight="1">
      <c r="A251" s="857"/>
      <c r="B251" s="858"/>
      <c r="C251" s="859" t="s">
        <v>231</v>
      </c>
      <c r="D251" s="857"/>
      <c r="E251" s="813"/>
      <c r="F251" s="813"/>
      <c r="G251" s="869" t="s">
        <v>240</v>
      </c>
      <c r="H251" s="813"/>
      <c r="I251" s="870"/>
      <c r="J251" s="1427"/>
      <c r="K251" s="1432"/>
      <c r="L251" s="871"/>
      <c r="M251" s="871"/>
      <c r="N251" s="871"/>
      <c r="O251" s="871"/>
      <c r="P251" s="871"/>
      <c r="Q251" s="871"/>
      <c r="R251" s="920"/>
      <c r="S251" s="872"/>
      <c r="T251" s="871"/>
      <c r="U251" s="871"/>
      <c r="V251" s="871"/>
      <c r="W251" s="871"/>
      <c r="X251" s="871"/>
      <c r="Y251" s="871"/>
      <c r="Z251" s="934"/>
      <c r="AA251" s="934"/>
      <c r="AB251" s="934"/>
      <c r="AC251" s="864"/>
      <c r="AD251" s="864"/>
    </row>
    <row r="252" spans="1:42" s="865" customFormat="1" ht="15" customHeight="1">
      <c r="A252" s="857"/>
      <c r="B252" s="858"/>
      <c r="C252" s="859" t="s">
        <v>231</v>
      </c>
      <c r="D252" s="857"/>
      <c r="E252" s="813"/>
      <c r="F252" s="813"/>
      <c r="G252" s="869" t="s">
        <v>241</v>
      </c>
      <c r="H252" s="813"/>
      <c r="I252" s="870"/>
      <c r="J252" s="1427"/>
      <c r="K252" s="1432"/>
      <c r="L252" s="871"/>
      <c r="M252" s="871"/>
      <c r="N252" s="871"/>
      <c r="O252" s="871"/>
      <c r="P252" s="871"/>
      <c r="Q252" s="871"/>
      <c r="R252" s="920"/>
      <c r="S252" s="872"/>
      <c r="T252" s="871"/>
      <c r="U252" s="871"/>
      <c r="V252" s="871"/>
      <c r="W252" s="871"/>
      <c r="X252" s="871"/>
      <c r="Y252" s="871"/>
      <c r="Z252" s="934"/>
      <c r="AA252" s="934"/>
      <c r="AB252" s="934"/>
      <c r="AC252" s="864"/>
      <c r="AD252" s="864"/>
    </row>
    <row r="253" spans="1:42" s="865" customFormat="1" ht="15" customHeight="1">
      <c r="A253" s="857"/>
      <c r="B253" s="858"/>
      <c r="C253" s="859" t="s">
        <v>231</v>
      </c>
      <c r="D253" s="857"/>
      <c r="E253" s="813"/>
      <c r="F253" s="813"/>
      <c r="G253" s="869" t="s">
        <v>242</v>
      </c>
      <c r="H253" s="813"/>
      <c r="I253" s="870"/>
      <c r="J253" s="1427"/>
      <c r="K253" s="1432"/>
      <c r="L253" s="871"/>
      <c r="M253" s="871"/>
      <c r="N253" s="871"/>
      <c r="O253" s="871"/>
      <c r="P253" s="871"/>
      <c r="Q253" s="871"/>
      <c r="R253" s="863"/>
      <c r="S253" s="872"/>
      <c r="T253" s="871"/>
      <c r="U253" s="871"/>
      <c r="V253" s="871"/>
      <c r="W253" s="871"/>
      <c r="X253" s="871"/>
      <c r="Y253" s="871"/>
      <c r="Z253" s="934"/>
      <c r="AA253" s="934"/>
      <c r="AB253" s="934"/>
      <c r="AC253" s="864"/>
      <c r="AD253" s="864"/>
    </row>
    <row r="254" spans="1:42" s="865" customFormat="1" ht="15" customHeight="1">
      <c r="A254" s="857"/>
      <c r="B254" s="858"/>
      <c r="C254" s="859" t="s">
        <v>231</v>
      </c>
      <c r="D254" s="857"/>
      <c r="E254" s="813"/>
      <c r="F254" s="813"/>
      <c r="G254" s="869" t="s">
        <v>863</v>
      </c>
      <c r="H254" s="813"/>
      <c r="I254" s="870"/>
      <c r="J254" s="1427"/>
      <c r="K254" s="1432"/>
      <c r="L254" s="871"/>
      <c r="M254" s="871"/>
      <c r="N254" s="871"/>
      <c r="O254" s="871"/>
      <c r="P254" s="871"/>
      <c r="Q254" s="871"/>
      <c r="R254" s="920"/>
      <c r="S254" s="872"/>
      <c r="T254" s="871"/>
      <c r="U254" s="871"/>
      <c r="V254" s="871"/>
      <c r="W254" s="871"/>
      <c r="X254" s="871"/>
      <c r="Y254" s="871"/>
      <c r="Z254" s="934"/>
      <c r="AA254" s="934"/>
      <c r="AB254" s="934"/>
      <c r="AC254" s="864"/>
      <c r="AD254" s="864"/>
    </row>
    <row r="255" spans="1:42" s="865" customFormat="1" ht="15" customHeight="1">
      <c r="A255" s="857"/>
      <c r="B255" s="858"/>
      <c r="C255" s="859" t="s">
        <v>231</v>
      </c>
      <c r="D255" s="857"/>
      <c r="E255" s="813"/>
      <c r="F255" s="813"/>
      <c r="G255" s="813" t="s">
        <v>243</v>
      </c>
      <c r="H255" s="813"/>
      <c r="I255" s="870"/>
      <c r="J255" s="1427"/>
      <c r="K255" s="1432"/>
      <c r="L255" s="871"/>
      <c r="M255" s="871"/>
      <c r="N255" s="871"/>
      <c r="O255" s="871"/>
      <c r="P255" s="871"/>
      <c r="Q255" s="871"/>
      <c r="R255" s="920"/>
      <c r="S255" s="872"/>
      <c r="T255" s="871"/>
      <c r="U255" s="871"/>
      <c r="V255" s="871"/>
      <c r="W255" s="871"/>
      <c r="X255" s="871"/>
      <c r="Y255" s="871"/>
      <c r="Z255" s="934"/>
      <c r="AA255" s="934"/>
      <c r="AB255" s="934"/>
      <c r="AC255" s="864"/>
      <c r="AD255" s="864"/>
    </row>
    <row r="256" spans="1:42" s="865" customFormat="1" ht="15" customHeight="1">
      <c r="A256" s="857"/>
      <c r="B256" s="858"/>
      <c r="C256" s="859" t="s">
        <v>231</v>
      </c>
      <c r="D256" s="857"/>
      <c r="E256" s="813"/>
      <c r="F256" s="813"/>
      <c r="G256" s="813" t="s">
        <v>244</v>
      </c>
      <c r="H256" s="813"/>
      <c r="I256" s="870"/>
      <c r="J256" s="1427"/>
      <c r="K256" s="1432"/>
      <c r="L256" s="871">
        <f t="shared" ref="L256:Q256" si="334">L257+L258+L259</f>
        <v>0</v>
      </c>
      <c r="M256" s="871">
        <f t="shared" si="334"/>
        <v>0</v>
      </c>
      <c r="N256" s="871">
        <f t="shared" si="334"/>
        <v>0</v>
      </c>
      <c r="O256" s="871">
        <f t="shared" si="334"/>
        <v>0</v>
      </c>
      <c r="P256" s="871">
        <f t="shared" si="334"/>
        <v>0</v>
      </c>
      <c r="Q256" s="871">
        <f t="shared" si="334"/>
        <v>0</v>
      </c>
      <c r="R256" s="863">
        <f>Q256-SUM(S256:Y256)</f>
        <v>0</v>
      </c>
      <c r="S256" s="872">
        <f t="shared" ref="S256:Y256" si="335">S257+S258+S259</f>
        <v>0</v>
      </c>
      <c r="T256" s="871">
        <f t="shared" si="335"/>
        <v>0</v>
      </c>
      <c r="U256" s="871">
        <f t="shared" si="335"/>
        <v>0</v>
      </c>
      <c r="V256" s="871">
        <f t="shared" si="335"/>
        <v>0</v>
      </c>
      <c r="W256" s="871">
        <f t="shared" si="335"/>
        <v>0</v>
      </c>
      <c r="X256" s="871">
        <f t="shared" si="335"/>
        <v>0</v>
      </c>
      <c r="Y256" s="871">
        <f t="shared" si="335"/>
        <v>0</v>
      </c>
      <c r="Z256" s="934"/>
      <c r="AA256" s="934"/>
      <c r="AB256" s="934"/>
      <c r="AC256" s="864"/>
      <c r="AD256" s="864"/>
    </row>
    <row r="257" spans="1:32" s="865" customFormat="1" ht="15" customHeight="1">
      <c r="A257" s="857"/>
      <c r="B257" s="858"/>
      <c r="C257" s="859" t="s">
        <v>231</v>
      </c>
      <c r="D257" s="857"/>
      <c r="E257" s="813"/>
      <c r="F257" s="813"/>
      <c r="G257" s="869" t="s">
        <v>245</v>
      </c>
      <c r="H257" s="813"/>
      <c r="I257" s="870"/>
      <c r="J257" s="1427"/>
      <c r="K257" s="1432"/>
      <c r="L257" s="871"/>
      <c r="M257" s="871"/>
      <c r="N257" s="871"/>
      <c r="O257" s="871"/>
      <c r="P257" s="871"/>
      <c r="Q257" s="871"/>
      <c r="R257" s="863"/>
      <c r="S257" s="872"/>
      <c r="T257" s="871"/>
      <c r="U257" s="871"/>
      <c r="V257" s="871"/>
      <c r="W257" s="871"/>
      <c r="X257" s="871"/>
      <c r="Y257" s="871"/>
      <c r="Z257" s="934"/>
      <c r="AA257" s="934"/>
      <c r="AB257" s="934"/>
      <c r="AC257" s="864"/>
      <c r="AD257" s="864"/>
    </row>
    <row r="258" spans="1:32" s="861" customFormat="1" ht="15" customHeight="1">
      <c r="A258" s="857"/>
      <c r="B258" s="858"/>
      <c r="C258" s="859" t="s">
        <v>231</v>
      </c>
      <c r="D258" s="857"/>
      <c r="E258" s="813"/>
      <c r="F258" s="813"/>
      <c r="G258" s="869" t="s">
        <v>242</v>
      </c>
      <c r="H258" s="813"/>
      <c r="I258" s="870"/>
      <c r="J258" s="1427"/>
      <c r="K258" s="1432"/>
      <c r="L258" s="871"/>
      <c r="M258" s="871"/>
      <c r="N258" s="871"/>
      <c r="O258" s="871"/>
      <c r="P258" s="871"/>
      <c r="Q258" s="871"/>
      <c r="R258" s="920"/>
      <c r="S258" s="872"/>
      <c r="T258" s="871"/>
      <c r="U258" s="871"/>
      <c r="V258" s="871"/>
      <c r="W258" s="871"/>
      <c r="X258" s="871"/>
      <c r="Y258" s="871"/>
      <c r="Z258" s="934"/>
      <c r="AA258" s="934"/>
      <c r="AB258" s="934"/>
      <c r="AC258" s="874"/>
      <c r="AD258" s="874"/>
    </row>
    <row r="259" spans="1:32" s="861" customFormat="1" ht="15" customHeight="1">
      <c r="A259" s="857"/>
      <c r="B259" s="858"/>
      <c r="C259" s="859" t="s">
        <v>231</v>
      </c>
      <c r="D259" s="857"/>
      <c r="E259" s="813"/>
      <c r="F259" s="813"/>
      <c r="G259" s="869" t="s">
        <v>863</v>
      </c>
      <c r="H259" s="813"/>
      <c r="I259" s="870"/>
      <c r="J259" s="1427"/>
      <c r="K259" s="1432"/>
      <c r="L259" s="871"/>
      <c r="M259" s="871"/>
      <c r="N259" s="871"/>
      <c r="O259" s="871"/>
      <c r="P259" s="871"/>
      <c r="Q259" s="871"/>
      <c r="R259" s="920"/>
      <c r="S259" s="872"/>
      <c r="T259" s="871"/>
      <c r="U259" s="871"/>
      <c r="V259" s="871"/>
      <c r="W259" s="871"/>
      <c r="X259" s="871"/>
      <c r="Y259" s="871"/>
      <c r="Z259" s="934"/>
      <c r="AA259" s="934"/>
      <c r="AB259" s="934"/>
      <c r="AC259" s="874"/>
      <c r="AD259" s="874"/>
    </row>
    <row r="260" spans="1:32" s="865" customFormat="1" ht="15" customHeight="1">
      <c r="A260" s="857"/>
      <c r="B260" s="858"/>
      <c r="C260" s="859" t="s">
        <v>231</v>
      </c>
      <c r="D260" s="857"/>
      <c r="E260" s="813"/>
      <c r="F260" s="813" t="s">
        <v>1309</v>
      </c>
      <c r="G260" s="813" t="s">
        <v>246</v>
      </c>
      <c r="H260" s="813"/>
      <c r="I260" s="870"/>
      <c r="J260" s="1427"/>
      <c r="K260" s="1431" t="s">
        <v>1069</v>
      </c>
      <c r="L260" s="871"/>
      <c r="M260" s="871"/>
      <c r="N260" s="871"/>
      <c r="O260" s="871"/>
      <c r="P260" s="871"/>
      <c r="Q260" s="871"/>
      <c r="R260" s="920"/>
      <c r="S260" s="872"/>
      <c r="T260" s="871"/>
      <c r="U260" s="871"/>
      <c r="V260" s="871"/>
      <c r="W260" s="871"/>
      <c r="X260" s="871"/>
      <c r="Y260" s="871"/>
      <c r="Z260" s="934"/>
      <c r="AA260" s="934"/>
      <c r="AB260" s="934"/>
      <c r="AC260" s="864"/>
      <c r="AD260" s="864"/>
    </row>
    <row r="261" spans="1:32" s="865" customFormat="1" ht="15" customHeight="1">
      <c r="A261" s="857"/>
      <c r="B261" s="858"/>
      <c r="C261" s="859" t="s">
        <v>231</v>
      </c>
      <c r="D261" s="815"/>
      <c r="E261" s="815"/>
      <c r="F261" s="815" t="s">
        <v>1310</v>
      </c>
      <c r="G261" s="815"/>
      <c r="H261" s="815"/>
      <c r="I261" s="816"/>
      <c r="J261" s="1428"/>
      <c r="K261" s="1431" t="s">
        <v>1113</v>
      </c>
      <c r="L261" s="871"/>
      <c r="M261" s="871"/>
      <c r="N261" s="871"/>
      <c r="O261" s="871"/>
      <c r="P261" s="871"/>
      <c r="Q261" s="871"/>
      <c r="R261" s="920"/>
      <c r="S261" s="872"/>
      <c r="T261" s="871"/>
      <c r="U261" s="871"/>
      <c r="V261" s="871"/>
      <c r="W261" s="871"/>
      <c r="X261" s="871"/>
      <c r="Y261" s="871"/>
      <c r="Z261" s="934"/>
      <c r="AA261" s="934"/>
      <c r="AB261" s="934"/>
      <c r="AC261" s="864"/>
      <c r="AD261" s="864"/>
    </row>
    <row r="262" spans="1:32" s="865" customFormat="1" ht="15" customHeight="1">
      <c r="A262" s="857"/>
      <c r="B262" s="862"/>
      <c r="C262" s="859" t="s">
        <v>231</v>
      </c>
      <c r="D262" s="815"/>
      <c r="E262" s="815"/>
      <c r="F262" s="815" t="s">
        <v>1311</v>
      </c>
      <c r="G262" s="815" t="s">
        <v>247</v>
      </c>
      <c r="H262" s="816"/>
      <c r="I262" s="816"/>
      <c r="J262" s="1428"/>
      <c r="K262" s="1432"/>
      <c r="L262" s="877"/>
      <c r="M262" s="877"/>
      <c r="N262" s="877"/>
      <c r="O262" s="877"/>
      <c r="P262" s="877"/>
      <c r="Q262" s="877"/>
      <c r="R262" s="920"/>
      <c r="S262" s="872"/>
      <c r="T262" s="877"/>
      <c r="U262" s="877"/>
      <c r="V262" s="877"/>
      <c r="W262" s="877"/>
      <c r="X262" s="877"/>
      <c r="Y262" s="877"/>
      <c r="Z262" s="934"/>
      <c r="AA262" s="934"/>
      <c r="AB262" s="934"/>
      <c r="AC262" s="864"/>
      <c r="AD262" s="864"/>
    </row>
    <row r="263" spans="1:32" s="865" customFormat="1" ht="15" customHeight="1">
      <c r="A263" s="857"/>
      <c r="B263" s="858"/>
      <c r="C263" s="859" t="s">
        <v>231</v>
      </c>
      <c r="D263" s="857"/>
      <c r="E263" s="813"/>
      <c r="F263" s="813" t="s">
        <v>862</v>
      </c>
      <c r="G263" s="813"/>
      <c r="H263" s="870"/>
      <c r="I263" s="870"/>
      <c r="J263" s="1427"/>
      <c r="K263" s="1432"/>
      <c r="L263" s="871"/>
      <c r="M263" s="871"/>
      <c r="N263" s="871"/>
      <c r="O263" s="871"/>
      <c r="P263" s="871"/>
      <c r="Q263" s="871"/>
      <c r="R263" s="920"/>
      <c r="S263" s="872"/>
      <c r="T263" s="871"/>
      <c r="U263" s="871"/>
      <c r="V263" s="871"/>
      <c r="W263" s="871"/>
      <c r="X263" s="871"/>
      <c r="Y263" s="871"/>
      <c r="Z263" s="934"/>
      <c r="AA263" s="934"/>
      <c r="AB263" s="934"/>
      <c r="AC263" s="864"/>
      <c r="AD263" s="864"/>
    </row>
    <row r="264" spans="1:32" s="865" customFormat="1" ht="15" customHeight="1">
      <c r="A264" s="878"/>
      <c r="B264" s="879"/>
      <c r="C264" s="880"/>
      <c r="D264" s="878"/>
      <c r="E264" s="881"/>
      <c r="F264" s="881"/>
      <c r="G264" s="881"/>
      <c r="H264" s="882"/>
      <c r="I264" s="882"/>
      <c r="J264" s="1429"/>
      <c r="K264" s="1433"/>
      <c r="L264" s="883"/>
      <c r="M264" s="883"/>
      <c r="N264" s="883"/>
      <c r="O264" s="883"/>
      <c r="P264" s="883"/>
      <c r="Q264" s="883"/>
      <c r="R264" s="920"/>
      <c r="S264" s="2021"/>
      <c r="T264" s="883"/>
      <c r="U264" s="883"/>
      <c r="V264" s="883"/>
      <c r="W264" s="883"/>
      <c r="X264" s="883"/>
      <c r="Y264" s="883"/>
      <c r="Z264" s="934"/>
      <c r="AA264" s="934"/>
      <c r="AB264" s="934"/>
      <c r="AC264" s="864"/>
      <c r="AD264" s="864"/>
    </row>
    <row r="265" spans="1:32" s="865" customFormat="1" ht="15" customHeight="1" thickBot="1">
      <c r="A265" s="884"/>
      <c r="B265" s="885"/>
      <c r="C265" s="886"/>
      <c r="D265" s="884"/>
      <c r="E265" s="887"/>
      <c r="F265" s="887"/>
      <c r="G265" s="887"/>
      <c r="H265" s="861"/>
      <c r="I265" s="861"/>
      <c r="J265" s="888"/>
      <c r="K265" s="930"/>
      <c r="L265" s="888"/>
      <c r="M265" s="888"/>
      <c r="N265" s="888"/>
      <c r="O265" s="888"/>
      <c r="P265" s="888"/>
      <c r="Q265" s="888"/>
      <c r="R265" s="863"/>
      <c r="S265" s="889"/>
      <c r="T265" s="888"/>
      <c r="U265" s="888"/>
      <c r="V265" s="888"/>
      <c r="W265" s="888"/>
      <c r="X265" s="888"/>
      <c r="Y265" s="888"/>
      <c r="Z265" s="934"/>
      <c r="AA265" s="934"/>
      <c r="AB265" s="934"/>
      <c r="AC265" s="864"/>
      <c r="AD265" s="864"/>
    </row>
    <row r="266" spans="1:32" s="865" customFormat="1" ht="15" customHeight="1" thickBot="1">
      <c r="A266" s="890"/>
      <c r="B266" s="891"/>
      <c r="C266" s="892"/>
      <c r="D266" s="890"/>
      <c r="E266" s="893" t="s">
        <v>248</v>
      </c>
      <c r="F266" s="893"/>
      <c r="G266" s="893"/>
      <c r="H266" s="894"/>
      <c r="I266" s="894"/>
      <c r="J266" s="895"/>
      <c r="K266" s="895"/>
      <c r="L266" s="895">
        <f>L147</f>
        <v>0</v>
      </c>
      <c r="M266" s="895">
        <f>M147</f>
        <v>0</v>
      </c>
      <c r="N266" s="895">
        <f>N147</f>
        <v>0</v>
      </c>
      <c r="O266" s="895">
        <f t="shared" ref="O266:Q266" si="336">O147</f>
        <v>0</v>
      </c>
      <c r="P266" s="895">
        <f t="shared" si="336"/>
        <v>0</v>
      </c>
      <c r="Q266" s="895">
        <f t="shared" si="336"/>
        <v>0</v>
      </c>
      <c r="R266" s="863">
        <f t="shared" ref="R266:R268" si="337">Q266-SUM(S266:Y266)</f>
        <v>0</v>
      </c>
      <c r="S266" s="896">
        <f t="shared" ref="S266:Y266" si="338">S147</f>
        <v>0</v>
      </c>
      <c r="T266" s="895">
        <f t="shared" si="338"/>
        <v>0</v>
      </c>
      <c r="U266" s="895">
        <f t="shared" si="338"/>
        <v>0</v>
      </c>
      <c r="V266" s="895">
        <f t="shared" si="338"/>
        <v>0</v>
      </c>
      <c r="W266" s="895">
        <f t="shared" si="338"/>
        <v>0</v>
      </c>
      <c r="X266" s="895">
        <f t="shared" si="338"/>
        <v>0</v>
      </c>
      <c r="Y266" s="895">
        <f t="shared" si="338"/>
        <v>0</v>
      </c>
      <c r="Z266" s="934"/>
      <c r="AA266" s="934"/>
      <c r="AB266" s="934"/>
      <c r="AC266" s="864"/>
      <c r="AD266" s="864"/>
    </row>
    <row r="267" spans="1:32" s="865" customFormat="1" ht="15" customHeight="1" thickBot="1">
      <c r="A267" s="890"/>
      <c r="B267" s="891"/>
      <c r="C267" s="892"/>
      <c r="D267" s="890"/>
      <c r="E267" s="893" t="s">
        <v>1436</v>
      </c>
      <c r="F267" s="893"/>
      <c r="G267" s="893"/>
      <c r="H267" s="894"/>
      <c r="I267" s="894"/>
      <c r="J267" s="895"/>
      <c r="K267" s="895"/>
      <c r="L267" s="895">
        <f>L143</f>
        <v>0</v>
      </c>
      <c r="M267" s="895">
        <f t="shared" ref="M267:Y267" si="339">M143</f>
        <v>0</v>
      </c>
      <c r="N267" s="895">
        <f t="shared" si="339"/>
        <v>0</v>
      </c>
      <c r="O267" s="895">
        <f t="shared" si="339"/>
        <v>0</v>
      </c>
      <c r="P267" s="895">
        <f t="shared" si="339"/>
        <v>0</v>
      </c>
      <c r="Q267" s="895">
        <f t="shared" si="339"/>
        <v>0</v>
      </c>
      <c r="R267" s="863">
        <f t="shared" si="337"/>
        <v>0</v>
      </c>
      <c r="S267" s="896">
        <f t="shared" si="339"/>
        <v>0</v>
      </c>
      <c r="T267" s="895">
        <f t="shared" si="339"/>
        <v>0</v>
      </c>
      <c r="U267" s="895">
        <f t="shared" si="339"/>
        <v>0</v>
      </c>
      <c r="V267" s="895">
        <f t="shared" si="339"/>
        <v>0</v>
      </c>
      <c r="W267" s="895">
        <f t="shared" si="339"/>
        <v>0</v>
      </c>
      <c r="X267" s="895">
        <f t="shared" si="339"/>
        <v>0</v>
      </c>
      <c r="Y267" s="895">
        <f t="shared" si="339"/>
        <v>0</v>
      </c>
      <c r="Z267" s="934"/>
      <c r="AA267" s="934"/>
      <c r="AB267" s="934"/>
      <c r="AC267" s="864"/>
      <c r="AD267" s="864"/>
    </row>
    <row r="268" spans="1:32" s="865" customFormat="1" ht="15" customHeight="1">
      <c r="A268" s="899"/>
      <c r="B268" s="900"/>
      <c r="C268" s="901"/>
      <c r="D268" s="899"/>
      <c r="E268" s="902"/>
      <c r="F268" s="902"/>
      <c r="G268" s="902"/>
      <c r="H268" s="903"/>
      <c r="I268" s="903"/>
      <c r="J268" s="904" t="s">
        <v>249</v>
      </c>
      <c r="K268" s="904"/>
      <c r="L268" s="904">
        <f>L266+L267</f>
        <v>0</v>
      </c>
      <c r="M268" s="904">
        <f t="shared" ref="M268:S268" si="340">M266+M267</f>
        <v>0</v>
      </c>
      <c r="N268" s="904">
        <f t="shared" si="340"/>
        <v>0</v>
      </c>
      <c r="O268" s="904">
        <f t="shared" si="340"/>
        <v>0</v>
      </c>
      <c r="P268" s="904">
        <f t="shared" si="340"/>
        <v>0</v>
      </c>
      <c r="Q268" s="904">
        <f t="shared" si="340"/>
        <v>0</v>
      </c>
      <c r="R268" s="863">
        <f t="shared" si="337"/>
        <v>0</v>
      </c>
      <c r="S268" s="2287">
        <f t="shared" si="340"/>
        <v>0</v>
      </c>
      <c r="T268" s="904">
        <f t="shared" ref="T268" si="341">T266+T267</f>
        <v>0</v>
      </c>
      <c r="U268" s="904">
        <f t="shared" ref="U268" si="342">U266+U267</f>
        <v>0</v>
      </c>
      <c r="V268" s="904">
        <f t="shared" ref="V268" si="343">V266+V267</f>
        <v>0</v>
      </c>
      <c r="W268" s="904">
        <f t="shared" ref="W268" si="344">W266+W267</f>
        <v>0</v>
      </c>
      <c r="X268" s="904">
        <f t="shared" ref="X268" si="345">X266+X267</f>
        <v>0</v>
      </c>
      <c r="Y268" s="904">
        <f t="shared" ref="Y268" si="346">Y266+Y267</f>
        <v>0</v>
      </c>
      <c r="Z268" s="934"/>
      <c r="AA268" s="934"/>
      <c r="AB268" s="934"/>
      <c r="AC268" s="864"/>
      <c r="AD268" s="864"/>
    </row>
    <row r="269" spans="1:32" s="865" customFormat="1" ht="15" customHeight="1" thickBot="1">
      <c r="A269" s="2486"/>
      <c r="B269" s="2484"/>
      <c r="C269" s="2485"/>
      <c r="D269" s="2486"/>
      <c r="E269" s="2484"/>
      <c r="F269" s="2484"/>
      <c r="G269" s="2484"/>
      <c r="H269" s="2487"/>
      <c r="I269" s="2487"/>
      <c r="J269" s="2488"/>
      <c r="K269" s="2488"/>
      <c r="L269" s="2488"/>
      <c r="M269" s="2488"/>
      <c r="N269" s="2488"/>
      <c r="O269" s="2488"/>
      <c r="P269" s="2488"/>
      <c r="Q269" s="2488"/>
      <c r="R269" s="863"/>
      <c r="S269" s="2490"/>
      <c r="T269" s="2488"/>
      <c r="U269" s="2488"/>
      <c r="V269" s="2488"/>
      <c r="W269" s="2488"/>
      <c r="X269" s="2488"/>
      <c r="Y269" s="2488"/>
      <c r="Z269" s="934"/>
      <c r="AA269" s="934"/>
      <c r="AB269" s="934"/>
      <c r="AC269" s="864"/>
      <c r="AD269" s="864"/>
    </row>
    <row r="270" spans="1:32" s="908" customFormat="1" ht="13.5" thickBot="1">
      <c r="A270" s="915"/>
      <c r="B270" s="915"/>
      <c r="C270" s="915"/>
      <c r="D270" s="915"/>
      <c r="E270" s="915"/>
      <c r="F270" s="915"/>
      <c r="G270" s="805"/>
      <c r="H270" s="805"/>
      <c r="I270" s="805"/>
      <c r="J270" s="805"/>
      <c r="K270" s="805"/>
      <c r="L270" s="805"/>
      <c r="M270" s="805"/>
      <c r="N270" s="805"/>
      <c r="O270" s="921"/>
      <c r="P270" s="921"/>
      <c r="Q270" s="921"/>
      <c r="R270" s="913"/>
      <c r="S270" s="913"/>
      <c r="T270" s="913"/>
      <c r="U270" s="913"/>
      <c r="V270" s="913"/>
      <c r="W270" s="913"/>
      <c r="X270" s="913"/>
      <c r="Y270" s="913"/>
      <c r="Z270" s="913"/>
      <c r="AA270" s="913"/>
      <c r="AB270" s="922"/>
      <c r="AC270" s="914"/>
      <c r="AD270" s="914"/>
      <c r="AE270" s="914"/>
      <c r="AF270" s="914"/>
    </row>
    <row r="271" spans="1:32" ht="16.5" thickBot="1">
      <c r="J271" s="912"/>
      <c r="K271" s="2509" t="s">
        <v>964</v>
      </c>
      <c r="L271" s="2509"/>
      <c r="M271" s="2507">
        <f>L268+M268</f>
        <v>0</v>
      </c>
      <c r="N271" s="2504"/>
      <c r="O271" s="2507">
        <f>N268+O268</f>
        <v>0</v>
      </c>
      <c r="P271" s="2510"/>
      <c r="Q271" s="2507">
        <f>P268+Q268</f>
        <v>0</v>
      </c>
      <c r="S271" s="909"/>
      <c r="T271" s="909"/>
      <c r="U271" s="909"/>
      <c r="V271" s="909"/>
      <c r="W271" s="909"/>
      <c r="X271" s="909"/>
      <c r="Y271" s="909"/>
      <c r="Z271" s="909"/>
      <c r="AA271" s="909"/>
    </row>
    <row r="272" spans="1:32" ht="15.75">
      <c r="J272" s="912"/>
      <c r="K272" s="1214"/>
      <c r="L272" s="1214"/>
      <c r="M272" s="1213"/>
      <c r="N272" s="1212"/>
      <c r="O272" s="1213"/>
      <c r="P272" s="906"/>
      <c r="Q272" s="1213"/>
      <c r="S272" s="909"/>
      <c r="T272" s="909"/>
      <c r="U272" s="909"/>
      <c r="V272" s="909"/>
      <c r="W272" s="909"/>
      <c r="X272" s="909"/>
      <c r="Y272" s="909"/>
      <c r="Z272" s="909"/>
      <c r="AA272" s="909"/>
    </row>
    <row r="273" spans="1:45" ht="15">
      <c r="D273" s="2453" t="s">
        <v>1530</v>
      </c>
      <c r="J273" s="912"/>
      <c r="K273" s="912"/>
      <c r="L273" s="912"/>
      <c r="M273" s="912"/>
      <c r="N273" s="912"/>
      <c r="S273" s="909"/>
      <c r="T273" s="909"/>
      <c r="U273" s="909"/>
      <c r="V273" s="909"/>
      <c r="W273" s="909"/>
      <c r="X273" s="909"/>
      <c r="Y273" s="909"/>
      <c r="Z273" s="909"/>
      <c r="AA273" s="909"/>
    </row>
    <row r="274" spans="1:45" s="811" customFormat="1" ht="15">
      <c r="A274" s="868"/>
      <c r="B274" s="868"/>
      <c r="C274" s="868"/>
      <c r="D274" s="478" t="s">
        <v>1531</v>
      </c>
      <c r="E274" s="868"/>
      <c r="F274" s="868"/>
      <c r="G274" s="865"/>
      <c r="H274" s="865"/>
      <c r="I274" s="865"/>
      <c r="J274" s="868"/>
      <c r="K274" s="1109" t="str">
        <f>'PAGE DE GARDE'!B16</f>
        <v>REALITE 2014</v>
      </c>
      <c r="L274" s="1109" t="str">
        <f>'PAGE DE GARDE'!B15</f>
        <v>BUDGET 2015</v>
      </c>
      <c r="M274" s="1109" t="str">
        <f>'PAGE DE GARDE'!B14</f>
        <v>REALITE 2015</v>
      </c>
      <c r="N274" s="1109" t="s">
        <v>1529</v>
      </c>
      <c r="O274" s="868"/>
      <c r="R274" s="843"/>
      <c r="S274" s="843"/>
      <c r="T274" s="843"/>
      <c r="U274" s="843"/>
      <c r="V274" s="843"/>
      <c r="W274" s="843"/>
      <c r="X274" s="843"/>
      <c r="Y274" s="843"/>
      <c r="Z274" s="843"/>
      <c r="AA274" s="843"/>
      <c r="AB274" s="843"/>
      <c r="AC274" s="843"/>
      <c r="AD274" s="843"/>
      <c r="AE274" s="843"/>
      <c r="AF274" s="925"/>
      <c r="AG274" s="844"/>
      <c r="AH274" s="844"/>
      <c r="AI274" s="844"/>
      <c r="AJ274" s="844"/>
      <c r="AK274" s="844"/>
      <c r="AL274" s="844"/>
      <c r="AM274" s="844"/>
      <c r="AN274" s="844"/>
      <c r="AO274" s="844"/>
      <c r="AP274" s="844"/>
      <c r="AQ274" s="844"/>
      <c r="AR274" s="844"/>
      <c r="AS274" s="844"/>
    </row>
    <row r="275" spans="1:45" s="811" customFormat="1" ht="15">
      <c r="A275" s="868"/>
      <c r="B275" s="868"/>
      <c r="C275" s="868"/>
      <c r="D275" s="2288" t="s">
        <v>751</v>
      </c>
      <c r="E275" s="2289"/>
      <c r="F275" s="2289"/>
      <c r="G275" s="2290"/>
      <c r="H275" s="2290"/>
      <c r="I275" s="2290"/>
      <c r="J275" s="2290"/>
      <c r="K275" s="2290"/>
      <c r="L275" s="2290"/>
      <c r="M275" s="2290"/>
      <c r="N275" s="2290">
        <f>L275-M275</f>
        <v>0</v>
      </c>
      <c r="O275" s="868"/>
      <c r="R275" s="843"/>
      <c r="S275" s="843"/>
      <c r="T275" s="843"/>
      <c r="U275" s="843"/>
      <c r="V275" s="843"/>
      <c r="W275" s="843"/>
      <c r="X275" s="843"/>
      <c r="Y275" s="843"/>
      <c r="Z275" s="843"/>
      <c r="AA275" s="843"/>
      <c r="AB275" s="843"/>
      <c r="AC275" s="843"/>
      <c r="AD275" s="843"/>
      <c r="AE275" s="843"/>
      <c r="AF275" s="925"/>
      <c r="AG275" s="844"/>
      <c r="AH275" s="844"/>
      <c r="AI275" s="844"/>
      <c r="AJ275" s="844"/>
      <c r="AK275" s="844"/>
      <c r="AL275" s="844"/>
      <c r="AM275" s="844"/>
      <c r="AN275" s="844"/>
      <c r="AO275" s="844"/>
      <c r="AP275" s="844"/>
      <c r="AQ275" s="844"/>
      <c r="AR275" s="844"/>
      <c r="AS275" s="844"/>
    </row>
    <row r="276" spans="1:45" s="865" customFormat="1" ht="15">
      <c r="A276" s="867"/>
      <c r="B276" s="867"/>
      <c r="C276" s="867"/>
      <c r="D276" s="2291" t="s">
        <v>752</v>
      </c>
      <c r="E276" s="2292"/>
      <c r="F276" s="2292"/>
      <c r="G276" s="2292"/>
      <c r="H276" s="2292"/>
      <c r="I276" s="2292"/>
      <c r="J276" s="2292"/>
      <c r="K276" s="2292"/>
      <c r="L276" s="2292"/>
      <c r="M276" s="2292"/>
      <c r="N276" s="2290">
        <f>L276-M276</f>
        <v>0</v>
      </c>
      <c r="O276" s="868"/>
      <c r="R276" s="868"/>
      <c r="S276" s="843"/>
      <c r="T276" s="843"/>
      <c r="U276" s="843"/>
      <c r="V276" s="843"/>
      <c r="W276" s="843"/>
      <c r="X276" s="843"/>
      <c r="Y276" s="843"/>
      <c r="Z276" s="843"/>
      <c r="AA276" s="843"/>
      <c r="AB276" s="868"/>
      <c r="AC276" s="868"/>
      <c r="AD276" s="868"/>
      <c r="AE276" s="868"/>
      <c r="AF276" s="887"/>
      <c r="AG276" s="864"/>
      <c r="AH276" s="864"/>
      <c r="AI276" s="864"/>
      <c r="AJ276" s="864"/>
      <c r="AK276" s="864"/>
      <c r="AL276" s="864"/>
      <c r="AM276" s="864"/>
      <c r="AN276" s="864"/>
      <c r="AO276" s="864"/>
      <c r="AP276" s="864"/>
      <c r="AQ276" s="864"/>
      <c r="AR276" s="864"/>
      <c r="AS276" s="864"/>
    </row>
    <row r="277" spans="1:45" s="865" customFormat="1" ht="15">
      <c r="A277" s="868"/>
      <c r="B277" s="868"/>
      <c r="C277" s="868"/>
      <c r="D277" s="868"/>
      <c r="E277" s="868" t="s">
        <v>1448</v>
      </c>
      <c r="F277" s="868"/>
      <c r="G277" s="868"/>
      <c r="H277" s="868"/>
      <c r="I277" s="868"/>
      <c r="J277" s="868"/>
      <c r="K277" s="868"/>
      <c r="L277" s="868"/>
      <c r="M277" s="868"/>
      <c r="N277" s="868"/>
      <c r="O277" s="868"/>
      <c r="R277" s="868"/>
      <c r="S277" s="868"/>
      <c r="T277" s="868"/>
      <c r="U277" s="868"/>
      <c r="V277" s="868"/>
      <c r="W277" s="868"/>
      <c r="X277" s="868"/>
      <c r="Y277" s="868"/>
      <c r="Z277" s="868"/>
      <c r="AA277" s="868"/>
      <c r="AB277" s="868"/>
      <c r="AC277" s="868"/>
      <c r="AD277" s="868"/>
      <c r="AE277" s="868"/>
      <c r="AF277" s="887"/>
      <c r="AG277" s="864"/>
      <c r="AH277" s="864"/>
      <c r="AI277" s="864"/>
      <c r="AJ277" s="864"/>
      <c r="AK277" s="864"/>
      <c r="AL277" s="864"/>
      <c r="AM277" s="864"/>
      <c r="AN277" s="864"/>
      <c r="AO277" s="864"/>
      <c r="AP277" s="864"/>
      <c r="AQ277" s="864"/>
      <c r="AR277" s="864"/>
      <c r="AS277" s="864"/>
    </row>
    <row r="278" spans="1:45" s="865" customFormat="1" ht="15">
      <c r="A278" s="868"/>
      <c r="B278" s="868"/>
      <c r="C278" s="868"/>
      <c r="D278" s="868"/>
      <c r="E278" s="868" t="s">
        <v>33</v>
      </c>
      <c r="F278" s="868"/>
      <c r="G278" s="868"/>
      <c r="H278" s="868"/>
      <c r="I278" s="867"/>
      <c r="J278" s="867"/>
      <c r="K278" s="867"/>
      <c r="L278" s="867"/>
      <c r="M278" s="867"/>
      <c r="N278" s="867"/>
      <c r="O278" s="868"/>
      <c r="R278" s="868"/>
      <c r="S278" s="868"/>
      <c r="T278" s="868"/>
      <c r="U278" s="868"/>
      <c r="V278" s="868"/>
      <c r="W278" s="868"/>
      <c r="X278" s="868"/>
      <c r="Y278" s="868"/>
      <c r="Z278" s="868"/>
      <c r="AA278" s="868"/>
      <c r="AB278" s="868"/>
      <c r="AC278" s="868"/>
      <c r="AD278" s="868"/>
      <c r="AE278" s="868"/>
      <c r="AF278" s="887"/>
      <c r="AG278" s="864"/>
      <c r="AH278" s="864"/>
      <c r="AI278" s="864"/>
      <c r="AJ278" s="864"/>
      <c r="AK278" s="864"/>
      <c r="AL278" s="864"/>
      <c r="AM278" s="864"/>
      <c r="AN278" s="864"/>
      <c r="AO278" s="864"/>
      <c r="AP278" s="864"/>
      <c r="AQ278" s="864"/>
      <c r="AR278" s="864"/>
      <c r="AS278" s="864"/>
    </row>
    <row r="279" spans="1:45" s="865" customFormat="1" ht="15">
      <c r="A279" s="868"/>
      <c r="B279" s="868"/>
      <c r="C279" s="868"/>
      <c r="D279" s="868"/>
      <c r="E279" s="868" t="s">
        <v>1449</v>
      </c>
      <c r="F279" s="868"/>
      <c r="G279" s="868"/>
      <c r="H279" s="868"/>
      <c r="I279" s="867"/>
      <c r="J279" s="867"/>
      <c r="K279" s="867"/>
      <c r="L279" s="867"/>
      <c r="M279" s="867"/>
      <c r="N279" s="867"/>
      <c r="O279" s="868"/>
      <c r="R279" s="868"/>
      <c r="S279" s="868"/>
      <c r="T279" s="868"/>
      <c r="U279" s="868"/>
      <c r="V279" s="868"/>
      <c r="W279" s="868"/>
      <c r="X279" s="868"/>
      <c r="Y279" s="868"/>
      <c r="Z279" s="868"/>
      <c r="AA279" s="868"/>
      <c r="AB279" s="868"/>
      <c r="AC279" s="868"/>
      <c r="AD279" s="868"/>
      <c r="AE279" s="868"/>
      <c r="AF279" s="887"/>
      <c r="AG279" s="864"/>
      <c r="AH279" s="864"/>
      <c r="AI279" s="864"/>
      <c r="AJ279" s="864"/>
      <c r="AK279" s="864"/>
      <c r="AL279" s="864"/>
      <c r="AM279" s="864"/>
      <c r="AN279" s="864"/>
      <c r="AO279" s="864"/>
      <c r="AP279" s="864"/>
      <c r="AQ279" s="864"/>
      <c r="AR279" s="864"/>
      <c r="AS279" s="864"/>
    </row>
    <row r="280" spans="1:45" s="865" customFormat="1" ht="15">
      <c r="A280" s="868"/>
      <c r="B280" s="868"/>
      <c r="C280" s="868"/>
      <c r="D280" s="2291" t="s">
        <v>767</v>
      </c>
      <c r="E280" s="2292"/>
      <c r="F280" s="2292"/>
      <c r="G280" s="2292"/>
      <c r="H280" s="2292"/>
      <c r="I280" s="2292"/>
      <c r="J280" s="2292"/>
      <c r="K280" s="2292"/>
      <c r="L280" s="2292"/>
      <c r="M280" s="2292"/>
      <c r="N280" s="2290">
        <f>L280-M280</f>
        <v>0</v>
      </c>
      <c r="O280" s="868"/>
      <c r="R280" s="868"/>
      <c r="S280" s="868"/>
      <c r="T280" s="868"/>
      <c r="U280" s="868"/>
      <c r="V280" s="868"/>
      <c r="W280" s="868"/>
      <c r="X280" s="868"/>
      <c r="Y280" s="868"/>
      <c r="Z280" s="868"/>
      <c r="AA280" s="868"/>
      <c r="AB280" s="868"/>
      <c r="AC280" s="868"/>
      <c r="AD280" s="868"/>
      <c r="AE280" s="868"/>
      <c r="AF280" s="887"/>
      <c r="AG280" s="864"/>
      <c r="AH280" s="864"/>
      <c r="AI280" s="864"/>
      <c r="AJ280" s="864"/>
      <c r="AK280" s="864"/>
      <c r="AL280" s="864"/>
      <c r="AM280" s="864"/>
      <c r="AN280" s="864"/>
      <c r="AO280" s="864"/>
      <c r="AP280" s="864"/>
      <c r="AQ280" s="864"/>
      <c r="AR280" s="864"/>
      <c r="AS280" s="864"/>
    </row>
    <row r="281" spans="1:45" s="865" customFormat="1" ht="15">
      <c r="A281" s="868"/>
      <c r="B281" s="868"/>
      <c r="C281" s="868"/>
      <c r="D281" s="868"/>
      <c r="E281" s="868" t="s">
        <v>1450</v>
      </c>
      <c r="F281" s="868"/>
      <c r="G281" s="868"/>
      <c r="H281" s="868"/>
      <c r="I281" s="868"/>
      <c r="J281" s="868"/>
      <c r="K281" s="868"/>
      <c r="L281" s="868"/>
      <c r="M281" s="868"/>
      <c r="N281" s="868"/>
      <c r="O281" s="868"/>
      <c r="R281" s="868"/>
      <c r="S281" s="868"/>
      <c r="T281" s="868"/>
      <c r="U281" s="868"/>
      <c r="V281" s="868"/>
      <c r="W281" s="868"/>
      <c r="X281" s="868"/>
      <c r="Y281" s="868"/>
      <c r="Z281" s="868"/>
      <c r="AA281" s="868"/>
      <c r="AB281" s="868"/>
      <c r="AC281" s="868"/>
      <c r="AD281" s="868"/>
      <c r="AE281" s="868"/>
      <c r="AF281" s="887"/>
      <c r="AG281" s="864"/>
      <c r="AH281" s="864"/>
      <c r="AI281" s="864"/>
      <c r="AJ281" s="864"/>
      <c r="AK281" s="864"/>
      <c r="AL281" s="864"/>
      <c r="AM281" s="864"/>
      <c r="AN281" s="864"/>
      <c r="AO281" s="864"/>
      <c r="AP281" s="864"/>
      <c r="AQ281" s="864"/>
      <c r="AR281" s="864"/>
      <c r="AS281" s="864"/>
    </row>
    <row r="282" spans="1:45" s="865" customFormat="1" ht="15">
      <c r="A282" s="868"/>
      <c r="B282" s="868"/>
      <c r="C282" s="868"/>
      <c r="D282" s="868"/>
      <c r="E282" s="868" t="s">
        <v>1451</v>
      </c>
      <c r="F282" s="868"/>
      <c r="G282" s="868"/>
      <c r="H282" s="868"/>
      <c r="I282" s="868"/>
      <c r="J282" s="868"/>
      <c r="K282" s="868"/>
      <c r="L282" s="868"/>
      <c r="M282" s="868"/>
      <c r="N282" s="868"/>
      <c r="O282" s="868"/>
      <c r="R282" s="868"/>
      <c r="S282" s="868"/>
      <c r="T282" s="868"/>
      <c r="U282" s="868"/>
      <c r="V282" s="868"/>
      <c r="W282" s="868"/>
      <c r="X282" s="868"/>
      <c r="Y282" s="868"/>
      <c r="Z282" s="868"/>
      <c r="AA282" s="868"/>
      <c r="AB282" s="868"/>
      <c r="AC282" s="868"/>
      <c r="AD282" s="868"/>
      <c r="AE282" s="868"/>
      <c r="AF282" s="887"/>
      <c r="AG282" s="864"/>
      <c r="AH282" s="864"/>
      <c r="AI282" s="864"/>
      <c r="AJ282" s="864"/>
      <c r="AK282" s="864"/>
      <c r="AL282" s="864"/>
      <c r="AM282" s="864"/>
      <c r="AN282" s="864"/>
      <c r="AO282" s="864"/>
      <c r="AP282" s="864"/>
      <c r="AQ282" s="864"/>
      <c r="AR282" s="864"/>
      <c r="AS282" s="864"/>
    </row>
    <row r="283" spans="1:45" s="865" customFormat="1" ht="15">
      <c r="A283" s="868"/>
      <c r="B283" s="868"/>
      <c r="C283" s="868"/>
      <c r="D283" s="868"/>
      <c r="E283" s="868" t="s">
        <v>1452</v>
      </c>
      <c r="F283" s="868"/>
      <c r="G283" s="868"/>
      <c r="H283" s="868"/>
      <c r="I283" s="868"/>
      <c r="J283" s="868"/>
      <c r="K283" s="868"/>
      <c r="L283" s="868"/>
      <c r="M283" s="868"/>
      <c r="N283" s="868"/>
      <c r="O283" s="868"/>
      <c r="R283" s="868"/>
      <c r="S283" s="868"/>
      <c r="T283" s="868"/>
      <c r="U283" s="868"/>
      <c r="V283" s="868"/>
      <c r="W283" s="868"/>
      <c r="X283" s="868"/>
      <c r="Y283" s="868"/>
      <c r="Z283" s="868"/>
      <c r="AA283" s="868"/>
      <c r="AB283" s="868"/>
      <c r="AC283" s="868"/>
      <c r="AD283" s="868"/>
      <c r="AE283" s="868"/>
      <c r="AF283" s="887"/>
      <c r="AG283" s="864"/>
      <c r="AH283" s="864"/>
      <c r="AI283" s="864"/>
      <c r="AJ283" s="864"/>
      <c r="AK283" s="864"/>
      <c r="AL283" s="864"/>
      <c r="AM283" s="864"/>
      <c r="AN283" s="864"/>
      <c r="AO283" s="864"/>
      <c r="AP283" s="864"/>
      <c r="AQ283" s="864"/>
      <c r="AR283" s="864"/>
      <c r="AS283" s="864"/>
    </row>
    <row r="284" spans="1:45" s="865" customFormat="1" ht="15">
      <c r="A284" s="868"/>
      <c r="B284" s="868"/>
      <c r="C284" s="868"/>
      <c r="D284" s="2291" t="s">
        <v>1453</v>
      </c>
      <c r="E284" s="2292"/>
      <c r="F284" s="2292"/>
      <c r="G284" s="2292"/>
      <c r="H284" s="2292"/>
      <c r="I284" s="2292"/>
      <c r="J284" s="2292"/>
      <c r="K284" s="2292"/>
      <c r="L284" s="2292"/>
      <c r="M284" s="2292"/>
      <c r="N284" s="2290">
        <f>L284-M284</f>
        <v>0</v>
      </c>
      <c r="O284" s="868"/>
      <c r="R284" s="868"/>
      <c r="S284" s="868"/>
      <c r="T284" s="868"/>
      <c r="U284" s="868"/>
      <c r="V284" s="868"/>
      <c r="W284" s="868"/>
      <c r="X284" s="868"/>
      <c r="Y284" s="868"/>
      <c r="Z284" s="868"/>
      <c r="AA284" s="868"/>
      <c r="AB284" s="868"/>
      <c r="AC284" s="868"/>
      <c r="AD284" s="868"/>
      <c r="AE284" s="868"/>
      <c r="AF284" s="887"/>
      <c r="AG284" s="864"/>
      <c r="AH284" s="864"/>
      <c r="AI284" s="864"/>
      <c r="AJ284" s="864"/>
      <c r="AK284" s="864"/>
      <c r="AL284" s="864"/>
      <c r="AM284" s="864"/>
      <c r="AN284" s="864"/>
      <c r="AO284" s="864"/>
      <c r="AP284" s="864"/>
      <c r="AQ284" s="864"/>
      <c r="AR284" s="864"/>
      <c r="AS284" s="864"/>
    </row>
    <row r="285" spans="1:45" s="865" customFormat="1" ht="15">
      <c r="A285" s="868"/>
      <c r="B285" s="868"/>
      <c r="C285" s="868"/>
      <c r="D285" s="2291" t="s">
        <v>1454</v>
      </c>
      <c r="E285" s="2292"/>
      <c r="F285" s="2292"/>
      <c r="G285" s="2292"/>
      <c r="H285" s="2292"/>
      <c r="I285" s="2292"/>
      <c r="J285" s="2292"/>
      <c r="K285" s="2292"/>
      <c r="L285" s="2292"/>
      <c r="M285" s="2292"/>
      <c r="N285" s="2290">
        <f>L285-M285</f>
        <v>0</v>
      </c>
      <c r="O285" s="868"/>
      <c r="R285" s="868"/>
      <c r="S285" s="868"/>
      <c r="T285" s="868"/>
      <c r="U285" s="868"/>
      <c r="V285" s="868"/>
      <c r="W285" s="868"/>
      <c r="X285" s="868"/>
      <c r="Y285" s="868"/>
      <c r="Z285" s="868"/>
      <c r="AA285" s="868"/>
      <c r="AB285" s="868"/>
      <c r="AC285" s="868"/>
      <c r="AD285" s="868"/>
      <c r="AE285" s="868"/>
      <c r="AF285" s="887"/>
      <c r="AG285" s="864"/>
      <c r="AH285" s="864"/>
      <c r="AI285" s="864"/>
      <c r="AJ285" s="864"/>
      <c r="AK285" s="864"/>
      <c r="AL285" s="864"/>
      <c r="AM285" s="864"/>
      <c r="AN285" s="864"/>
      <c r="AO285" s="864"/>
      <c r="AP285" s="864"/>
      <c r="AQ285" s="864"/>
      <c r="AR285" s="864"/>
      <c r="AS285" s="864"/>
    </row>
    <row r="286" spans="1:45" s="865" customFormat="1" ht="15">
      <c r="A286" s="868"/>
      <c r="B286" s="868"/>
      <c r="C286" s="868"/>
      <c r="D286" s="2291" t="s">
        <v>1455</v>
      </c>
      <c r="E286" s="2292"/>
      <c r="F286" s="2292"/>
      <c r="G286" s="2292"/>
      <c r="H286" s="2292"/>
      <c r="I286" s="2292"/>
      <c r="J286" s="2292"/>
      <c r="K286" s="2292"/>
      <c r="L286" s="2292"/>
      <c r="M286" s="2292"/>
      <c r="N286" s="2290">
        <f>L286-M286</f>
        <v>0</v>
      </c>
      <c r="O286" s="868"/>
      <c r="R286" s="868"/>
      <c r="S286" s="868"/>
      <c r="T286" s="868"/>
      <c r="U286" s="868"/>
      <c r="V286" s="868"/>
      <c r="W286" s="868"/>
      <c r="X286" s="868"/>
      <c r="Y286" s="868"/>
      <c r="Z286" s="868"/>
      <c r="AA286" s="868"/>
      <c r="AB286" s="868"/>
      <c r="AC286" s="868"/>
      <c r="AD286" s="868"/>
      <c r="AE286" s="868"/>
      <c r="AF286" s="887"/>
      <c r="AG286" s="864"/>
      <c r="AH286" s="864"/>
      <c r="AI286" s="864"/>
      <c r="AJ286" s="864"/>
      <c r="AK286" s="864"/>
      <c r="AL286" s="864"/>
      <c r="AM286" s="864"/>
      <c r="AN286" s="864"/>
      <c r="AO286" s="864"/>
      <c r="AP286" s="864"/>
      <c r="AQ286" s="864"/>
      <c r="AR286" s="864"/>
      <c r="AS286" s="864"/>
    </row>
    <row r="287" spans="1:45" s="865" customFormat="1" ht="15">
      <c r="A287" s="868"/>
      <c r="B287" s="868"/>
      <c r="C287" s="868"/>
      <c r="D287" s="868"/>
      <c r="E287" s="868"/>
      <c r="F287" s="868"/>
      <c r="O287" s="868"/>
      <c r="R287" s="868"/>
      <c r="S287" s="868"/>
      <c r="T287" s="868"/>
      <c r="U287" s="868"/>
      <c r="V287" s="868"/>
      <c r="W287" s="868"/>
      <c r="X287" s="868"/>
      <c r="Y287" s="868"/>
      <c r="Z287" s="868"/>
      <c r="AA287" s="868"/>
      <c r="AB287" s="868"/>
      <c r="AC287" s="868"/>
      <c r="AD287" s="868"/>
      <c r="AE287" s="868"/>
      <c r="AF287" s="887"/>
      <c r="AG287" s="864"/>
      <c r="AH287" s="864"/>
      <c r="AI287" s="864"/>
      <c r="AJ287" s="864"/>
      <c r="AK287" s="864"/>
      <c r="AL287" s="864"/>
      <c r="AM287" s="864"/>
      <c r="AN287" s="864"/>
      <c r="AO287" s="864"/>
      <c r="AP287" s="864"/>
      <c r="AQ287" s="864"/>
      <c r="AR287" s="864"/>
      <c r="AS287" s="864"/>
    </row>
    <row r="288" spans="1:45" s="865" customFormat="1" ht="15">
      <c r="A288" s="868"/>
      <c r="B288" s="868"/>
      <c r="C288" s="868"/>
      <c r="D288" s="2293" t="s">
        <v>1456</v>
      </c>
      <c r="E288" s="2294"/>
      <c r="F288" s="2294"/>
      <c r="G288" s="2295"/>
      <c r="H288" s="2295"/>
      <c r="I288" s="2295"/>
      <c r="J288" s="2295"/>
      <c r="K288" s="2295">
        <f>K275+K276+K280+K284+K285+K286</f>
        <v>0</v>
      </c>
      <c r="L288" s="2295">
        <f>L275+L276+L280+L284+L285+L286</f>
        <v>0</v>
      </c>
      <c r="M288" s="2295">
        <f>M275+M276+M280+M284+M285+M286</f>
        <v>0</v>
      </c>
      <c r="N288" s="2295">
        <f>N275+N276+N280+N284+N285+N286</f>
        <v>0</v>
      </c>
      <c r="O288" s="868"/>
      <c r="R288" s="868"/>
      <c r="S288" s="868"/>
      <c r="T288" s="868"/>
      <c r="U288" s="868"/>
      <c r="V288" s="868"/>
      <c r="W288" s="868"/>
      <c r="X288" s="868"/>
      <c r="Y288" s="868"/>
      <c r="Z288" s="868"/>
      <c r="AA288" s="868"/>
      <c r="AB288" s="868"/>
      <c r="AC288" s="868"/>
      <c r="AD288" s="868"/>
      <c r="AE288" s="868"/>
      <c r="AF288" s="887"/>
      <c r="AG288" s="864"/>
      <c r="AH288" s="864"/>
      <c r="AI288" s="864"/>
      <c r="AJ288" s="864"/>
      <c r="AK288" s="864"/>
      <c r="AL288" s="864"/>
      <c r="AM288" s="864"/>
      <c r="AN288" s="864"/>
      <c r="AO288" s="864"/>
      <c r="AP288" s="864"/>
      <c r="AQ288" s="864"/>
      <c r="AR288" s="864"/>
      <c r="AS288" s="864"/>
    </row>
    <row r="289" spans="1:45" s="811" customFormat="1" ht="15">
      <c r="A289" s="868"/>
      <c r="B289" s="868"/>
      <c r="C289" s="868"/>
      <c r="D289" s="2296"/>
      <c r="E289" s="2297"/>
      <c r="F289" s="2297"/>
      <c r="G289" s="2298"/>
      <c r="H289" s="2298"/>
      <c r="I289" s="2298"/>
      <c r="J289" s="2299"/>
      <c r="K289" s="2300"/>
      <c r="L289" s="2300"/>
      <c r="M289" s="2300"/>
      <c r="N289" s="1110"/>
      <c r="O289" s="868"/>
      <c r="R289" s="843"/>
      <c r="S289" s="868"/>
      <c r="T289" s="868"/>
      <c r="U289" s="868"/>
      <c r="V289" s="868"/>
      <c r="W289" s="868"/>
      <c r="X289" s="868"/>
      <c r="Y289" s="868"/>
      <c r="Z289" s="868"/>
      <c r="AA289" s="868"/>
      <c r="AB289" s="843"/>
      <c r="AC289" s="843"/>
      <c r="AD289" s="843"/>
      <c r="AE289" s="843"/>
      <c r="AF289" s="925"/>
      <c r="AG289" s="844"/>
      <c r="AH289" s="844"/>
      <c r="AI289" s="844"/>
      <c r="AJ289" s="844"/>
      <c r="AK289" s="844"/>
      <c r="AL289" s="844"/>
      <c r="AM289" s="844"/>
      <c r="AN289" s="844"/>
      <c r="AO289" s="844"/>
      <c r="AP289" s="844"/>
      <c r="AQ289" s="844"/>
      <c r="AR289" s="844"/>
      <c r="AS289" s="844"/>
    </row>
    <row r="290" spans="1:45" s="811" customFormat="1" ht="15">
      <c r="A290" s="868"/>
      <c r="B290" s="868"/>
      <c r="C290" s="868"/>
      <c r="D290" s="2296"/>
      <c r="E290" s="2297"/>
      <c r="F290" s="2297"/>
      <c r="G290" s="2298"/>
      <c r="H290" s="2298"/>
      <c r="I290" s="2298"/>
      <c r="J290" s="2299"/>
      <c r="K290" s="2300"/>
      <c r="L290" s="2300"/>
      <c r="M290" s="2300"/>
      <c r="N290" s="1110"/>
      <c r="O290" s="868"/>
      <c r="R290" s="843"/>
      <c r="S290" s="868"/>
      <c r="T290" s="868"/>
      <c r="U290" s="868"/>
      <c r="V290" s="868"/>
      <c r="W290" s="868"/>
      <c r="X290" s="868"/>
      <c r="Y290" s="868"/>
      <c r="Z290" s="868"/>
      <c r="AA290" s="868"/>
      <c r="AB290" s="843"/>
      <c r="AC290" s="843"/>
      <c r="AD290" s="843"/>
      <c r="AE290" s="843"/>
      <c r="AF290" s="925"/>
      <c r="AG290" s="844"/>
      <c r="AH290" s="844"/>
      <c r="AI290" s="844"/>
      <c r="AJ290" s="844"/>
      <c r="AK290" s="844"/>
      <c r="AL290" s="844"/>
      <c r="AM290" s="844"/>
      <c r="AN290" s="844"/>
      <c r="AO290" s="844"/>
      <c r="AP290" s="844"/>
      <c r="AQ290" s="844"/>
      <c r="AR290" s="844"/>
      <c r="AS290" s="844"/>
    </row>
    <row r="291" spans="1:45" s="811" customFormat="1" ht="15">
      <c r="A291" s="868"/>
      <c r="B291" s="868"/>
      <c r="C291" s="868"/>
      <c r="D291" s="2296"/>
      <c r="E291" s="2297"/>
      <c r="F291" s="2297"/>
      <c r="G291" s="2298"/>
      <c r="H291" s="2298"/>
      <c r="I291" s="2298"/>
      <c r="J291" s="2299"/>
      <c r="K291" s="2300"/>
      <c r="L291" s="2300"/>
      <c r="M291" s="2300"/>
      <c r="N291" s="1110"/>
      <c r="O291" s="868"/>
      <c r="R291" s="843"/>
      <c r="S291" s="868"/>
      <c r="T291" s="868"/>
      <c r="U291" s="868"/>
      <c r="V291" s="868"/>
      <c r="W291" s="868"/>
      <c r="X291" s="868"/>
      <c r="Y291" s="868"/>
      <c r="Z291" s="868"/>
      <c r="AA291" s="868"/>
      <c r="AB291" s="843"/>
      <c r="AC291" s="843"/>
      <c r="AD291" s="843"/>
      <c r="AE291" s="843"/>
      <c r="AF291" s="925"/>
      <c r="AG291" s="844"/>
      <c r="AH291" s="844"/>
      <c r="AI291" s="844"/>
      <c r="AJ291" s="844"/>
      <c r="AK291" s="844"/>
      <c r="AL291" s="844"/>
      <c r="AM291" s="844"/>
      <c r="AN291" s="844"/>
      <c r="AO291" s="844"/>
      <c r="AP291" s="844"/>
      <c r="AQ291" s="844"/>
      <c r="AR291" s="844"/>
      <c r="AS291" s="844"/>
    </row>
    <row r="292" spans="1:45" s="865" customFormat="1" ht="15">
      <c r="A292" s="868"/>
      <c r="B292" s="868"/>
      <c r="C292" s="868"/>
      <c r="D292" s="868"/>
      <c r="E292" s="868"/>
      <c r="F292" s="868"/>
      <c r="J292" s="867"/>
      <c r="K292" s="1110"/>
      <c r="L292" s="1110"/>
      <c r="M292" s="1110"/>
      <c r="N292" s="1110"/>
      <c r="O292" s="868"/>
      <c r="R292" s="868"/>
      <c r="S292" s="868"/>
      <c r="T292" s="868"/>
      <c r="U292" s="868"/>
      <c r="V292" s="868"/>
      <c r="W292" s="868"/>
      <c r="X292" s="868"/>
      <c r="Y292" s="868"/>
      <c r="Z292" s="868"/>
      <c r="AA292" s="868"/>
      <c r="AB292" s="868"/>
      <c r="AC292" s="868"/>
      <c r="AD292" s="868"/>
      <c r="AE292" s="868"/>
      <c r="AF292" s="887"/>
      <c r="AG292" s="864"/>
      <c r="AH292" s="864"/>
      <c r="AI292" s="864"/>
      <c r="AJ292" s="864"/>
      <c r="AK292" s="864"/>
      <c r="AL292" s="864"/>
      <c r="AM292" s="864"/>
      <c r="AN292" s="864"/>
      <c r="AO292" s="864"/>
      <c r="AP292" s="864"/>
      <c r="AQ292" s="864"/>
      <c r="AR292" s="864"/>
      <c r="AS292" s="864"/>
    </row>
    <row r="293" spans="1:45" s="865" customFormat="1" ht="15">
      <c r="A293" s="868"/>
      <c r="B293" s="868"/>
      <c r="C293" s="868"/>
      <c r="D293" s="868"/>
      <c r="E293" s="868"/>
      <c r="F293" s="868"/>
      <c r="J293" s="867"/>
      <c r="K293" s="867"/>
      <c r="L293" s="867"/>
      <c r="M293" s="867"/>
      <c r="N293" s="867"/>
      <c r="O293" s="868"/>
      <c r="R293" s="868"/>
      <c r="S293" s="868"/>
      <c r="T293" s="868"/>
      <c r="U293" s="868"/>
      <c r="V293" s="868"/>
      <c r="W293" s="868"/>
      <c r="X293" s="868"/>
      <c r="Y293" s="868"/>
      <c r="Z293" s="868"/>
      <c r="AA293" s="868"/>
      <c r="AB293" s="868"/>
      <c r="AC293" s="868"/>
      <c r="AD293" s="868"/>
      <c r="AE293" s="868"/>
      <c r="AF293" s="887"/>
      <c r="AG293" s="864"/>
      <c r="AH293" s="864"/>
      <c r="AI293" s="864"/>
      <c r="AJ293" s="864"/>
      <c r="AK293" s="864"/>
      <c r="AL293" s="864"/>
      <c r="AM293" s="864"/>
      <c r="AN293" s="864"/>
      <c r="AO293" s="864"/>
      <c r="AP293" s="864"/>
      <c r="AQ293" s="864"/>
      <c r="AR293" s="864"/>
      <c r="AS293" s="864"/>
    </row>
    <row r="294" spans="1:45" s="908" customFormat="1" ht="18">
      <c r="A294" s="926" t="s">
        <v>509</v>
      </c>
      <c r="B294" s="907"/>
      <c r="C294" s="907"/>
      <c r="D294" s="907"/>
      <c r="E294" s="907"/>
      <c r="F294" s="907"/>
      <c r="J294" s="912"/>
      <c r="K294" s="912"/>
      <c r="L294" s="912"/>
      <c r="M294" s="912"/>
      <c r="N294" s="912"/>
      <c r="O294" s="907"/>
      <c r="R294" s="907"/>
      <c r="S294" s="907"/>
      <c r="T294" s="907"/>
      <c r="U294" s="907"/>
      <c r="V294" s="907"/>
      <c r="W294" s="907"/>
      <c r="X294" s="907"/>
      <c r="Y294" s="907"/>
      <c r="Z294" s="907"/>
      <c r="AA294" s="907"/>
      <c r="AB294" s="907"/>
      <c r="AC294" s="907"/>
      <c r="AD294" s="907"/>
      <c r="AE294" s="907"/>
      <c r="AF294" s="915"/>
      <c r="AG294" s="914"/>
      <c r="AH294" s="914"/>
      <c r="AI294" s="914"/>
      <c r="AJ294" s="914"/>
      <c r="AK294" s="914"/>
      <c r="AL294" s="914"/>
      <c r="AM294" s="914"/>
      <c r="AN294" s="914"/>
      <c r="AO294" s="914"/>
      <c r="AP294" s="914"/>
      <c r="AQ294" s="914"/>
      <c r="AR294" s="914"/>
      <c r="AS294" s="914"/>
    </row>
    <row r="295" spans="1:45" s="908" customFormat="1" ht="15">
      <c r="A295" s="868" t="s">
        <v>716</v>
      </c>
      <c r="B295" s="868" t="str">
        <f>ANNEXES!D12</f>
        <v>Une note explicative reprenant une vue d'ensemble des clés de répartitions utilisées pour compléter le tableau 3A et leur justification.  Documentez les différences éventuelles à l'égard de la proposition tarifaire.</v>
      </c>
      <c r="C295" s="907"/>
      <c r="D295" s="907"/>
      <c r="E295" s="907"/>
      <c r="F295" s="907"/>
      <c r="J295" s="912"/>
      <c r="K295" s="912"/>
      <c r="L295" s="912"/>
      <c r="M295" s="912"/>
      <c r="N295" s="912"/>
      <c r="O295" s="907"/>
      <c r="R295" s="907"/>
      <c r="S295" s="907"/>
      <c r="T295" s="907"/>
      <c r="U295" s="907"/>
      <c r="V295" s="907"/>
      <c r="W295" s="907"/>
      <c r="X295" s="907"/>
      <c r="Y295" s="907"/>
      <c r="Z295" s="907"/>
      <c r="AA295" s="907"/>
      <c r="AB295" s="907"/>
      <c r="AC295" s="907"/>
      <c r="AD295" s="907"/>
      <c r="AE295" s="907"/>
      <c r="AF295" s="915"/>
      <c r="AG295" s="914"/>
      <c r="AH295" s="914"/>
      <c r="AI295" s="914"/>
      <c r="AJ295" s="914"/>
      <c r="AK295" s="914"/>
      <c r="AL295" s="914"/>
      <c r="AM295" s="914"/>
      <c r="AN295" s="914"/>
      <c r="AO295" s="914"/>
      <c r="AP295" s="914"/>
      <c r="AQ295" s="914"/>
      <c r="AR295" s="914"/>
      <c r="AS295" s="914"/>
    </row>
    <row r="296" spans="1:45" s="908" customFormat="1">
      <c r="A296" s="907"/>
      <c r="B296" s="907"/>
      <c r="C296" s="907"/>
      <c r="D296" s="907"/>
      <c r="E296" s="907"/>
      <c r="F296" s="907"/>
      <c r="J296" s="912"/>
      <c r="K296" s="912"/>
      <c r="L296" s="912"/>
      <c r="M296" s="912"/>
      <c r="N296" s="912"/>
      <c r="O296" s="907"/>
      <c r="R296" s="907"/>
      <c r="S296" s="907"/>
      <c r="T296" s="907"/>
      <c r="U296" s="907"/>
      <c r="V296" s="907"/>
      <c r="W296" s="907"/>
      <c r="X296" s="907"/>
      <c r="Y296" s="907"/>
      <c r="Z296" s="907"/>
      <c r="AA296" s="907"/>
      <c r="AB296" s="907"/>
      <c r="AC296" s="907"/>
      <c r="AD296" s="907"/>
      <c r="AE296" s="907"/>
      <c r="AF296" s="915"/>
      <c r="AG296" s="914"/>
      <c r="AH296" s="914"/>
      <c r="AI296" s="914"/>
      <c r="AJ296" s="914"/>
      <c r="AK296" s="914"/>
      <c r="AL296" s="914"/>
      <c r="AM296" s="914"/>
      <c r="AN296" s="914"/>
      <c r="AO296" s="914"/>
      <c r="AP296" s="914"/>
      <c r="AQ296" s="914"/>
      <c r="AR296" s="914"/>
      <c r="AS296" s="914"/>
    </row>
    <row r="297" spans="1:45" s="908" customFormat="1">
      <c r="A297" s="907"/>
      <c r="B297" s="907"/>
      <c r="C297" s="907"/>
      <c r="D297" s="907"/>
      <c r="E297" s="907"/>
      <c r="F297" s="907"/>
      <c r="J297" s="912"/>
      <c r="K297" s="912"/>
      <c r="L297" s="912"/>
      <c r="M297" s="912"/>
      <c r="N297" s="912"/>
      <c r="O297" s="907"/>
      <c r="R297" s="907"/>
      <c r="S297" s="907"/>
      <c r="T297" s="907"/>
      <c r="U297" s="907"/>
      <c r="V297" s="907"/>
      <c r="W297" s="907"/>
      <c r="X297" s="907"/>
      <c r="Y297" s="907"/>
      <c r="Z297" s="907"/>
      <c r="AA297" s="907"/>
      <c r="AB297" s="907"/>
      <c r="AC297" s="907"/>
      <c r="AD297" s="907"/>
      <c r="AE297" s="907"/>
      <c r="AF297" s="915"/>
      <c r="AG297" s="914"/>
      <c r="AH297" s="914"/>
      <c r="AI297" s="914"/>
      <c r="AJ297" s="914"/>
      <c r="AK297" s="914"/>
      <c r="AL297" s="914"/>
      <c r="AM297" s="914"/>
      <c r="AN297" s="914"/>
      <c r="AO297" s="914"/>
      <c r="AP297" s="914"/>
      <c r="AQ297" s="914"/>
      <c r="AR297" s="914"/>
      <c r="AS297" s="914"/>
    </row>
    <row r="298" spans="1:45" s="908" customFormat="1">
      <c r="A298" s="907"/>
      <c r="B298" s="907"/>
      <c r="C298" s="907"/>
      <c r="D298" s="907"/>
      <c r="E298" s="907"/>
      <c r="F298" s="907"/>
      <c r="J298" s="912"/>
      <c r="K298" s="912"/>
      <c r="L298" s="912"/>
      <c r="M298" s="912"/>
      <c r="N298" s="912"/>
      <c r="O298" s="907"/>
      <c r="R298" s="907"/>
      <c r="S298" s="907"/>
      <c r="T298" s="907"/>
      <c r="U298" s="907"/>
      <c r="V298" s="907"/>
      <c r="W298" s="907"/>
      <c r="X298" s="907"/>
      <c r="Y298" s="907"/>
      <c r="Z298" s="907"/>
      <c r="AA298" s="907"/>
      <c r="AB298" s="907"/>
      <c r="AC298" s="907"/>
      <c r="AD298" s="907"/>
      <c r="AE298" s="907"/>
      <c r="AF298" s="915"/>
      <c r="AG298" s="914"/>
      <c r="AH298" s="914"/>
      <c r="AI298" s="914"/>
      <c r="AJ298" s="914"/>
      <c r="AK298" s="914"/>
      <c r="AL298" s="914"/>
      <c r="AM298" s="914"/>
      <c r="AN298" s="914"/>
      <c r="AO298" s="914"/>
      <c r="AP298" s="914"/>
      <c r="AQ298" s="914"/>
      <c r="AR298" s="914"/>
      <c r="AS298" s="914"/>
    </row>
    <row r="299" spans="1:45" s="908" customFormat="1">
      <c r="A299" s="907"/>
      <c r="B299" s="907"/>
      <c r="C299" s="907"/>
      <c r="D299" s="907"/>
      <c r="E299" s="907"/>
      <c r="F299" s="907"/>
      <c r="J299" s="912"/>
      <c r="K299" s="912"/>
      <c r="L299" s="912"/>
      <c r="M299" s="912"/>
      <c r="N299" s="912"/>
      <c r="O299" s="907"/>
      <c r="R299" s="907"/>
      <c r="S299" s="907"/>
      <c r="T299" s="907"/>
      <c r="U299" s="907"/>
      <c r="V299" s="907"/>
      <c r="W299" s="907"/>
      <c r="X299" s="907"/>
      <c r="Y299" s="907"/>
      <c r="Z299" s="907"/>
      <c r="AA299" s="907"/>
      <c r="AB299" s="907"/>
      <c r="AC299" s="907"/>
      <c r="AD299" s="907"/>
      <c r="AE299" s="907"/>
      <c r="AF299" s="915"/>
      <c r="AG299" s="914"/>
      <c r="AH299" s="914"/>
      <c r="AI299" s="914"/>
      <c r="AJ299" s="914"/>
      <c r="AK299" s="914"/>
      <c r="AL299" s="914"/>
      <c r="AM299" s="914"/>
      <c r="AN299" s="914"/>
      <c r="AO299" s="914"/>
      <c r="AP299" s="914"/>
      <c r="AQ299" s="914"/>
      <c r="AR299" s="914"/>
      <c r="AS299" s="914"/>
    </row>
    <row r="300" spans="1:45" s="908" customFormat="1">
      <c r="A300" s="907"/>
      <c r="B300" s="907"/>
      <c r="C300" s="907"/>
      <c r="D300" s="907"/>
      <c r="E300" s="907"/>
      <c r="F300" s="907"/>
      <c r="J300" s="912"/>
      <c r="K300" s="912"/>
      <c r="L300" s="912"/>
      <c r="M300" s="912"/>
      <c r="N300" s="912"/>
      <c r="O300" s="907"/>
      <c r="R300" s="907"/>
      <c r="S300" s="907"/>
      <c r="T300" s="907"/>
      <c r="U300" s="907"/>
      <c r="V300" s="907"/>
      <c r="W300" s="907"/>
      <c r="X300" s="907"/>
      <c r="Y300" s="907"/>
      <c r="Z300" s="907"/>
      <c r="AA300" s="907"/>
      <c r="AB300" s="907"/>
      <c r="AC300" s="907"/>
      <c r="AD300" s="907"/>
      <c r="AE300" s="907"/>
      <c r="AF300" s="915"/>
      <c r="AG300" s="914"/>
      <c r="AH300" s="914"/>
      <c r="AI300" s="914"/>
      <c r="AJ300" s="914"/>
      <c r="AK300" s="914"/>
      <c r="AL300" s="914"/>
      <c r="AM300" s="914"/>
      <c r="AN300" s="914"/>
      <c r="AO300" s="914"/>
      <c r="AP300" s="914"/>
      <c r="AQ300" s="914"/>
      <c r="AR300" s="914"/>
      <c r="AS300" s="914"/>
    </row>
    <row r="301" spans="1:45" s="908" customFormat="1">
      <c r="A301" s="907"/>
      <c r="B301" s="907"/>
      <c r="C301" s="907"/>
      <c r="D301" s="907"/>
      <c r="E301" s="907"/>
      <c r="F301" s="907"/>
      <c r="J301" s="912"/>
      <c r="K301" s="912"/>
      <c r="L301" s="912"/>
      <c r="M301" s="912"/>
      <c r="N301" s="912"/>
      <c r="O301" s="907"/>
      <c r="R301" s="907"/>
      <c r="S301" s="907"/>
      <c r="T301" s="907"/>
      <c r="U301" s="907"/>
      <c r="V301" s="907"/>
      <c r="W301" s="907"/>
      <c r="X301" s="907"/>
      <c r="Y301" s="907"/>
      <c r="Z301" s="907"/>
      <c r="AA301" s="907"/>
      <c r="AB301" s="907"/>
      <c r="AC301" s="907"/>
      <c r="AD301" s="907"/>
      <c r="AE301" s="907"/>
      <c r="AF301" s="915"/>
      <c r="AG301" s="914"/>
      <c r="AH301" s="914"/>
      <c r="AI301" s="914"/>
      <c r="AJ301" s="914"/>
      <c r="AK301" s="914"/>
      <c r="AL301" s="914"/>
      <c r="AM301" s="914"/>
      <c r="AN301" s="914"/>
      <c r="AO301" s="914"/>
      <c r="AP301" s="914"/>
      <c r="AQ301" s="914"/>
      <c r="AR301" s="914"/>
      <c r="AS301" s="914"/>
    </row>
    <row r="302" spans="1:45" s="908" customFormat="1">
      <c r="A302" s="907"/>
      <c r="B302" s="907"/>
      <c r="C302" s="907"/>
      <c r="D302" s="907"/>
      <c r="E302" s="907"/>
      <c r="F302" s="907"/>
      <c r="J302" s="912"/>
      <c r="K302" s="912"/>
      <c r="L302" s="912"/>
      <c r="M302" s="912"/>
      <c r="N302" s="912"/>
      <c r="O302" s="907"/>
      <c r="R302" s="907"/>
      <c r="S302" s="907"/>
      <c r="T302" s="907"/>
      <c r="U302" s="907"/>
      <c r="V302" s="907"/>
      <c r="W302" s="907"/>
      <c r="X302" s="907"/>
      <c r="Y302" s="907"/>
      <c r="Z302" s="907"/>
      <c r="AA302" s="907"/>
      <c r="AB302" s="907"/>
      <c r="AC302" s="907"/>
      <c r="AD302" s="907"/>
      <c r="AE302" s="907"/>
      <c r="AF302" s="915"/>
      <c r="AG302" s="914"/>
      <c r="AH302" s="914"/>
      <c r="AI302" s="914"/>
      <c r="AJ302" s="914"/>
      <c r="AK302" s="914"/>
      <c r="AL302" s="914"/>
      <c r="AM302" s="914"/>
      <c r="AN302" s="914"/>
      <c r="AO302" s="914"/>
      <c r="AP302" s="914"/>
      <c r="AQ302" s="914"/>
      <c r="AR302" s="914"/>
      <c r="AS302" s="914"/>
    </row>
    <row r="303" spans="1:45" s="908" customFormat="1">
      <c r="A303" s="907"/>
      <c r="B303" s="907"/>
      <c r="C303" s="907"/>
      <c r="D303" s="907"/>
      <c r="E303" s="907"/>
      <c r="F303" s="907"/>
      <c r="J303" s="912"/>
      <c r="K303" s="912"/>
      <c r="L303" s="912"/>
      <c r="M303" s="912"/>
      <c r="N303" s="912"/>
      <c r="O303" s="907"/>
      <c r="R303" s="907"/>
      <c r="S303" s="907"/>
      <c r="T303" s="907"/>
      <c r="U303" s="907"/>
      <c r="V303" s="907"/>
      <c r="W303" s="907"/>
      <c r="X303" s="907"/>
      <c r="Y303" s="907"/>
      <c r="Z303" s="907"/>
      <c r="AA303" s="907"/>
      <c r="AB303" s="907"/>
      <c r="AC303" s="907"/>
      <c r="AD303" s="907"/>
      <c r="AE303" s="907"/>
      <c r="AF303" s="915"/>
      <c r="AG303" s="914"/>
      <c r="AH303" s="914"/>
      <c r="AI303" s="914"/>
      <c r="AJ303" s="914"/>
      <c r="AK303" s="914"/>
      <c r="AL303" s="914"/>
      <c r="AM303" s="914"/>
      <c r="AN303" s="914"/>
      <c r="AO303" s="914"/>
      <c r="AP303" s="914"/>
      <c r="AQ303" s="914"/>
      <c r="AR303" s="914"/>
      <c r="AS303" s="914"/>
    </row>
    <row r="304" spans="1:45" s="908" customFormat="1">
      <c r="A304" s="907"/>
      <c r="B304" s="907"/>
      <c r="C304" s="907"/>
      <c r="D304" s="907"/>
      <c r="E304" s="907"/>
      <c r="F304" s="907"/>
      <c r="J304" s="912"/>
      <c r="K304" s="912"/>
      <c r="L304" s="912"/>
      <c r="M304" s="912"/>
      <c r="N304" s="912"/>
      <c r="O304" s="907"/>
      <c r="R304" s="907"/>
      <c r="S304" s="907"/>
      <c r="T304" s="907"/>
      <c r="U304" s="907"/>
      <c r="V304" s="907"/>
      <c r="W304" s="907"/>
      <c r="X304" s="907"/>
      <c r="Y304" s="907"/>
      <c r="Z304" s="907"/>
      <c r="AA304" s="907"/>
      <c r="AB304" s="907"/>
      <c r="AC304" s="907"/>
      <c r="AD304" s="907"/>
      <c r="AE304" s="907"/>
      <c r="AF304" s="915"/>
      <c r="AG304" s="914"/>
      <c r="AH304" s="914"/>
      <c r="AI304" s="914"/>
      <c r="AJ304" s="914"/>
      <c r="AK304" s="914"/>
      <c r="AL304" s="914"/>
      <c r="AM304" s="914"/>
      <c r="AN304" s="914"/>
      <c r="AO304" s="914"/>
      <c r="AP304" s="914"/>
      <c r="AQ304" s="914"/>
      <c r="AR304" s="914"/>
      <c r="AS304" s="914"/>
    </row>
    <row r="305" spans="1:45" s="908" customFormat="1">
      <c r="A305" s="907"/>
      <c r="B305" s="907"/>
      <c r="C305" s="907"/>
      <c r="D305" s="907"/>
      <c r="E305" s="907"/>
      <c r="F305" s="907"/>
      <c r="J305" s="912"/>
      <c r="K305" s="912"/>
      <c r="L305" s="912"/>
      <c r="M305" s="912"/>
      <c r="N305" s="912"/>
      <c r="O305" s="907"/>
      <c r="R305" s="907"/>
      <c r="S305" s="907"/>
      <c r="T305" s="907"/>
      <c r="U305" s="907"/>
      <c r="V305" s="907"/>
      <c r="W305" s="907"/>
      <c r="X305" s="907"/>
      <c r="Y305" s="907"/>
      <c r="Z305" s="907"/>
      <c r="AA305" s="907"/>
      <c r="AB305" s="907"/>
      <c r="AC305" s="907"/>
      <c r="AD305" s="907"/>
      <c r="AE305" s="907"/>
      <c r="AF305" s="915"/>
      <c r="AG305" s="914"/>
      <c r="AH305" s="914"/>
      <c r="AI305" s="914"/>
      <c r="AJ305" s="914"/>
      <c r="AK305" s="914"/>
      <c r="AL305" s="914"/>
      <c r="AM305" s="914"/>
      <c r="AN305" s="914"/>
      <c r="AO305" s="914"/>
      <c r="AP305" s="914"/>
      <c r="AQ305" s="914"/>
      <c r="AR305" s="914"/>
      <c r="AS305" s="914"/>
    </row>
    <row r="306" spans="1:45" s="908" customFormat="1">
      <c r="A306" s="907"/>
      <c r="B306" s="907"/>
      <c r="C306" s="907"/>
      <c r="D306" s="907"/>
      <c r="E306" s="907"/>
      <c r="F306" s="907"/>
      <c r="J306" s="912"/>
      <c r="K306" s="912"/>
      <c r="L306" s="912"/>
      <c r="M306" s="912"/>
      <c r="N306" s="912"/>
      <c r="O306" s="907"/>
      <c r="R306" s="907"/>
      <c r="S306" s="907"/>
      <c r="T306" s="907"/>
      <c r="U306" s="907"/>
      <c r="V306" s="907"/>
      <c r="W306" s="907"/>
      <c r="X306" s="907"/>
      <c r="Y306" s="907"/>
      <c r="Z306" s="907"/>
      <c r="AA306" s="907"/>
      <c r="AB306" s="907"/>
      <c r="AC306" s="907"/>
      <c r="AD306" s="907"/>
      <c r="AE306" s="907"/>
      <c r="AF306" s="915"/>
      <c r="AG306" s="914"/>
      <c r="AH306" s="914"/>
      <c r="AI306" s="914"/>
      <c r="AJ306" s="914"/>
      <c r="AK306" s="914"/>
      <c r="AL306" s="914"/>
      <c r="AM306" s="914"/>
      <c r="AN306" s="914"/>
      <c r="AO306" s="914"/>
      <c r="AP306" s="914"/>
      <c r="AQ306" s="914"/>
      <c r="AR306" s="914"/>
      <c r="AS306" s="914"/>
    </row>
    <row r="307" spans="1:45" s="908" customFormat="1">
      <c r="A307" s="907"/>
      <c r="B307" s="907"/>
      <c r="C307" s="907"/>
      <c r="D307" s="907"/>
      <c r="E307" s="907"/>
      <c r="F307" s="907"/>
      <c r="J307" s="912"/>
      <c r="K307" s="912"/>
      <c r="L307" s="912"/>
      <c r="M307" s="912"/>
      <c r="N307" s="912"/>
      <c r="O307" s="907"/>
      <c r="R307" s="907"/>
      <c r="S307" s="907"/>
      <c r="T307" s="907"/>
      <c r="U307" s="907"/>
      <c r="V307" s="907"/>
      <c r="W307" s="907"/>
      <c r="X307" s="907"/>
      <c r="Y307" s="907"/>
      <c r="Z307" s="907"/>
      <c r="AA307" s="907"/>
      <c r="AB307" s="907"/>
      <c r="AC307" s="907"/>
      <c r="AD307" s="907"/>
      <c r="AE307" s="907"/>
      <c r="AF307" s="915"/>
      <c r="AG307" s="914"/>
      <c r="AH307" s="914"/>
      <c r="AI307" s="914"/>
      <c r="AJ307" s="914"/>
      <c r="AK307" s="914"/>
      <c r="AL307" s="914"/>
      <c r="AM307" s="914"/>
      <c r="AN307" s="914"/>
      <c r="AO307" s="914"/>
      <c r="AP307" s="914"/>
      <c r="AQ307" s="914"/>
      <c r="AR307" s="914"/>
      <c r="AS307" s="914"/>
    </row>
    <row r="308" spans="1:45" s="908" customFormat="1">
      <c r="A308" s="907"/>
      <c r="B308" s="907"/>
      <c r="C308" s="907"/>
      <c r="D308" s="907"/>
      <c r="E308" s="907"/>
      <c r="F308" s="907"/>
      <c r="J308" s="912"/>
      <c r="K308" s="912"/>
      <c r="L308" s="912"/>
      <c r="M308" s="912"/>
      <c r="N308" s="912"/>
      <c r="O308" s="907"/>
      <c r="R308" s="907"/>
      <c r="S308" s="907"/>
      <c r="T308" s="907"/>
      <c r="U308" s="907"/>
      <c r="V308" s="907"/>
      <c r="W308" s="907"/>
      <c r="X308" s="907"/>
      <c r="Y308" s="907"/>
      <c r="Z308" s="907"/>
      <c r="AA308" s="907"/>
      <c r="AB308" s="907"/>
      <c r="AC308" s="907"/>
      <c r="AD308" s="907"/>
      <c r="AE308" s="907"/>
      <c r="AF308" s="915"/>
      <c r="AG308" s="914"/>
      <c r="AH308" s="914"/>
      <c r="AI308" s="914"/>
      <c r="AJ308" s="914"/>
      <c r="AK308" s="914"/>
      <c r="AL308" s="914"/>
      <c r="AM308" s="914"/>
      <c r="AN308" s="914"/>
      <c r="AO308" s="914"/>
      <c r="AP308" s="914"/>
      <c r="AQ308" s="914"/>
      <c r="AR308" s="914"/>
      <c r="AS308" s="914"/>
    </row>
    <row r="309" spans="1:45" s="908" customFormat="1">
      <c r="A309" s="907"/>
      <c r="B309" s="907"/>
      <c r="C309" s="907"/>
      <c r="D309" s="907"/>
      <c r="E309" s="907"/>
      <c r="F309" s="907"/>
      <c r="J309" s="912"/>
      <c r="K309" s="912"/>
      <c r="L309" s="912"/>
      <c r="M309" s="912"/>
      <c r="N309" s="912"/>
      <c r="O309" s="907"/>
      <c r="R309" s="907"/>
      <c r="S309" s="907"/>
      <c r="T309" s="907"/>
      <c r="U309" s="907"/>
      <c r="V309" s="907"/>
      <c r="W309" s="907"/>
      <c r="X309" s="907"/>
      <c r="Y309" s="907"/>
      <c r="Z309" s="907"/>
      <c r="AA309" s="907"/>
      <c r="AB309" s="907"/>
      <c r="AC309" s="907"/>
      <c r="AD309" s="907"/>
      <c r="AE309" s="907"/>
      <c r="AF309" s="915"/>
      <c r="AG309" s="914"/>
      <c r="AH309" s="914"/>
      <c r="AI309" s="914"/>
      <c r="AJ309" s="914"/>
      <c r="AK309" s="914"/>
      <c r="AL309" s="914"/>
      <c r="AM309" s="914"/>
      <c r="AN309" s="914"/>
      <c r="AO309" s="914"/>
      <c r="AP309" s="914"/>
      <c r="AQ309" s="914"/>
      <c r="AR309" s="914"/>
      <c r="AS309" s="914"/>
    </row>
    <row r="310" spans="1:45" s="908" customFormat="1">
      <c r="A310" s="907"/>
      <c r="B310" s="907"/>
      <c r="C310" s="907"/>
      <c r="D310" s="907"/>
      <c r="E310" s="907"/>
      <c r="F310" s="907"/>
      <c r="J310" s="912"/>
      <c r="K310" s="912"/>
      <c r="L310" s="912"/>
      <c r="M310" s="912"/>
      <c r="N310" s="912"/>
      <c r="O310" s="907"/>
      <c r="R310" s="907"/>
      <c r="S310" s="907"/>
      <c r="T310" s="907"/>
      <c r="U310" s="907"/>
      <c r="V310" s="907"/>
      <c r="W310" s="907"/>
      <c r="X310" s="907"/>
      <c r="Y310" s="907"/>
      <c r="Z310" s="907"/>
      <c r="AA310" s="907"/>
      <c r="AB310" s="907"/>
      <c r="AC310" s="907"/>
      <c r="AD310" s="907"/>
      <c r="AE310" s="907"/>
      <c r="AF310" s="915"/>
      <c r="AG310" s="914"/>
      <c r="AH310" s="914"/>
      <c r="AI310" s="914"/>
      <c r="AJ310" s="914"/>
      <c r="AK310" s="914"/>
      <c r="AL310" s="914"/>
      <c r="AM310" s="914"/>
      <c r="AN310" s="914"/>
      <c r="AO310" s="914"/>
      <c r="AP310" s="914"/>
      <c r="AQ310" s="914"/>
      <c r="AR310" s="914"/>
      <c r="AS310" s="914"/>
    </row>
    <row r="311" spans="1:45" s="908" customFormat="1">
      <c r="A311" s="907"/>
      <c r="B311" s="907"/>
      <c r="C311" s="907"/>
      <c r="D311" s="907"/>
      <c r="E311" s="907"/>
      <c r="F311" s="907"/>
      <c r="J311" s="912"/>
      <c r="K311" s="912"/>
      <c r="L311" s="912"/>
      <c r="M311" s="912"/>
      <c r="N311" s="912"/>
      <c r="O311" s="907"/>
      <c r="R311" s="907"/>
      <c r="S311" s="907"/>
      <c r="T311" s="907"/>
      <c r="U311" s="907"/>
      <c r="V311" s="907"/>
      <c r="W311" s="907"/>
      <c r="X311" s="907"/>
      <c r="Y311" s="907"/>
      <c r="Z311" s="907"/>
      <c r="AA311" s="907"/>
      <c r="AB311" s="907"/>
      <c r="AC311" s="907"/>
      <c r="AD311" s="907"/>
      <c r="AE311" s="907"/>
      <c r="AF311" s="915"/>
      <c r="AG311" s="914"/>
      <c r="AH311" s="914"/>
      <c r="AI311" s="914"/>
      <c r="AJ311" s="914"/>
      <c r="AK311" s="914"/>
      <c r="AL311" s="914"/>
      <c r="AM311" s="914"/>
      <c r="AN311" s="914"/>
      <c r="AO311" s="914"/>
      <c r="AP311" s="914"/>
      <c r="AQ311" s="914"/>
      <c r="AR311" s="914"/>
      <c r="AS311" s="914"/>
    </row>
    <row r="312" spans="1:45" s="908" customFormat="1">
      <c r="A312" s="907"/>
      <c r="B312" s="907"/>
      <c r="C312" s="907"/>
      <c r="D312" s="907"/>
      <c r="E312" s="907"/>
      <c r="F312" s="907"/>
      <c r="J312" s="912"/>
      <c r="K312" s="912"/>
      <c r="L312" s="912"/>
      <c r="M312" s="912"/>
      <c r="N312" s="912"/>
      <c r="O312" s="907"/>
      <c r="R312" s="907"/>
      <c r="S312" s="907"/>
      <c r="T312" s="907"/>
      <c r="U312" s="907"/>
      <c r="V312" s="907"/>
      <c r="W312" s="907"/>
      <c r="X312" s="907"/>
      <c r="Y312" s="907"/>
      <c r="Z312" s="907"/>
      <c r="AA312" s="907"/>
      <c r="AB312" s="907"/>
      <c r="AC312" s="907"/>
      <c r="AD312" s="907"/>
      <c r="AE312" s="907"/>
      <c r="AF312" s="915"/>
      <c r="AG312" s="914"/>
      <c r="AH312" s="914"/>
      <c r="AI312" s="914"/>
      <c r="AJ312" s="914"/>
      <c r="AK312" s="914"/>
      <c r="AL312" s="914"/>
      <c r="AM312" s="914"/>
      <c r="AN312" s="914"/>
      <c r="AO312" s="914"/>
      <c r="AP312" s="914"/>
      <c r="AQ312" s="914"/>
      <c r="AR312" s="914"/>
      <c r="AS312" s="914"/>
    </row>
    <row r="313" spans="1:45" s="908" customFormat="1">
      <c r="A313" s="907"/>
      <c r="B313" s="907"/>
      <c r="C313" s="907"/>
      <c r="D313" s="907"/>
      <c r="E313" s="907"/>
      <c r="F313" s="907"/>
      <c r="J313" s="912"/>
      <c r="K313" s="912"/>
      <c r="L313" s="912"/>
      <c r="M313" s="912"/>
      <c r="N313" s="912"/>
      <c r="O313" s="907"/>
      <c r="R313" s="907"/>
      <c r="S313" s="907"/>
      <c r="T313" s="907"/>
      <c r="U313" s="907"/>
      <c r="V313" s="907"/>
      <c r="W313" s="907"/>
      <c r="X313" s="907"/>
      <c r="Y313" s="907"/>
      <c r="Z313" s="907"/>
      <c r="AA313" s="907"/>
      <c r="AB313" s="907"/>
      <c r="AC313" s="907"/>
      <c r="AD313" s="907"/>
      <c r="AE313" s="907"/>
      <c r="AF313" s="915"/>
      <c r="AG313" s="914"/>
      <c r="AH313" s="914"/>
      <c r="AI313" s="914"/>
      <c r="AJ313" s="914"/>
      <c r="AK313" s="914"/>
      <c r="AL313" s="914"/>
      <c r="AM313" s="914"/>
      <c r="AN313" s="914"/>
      <c r="AO313" s="914"/>
      <c r="AP313" s="914"/>
      <c r="AQ313" s="914"/>
      <c r="AR313" s="914"/>
      <c r="AS313" s="914"/>
    </row>
    <row r="314" spans="1:45" s="908" customFormat="1">
      <c r="A314" s="907"/>
      <c r="B314" s="907"/>
      <c r="C314" s="907"/>
      <c r="D314" s="907"/>
      <c r="E314" s="907"/>
      <c r="F314" s="907"/>
      <c r="J314" s="912"/>
      <c r="K314" s="912"/>
      <c r="L314" s="912"/>
      <c r="M314" s="912"/>
      <c r="N314" s="912"/>
      <c r="O314" s="907"/>
      <c r="R314" s="907"/>
      <c r="S314" s="907"/>
      <c r="T314" s="907"/>
      <c r="U314" s="907"/>
      <c r="V314" s="907"/>
      <c r="W314" s="907"/>
      <c r="X314" s="907"/>
      <c r="Y314" s="907"/>
      <c r="Z314" s="907"/>
      <c r="AA314" s="907"/>
      <c r="AB314" s="907"/>
      <c r="AC314" s="907"/>
      <c r="AD314" s="907"/>
      <c r="AE314" s="907"/>
      <c r="AF314" s="915"/>
      <c r="AG314" s="914"/>
      <c r="AH314" s="914"/>
      <c r="AI314" s="914"/>
      <c r="AJ314" s="914"/>
      <c r="AK314" s="914"/>
      <c r="AL314" s="914"/>
      <c r="AM314" s="914"/>
      <c r="AN314" s="914"/>
      <c r="AO314" s="914"/>
      <c r="AP314" s="914"/>
      <c r="AQ314" s="914"/>
      <c r="AR314" s="914"/>
      <c r="AS314" s="914"/>
    </row>
    <row r="315" spans="1:45" s="908" customFormat="1">
      <c r="A315" s="907"/>
      <c r="B315" s="907"/>
      <c r="C315" s="907"/>
      <c r="D315" s="907"/>
      <c r="E315" s="907"/>
      <c r="F315" s="907"/>
      <c r="J315" s="912"/>
      <c r="K315" s="912"/>
      <c r="L315" s="912"/>
      <c r="M315" s="912"/>
      <c r="N315" s="912"/>
      <c r="O315" s="907"/>
      <c r="R315" s="907"/>
      <c r="S315" s="907"/>
      <c r="T315" s="907"/>
      <c r="U315" s="907"/>
      <c r="V315" s="907"/>
      <c r="W315" s="907"/>
      <c r="X315" s="907"/>
      <c r="Y315" s="907"/>
      <c r="Z315" s="907"/>
      <c r="AA315" s="907"/>
      <c r="AB315" s="907"/>
      <c r="AC315" s="907"/>
      <c r="AD315" s="907"/>
      <c r="AE315" s="907"/>
      <c r="AF315" s="915"/>
      <c r="AG315" s="914"/>
      <c r="AH315" s="914"/>
      <c r="AI315" s="914"/>
      <c r="AJ315" s="914"/>
      <c r="AK315" s="914"/>
      <c r="AL315" s="914"/>
      <c r="AM315" s="914"/>
      <c r="AN315" s="914"/>
      <c r="AO315" s="914"/>
      <c r="AP315" s="914"/>
      <c r="AQ315" s="914"/>
      <c r="AR315" s="914"/>
      <c r="AS315" s="914"/>
    </row>
    <row r="316" spans="1:45" s="908" customFormat="1">
      <c r="A316" s="907"/>
      <c r="B316" s="907"/>
      <c r="C316" s="907"/>
      <c r="D316" s="907"/>
      <c r="E316" s="907"/>
      <c r="F316" s="907"/>
      <c r="J316" s="912"/>
      <c r="K316" s="912"/>
      <c r="L316" s="912"/>
      <c r="M316" s="912"/>
      <c r="N316" s="912"/>
      <c r="O316" s="907"/>
      <c r="R316" s="907"/>
      <c r="S316" s="907"/>
      <c r="T316" s="907"/>
      <c r="U316" s="907"/>
      <c r="V316" s="907"/>
      <c r="W316" s="907"/>
      <c r="X316" s="907"/>
      <c r="Y316" s="907"/>
      <c r="Z316" s="907"/>
      <c r="AA316" s="907"/>
      <c r="AB316" s="907"/>
      <c r="AC316" s="907"/>
      <c r="AD316" s="907"/>
      <c r="AE316" s="907"/>
      <c r="AF316" s="915"/>
      <c r="AG316" s="914"/>
      <c r="AH316" s="914"/>
      <c r="AI316" s="914"/>
      <c r="AJ316" s="914"/>
      <c r="AK316" s="914"/>
      <c r="AL316" s="914"/>
      <c r="AM316" s="914"/>
      <c r="AN316" s="914"/>
      <c r="AO316" s="914"/>
      <c r="AP316" s="914"/>
      <c r="AQ316" s="914"/>
      <c r="AR316" s="914"/>
      <c r="AS316" s="914"/>
    </row>
    <row r="317" spans="1:45" s="908" customFormat="1">
      <c r="A317" s="907"/>
      <c r="B317" s="907"/>
      <c r="C317" s="907"/>
      <c r="D317" s="907"/>
      <c r="E317" s="907"/>
      <c r="F317" s="907"/>
      <c r="J317" s="912"/>
      <c r="K317" s="912"/>
      <c r="L317" s="912"/>
      <c r="M317" s="912"/>
      <c r="N317" s="912"/>
      <c r="O317" s="907"/>
      <c r="R317" s="907"/>
      <c r="S317" s="907"/>
      <c r="T317" s="907"/>
      <c r="U317" s="907"/>
      <c r="V317" s="907"/>
      <c r="W317" s="907"/>
      <c r="X317" s="907"/>
      <c r="Y317" s="907"/>
      <c r="Z317" s="907"/>
      <c r="AA317" s="907"/>
      <c r="AB317" s="907"/>
      <c r="AC317" s="907"/>
      <c r="AD317" s="907"/>
      <c r="AE317" s="907"/>
      <c r="AF317" s="915"/>
      <c r="AG317" s="914"/>
      <c r="AH317" s="914"/>
      <c r="AI317" s="914"/>
      <c r="AJ317" s="914"/>
      <c r="AK317" s="914"/>
      <c r="AL317" s="914"/>
      <c r="AM317" s="914"/>
      <c r="AN317" s="914"/>
      <c r="AO317" s="914"/>
      <c r="AP317" s="914"/>
      <c r="AQ317" s="914"/>
      <c r="AR317" s="914"/>
      <c r="AS317" s="914"/>
    </row>
    <row r="318" spans="1:45" s="908" customFormat="1">
      <c r="A318" s="907"/>
      <c r="B318" s="907"/>
      <c r="C318" s="907"/>
      <c r="D318" s="907"/>
      <c r="E318" s="907"/>
      <c r="F318" s="907"/>
      <c r="J318" s="912"/>
      <c r="K318" s="912"/>
      <c r="L318" s="912"/>
      <c r="M318" s="912"/>
      <c r="N318" s="912"/>
      <c r="O318" s="907"/>
      <c r="R318" s="907"/>
      <c r="S318" s="907"/>
      <c r="T318" s="907"/>
      <c r="U318" s="907"/>
      <c r="V318" s="907"/>
      <c r="W318" s="907"/>
      <c r="X318" s="907"/>
      <c r="Y318" s="907"/>
      <c r="Z318" s="907"/>
      <c r="AA318" s="907"/>
      <c r="AB318" s="907"/>
      <c r="AC318" s="907"/>
      <c r="AD318" s="907"/>
      <c r="AE318" s="907"/>
      <c r="AF318" s="915"/>
      <c r="AG318" s="914"/>
      <c r="AH318" s="914"/>
      <c r="AI318" s="914"/>
      <c r="AJ318" s="914"/>
      <c r="AK318" s="914"/>
      <c r="AL318" s="914"/>
      <c r="AM318" s="914"/>
      <c r="AN318" s="914"/>
      <c r="AO318" s="914"/>
      <c r="AP318" s="914"/>
      <c r="AQ318" s="914"/>
      <c r="AR318" s="914"/>
      <c r="AS318" s="914"/>
    </row>
    <row r="319" spans="1:45" s="908" customFormat="1">
      <c r="A319" s="907"/>
      <c r="B319" s="907"/>
      <c r="C319" s="907"/>
      <c r="D319" s="907"/>
      <c r="E319" s="907"/>
      <c r="F319" s="907"/>
      <c r="J319" s="912"/>
      <c r="K319" s="912"/>
      <c r="L319" s="912"/>
      <c r="M319" s="912"/>
      <c r="N319" s="912"/>
      <c r="O319" s="907"/>
      <c r="R319" s="907"/>
      <c r="S319" s="907"/>
      <c r="T319" s="907"/>
      <c r="U319" s="907"/>
      <c r="V319" s="907"/>
      <c r="W319" s="907"/>
      <c r="X319" s="907"/>
      <c r="Y319" s="907"/>
      <c r="Z319" s="907"/>
      <c r="AA319" s="907"/>
      <c r="AB319" s="907"/>
      <c r="AC319" s="907"/>
      <c r="AD319" s="907"/>
      <c r="AE319" s="907"/>
      <c r="AF319" s="915"/>
      <c r="AG319" s="914"/>
      <c r="AH319" s="914"/>
      <c r="AI319" s="914"/>
      <c r="AJ319" s="914"/>
      <c r="AK319" s="914"/>
      <c r="AL319" s="914"/>
      <c r="AM319" s="914"/>
      <c r="AN319" s="914"/>
      <c r="AO319" s="914"/>
      <c r="AP319" s="914"/>
      <c r="AQ319" s="914"/>
      <c r="AR319" s="914"/>
      <c r="AS319" s="914"/>
    </row>
    <row r="320" spans="1:45" s="908" customFormat="1">
      <c r="A320" s="907"/>
      <c r="B320" s="907"/>
      <c r="C320" s="907"/>
      <c r="D320" s="907"/>
      <c r="E320" s="907"/>
      <c r="F320" s="907"/>
      <c r="J320" s="912"/>
      <c r="K320" s="912"/>
      <c r="L320" s="912"/>
      <c r="M320" s="912"/>
      <c r="N320" s="912"/>
      <c r="O320" s="907"/>
      <c r="R320" s="907"/>
      <c r="S320" s="907"/>
      <c r="T320" s="907"/>
      <c r="U320" s="907"/>
      <c r="V320" s="907"/>
      <c r="W320" s="907"/>
      <c r="X320" s="907"/>
      <c r="Y320" s="907"/>
      <c r="Z320" s="907"/>
      <c r="AA320" s="907"/>
      <c r="AB320" s="907"/>
      <c r="AC320" s="907"/>
      <c r="AD320" s="907"/>
      <c r="AE320" s="907"/>
      <c r="AF320" s="915"/>
      <c r="AG320" s="914"/>
      <c r="AH320" s="914"/>
      <c r="AI320" s="914"/>
      <c r="AJ320" s="914"/>
      <c r="AK320" s="914"/>
      <c r="AL320" s="914"/>
      <c r="AM320" s="914"/>
      <c r="AN320" s="914"/>
      <c r="AO320" s="914"/>
      <c r="AP320" s="914"/>
      <c r="AQ320" s="914"/>
      <c r="AR320" s="914"/>
      <c r="AS320" s="914"/>
    </row>
    <row r="321" spans="1:45" s="908" customFormat="1">
      <c r="A321" s="907"/>
      <c r="B321" s="907"/>
      <c r="C321" s="907"/>
      <c r="D321" s="907"/>
      <c r="E321" s="907"/>
      <c r="F321" s="907"/>
      <c r="J321" s="912"/>
      <c r="K321" s="912"/>
      <c r="L321" s="912"/>
      <c r="M321" s="912"/>
      <c r="N321" s="912"/>
      <c r="O321" s="907"/>
      <c r="R321" s="907"/>
      <c r="S321" s="907"/>
      <c r="T321" s="907"/>
      <c r="U321" s="907"/>
      <c r="V321" s="907"/>
      <c r="W321" s="907"/>
      <c r="X321" s="907"/>
      <c r="Y321" s="907"/>
      <c r="Z321" s="907"/>
      <c r="AA321" s="907"/>
      <c r="AB321" s="907"/>
      <c r="AC321" s="907"/>
      <c r="AD321" s="907"/>
      <c r="AE321" s="907"/>
      <c r="AF321" s="915"/>
      <c r="AG321" s="914"/>
      <c r="AH321" s="914"/>
      <c r="AI321" s="914"/>
      <c r="AJ321" s="914"/>
      <c r="AK321" s="914"/>
      <c r="AL321" s="914"/>
      <c r="AM321" s="914"/>
      <c r="AN321" s="914"/>
      <c r="AO321" s="914"/>
      <c r="AP321" s="914"/>
      <c r="AQ321" s="914"/>
      <c r="AR321" s="914"/>
      <c r="AS321" s="914"/>
    </row>
    <row r="322" spans="1:45" s="908" customFormat="1">
      <c r="A322" s="907"/>
      <c r="B322" s="907"/>
      <c r="C322" s="907"/>
      <c r="D322" s="907"/>
      <c r="E322" s="907"/>
      <c r="F322" s="907"/>
      <c r="J322" s="912"/>
      <c r="K322" s="912"/>
      <c r="L322" s="912"/>
      <c r="M322" s="912"/>
      <c r="N322" s="912"/>
      <c r="O322" s="907"/>
      <c r="R322" s="907"/>
      <c r="S322" s="907"/>
      <c r="T322" s="907"/>
      <c r="U322" s="907"/>
      <c r="V322" s="907"/>
      <c r="W322" s="907"/>
      <c r="X322" s="907"/>
      <c r="Y322" s="907"/>
      <c r="Z322" s="907"/>
      <c r="AA322" s="907"/>
      <c r="AB322" s="907"/>
      <c r="AC322" s="907"/>
      <c r="AD322" s="907"/>
      <c r="AE322" s="907"/>
      <c r="AF322" s="915"/>
      <c r="AG322" s="914"/>
      <c r="AH322" s="914"/>
      <c r="AI322" s="914"/>
      <c r="AJ322" s="914"/>
      <c r="AK322" s="914"/>
      <c r="AL322" s="914"/>
      <c r="AM322" s="914"/>
      <c r="AN322" s="914"/>
      <c r="AO322" s="914"/>
      <c r="AP322" s="914"/>
      <c r="AQ322" s="914"/>
      <c r="AR322" s="914"/>
      <c r="AS322" s="914"/>
    </row>
    <row r="323" spans="1:45" s="908" customFormat="1">
      <c r="A323" s="907"/>
      <c r="B323" s="907"/>
      <c r="C323" s="907"/>
      <c r="D323" s="907"/>
      <c r="E323" s="907"/>
      <c r="F323" s="907"/>
      <c r="J323" s="912"/>
      <c r="K323" s="912"/>
      <c r="L323" s="912"/>
      <c r="M323" s="912"/>
      <c r="N323" s="912"/>
      <c r="O323" s="907"/>
      <c r="R323" s="907"/>
      <c r="S323" s="907"/>
      <c r="T323" s="907"/>
      <c r="U323" s="907"/>
      <c r="V323" s="907"/>
      <c r="W323" s="907"/>
      <c r="X323" s="907"/>
      <c r="Y323" s="907"/>
      <c r="Z323" s="907"/>
      <c r="AA323" s="907"/>
      <c r="AB323" s="907"/>
      <c r="AC323" s="907"/>
      <c r="AD323" s="907"/>
      <c r="AE323" s="907"/>
      <c r="AF323" s="915"/>
      <c r="AG323" s="914"/>
      <c r="AH323" s="914"/>
      <c r="AI323" s="914"/>
      <c r="AJ323" s="914"/>
      <c r="AK323" s="914"/>
      <c r="AL323" s="914"/>
      <c r="AM323" s="914"/>
      <c r="AN323" s="914"/>
      <c r="AO323" s="914"/>
      <c r="AP323" s="914"/>
      <c r="AQ323" s="914"/>
      <c r="AR323" s="914"/>
      <c r="AS323" s="914"/>
    </row>
    <row r="324" spans="1:45" s="908" customFormat="1">
      <c r="A324" s="907"/>
      <c r="B324" s="907"/>
      <c r="C324" s="907"/>
      <c r="D324" s="907"/>
      <c r="E324" s="907"/>
      <c r="F324" s="907"/>
      <c r="J324" s="912"/>
      <c r="K324" s="912"/>
      <c r="L324" s="912"/>
      <c r="M324" s="912"/>
      <c r="N324" s="912"/>
      <c r="O324" s="907"/>
      <c r="R324" s="907"/>
      <c r="S324" s="907"/>
      <c r="T324" s="907"/>
      <c r="U324" s="907"/>
      <c r="V324" s="907"/>
      <c r="W324" s="907"/>
      <c r="X324" s="907"/>
      <c r="Y324" s="907"/>
      <c r="Z324" s="907"/>
      <c r="AA324" s="907"/>
      <c r="AB324" s="907"/>
      <c r="AC324" s="907"/>
      <c r="AD324" s="907"/>
      <c r="AE324" s="907"/>
      <c r="AF324" s="915"/>
      <c r="AG324" s="914"/>
      <c r="AH324" s="914"/>
      <c r="AI324" s="914"/>
      <c r="AJ324" s="914"/>
      <c r="AK324" s="914"/>
      <c r="AL324" s="914"/>
      <c r="AM324" s="914"/>
      <c r="AN324" s="914"/>
      <c r="AO324" s="914"/>
      <c r="AP324" s="914"/>
      <c r="AQ324" s="914"/>
      <c r="AR324" s="914"/>
      <c r="AS324" s="914"/>
    </row>
    <row r="325" spans="1:45" s="908" customFormat="1">
      <c r="A325" s="907"/>
      <c r="B325" s="907"/>
      <c r="C325" s="907"/>
      <c r="D325" s="907"/>
      <c r="E325" s="907"/>
      <c r="F325" s="907"/>
      <c r="J325" s="912"/>
      <c r="K325" s="912"/>
      <c r="L325" s="912"/>
      <c r="M325" s="912"/>
      <c r="N325" s="912"/>
      <c r="O325" s="907"/>
      <c r="R325" s="907"/>
      <c r="S325" s="907"/>
      <c r="T325" s="907"/>
      <c r="U325" s="907"/>
      <c r="V325" s="907"/>
      <c r="W325" s="907"/>
      <c r="X325" s="907"/>
      <c r="Y325" s="907"/>
      <c r="Z325" s="907"/>
      <c r="AA325" s="907"/>
      <c r="AB325" s="907"/>
      <c r="AC325" s="907"/>
      <c r="AD325" s="907"/>
      <c r="AE325" s="907"/>
      <c r="AF325" s="915"/>
      <c r="AG325" s="914"/>
      <c r="AH325" s="914"/>
      <c r="AI325" s="914"/>
      <c r="AJ325" s="914"/>
      <c r="AK325" s="914"/>
      <c r="AL325" s="914"/>
      <c r="AM325" s="914"/>
      <c r="AN325" s="914"/>
      <c r="AO325" s="914"/>
      <c r="AP325" s="914"/>
      <c r="AQ325" s="914"/>
      <c r="AR325" s="914"/>
      <c r="AS325" s="914"/>
    </row>
    <row r="326" spans="1:45" s="908" customFormat="1">
      <c r="A326" s="907"/>
      <c r="B326" s="907"/>
      <c r="C326" s="907"/>
      <c r="D326" s="907"/>
      <c r="E326" s="907"/>
      <c r="F326" s="907"/>
      <c r="J326" s="912"/>
      <c r="K326" s="912"/>
      <c r="L326" s="912"/>
      <c r="M326" s="912"/>
      <c r="N326" s="912"/>
      <c r="O326" s="907"/>
      <c r="R326" s="907"/>
      <c r="S326" s="907"/>
      <c r="T326" s="907"/>
      <c r="U326" s="907"/>
      <c r="V326" s="907"/>
      <c r="W326" s="907"/>
      <c r="X326" s="907"/>
      <c r="Y326" s="907"/>
      <c r="Z326" s="907"/>
      <c r="AA326" s="907"/>
      <c r="AB326" s="907"/>
      <c r="AC326" s="907"/>
      <c r="AD326" s="907"/>
      <c r="AE326" s="907"/>
      <c r="AF326" s="915"/>
      <c r="AG326" s="914"/>
      <c r="AH326" s="914"/>
      <c r="AI326" s="914"/>
      <c r="AJ326" s="914"/>
      <c r="AK326" s="914"/>
      <c r="AL326" s="914"/>
      <c r="AM326" s="914"/>
      <c r="AN326" s="914"/>
      <c r="AO326" s="914"/>
      <c r="AP326" s="914"/>
      <c r="AQ326" s="914"/>
      <c r="AR326" s="914"/>
      <c r="AS326" s="914"/>
    </row>
    <row r="327" spans="1:45" s="908" customFormat="1">
      <c r="A327" s="907"/>
      <c r="B327" s="907"/>
      <c r="C327" s="907"/>
      <c r="D327" s="907"/>
      <c r="E327" s="907"/>
      <c r="F327" s="907"/>
      <c r="J327" s="912"/>
      <c r="K327" s="912"/>
      <c r="L327" s="912"/>
      <c r="M327" s="912"/>
      <c r="N327" s="912"/>
      <c r="O327" s="907"/>
      <c r="R327" s="907"/>
      <c r="S327" s="907"/>
      <c r="T327" s="907"/>
      <c r="U327" s="907"/>
      <c r="V327" s="907"/>
      <c r="W327" s="907"/>
      <c r="X327" s="907"/>
      <c r="Y327" s="907"/>
      <c r="Z327" s="907"/>
      <c r="AA327" s="907"/>
      <c r="AB327" s="907"/>
      <c r="AC327" s="907"/>
      <c r="AD327" s="907"/>
      <c r="AE327" s="907"/>
      <c r="AF327" s="915"/>
      <c r="AG327" s="914"/>
      <c r="AH327" s="914"/>
      <c r="AI327" s="914"/>
      <c r="AJ327" s="914"/>
      <c r="AK327" s="914"/>
      <c r="AL327" s="914"/>
      <c r="AM327" s="914"/>
      <c r="AN327" s="914"/>
      <c r="AO327" s="914"/>
      <c r="AP327" s="914"/>
      <c r="AQ327" s="914"/>
      <c r="AR327" s="914"/>
      <c r="AS327" s="914"/>
    </row>
    <row r="328" spans="1:45" s="908" customFormat="1">
      <c r="A328" s="907"/>
      <c r="B328" s="907"/>
      <c r="C328" s="907"/>
      <c r="D328" s="907"/>
      <c r="E328" s="907"/>
      <c r="F328" s="907"/>
      <c r="J328" s="912"/>
      <c r="K328" s="912"/>
      <c r="L328" s="912"/>
      <c r="M328" s="912"/>
      <c r="N328" s="912"/>
      <c r="O328" s="907"/>
      <c r="R328" s="907"/>
      <c r="S328" s="907"/>
      <c r="T328" s="907"/>
      <c r="U328" s="907"/>
      <c r="V328" s="907"/>
      <c r="W328" s="907"/>
      <c r="X328" s="907"/>
      <c r="Y328" s="907"/>
      <c r="Z328" s="907"/>
      <c r="AA328" s="907"/>
      <c r="AB328" s="907"/>
      <c r="AC328" s="907"/>
      <c r="AD328" s="907"/>
      <c r="AE328" s="907"/>
      <c r="AF328" s="915"/>
      <c r="AG328" s="914"/>
      <c r="AH328" s="914"/>
      <c r="AI328" s="914"/>
      <c r="AJ328" s="914"/>
      <c r="AK328" s="914"/>
      <c r="AL328" s="914"/>
      <c r="AM328" s="914"/>
      <c r="AN328" s="914"/>
      <c r="AO328" s="914"/>
      <c r="AP328" s="914"/>
      <c r="AQ328" s="914"/>
      <c r="AR328" s="914"/>
      <c r="AS328" s="914"/>
    </row>
    <row r="329" spans="1:45" s="908" customFormat="1">
      <c r="A329" s="907"/>
      <c r="B329" s="907"/>
      <c r="C329" s="907"/>
      <c r="D329" s="907"/>
      <c r="E329" s="907"/>
      <c r="F329" s="907"/>
      <c r="J329" s="912"/>
      <c r="K329" s="912"/>
      <c r="L329" s="912"/>
      <c r="M329" s="912"/>
      <c r="N329" s="912"/>
      <c r="O329" s="907"/>
      <c r="R329" s="907"/>
      <c r="S329" s="907"/>
      <c r="T329" s="907"/>
      <c r="U329" s="907"/>
      <c r="V329" s="907"/>
      <c r="W329" s="907"/>
      <c r="X329" s="907"/>
      <c r="Y329" s="907"/>
      <c r="Z329" s="907"/>
      <c r="AA329" s="907"/>
      <c r="AB329" s="907"/>
      <c r="AC329" s="907"/>
      <c r="AD329" s="907"/>
      <c r="AE329" s="907"/>
      <c r="AF329" s="915"/>
      <c r="AG329" s="914"/>
      <c r="AH329" s="914"/>
      <c r="AI329" s="914"/>
      <c r="AJ329" s="914"/>
      <c r="AK329" s="914"/>
      <c r="AL329" s="914"/>
      <c r="AM329" s="914"/>
      <c r="AN329" s="914"/>
      <c r="AO329" s="914"/>
      <c r="AP329" s="914"/>
      <c r="AQ329" s="914"/>
      <c r="AR329" s="914"/>
      <c r="AS329" s="914"/>
    </row>
    <row r="330" spans="1:45" s="908" customFormat="1">
      <c r="A330" s="907"/>
      <c r="B330" s="907"/>
      <c r="C330" s="907"/>
      <c r="D330" s="907"/>
      <c r="E330" s="907"/>
      <c r="F330" s="907"/>
      <c r="J330" s="912"/>
      <c r="K330" s="912"/>
      <c r="L330" s="912"/>
      <c r="M330" s="912"/>
      <c r="N330" s="912"/>
      <c r="O330" s="907"/>
      <c r="R330" s="907"/>
      <c r="S330" s="907"/>
      <c r="T330" s="907"/>
      <c r="U330" s="907"/>
      <c r="V330" s="907"/>
      <c r="W330" s="907"/>
      <c r="X330" s="907"/>
      <c r="Y330" s="907"/>
      <c r="Z330" s="907"/>
      <c r="AA330" s="907"/>
      <c r="AB330" s="907"/>
      <c r="AC330" s="907"/>
      <c r="AD330" s="907"/>
      <c r="AE330" s="907"/>
      <c r="AF330" s="915"/>
      <c r="AG330" s="914"/>
      <c r="AH330" s="914"/>
      <c r="AI330" s="914"/>
      <c r="AJ330" s="914"/>
      <c r="AK330" s="914"/>
      <c r="AL330" s="914"/>
      <c r="AM330" s="914"/>
      <c r="AN330" s="914"/>
      <c r="AO330" s="914"/>
      <c r="AP330" s="914"/>
      <c r="AQ330" s="914"/>
      <c r="AR330" s="914"/>
      <c r="AS330" s="914"/>
    </row>
    <row r="331" spans="1:45" s="908" customFormat="1">
      <c r="A331" s="907"/>
      <c r="B331" s="907"/>
      <c r="C331" s="907"/>
      <c r="D331" s="907"/>
      <c r="E331" s="907"/>
      <c r="F331" s="907"/>
      <c r="J331" s="912"/>
      <c r="K331" s="912"/>
      <c r="L331" s="912"/>
      <c r="M331" s="912"/>
      <c r="N331" s="912"/>
      <c r="O331" s="907"/>
      <c r="R331" s="907"/>
      <c r="S331" s="907"/>
      <c r="T331" s="907"/>
      <c r="U331" s="907"/>
      <c r="V331" s="907"/>
      <c r="W331" s="907"/>
      <c r="X331" s="907"/>
      <c r="Y331" s="907"/>
      <c r="Z331" s="907"/>
      <c r="AA331" s="907"/>
      <c r="AB331" s="907"/>
      <c r="AC331" s="907"/>
      <c r="AD331" s="907"/>
      <c r="AE331" s="907"/>
      <c r="AF331" s="915"/>
      <c r="AG331" s="914"/>
      <c r="AH331" s="914"/>
      <c r="AI331" s="914"/>
      <c r="AJ331" s="914"/>
      <c r="AK331" s="914"/>
      <c r="AL331" s="914"/>
      <c r="AM331" s="914"/>
      <c r="AN331" s="914"/>
      <c r="AO331" s="914"/>
      <c r="AP331" s="914"/>
      <c r="AQ331" s="914"/>
      <c r="AR331" s="914"/>
      <c r="AS331" s="914"/>
    </row>
    <row r="332" spans="1:45" s="908" customFormat="1">
      <c r="A332" s="907"/>
      <c r="B332" s="907"/>
      <c r="C332" s="907"/>
      <c r="D332" s="907"/>
      <c r="E332" s="907"/>
      <c r="F332" s="907"/>
      <c r="J332" s="912"/>
      <c r="K332" s="912"/>
      <c r="L332" s="912"/>
      <c r="M332" s="912"/>
      <c r="N332" s="912"/>
      <c r="O332" s="907"/>
      <c r="R332" s="907"/>
      <c r="S332" s="907"/>
      <c r="T332" s="907"/>
      <c r="U332" s="907"/>
      <c r="V332" s="907"/>
      <c r="W332" s="907"/>
      <c r="X332" s="907"/>
      <c r="Y332" s="907"/>
      <c r="Z332" s="907"/>
      <c r="AA332" s="907"/>
      <c r="AB332" s="907"/>
      <c r="AC332" s="907"/>
      <c r="AD332" s="907"/>
      <c r="AE332" s="907"/>
      <c r="AF332" s="915"/>
      <c r="AG332" s="914"/>
      <c r="AH332" s="914"/>
      <c r="AI332" s="914"/>
      <c r="AJ332" s="914"/>
      <c r="AK332" s="914"/>
      <c r="AL332" s="914"/>
      <c r="AM332" s="914"/>
      <c r="AN332" s="914"/>
      <c r="AO332" s="914"/>
      <c r="AP332" s="914"/>
      <c r="AQ332" s="914"/>
      <c r="AR332" s="914"/>
      <c r="AS332" s="914"/>
    </row>
    <row r="333" spans="1:45" s="908" customFormat="1">
      <c r="A333" s="907"/>
      <c r="B333" s="907"/>
      <c r="C333" s="907"/>
      <c r="D333" s="907"/>
      <c r="E333" s="907"/>
      <c r="F333" s="907"/>
      <c r="J333" s="912"/>
      <c r="K333" s="912"/>
      <c r="L333" s="912"/>
      <c r="M333" s="912"/>
      <c r="N333" s="912"/>
      <c r="O333" s="907"/>
      <c r="R333" s="907"/>
      <c r="S333" s="907"/>
      <c r="T333" s="907"/>
      <c r="U333" s="907"/>
      <c r="V333" s="907"/>
      <c r="W333" s="907"/>
      <c r="X333" s="907"/>
      <c r="Y333" s="907"/>
      <c r="Z333" s="907"/>
      <c r="AA333" s="907"/>
      <c r="AB333" s="907"/>
      <c r="AC333" s="907"/>
      <c r="AD333" s="907"/>
      <c r="AE333" s="907"/>
      <c r="AF333" s="915"/>
      <c r="AG333" s="914"/>
      <c r="AH333" s="914"/>
      <c r="AI333" s="914"/>
      <c r="AJ333" s="914"/>
      <c r="AK333" s="914"/>
      <c r="AL333" s="914"/>
      <c r="AM333" s="914"/>
      <c r="AN333" s="914"/>
      <c r="AO333" s="914"/>
      <c r="AP333" s="914"/>
      <c r="AQ333" s="914"/>
      <c r="AR333" s="914"/>
      <c r="AS333" s="914"/>
    </row>
    <row r="334" spans="1:45" s="908" customFormat="1">
      <c r="A334" s="907"/>
      <c r="B334" s="907"/>
      <c r="C334" s="907"/>
      <c r="D334" s="907"/>
      <c r="E334" s="907"/>
      <c r="F334" s="907"/>
      <c r="J334" s="912"/>
      <c r="K334" s="912"/>
      <c r="L334" s="912"/>
      <c r="M334" s="912"/>
      <c r="N334" s="912"/>
      <c r="O334" s="907"/>
      <c r="R334" s="907"/>
      <c r="S334" s="907"/>
      <c r="T334" s="907"/>
      <c r="U334" s="907"/>
      <c r="V334" s="907"/>
      <c r="W334" s="907"/>
      <c r="X334" s="907"/>
      <c r="Y334" s="907"/>
      <c r="Z334" s="907"/>
      <c r="AA334" s="907"/>
      <c r="AB334" s="907"/>
      <c r="AC334" s="907"/>
      <c r="AD334" s="907"/>
      <c r="AE334" s="907"/>
      <c r="AF334" s="915"/>
      <c r="AG334" s="914"/>
      <c r="AH334" s="914"/>
      <c r="AI334" s="914"/>
      <c r="AJ334" s="914"/>
      <c r="AK334" s="914"/>
      <c r="AL334" s="914"/>
      <c r="AM334" s="914"/>
      <c r="AN334" s="914"/>
      <c r="AO334" s="914"/>
      <c r="AP334" s="914"/>
      <c r="AQ334" s="914"/>
      <c r="AR334" s="914"/>
      <c r="AS334" s="914"/>
    </row>
    <row r="335" spans="1:45" s="908" customFormat="1">
      <c r="A335" s="907"/>
      <c r="B335" s="907"/>
      <c r="C335" s="907"/>
      <c r="D335" s="907"/>
      <c r="E335" s="907"/>
      <c r="F335" s="907"/>
      <c r="J335" s="912"/>
      <c r="K335" s="912"/>
      <c r="L335" s="912"/>
      <c r="M335" s="912"/>
      <c r="N335" s="912"/>
      <c r="O335" s="907"/>
      <c r="R335" s="907"/>
      <c r="S335" s="907"/>
      <c r="T335" s="907"/>
      <c r="U335" s="907"/>
      <c r="V335" s="907"/>
      <c r="W335" s="907"/>
      <c r="X335" s="907"/>
      <c r="Y335" s="907"/>
      <c r="Z335" s="907"/>
      <c r="AA335" s="907"/>
      <c r="AB335" s="907"/>
      <c r="AC335" s="907"/>
      <c r="AD335" s="907"/>
      <c r="AE335" s="907"/>
      <c r="AF335" s="915"/>
      <c r="AG335" s="914"/>
      <c r="AH335" s="914"/>
      <c r="AI335" s="914"/>
      <c r="AJ335" s="914"/>
      <c r="AK335" s="914"/>
      <c r="AL335" s="914"/>
      <c r="AM335" s="914"/>
      <c r="AN335" s="914"/>
      <c r="AO335" s="914"/>
      <c r="AP335" s="914"/>
      <c r="AQ335" s="914"/>
      <c r="AR335" s="914"/>
      <c r="AS335" s="914"/>
    </row>
    <row r="336" spans="1:45" s="908" customFormat="1">
      <c r="A336" s="907"/>
      <c r="B336" s="907"/>
      <c r="C336" s="907"/>
      <c r="D336" s="907"/>
      <c r="E336" s="907"/>
      <c r="F336" s="907"/>
      <c r="J336" s="912"/>
      <c r="K336" s="912"/>
      <c r="L336" s="912"/>
      <c r="M336" s="912"/>
      <c r="N336" s="912"/>
      <c r="O336" s="907"/>
      <c r="R336" s="907"/>
      <c r="S336" s="907"/>
      <c r="T336" s="907"/>
      <c r="U336" s="907"/>
      <c r="V336" s="907"/>
      <c r="W336" s="907"/>
      <c r="X336" s="907"/>
      <c r="Y336" s="907"/>
      <c r="Z336" s="907"/>
      <c r="AA336" s="907"/>
      <c r="AB336" s="907"/>
      <c r="AC336" s="907"/>
      <c r="AD336" s="907"/>
      <c r="AE336" s="907"/>
      <c r="AF336" s="915"/>
      <c r="AG336" s="914"/>
      <c r="AH336" s="914"/>
      <c r="AI336" s="914"/>
      <c r="AJ336" s="914"/>
      <c r="AK336" s="914"/>
      <c r="AL336" s="914"/>
      <c r="AM336" s="914"/>
      <c r="AN336" s="914"/>
      <c r="AO336" s="914"/>
      <c r="AP336" s="914"/>
      <c r="AQ336" s="914"/>
      <c r="AR336" s="914"/>
      <c r="AS336" s="914"/>
    </row>
    <row r="337" spans="1:45" s="908" customFormat="1">
      <c r="A337" s="907"/>
      <c r="B337" s="907"/>
      <c r="C337" s="907"/>
      <c r="D337" s="907"/>
      <c r="E337" s="907"/>
      <c r="F337" s="907"/>
      <c r="J337" s="912"/>
      <c r="K337" s="912"/>
      <c r="L337" s="912"/>
      <c r="M337" s="912"/>
      <c r="N337" s="912"/>
      <c r="O337" s="907"/>
      <c r="R337" s="907"/>
      <c r="S337" s="907"/>
      <c r="T337" s="907"/>
      <c r="U337" s="907"/>
      <c r="V337" s="907"/>
      <c r="W337" s="907"/>
      <c r="X337" s="907"/>
      <c r="Y337" s="907"/>
      <c r="Z337" s="907"/>
      <c r="AA337" s="907"/>
      <c r="AB337" s="907"/>
      <c r="AC337" s="907"/>
      <c r="AD337" s="907"/>
      <c r="AE337" s="907"/>
      <c r="AF337" s="915"/>
      <c r="AG337" s="914"/>
      <c r="AH337" s="914"/>
      <c r="AI337" s="914"/>
      <c r="AJ337" s="914"/>
      <c r="AK337" s="914"/>
      <c r="AL337" s="914"/>
      <c r="AM337" s="914"/>
      <c r="AN337" s="914"/>
      <c r="AO337" s="914"/>
      <c r="AP337" s="914"/>
      <c r="AQ337" s="914"/>
      <c r="AR337" s="914"/>
      <c r="AS337" s="914"/>
    </row>
    <row r="338" spans="1:45" s="908" customFormat="1">
      <c r="A338" s="907"/>
      <c r="B338" s="907"/>
      <c r="C338" s="907"/>
      <c r="D338" s="907"/>
      <c r="E338" s="907"/>
      <c r="F338" s="907"/>
      <c r="J338" s="912"/>
      <c r="K338" s="912"/>
      <c r="L338" s="912"/>
      <c r="M338" s="912"/>
      <c r="N338" s="912"/>
      <c r="O338" s="907"/>
      <c r="R338" s="907"/>
      <c r="S338" s="907"/>
      <c r="T338" s="907"/>
      <c r="U338" s="907"/>
      <c r="V338" s="907"/>
      <c r="W338" s="907"/>
      <c r="X338" s="907"/>
      <c r="Y338" s="907"/>
      <c r="Z338" s="907"/>
      <c r="AA338" s="907"/>
      <c r="AB338" s="907"/>
      <c r="AC338" s="907"/>
      <c r="AD338" s="907"/>
      <c r="AE338" s="907"/>
      <c r="AF338" s="915"/>
      <c r="AG338" s="914"/>
      <c r="AH338" s="914"/>
      <c r="AI338" s="914"/>
      <c r="AJ338" s="914"/>
      <c r="AK338" s="914"/>
      <c r="AL338" s="914"/>
      <c r="AM338" s="914"/>
      <c r="AN338" s="914"/>
      <c r="AO338" s="914"/>
      <c r="AP338" s="914"/>
      <c r="AQ338" s="914"/>
      <c r="AR338" s="914"/>
      <c r="AS338" s="914"/>
    </row>
    <row r="339" spans="1:45" s="908" customFormat="1">
      <c r="A339" s="907"/>
      <c r="B339" s="907"/>
      <c r="C339" s="907"/>
      <c r="D339" s="907"/>
      <c r="E339" s="907"/>
      <c r="F339" s="907"/>
      <c r="J339" s="912"/>
      <c r="K339" s="912"/>
      <c r="L339" s="912"/>
      <c r="M339" s="912"/>
      <c r="N339" s="912"/>
      <c r="O339" s="907"/>
      <c r="R339" s="907"/>
      <c r="S339" s="907"/>
      <c r="T339" s="907"/>
      <c r="U339" s="907"/>
      <c r="V339" s="907"/>
      <c r="W339" s="907"/>
      <c r="X339" s="907"/>
      <c r="Y339" s="907"/>
      <c r="Z339" s="907"/>
      <c r="AA339" s="907"/>
      <c r="AB339" s="907"/>
      <c r="AC339" s="907"/>
      <c r="AD339" s="907"/>
      <c r="AE339" s="907"/>
      <c r="AF339" s="915"/>
      <c r="AG339" s="914"/>
      <c r="AH339" s="914"/>
      <c r="AI339" s="914"/>
      <c r="AJ339" s="914"/>
      <c r="AK339" s="914"/>
      <c r="AL339" s="914"/>
      <c r="AM339" s="914"/>
      <c r="AN339" s="914"/>
      <c r="AO339" s="914"/>
      <c r="AP339" s="914"/>
      <c r="AQ339" s="914"/>
      <c r="AR339" s="914"/>
      <c r="AS339" s="914"/>
    </row>
    <row r="340" spans="1:45" s="908" customFormat="1">
      <c r="A340" s="907"/>
      <c r="B340" s="907"/>
      <c r="C340" s="907"/>
      <c r="D340" s="907"/>
      <c r="E340" s="907"/>
      <c r="F340" s="907"/>
      <c r="J340" s="912"/>
      <c r="K340" s="912"/>
      <c r="L340" s="912"/>
      <c r="M340" s="912"/>
      <c r="N340" s="912"/>
      <c r="O340" s="907"/>
      <c r="R340" s="907"/>
      <c r="S340" s="907"/>
      <c r="T340" s="907"/>
      <c r="U340" s="907"/>
      <c r="V340" s="907"/>
      <c r="W340" s="907"/>
      <c r="X340" s="907"/>
      <c r="Y340" s="907"/>
      <c r="Z340" s="907"/>
      <c r="AA340" s="907"/>
      <c r="AB340" s="907"/>
      <c r="AC340" s="907"/>
      <c r="AD340" s="907"/>
      <c r="AE340" s="907"/>
      <c r="AF340" s="915"/>
      <c r="AG340" s="914"/>
      <c r="AH340" s="914"/>
      <c r="AI340" s="914"/>
      <c r="AJ340" s="914"/>
      <c r="AK340" s="914"/>
      <c r="AL340" s="914"/>
      <c r="AM340" s="914"/>
      <c r="AN340" s="914"/>
      <c r="AO340" s="914"/>
      <c r="AP340" s="914"/>
      <c r="AQ340" s="914"/>
      <c r="AR340" s="914"/>
      <c r="AS340" s="914"/>
    </row>
    <row r="341" spans="1:45" s="908" customFormat="1">
      <c r="A341" s="907"/>
      <c r="B341" s="907"/>
      <c r="C341" s="907"/>
      <c r="D341" s="907"/>
      <c r="E341" s="907"/>
      <c r="F341" s="907"/>
      <c r="J341" s="912"/>
      <c r="K341" s="912"/>
      <c r="L341" s="912"/>
      <c r="M341" s="912"/>
      <c r="N341" s="912"/>
      <c r="O341" s="907"/>
      <c r="R341" s="907"/>
      <c r="S341" s="907"/>
      <c r="T341" s="907"/>
      <c r="U341" s="907"/>
      <c r="V341" s="907"/>
      <c r="W341" s="907"/>
      <c r="X341" s="907"/>
      <c r="Y341" s="907"/>
      <c r="Z341" s="907"/>
      <c r="AA341" s="907"/>
      <c r="AB341" s="907"/>
      <c r="AC341" s="907"/>
      <c r="AD341" s="907"/>
      <c r="AE341" s="907"/>
      <c r="AF341" s="915"/>
      <c r="AG341" s="914"/>
      <c r="AH341" s="914"/>
      <c r="AI341" s="914"/>
      <c r="AJ341" s="914"/>
      <c r="AK341" s="914"/>
      <c r="AL341" s="914"/>
      <c r="AM341" s="914"/>
      <c r="AN341" s="914"/>
      <c r="AO341" s="914"/>
      <c r="AP341" s="914"/>
      <c r="AQ341" s="914"/>
      <c r="AR341" s="914"/>
      <c r="AS341" s="914"/>
    </row>
    <row r="342" spans="1:45" s="908" customFormat="1">
      <c r="A342" s="907"/>
      <c r="B342" s="907"/>
      <c r="C342" s="907"/>
      <c r="D342" s="907"/>
      <c r="E342" s="907"/>
      <c r="F342" s="907"/>
      <c r="J342" s="912"/>
      <c r="K342" s="912"/>
      <c r="L342" s="912"/>
      <c r="M342" s="912"/>
      <c r="N342" s="912"/>
      <c r="O342" s="907"/>
      <c r="R342" s="907"/>
      <c r="S342" s="907"/>
      <c r="T342" s="907"/>
      <c r="U342" s="907"/>
      <c r="V342" s="907"/>
      <c r="W342" s="907"/>
      <c r="X342" s="907"/>
      <c r="Y342" s="907"/>
      <c r="Z342" s="907"/>
      <c r="AA342" s="907"/>
      <c r="AB342" s="907"/>
      <c r="AC342" s="907"/>
      <c r="AD342" s="907"/>
      <c r="AE342" s="907"/>
      <c r="AF342" s="915"/>
      <c r="AG342" s="914"/>
      <c r="AH342" s="914"/>
      <c r="AI342" s="914"/>
      <c r="AJ342" s="914"/>
      <c r="AK342" s="914"/>
      <c r="AL342" s="914"/>
      <c r="AM342" s="914"/>
      <c r="AN342" s="914"/>
      <c r="AO342" s="914"/>
      <c r="AP342" s="914"/>
      <c r="AQ342" s="914"/>
      <c r="AR342" s="914"/>
      <c r="AS342" s="914"/>
    </row>
    <row r="343" spans="1:45" s="908" customFormat="1">
      <c r="A343" s="907"/>
      <c r="B343" s="907"/>
      <c r="C343" s="907"/>
      <c r="D343" s="907"/>
      <c r="E343" s="907"/>
      <c r="F343" s="907"/>
      <c r="J343" s="912"/>
      <c r="K343" s="912"/>
      <c r="L343" s="912"/>
      <c r="M343" s="912"/>
      <c r="N343" s="912"/>
      <c r="O343" s="907"/>
      <c r="R343" s="907"/>
      <c r="S343" s="907"/>
      <c r="T343" s="907"/>
      <c r="U343" s="907"/>
      <c r="V343" s="907"/>
      <c r="W343" s="907"/>
      <c r="X343" s="907"/>
      <c r="Y343" s="907"/>
      <c r="Z343" s="907"/>
      <c r="AA343" s="907"/>
      <c r="AB343" s="907"/>
      <c r="AC343" s="907"/>
      <c r="AD343" s="907"/>
      <c r="AE343" s="907"/>
      <c r="AF343" s="915"/>
      <c r="AG343" s="914"/>
      <c r="AH343" s="914"/>
      <c r="AI343" s="914"/>
      <c r="AJ343" s="914"/>
      <c r="AK343" s="914"/>
      <c r="AL343" s="914"/>
      <c r="AM343" s="914"/>
      <c r="AN343" s="914"/>
      <c r="AO343" s="914"/>
      <c r="AP343" s="914"/>
      <c r="AQ343" s="914"/>
      <c r="AR343" s="914"/>
      <c r="AS343" s="914"/>
    </row>
    <row r="344" spans="1:45" s="908" customFormat="1">
      <c r="A344" s="907"/>
      <c r="B344" s="907"/>
      <c r="C344" s="907"/>
      <c r="D344" s="907"/>
      <c r="E344" s="907"/>
      <c r="F344" s="907"/>
      <c r="J344" s="912"/>
      <c r="K344" s="912"/>
      <c r="L344" s="912"/>
      <c r="M344" s="912"/>
      <c r="N344" s="912"/>
      <c r="O344" s="907"/>
      <c r="R344" s="907"/>
      <c r="S344" s="907"/>
      <c r="T344" s="907"/>
      <c r="U344" s="907"/>
      <c r="V344" s="907"/>
      <c r="W344" s="907"/>
      <c r="X344" s="907"/>
      <c r="Y344" s="907"/>
      <c r="Z344" s="907"/>
      <c r="AA344" s="907"/>
      <c r="AB344" s="907"/>
      <c r="AC344" s="907"/>
      <c r="AD344" s="907"/>
      <c r="AE344" s="907"/>
      <c r="AF344" s="915"/>
      <c r="AG344" s="914"/>
      <c r="AH344" s="914"/>
      <c r="AI344" s="914"/>
      <c r="AJ344" s="914"/>
      <c r="AK344" s="914"/>
      <c r="AL344" s="914"/>
      <c r="AM344" s="914"/>
      <c r="AN344" s="914"/>
      <c r="AO344" s="914"/>
      <c r="AP344" s="914"/>
      <c r="AQ344" s="914"/>
      <c r="AR344" s="914"/>
      <c r="AS344" s="914"/>
    </row>
    <row r="345" spans="1:45" s="908" customFormat="1">
      <c r="A345" s="907"/>
      <c r="B345" s="907"/>
      <c r="C345" s="907"/>
      <c r="D345" s="907"/>
      <c r="E345" s="907"/>
      <c r="F345" s="907"/>
      <c r="J345" s="912"/>
      <c r="K345" s="912"/>
      <c r="L345" s="912"/>
      <c r="M345" s="912"/>
      <c r="N345" s="912"/>
      <c r="O345" s="907"/>
      <c r="R345" s="907"/>
      <c r="S345" s="907"/>
      <c r="T345" s="907"/>
      <c r="U345" s="907"/>
      <c r="V345" s="907"/>
      <c r="W345" s="907"/>
      <c r="X345" s="907"/>
      <c r="Y345" s="907"/>
      <c r="Z345" s="907"/>
      <c r="AA345" s="907"/>
      <c r="AB345" s="907"/>
      <c r="AC345" s="907"/>
      <c r="AD345" s="907"/>
      <c r="AE345" s="907"/>
      <c r="AF345" s="915"/>
      <c r="AG345" s="914"/>
      <c r="AH345" s="914"/>
      <c r="AI345" s="914"/>
      <c r="AJ345" s="914"/>
      <c r="AK345" s="914"/>
      <c r="AL345" s="914"/>
      <c r="AM345" s="914"/>
      <c r="AN345" s="914"/>
      <c r="AO345" s="914"/>
      <c r="AP345" s="914"/>
      <c r="AQ345" s="914"/>
      <c r="AR345" s="914"/>
      <c r="AS345" s="914"/>
    </row>
    <row r="346" spans="1:45" s="908" customFormat="1">
      <c r="A346" s="907"/>
      <c r="B346" s="907"/>
      <c r="C346" s="907"/>
      <c r="D346" s="907"/>
      <c r="E346" s="907"/>
      <c r="F346" s="907"/>
      <c r="J346" s="912"/>
      <c r="K346" s="912"/>
      <c r="L346" s="912"/>
      <c r="M346" s="912"/>
      <c r="N346" s="912"/>
      <c r="O346" s="907"/>
      <c r="R346" s="907"/>
      <c r="S346" s="907"/>
      <c r="T346" s="907"/>
      <c r="U346" s="907"/>
      <c r="V346" s="907"/>
      <c r="W346" s="907"/>
      <c r="X346" s="907"/>
      <c r="Y346" s="907"/>
      <c r="Z346" s="907"/>
      <c r="AA346" s="907"/>
      <c r="AB346" s="907"/>
      <c r="AC346" s="907"/>
      <c r="AD346" s="907"/>
      <c r="AE346" s="907"/>
      <c r="AF346" s="915"/>
      <c r="AG346" s="914"/>
      <c r="AH346" s="914"/>
      <c r="AI346" s="914"/>
      <c r="AJ346" s="914"/>
      <c r="AK346" s="914"/>
      <c r="AL346" s="914"/>
      <c r="AM346" s="914"/>
      <c r="AN346" s="914"/>
      <c r="AO346" s="914"/>
      <c r="AP346" s="914"/>
      <c r="AQ346" s="914"/>
      <c r="AR346" s="914"/>
      <c r="AS346" s="914"/>
    </row>
    <row r="347" spans="1:45" s="908" customFormat="1">
      <c r="A347" s="907"/>
      <c r="B347" s="907"/>
      <c r="C347" s="907"/>
      <c r="D347" s="907"/>
      <c r="E347" s="907"/>
      <c r="F347" s="907"/>
      <c r="J347" s="912"/>
      <c r="K347" s="912"/>
      <c r="L347" s="912"/>
      <c r="M347" s="912"/>
      <c r="N347" s="912"/>
      <c r="O347" s="907"/>
      <c r="R347" s="907"/>
      <c r="S347" s="907"/>
      <c r="T347" s="907"/>
      <c r="U347" s="907"/>
      <c r="V347" s="907"/>
      <c r="W347" s="907"/>
      <c r="X347" s="907"/>
      <c r="Y347" s="907"/>
      <c r="Z347" s="907"/>
      <c r="AA347" s="907"/>
      <c r="AB347" s="907"/>
      <c r="AC347" s="907"/>
      <c r="AD347" s="907"/>
      <c r="AE347" s="907"/>
      <c r="AF347" s="915"/>
      <c r="AG347" s="914"/>
      <c r="AH347" s="914"/>
      <c r="AI347" s="914"/>
      <c r="AJ347" s="914"/>
      <c r="AK347" s="914"/>
      <c r="AL347" s="914"/>
      <c r="AM347" s="914"/>
      <c r="AN347" s="914"/>
      <c r="AO347" s="914"/>
      <c r="AP347" s="914"/>
      <c r="AQ347" s="914"/>
      <c r="AR347" s="914"/>
      <c r="AS347" s="914"/>
    </row>
    <row r="348" spans="1:45" s="908" customFormat="1">
      <c r="A348" s="907"/>
      <c r="B348" s="907"/>
      <c r="C348" s="907"/>
      <c r="D348" s="907"/>
      <c r="E348" s="907"/>
      <c r="F348" s="907"/>
      <c r="J348" s="912"/>
      <c r="K348" s="912"/>
      <c r="L348" s="912"/>
      <c r="M348" s="912"/>
      <c r="N348" s="912"/>
      <c r="O348" s="907"/>
      <c r="R348" s="907"/>
      <c r="S348" s="907"/>
      <c r="T348" s="907"/>
      <c r="U348" s="907"/>
      <c r="V348" s="907"/>
      <c r="W348" s="907"/>
      <c r="X348" s="907"/>
      <c r="Y348" s="907"/>
      <c r="Z348" s="907"/>
      <c r="AA348" s="907"/>
      <c r="AB348" s="907"/>
      <c r="AC348" s="907"/>
      <c r="AD348" s="907"/>
      <c r="AE348" s="907"/>
      <c r="AF348" s="915"/>
      <c r="AG348" s="914"/>
      <c r="AH348" s="914"/>
      <c r="AI348" s="914"/>
      <c r="AJ348" s="914"/>
      <c r="AK348" s="914"/>
      <c r="AL348" s="914"/>
      <c r="AM348" s="914"/>
      <c r="AN348" s="914"/>
      <c r="AO348" s="914"/>
      <c r="AP348" s="914"/>
      <c r="AQ348" s="914"/>
      <c r="AR348" s="914"/>
      <c r="AS348" s="914"/>
    </row>
    <row r="349" spans="1:45" s="908" customFormat="1">
      <c r="A349" s="907"/>
      <c r="B349" s="907"/>
      <c r="C349" s="907"/>
      <c r="D349" s="907"/>
      <c r="E349" s="907"/>
      <c r="F349" s="907"/>
      <c r="J349" s="912"/>
      <c r="K349" s="912"/>
      <c r="L349" s="912"/>
      <c r="M349" s="912"/>
      <c r="N349" s="912"/>
      <c r="O349" s="907"/>
      <c r="R349" s="907"/>
      <c r="S349" s="907"/>
      <c r="T349" s="907"/>
      <c r="U349" s="907"/>
      <c r="V349" s="907"/>
      <c r="W349" s="907"/>
      <c r="X349" s="907"/>
      <c r="Y349" s="907"/>
      <c r="Z349" s="907"/>
      <c r="AA349" s="907"/>
      <c r="AB349" s="907"/>
      <c r="AC349" s="907"/>
      <c r="AD349" s="907"/>
      <c r="AE349" s="907"/>
      <c r="AF349" s="915"/>
      <c r="AG349" s="914"/>
      <c r="AH349" s="914"/>
      <c r="AI349" s="914"/>
      <c r="AJ349" s="914"/>
      <c r="AK349" s="914"/>
      <c r="AL349" s="914"/>
      <c r="AM349" s="914"/>
      <c r="AN349" s="914"/>
      <c r="AO349" s="914"/>
      <c r="AP349" s="914"/>
      <c r="AQ349" s="914"/>
      <c r="AR349" s="914"/>
      <c r="AS349" s="914"/>
    </row>
    <row r="350" spans="1:45" s="908" customFormat="1">
      <c r="A350" s="907"/>
      <c r="B350" s="907"/>
      <c r="C350" s="907"/>
      <c r="D350" s="907"/>
      <c r="E350" s="907"/>
      <c r="F350" s="907"/>
      <c r="J350" s="912"/>
      <c r="K350" s="912"/>
      <c r="L350" s="912"/>
      <c r="M350" s="912"/>
      <c r="N350" s="912"/>
      <c r="O350" s="907"/>
      <c r="R350" s="907"/>
      <c r="S350" s="907"/>
      <c r="T350" s="907"/>
      <c r="U350" s="907"/>
      <c r="V350" s="907"/>
      <c r="W350" s="907"/>
      <c r="X350" s="907"/>
      <c r="Y350" s="907"/>
      <c r="Z350" s="907"/>
      <c r="AA350" s="907"/>
      <c r="AB350" s="907"/>
      <c r="AC350" s="907"/>
      <c r="AD350" s="907"/>
      <c r="AE350" s="907"/>
      <c r="AF350" s="915"/>
      <c r="AG350" s="914"/>
      <c r="AH350" s="914"/>
      <c r="AI350" s="914"/>
      <c r="AJ350" s="914"/>
      <c r="AK350" s="914"/>
      <c r="AL350" s="914"/>
      <c r="AM350" s="914"/>
      <c r="AN350" s="914"/>
      <c r="AO350" s="914"/>
      <c r="AP350" s="914"/>
      <c r="AQ350" s="914"/>
      <c r="AR350" s="914"/>
      <c r="AS350" s="914"/>
    </row>
    <row r="351" spans="1:45" s="908" customFormat="1">
      <c r="A351" s="907"/>
      <c r="B351" s="907"/>
      <c r="C351" s="907"/>
      <c r="D351" s="907"/>
      <c r="E351" s="907"/>
      <c r="F351" s="907"/>
      <c r="J351" s="912"/>
      <c r="K351" s="912"/>
      <c r="L351" s="912"/>
      <c r="M351" s="912"/>
      <c r="N351" s="912"/>
      <c r="O351" s="907"/>
      <c r="R351" s="907"/>
      <c r="S351" s="907"/>
      <c r="T351" s="907"/>
      <c r="U351" s="907"/>
      <c r="V351" s="907"/>
      <c r="W351" s="907"/>
      <c r="X351" s="907"/>
      <c r="Y351" s="907"/>
      <c r="Z351" s="907"/>
      <c r="AA351" s="907"/>
      <c r="AB351" s="907"/>
      <c r="AC351" s="907"/>
      <c r="AD351" s="907"/>
      <c r="AE351" s="907"/>
      <c r="AF351" s="915"/>
      <c r="AG351" s="914"/>
      <c r="AH351" s="914"/>
      <c r="AI351" s="914"/>
      <c r="AJ351" s="914"/>
      <c r="AK351" s="914"/>
      <c r="AL351" s="914"/>
      <c r="AM351" s="914"/>
      <c r="AN351" s="914"/>
      <c r="AO351" s="914"/>
      <c r="AP351" s="914"/>
      <c r="AQ351" s="914"/>
      <c r="AR351" s="914"/>
      <c r="AS351" s="914"/>
    </row>
    <row r="352" spans="1:45" s="908" customFormat="1">
      <c r="A352" s="907"/>
      <c r="B352" s="907"/>
      <c r="C352" s="907"/>
      <c r="D352" s="907"/>
      <c r="E352" s="907"/>
      <c r="F352" s="907"/>
      <c r="J352" s="912"/>
      <c r="K352" s="912"/>
      <c r="L352" s="912"/>
      <c r="M352" s="912"/>
      <c r="N352" s="912"/>
      <c r="O352" s="907"/>
      <c r="R352" s="907"/>
      <c r="S352" s="907"/>
      <c r="T352" s="907"/>
      <c r="U352" s="907"/>
      <c r="V352" s="907"/>
      <c r="W352" s="907"/>
      <c r="X352" s="907"/>
      <c r="Y352" s="907"/>
      <c r="Z352" s="907"/>
      <c r="AA352" s="907"/>
      <c r="AB352" s="907"/>
      <c r="AC352" s="907"/>
      <c r="AD352" s="907"/>
      <c r="AE352" s="907"/>
      <c r="AF352" s="915"/>
      <c r="AG352" s="914"/>
      <c r="AH352" s="914"/>
      <c r="AI352" s="914"/>
      <c r="AJ352" s="914"/>
      <c r="AK352" s="914"/>
      <c r="AL352" s="914"/>
      <c r="AM352" s="914"/>
      <c r="AN352" s="914"/>
      <c r="AO352" s="914"/>
      <c r="AP352" s="914"/>
      <c r="AQ352" s="914"/>
      <c r="AR352" s="914"/>
      <c r="AS352" s="914"/>
    </row>
    <row r="353" spans="1:45" s="908" customFormat="1">
      <c r="A353" s="907"/>
      <c r="B353" s="907"/>
      <c r="C353" s="907"/>
      <c r="D353" s="907"/>
      <c r="E353" s="907"/>
      <c r="F353" s="907"/>
      <c r="J353" s="912"/>
      <c r="K353" s="912"/>
      <c r="L353" s="912"/>
      <c r="M353" s="912"/>
      <c r="N353" s="912"/>
      <c r="O353" s="907"/>
      <c r="R353" s="907"/>
      <c r="S353" s="907"/>
      <c r="T353" s="907"/>
      <c r="U353" s="907"/>
      <c r="V353" s="907"/>
      <c r="W353" s="907"/>
      <c r="X353" s="907"/>
      <c r="Y353" s="907"/>
      <c r="Z353" s="907"/>
      <c r="AA353" s="907"/>
      <c r="AB353" s="907"/>
      <c r="AC353" s="907"/>
      <c r="AD353" s="907"/>
      <c r="AE353" s="907"/>
      <c r="AF353" s="915"/>
      <c r="AG353" s="914"/>
      <c r="AH353" s="914"/>
      <c r="AI353" s="914"/>
      <c r="AJ353" s="914"/>
      <c r="AK353" s="914"/>
      <c r="AL353" s="914"/>
      <c r="AM353" s="914"/>
      <c r="AN353" s="914"/>
      <c r="AO353" s="914"/>
      <c r="AP353" s="914"/>
      <c r="AQ353" s="914"/>
      <c r="AR353" s="914"/>
      <c r="AS353" s="914"/>
    </row>
    <row r="354" spans="1:45" s="908" customFormat="1">
      <c r="A354" s="907"/>
      <c r="B354" s="907"/>
      <c r="C354" s="907"/>
      <c r="D354" s="907"/>
      <c r="E354" s="907"/>
      <c r="F354" s="907"/>
      <c r="J354" s="912"/>
      <c r="K354" s="912"/>
      <c r="L354" s="912"/>
      <c r="M354" s="912"/>
      <c r="N354" s="912"/>
      <c r="O354" s="907"/>
      <c r="R354" s="907"/>
      <c r="S354" s="907"/>
      <c r="T354" s="907"/>
      <c r="U354" s="907"/>
      <c r="V354" s="907"/>
      <c r="W354" s="907"/>
      <c r="X354" s="907"/>
      <c r="Y354" s="907"/>
      <c r="Z354" s="907"/>
      <c r="AA354" s="907"/>
      <c r="AB354" s="907"/>
      <c r="AC354" s="907"/>
      <c r="AD354" s="907"/>
      <c r="AE354" s="907"/>
      <c r="AF354" s="915"/>
      <c r="AG354" s="914"/>
      <c r="AH354" s="914"/>
      <c r="AI354" s="914"/>
      <c r="AJ354" s="914"/>
      <c r="AK354" s="914"/>
      <c r="AL354" s="914"/>
      <c r="AM354" s="914"/>
      <c r="AN354" s="914"/>
      <c r="AO354" s="914"/>
      <c r="AP354" s="914"/>
      <c r="AQ354" s="914"/>
      <c r="AR354" s="914"/>
      <c r="AS354" s="914"/>
    </row>
    <row r="355" spans="1:45" s="908" customFormat="1">
      <c r="A355" s="907"/>
      <c r="B355" s="907"/>
      <c r="C355" s="907"/>
      <c r="D355" s="907"/>
      <c r="E355" s="907"/>
      <c r="F355" s="907"/>
      <c r="J355" s="912"/>
      <c r="K355" s="912"/>
      <c r="L355" s="912"/>
      <c r="M355" s="912"/>
      <c r="N355" s="912"/>
      <c r="O355" s="907"/>
      <c r="R355" s="907"/>
      <c r="S355" s="907"/>
      <c r="T355" s="907"/>
      <c r="U355" s="907"/>
      <c r="V355" s="907"/>
      <c r="W355" s="907"/>
      <c r="X355" s="907"/>
      <c r="Y355" s="907"/>
      <c r="Z355" s="907"/>
      <c r="AA355" s="907"/>
      <c r="AB355" s="907"/>
      <c r="AC355" s="907"/>
      <c r="AD355" s="907"/>
      <c r="AE355" s="907"/>
      <c r="AF355" s="915"/>
      <c r="AG355" s="914"/>
      <c r="AH355" s="914"/>
      <c r="AI355" s="914"/>
      <c r="AJ355" s="914"/>
      <c r="AK355" s="914"/>
      <c r="AL355" s="914"/>
      <c r="AM355" s="914"/>
      <c r="AN355" s="914"/>
      <c r="AO355" s="914"/>
      <c r="AP355" s="914"/>
      <c r="AQ355" s="914"/>
      <c r="AR355" s="914"/>
      <c r="AS355" s="914"/>
    </row>
    <row r="356" spans="1:45" s="908" customFormat="1">
      <c r="A356" s="907"/>
      <c r="B356" s="907"/>
      <c r="C356" s="907"/>
      <c r="D356" s="907"/>
      <c r="E356" s="907"/>
      <c r="F356" s="907"/>
      <c r="J356" s="912"/>
      <c r="K356" s="912"/>
      <c r="L356" s="912"/>
      <c r="M356" s="912"/>
      <c r="N356" s="912"/>
      <c r="O356" s="907"/>
      <c r="R356" s="907"/>
      <c r="S356" s="907"/>
      <c r="T356" s="907"/>
      <c r="U356" s="907"/>
      <c r="V356" s="907"/>
      <c r="W356" s="907"/>
      <c r="X356" s="907"/>
      <c r="Y356" s="907"/>
      <c r="Z356" s="907"/>
      <c r="AA356" s="907"/>
      <c r="AB356" s="907"/>
      <c r="AC356" s="907"/>
      <c r="AD356" s="907"/>
      <c r="AE356" s="907"/>
      <c r="AF356" s="915"/>
      <c r="AG356" s="914"/>
      <c r="AH356" s="914"/>
      <c r="AI356" s="914"/>
      <c r="AJ356" s="914"/>
      <c r="AK356" s="914"/>
      <c r="AL356" s="914"/>
      <c r="AM356" s="914"/>
      <c r="AN356" s="914"/>
      <c r="AO356" s="914"/>
      <c r="AP356" s="914"/>
      <c r="AQ356" s="914"/>
      <c r="AR356" s="914"/>
      <c r="AS356" s="914"/>
    </row>
    <row r="357" spans="1:45" s="908" customFormat="1">
      <c r="A357" s="907"/>
      <c r="B357" s="907"/>
      <c r="C357" s="907"/>
      <c r="D357" s="907"/>
      <c r="E357" s="907"/>
      <c r="F357" s="907"/>
      <c r="J357" s="912"/>
      <c r="K357" s="912"/>
      <c r="L357" s="912"/>
      <c r="M357" s="912"/>
      <c r="N357" s="912"/>
      <c r="O357" s="907"/>
      <c r="R357" s="907"/>
      <c r="S357" s="907"/>
      <c r="T357" s="907"/>
      <c r="U357" s="907"/>
      <c r="V357" s="907"/>
      <c r="W357" s="907"/>
      <c r="X357" s="907"/>
      <c r="Y357" s="907"/>
      <c r="Z357" s="907"/>
      <c r="AA357" s="907"/>
      <c r="AB357" s="907"/>
      <c r="AC357" s="907"/>
      <c r="AD357" s="907"/>
      <c r="AE357" s="907"/>
      <c r="AF357" s="915"/>
      <c r="AG357" s="914"/>
      <c r="AH357" s="914"/>
      <c r="AI357" s="914"/>
      <c r="AJ357" s="914"/>
      <c r="AK357" s="914"/>
      <c r="AL357" s="914"/>
      <c r="AM357" s="914"/>
      <c r="AN357" s="914"/>
      <c r="AO357" s="914"/>
      <c r="AP357" s="914"/>
      <c r="AQ357" s="914"/>
      <c r="AR357" s="914"/>
      <c r="AS357" s="914"/>
    </row>
    <row r="358" spans="1:45" s="908" customFormat="1">
      <c r="A358" s="907"/>
      <c r="B358" s="907"/>
      <c r="C358" s="907"/>
      <c r="D358" s="907"/>
      <c r="E358" s="907"/>
      <c r="F358" s="907"/>
      <c r="J358" s="912"/>
      <c r="K358" s="912"/>
      <c r="L358" s="912"/>
      <c r="M358" s="912"/>
      <c r="N358" s="912"/>
      <c r="O358" s="907"/>
      <c r="R358" s="907"/>
      <c r="S358" s="907"/>
      <c r="T358" s="907"/>
      <c r="U358" s="907"/>
      <c r="V358" s="907"/>
      <c r="W358" s="907"/>
      <c r="X358" s="907"/>
      <c r="Y358" s="907"/>
      <c r="Z358" s="907"/>
      <c r="AA358" s="907"/>
      <c r="AB358" s="907"/>
      <c r="AC358" s="907"/>
      <c r="AD358" s="907"/>
      <c r="AE358" s="907"/>
      <c r="AF358" s="915"/>
      <c r="AG358" s="914"/>
      <c r="AH358" s="914"/>
      <c r="AI358" s="914"/>
      <c r="AJ358" s="914"/>
      <c r="AK358" s="914"/>
      <c r="AL358" s="914"/>
      <c r="AM358" s="914"/>
      <c r="AN358" s="914"/>
      <c r="AO358" s="914"/>
      <c r="AP358" s="914"/>
      <c r="AQ358" s="914"/>
      <c r="AR358" s="914"/>
      <c r="AS358" s="914"/>
    </row>
    <row r="359" spans="1:45" s="908" customFormat="1">
      <c r="A359" s="907"/>
      <c r="B359" s="907"/>
      <c r="C359" s="907"/>
      <c r="D359" s="907"/>
      <c r="E359" s="907"/>
      <c r="F359" s="907"/>
      <c r="J359" s="912"/>
      <c r="K359" s="912"/>
      <c r="L359" s="912"/>
      <c r="M359" s="912"/>
      <c r="N359" s="912"/>
      <c r="O359" s="907"/>
      <c r="R359" s="907"/>
      <c r="S359" s="907"/>
      <c r="T359" s="907"/>
      <c r="U359" s="907"/>
      <c r="V359" s="907"/>
      <c r="W359" s="907"/>
      <c r="X359" s="907"/>
      <c r="Y359" s="907"/>
      <c r="Z359" s="907"/>
      <c r="AA359" s="907"/>
      <c r="AB359" s="907"/>
      <c r="AC359" s="907"/>
      <c r="AD359" s="907"/>
      <c r="AE359" s="907"/>
      <c r="AF359" s="915"/>
      <c r="AG359" s="914"/>
      <c r="AH359" s="914"/>
      <c r="AI359" s="914"/>
      <c r="AJ359" s="914"/>
      <c r="AK359" s="914"/>
      <c r="AL359" s="914"/>
      <c r="AM359" s="914"/>
      <c r="AN359" s="914"/>
      <c r="AO359" s="914"/>
      <c r="AP359" s="914"/>
      <c r="AQ359" s="914"/>
      <c r="AR359" s="914"/>
      <c r="AS359" s="914"/>
    </row>
    <row r="360" spans="1:45" s="908" customFormat="1">
      <c r="A360" s="907"/>
      <c r="B360" s="907"/>
      <c r="C360" s="907"/>
      <c r="D360" s="907"/>
      <c r="E360" s="907"/>
      <c r="F360" s="907"/>
      <c r="J360" s="912"/>
      <c r="K360" s="912"/>
      <c r="L360" s="912"/>
      <c r="M360" s="912"/>
      <c r="N360" s="912"/>
      <c r="O360" s="907"/>
      <c r="R360" s="907"/>
      <c r="S360" s="907"/>
      <c r="T360" s="907"/>
      <c r="U360" s="907"/>
      <c r="V360" s="907"/>
      <c r="W360" s="907"/>
      <c r="X360" s="907"/>
      <c r="Y360" s="907"/>
      <c r="Z360" s="907"/>
      <c r="AA360" s="907"/>
      <c r="AB360" s="907"/>
      <c r="AC360" s="907"/>
      <c r="AD360" s="907"/>
      <c r="AE360" s="907"/>
      <c r="AF360" s="915"/>
      <c r="AG360" s="914"/>
      <c r="AH360" s="914"/>
      <c r="AI360" s="914"/>
      <c r="AJ360" s="914"/>
      <c r="AK360" s="914"/>
      <c r="AL360" s="914"/>
      <c r="AM360" s="914"/>
      <c r="AN360" s="914"/>
      <c r="AO360" s="914"/>
      <c r="AP360" s="914"/>
      <c r="AQ360" s="914"/>
      <c r="AR360" s="914"/>
      <c r="AS360" s="914"/>
    </row>
    <row r="361" spans="1:45" s="908" customFormat="1">
      <c r="A361" s="907"/>
      <c r="B361" s="907"/>
      <c r="C361" s="907"/>
      <c r="D361" s="907"/>
      <c r="E361" s="907"/>
      <c r="F361" s="907"/>
      <c r="J361" s="912"/>
      <c r="K361" s="912"/>
      <c r="L361" s="912"/>
      <c r="M361" s="912"/>
      <c r="N361" s="912"/>
      <c r="O361" s="907"/>
      <c r="R361" s="907"/>
      <c r="S361" s="907"/>
      <c r="T361" s="907"/>
      <c r="U361" s="907"/>
      <c r="V361" s="907"/>
      <c r="W361" s="907"/>
      <c r="X361" s="907"/>
      <c r="Y361" s="907"/>
      <c r="Z361" s="907"/>
      <c r="AA361" s="907"/>
      <c r="AB361" s="907"/>
      <c r="AC361" s="907"/>
      <c r="AD361" s="907"/>
      <c r="AE361" s="907"/>
      <c r="AF361" s="915"/>
      <c r="AG361" s="914"/>
      <c r="AH361" s="914"/>
      <c r="AI361" s="914"/>
      <c r="AJ361" s="914"/>
      <c r="AK361" s="914"/>
      <c r="AL361" s="914"/>
      <c r="AM361" s="914"/>
      <c r="AN361" s="914"/>
      <c r="AO361" s="914"/>
      <c r="AP361" s="914"/>
      <c r="AQ361" s="914"/>
      <c r="AR361" s="914"/>
      <c r="AS361" s="914"/>
    </row>
    <row r="362" spans="1:45" s="908" customFormat="1">
      <c r="A362" s="907"/>
      <c r="B362" s="907"/>
      <c r="C362" s="907"/>
      <c r="D362" s="907"/>
      <c r="E362" s="907"/>
      <c r="F362" s="907"/>
      <c r="J362" s="912"/>
      <c r="K362" s="912"/>
      <c r="L362" s="912"/>
      <c r="M362" s="912"/>
      <c r="N362" s="912"/>
      <c r="O362" s="907"/>
      <c r="R362" s="907"/>
      <c r="S362" s="907"/>
      <c r="T362" s="907"/>
      <c r="U362" s="907"/>
      <c r="V362" s="907"/>
      <c r="W362" s="907"/>
      <c r="X362" s="907"/>
      <c r="Y362" s="907"/>
      <c r="Z362" s="907"/>
      <c r="AA362" s="907"/>
      <c r="AB362" s="907"/>
      <c r="AC362" s="907"/>
      <c r="AD362" s="907"/>
      <c r="AE362" s="907"/>
      <c r="AF362" s="915"/>
      <c r="AG362" s="914"/>
      <c r="AH362" s="914"/>
      <c r="AI362" s="914"/>
      <c r="AJ362" s="914"/>
      <c r="AK362" s="914"/>
      <c r="AL362" s="914"/>
      <c r="AM362" s="914"/>
      <c r="AN362" s="914"/>
      <c r="AO362" s="914"/>
      <c r="AP362" s="914"/>
      <c r="AQ362" s="914"/>
      <c r="AR362" s="914"/>
      <c r="AS362" s="914"/>
    </row>
    <row r="363" spans="1:45" s="908" customFormat="1">
      <c r="A363" s="907"/>
      <c r="B363" s="907"/>
      <c r="C363" s="907"/>
      <c r="D363" s="907"/>
      <c r="E363" s="907"/>
      <c r="F363" s="907"/>
      <c r="J363" s="912"/>
      <c r="K363" s="912"/>
      <c r="L363" s="912"/>
      <c r="M363" s="912"/>
      <c r="N363" s="912"/>
      <c r="O363" s="907"/>
      <c r="R363" s="907"/>
      <c r="S363" s="907"/>
      <c r="T363" s="907"/>
      <c r="U363" s="907"/>
      <c r="V363" s="907"/>
      <c r="W363" s="907"/>
      <c r="X363" s="907"/>
      <c r="Y363" s="907"/>
      <c r="Z363" s="907"/>
      <c r="AA363" s="907"/>
      <c r="AB363" s="907"/>
      <c r="AC363" s="907"/>
      <c r="AD363" s="907"/>
      <c r="AE363" s="907"/>
      <c r="AF363" s="915"/>
      <c r="AG363" s="914"/>
      <c r="AH363" s="914"/>
      <c r="AI363" s="914"/>
      <c r="AJ363" s="914"/>
      <c r="AK363" s="914"/>
      <c r="AL363" s="914"/>
      <c r="AM363" s="914"/>
      <c r="AN363" s="914"/>
      <c r="AO363" s="914"/>
      <c r="AP363" s="914"/>
      <c r="AQ363" s="914"/>
      <c r="AR363" s="914"/>
      <c r="AS363" s="914"/>
    </row>
    <row r="364" spans="1:45" s="908" customFormat="1">
      <c r="A364" s="907"/>
      <c r="B364" s="907"/>
      <c r="C364" s="907"/>
      <c r="D364" s="907"/>
      <c r="E364" s="907"/>
      <c r="F364" s="907"/>
      <c r="J364" s="912"/>
      <c r="K364" s="912"/>
      <c r="L364" s="912"/>
      <c r="M364" s="912"/>
      <c r="N364" s="912"/>
      <c r="O364" s="907"/>
      <c r="R364" s="907"/>
      <c r="S364" s="907"/>
      <c r="T364" s="907"/>
      <c r="U364" s="907"/>
      <c r="V364" s="907"/>
      <c r="W364" s="907"/>
      <c r="X364" s="907"/>
      <c r="Y364" s="907"/>
      <c r="Z364" s="907"/>
      <c r="AA364" s="907"/>
      <c r="AB364" s="907"/>
      <c r="AC364" s="907"/>
      <c r="AD364" s="907"/>
      <c r="AE364" s="907"/>
      <c r="AF364" s="915"/>
      <c r="AG364" s="914"/>
      <c r="AH364" s="914"/>
      <c r="AI364" s="914"/>
      <c r="AJ364" s="914"/>
      <c r="AK364" s="914"/>
      <c r="AL364" s="914"/>
      <c r="AM364" s="914"/>
      <c r="AN364" s="914"/>
      <c r="AO364" s="914"/>
      <c r="AP364" s="914"/>
      <c r="AQ364" s="914"/>
      <c r="AR364" s="914"/>
      <c r="AS364" s="914"/>
    </row>
    <row r="365" spans="1:45" s="908" customFormat="1">
      <c r="A365" s="907"/>
      <c r="B365" s="907"/>
      <c r="C365" s="907"/>
      <c r="D365" s="907"/>
      <c r="E365" s="907"/>
      <c r="F365" s="907"/>
      <c r="J365" s="912"/>
      <c r="K365" s="912"/>
      <c r="L365" s="912"/>
      <c r="M365" s="912"/>
      <c r="N365" s="912"/>
      <c r="O365" s="907"/>
      <c r="R365" s="907"/>
      <c r="S365" s="907"/>
      <c r="T365" s="907"/>
      <c r="U365" s="907"/>
      <c r="V365" s="907"/>
      <c r="W365" s="907"/>
      <c r="X365" s="907"/>
      <c r="Y365" s="907"/>
      <c r="Z365" s="907"/>
      <c r="AA365" s="907"/>
      <c r="AB365" s="907"/>
      <c r="AC365" s="907"/>
      <c r="AD365" s="907"/>
      <c r="AE365" s="907"/>
      <c r="AF365" s="915"/>
      <c r="AG365" s="914"/>
      <c r="AH365" s="914"/>
      <c r="AI365" s="914"/>
      <c r="AJ365" s="914"/>
      <c r="AK365" s="914"/>
      <c r="AL365" s="914"/>
      <c r="AM365" s="914"/>
      <c r="AN365" s="914"/>
      <c r="AO365" s="914"/>
      <c r="AP365" s="914"/>
      <c r="AQ365" s="914"/>
      <c r="AR365" s="914"/>
      <c r="AS365" s="914"/>
    </row>
    <row r="366" spans="1:45" s="908" customFormat="1">
      <c r="A366" s="907"/>
      <c r="B366" s="907"/>
      <c r="C366" s="907"/>
      <c r="D366" s="907"/>
      <c r="E366" s="907"/>
      <c r="F366" s="907"/>
      <c r="J366" s="912"/>
      <c r="K366" s="912"/>
      <c r="L366" s="912"/>
      <c r="M366" s="912"/>
      <c r="N366" s="912"/>
      <c r="O366" s="907"/>
      <c r="R366" s="907"/>
      <c r="S366" s="907"/>
      <c r="T366" s="907"/>
      <c r="U366" s="907"/>
      <c r="V366" s="907"/>
      <c r="W366" s="907"/>
      <c r="X366" s="907"/>
      <c r="Y366" s="907"/>
      <c r="Z366" s="907"/>
      <c r="AA366" s="907"/>
      <c r="AB366" s="907"/>
      <c r="AC366" s="907"/>
      <c r="AD366" s="907"/>
      <c r="AE366" s="907"/>
      <c r="AF366" s="915"/>
      <c r="AG366" s="914"/>
      <c r="AH366" s="914"/>
      <c r="AI366" s="914"/>
      <c r="AJ366" s="914"/>
      <c r="AK366" s="914"/>
      <c r="AL366" s="914"/>
      <c r="AM366" s="914"/>
      <c r="AN366" s="914"/>
      <c r="AO366" s="914"/>
      <c r="AP366" s="914"/>
      <c r="AQ366" s="914"/>
      <c r="AR366" s="914"/>
      <c r="AS366" s="914"/>
    </row>
    <row r="367" spans="1:45" s="908" customFormat="1">
      <c r="A367" s="907"/>
      <c r="B367" s="907"/>
      <c r="C367" s="907"/>
      <c r="D367" s="907"/>
      <c r="E367" s="907"/>
      <c r="F367" s="907"/>
      <c r="J367" s="912"/>
      <c r="K367" s="912"/>
      <c r="L367" s="912"/>
      <c r="M367" s="912"/>
      <c r="N367" s="912"/>
      <c r="O367" s="907"/>
      <c r="R367" s="907"/>
      <c r="S367" s="907"/>
      <c r="T367" s="907"/>
      <c r="U367" s="907"/>
      <c r="V367" s="907"/>
      <c r="W367" s="907"/>
      <c r="X367" s="907"/>
      <c r="Y367" s="907"/>
      <c r="Z367" s="907"/>
      <c r="AA367" s="907"/>
      <c r="AB367" s="907"/>
      <c r="AC367" s="907"/>
      <c r="AD367" s="907"/>
      <c r="AE367" s="907"/>
      <c r="AF367" s="915"/>
      <c r="AG367" s="914"/>
      <c r="AH367" s="914"/>
      <c r="AI367" s="914"/>
      <c r="AJ367" s="914"/>
      <c r="AK367" s="914"/>
      <c r="AL367" s="914"/>
      <c r="AM367" s="914"/>
      <c r="AN367" s="914"/>
      <c r="AO367" s="914"/>
      <c r="AP367" s="914"/>
      <c r="AQ367" s="914"/>
      <c r="AR367" s="914"/>
      <c r="AS367" s="914"/>
    </row>
    <row r="368" spans="1:45" s="908" customFormat="1">
      <c r="A368" s="907"/>
      <c r="B368" s="907"/>
      <c r="C368" s="907"/>
      <c r="D368" s="907"/>
      <c r="E368" s="907"/>
      <c r="F368" s="907"/>
      <c r="J368" s="912"/>
      <c r="K368" s="912"/>
      <c r="L368" s="912"/>
      <c r="M368" s="912"/>
      <c r="N368" s="912"/>
      <c r="O368" s="907"/>
      <c r="R368" s="907"/>
      <c r="S368" s="907"/>
      <c r="T368" s="907"/>
      <c r="U368" s="907"/>
      <c r="V368" s="907"/>
      <c r="W368" s="907"/>
      <c r="X368" s="907"/>
      <c r="Y368" s="907"/>
      <c r="Z368" s="907"/>
      <c r="AA368" s="907"/>
      <c r="AB368" s="907"/>
      <c r="AC368" s="907"/>
      <c r="AD368" s="907"/>
      <c r="AE368" s="907"/>
      <c r="AF368" s="915"/>
      <c r="AG368" s="914"/>
      <c r="AH368" s="914"/>
      <c r="AI368" s="914"/>
      <c r="AJ368" s="914"/>
      <c r="AK368" s="914"/>
      <c r="AL368" s="914"/>
      <c r="AM368" s="914"/>
      <c r="AN368" s="914"/>
      <c r="AO368" s="914"/>
      <c r="AP368" s="914"/>
      <c r="AQ368" s="914"/>
      <c r="AR368" s="914"/>
      <c r="AS368" s="914"/>
    </row>
    <row r="369" spans="1:45" s="908" customFormat="1">
      <c r="A369" s="907"/>
      <c r="B369" s="907"/>
      <c r="C369" s="907"/>
      <c r="D369" s="907"/>
      <c r="E369" s="907"/>
      <c r="F369" s="907"/>
      <c r="J369" s="912"/>
      <c r="K369" s="912"/>
      <c r="L369" s="912"/>
      <c r="M369" s="912"/>
      <c r="N369" s="912"/>
      <c r="O369" s="907"/>
      <c r="R369" s="907"/>
      <c r="S369" s="907"/>
      <c r="T369" s="907"/>
      <c r="U369" s="907"/>
      <c r="V369" s="907"/>
      <c r="W369" s="907"/>
      <c r="X369" s="907"/>
      <c r="Y369" s="907"/>
      <c r="Z369" s="907"/>
      <c r="AA369" s="907"/>
      <c r="AB369" s="907"/>
      <c r="AC369" s="907"/>
      <c r="AD369" s="907"/>
      <c r="AE369" s="907"/>
      <c r="AF369" s="915"/>
      <c r="AG369" s="914"/>
      <c r="AH369" s="914"/>
      <c r="AI369" s="914"/>
      <c r="AJ369" s="914"/>
      <c r="AK369" s="914"/>
      <c r="AL369" s="914"/>
      <c r="AM369" s="914"/>
      <c r="AN369" s="914"/>
      <c r="AO369" s="914"/>
      <c r="AP369" s="914"/>
      <c r="AQ369" s="914"/>
      <c r="AR369" s="914"/>
      <c r="AS369" s="914"/>
    </row>
    <row r="370" spans="1:45" s="908" customFormat="1">
      <c r="A370" s="907"/>
      <c r="B370" s="907"/>
      <c r="C370" s="907"/>
      <c r="D370" s="907"/>
      <c r="E370" s="907"/>
      <c r="F370" s="907"/>
      <c r="J370" s="912"/>
      <c r="K370" s="912"/>
      <c r="L370" s="912"/>
      <c r="M370" s="912"/>
      <c r="N370" s="912"/>
      <c r="O370" s="907"/>
      <c r="R370" s="907"/>
      <c r="S370" s="907"/>
      <c r="T370" s="907"/>
      <c r="U370" s="907"/>
      <c r="V370" s="907"/>
      <c r="W370" s="907"/>
      <c r="X370" s="907"/>
      <c r="Y370" s="907"/>
      <c r="Z370" s="907"/>
      <c r="AA370" s="907"/>
      <c r="AB370" s="907"/>
      <c r="AC370" s="907"/>
      <c r="AD370" s="907"/>
      <c r="AE370" s="907"/>
      <c r="AF370" s="915"/>
      <c r="AG370" s="914"/>
      <c r="AH370" s="914"/>
      <c r="AI370" s="914"/>
      <c r="AJ370" s="914"/>
      <c r="AK370" s="914"/>
      <c r="AL370" s="914"/>
      <c r="AM370" s="914"/>
      <c r="AN370" s="914"/>
      <c r="AO370" s="914"/>
      <c r="AP370" s="914"/>
      <c r="AQ370" s="914"/>
      <c r="AR370" s="914"/>
      <c r="AS370" s="914"/>
    </row>
    <row r="371" spans="1:45" s="908" customFormat="1">
      <c r="A371" s="907"/>
      <c r="B371" s="907"/>
      <c r="C371" s="907"/>
      <c r="D371" s="907"/>
      <c r="E371" s="907"/>
      <c r="F371" s="907"/>
      <c r="J371" s="912"/>
      <c r="K371" s="912"/>
      <c r="L371" s="912"/>
      <c r="M371" s="912"/>
      <c r="N371" s="912"/>
      <c r="O371" s="907"/>
      <c r="R371" s="907"/>
      <c r="S371" s="907"/>
      <c r="T371" s="907"/>
      <c r="U371" s="907"/>
      <c r="V371" s="907"/>
      <c r="W371" s="907"/>
      <c r="X371" s="907"/>
      <c r="Y371" s="907"/>
      <c r="Z371" s="907"/>
      <c r="AA371" s="907"/>
      <c r="AB371" s="907"/>
      <c r="AC371" s="907"/>
      <c r="AD371" s="907"/>
      <c r="AE371" s="907"/>
      <c r="AF371" s="915"/>
      <c r="AG371" s="914"/>
      <c r="AH371" s="914"/>
      <c r="AI371" s="914"/>
      <c r="AJ371" s="914"/>
      <c r="AK371" s="914"/>
      <c r="AL371" s="914"/>
      <c r="AM371" s="914"/>
      <c r="AN371" s="914"/>
      <c r="AO371" s="914"/>
      <c r="AP371" s="914"/>
      <c r="AQ371" s="914"/>
      <c r="AR371" s="914"/>
      <c r="AS371" s="914"/>
    </row>
    <row r="372" spans="1:45" s="908" customFormat="1">
      <c r="A372" s="907"/>
      <c r="B372" s="907"/>
      <c r="C372" s="907"/>
      <c r="D372" s="907"/>
      <c r="E372" s="907"/>
      <c r="F372" s="907"/>
      <c r="J372" s="912"/>
      <c r="K372" s="912"/>
      <c r="L372" s="912"/>
      <c r="M372" s="912"/>
      <c r="N372" s="912"/>
      <c r="O372" s="907"/>
      <c r="R372" s="907"/>
      <c r="S372" s="907"/>
      <c r="T372" s="907"/>
      <c r="U372" s="907"/>
      <c r="V372" s="907"/>
      <c r="W372" s="907"/>
      <c r="X372" s="907"/>
      <c r="Y372" s="907"/>
      <c r="Z372" s="907"/>
      <c r="AA372" s="907"/>
      <c r="AB372" s="907"/>
      <c r="AC372" s="907"/>
      <c r="AD372" s="907"/>
      <c r="AE372" s="907"/>
      <c r="AF372" s="915"/>
      <c r="AG372" s="914"/>
      <c r="AH372" s="914"/>
      <c r="AI372" s="914"/>
      <c r="AJ372" s="914"/>
      <c r="AK372" s="914"/>
      <c r="AL372" s="914"/>
      <c r="AM372" s="914"/>
      <c r="AN372" s="914"/>
      <c r="AO372" s="914"/>
      <c r="AP372" s="914"/>
      <c r="AQ372" s="914"/>
      <c r="AR372" s="914"/>
      <c r="AS372" s="914"/>
    </row>
    <row r="373" spans="1:45" s="908" customFormat="1">
      <c r="A373" s="907"/>
      <c r="B373" s="907"/>
      <c r="C373" s="907"/>
      <c r="D373" s="907"/>
      <c r="E373" s="907"/>
      <c r="F373" s="907"/>
      <c r="J373" s="912"/>
      <c r="K373" s="912"/>
      <c r="L373" s="912"/>
      <c r="M373" s="912"/>
      <c r="N373" s="912"/>
      <c r="O373" s="907"/>
      <c r="R373" s="907"/>
      <c r="S373" s="907"/>
      <c r="T373" s="907"/>
      <c r="U373" s="907"/>
      <c r="V373" s="907"/>
      <c r="W373" s="907"/>
      <c r="X373" s="907"/>
      <c r="Y373" s="907"/>
      <c r="Z373" s="907"/>
      <c r="AA373" s="907"/>
      <c r="AB373" s="907"/>
      <c r="AC373" s="907"/>
      <c r="AD373" s="907"/>
      <c r="AE373" s="907"/>
      <c r="AF373" s="915"/>
      <c r="AG373" s="914"/>
      <c r="AH373" s="914"/>
      <c r="AI373" s="914"/>
      <c r="AJ373" s="914"/>
      <c r="AK373" s="914"/>
      <c r="AL373" s="914"/>
      <c r="AM373" s="914"/>
      <c r="AN373" s="914"/>
      <c r="AO373" s="914"/>
      <c r="AP373" s="914"/>
      <c r="AQ373" s="914"/>
      <c r="AR373" s="914"/>
      <c r="AS373" s="914"/>
    </row>
    <row r="374" spans="1:45" s="908" customFormat="1">
      <c r="A374" s="907"/>
      <c r="B374" s="907"/>
      <c r="C374" s="907"/>
      <c r="D374" s="907"/>
      <c r="E374" s="907"/>
      <c r="F374" s="907"/>
      <c r="J374" s="912"/>
      <c r="K374" s="912"/>
      <c r="L374" s="912"/>
      <c r="M374" s="912"/>
      <c r="N374" s="912"/>
      <c r="O374" s="907"/>
      <c r="R374" s="907"/>
      <c r="S374" s="907"/>
      <c r="T374" s="907"/>
      <c r="U374" s="907"/>
      <c r="V374" s="907"/>
      <c r="W374" s="907"/>
      <c r="X374" s="907"/>
      <c r="Y374" s="907"/>
      <c r="Z374" s="907"/>
      <c r="AA374" s="907"/>
      <c r="AB374" s="907"/>
      <c r="AC374" s="907"/>
      <c r="AD374" s="907"/>
      <c r="AE374" s="907"/>
      <c r="AF374" s="915"/>
      <c r="AG374" s="914"/>
      <c r="AH374" s="914"/>
      <c r="AI374" s="914"/>
      <c r="AJ374" s="914"/>
      <c r="AK374" s="914"/>
      <c r="AL374" s="914"/>
      <c r="AM374" s="914"/>
      <c r="AN374" s="914"/>
      <c r="AO374" s="914"/>
      <c r="AP374" s="914"/>
      <c r="AQ374" s="914"/>
      <c r="AR374" s="914"/>
      <c r="AS374" s="914"/>
    </row>
    <row r="375" spans="1:45" s="908" customFormat="1">
      <c r="A375" s="907"/>
      <c r="B375" s="907"/>
      <c r="C375" s="907"/>
      <c r="D375" s="907"/>
      <c r="E375" s="907"/>
      <c r="F375" s="907"/>
      <c r="J375" s="912"/>
      <c r="K375" s="912"/>
      <c r="L375" s="912"/>
      <c r="M375" s="912"/>
      <c r="N375" s="912"/>
      <c r="O375" s="907"/>
      <c r="R375" s="907"/>
      <c r="S375" s="907"/>
      <c r="T375" s="907"/>
      <c r="U375" s="907"/>
      <c r="V375" s="907"/>
      <c r="W375" s="907"/>
      <c r="X375" s="907"/>
      <c r="Y375" s="907"/>
      <c r="Z375" s="907"/>
      <c r="AA375" s="907"/>
      <c r="AB375" s="907"/>
      <c r="AC375" s="907"/>
      <c r="AD375" s="907"/>
      <c r="AE375" s="907"/>
      <c r="AF375" s="915"/>
      <c r="AG375" s="914"/>
      <c r="AH375" s="914"/>
      <c r="AI375" s="914"/>
      <c r="AJ375" s="914"/>
      <c r="AK375" s="914"/>
      <c r="AL375" s="914"/>
      <c r="AM375" s="914"/>
      <c r="AN375" s="914"/>
      <c r="AO375" s="914"/>
      <c r="AP375" s="914"/>
      <c r="AQ375" s="914"/>
      <c r="AR375" s="914"/>
      <c r="AS375" s="914"/>
    </row>
    <row r="376" spans="1:45" s="908" customFormat="1">
      <c r="A376" s="907"/>
      <c r="B376" s="907"/>
      <c r="C376" s="907"/>
      <c r="D376" s="907"/>
      <c r="E376" s="907"/>
      <c r="F376" s="907"/>
      <c r="J376" s="912"/>
      <c r="K376" s="912"/>
      <c r="L376" s="912"/>
      <c r="M376" s="912"/>
      <c r="N376" s="912"/>
      <c r="O376" s="907"/>
      <c r="R376" s="907"/>
      <c r="S376" s="907"/>
      <c r="T376" s="907"/>
      <c r="U376" s="907"/>
      <c r="V376" s="907"/>
      <c r="W376" s="907"/>
      <c r="X376" s="907"/>
      <c r="Y376" s="907"/>
      <c r="Z376" s="907"/>
      <c r="AA376" s="907"/>
      <c r="AB376" s="907"/>
      <c r="AC376" s="907"/>
      <c r="AD376" s="907"/>
      <c r="AE376" s="907"/>
      <c r="AF376" s="915"/>
      <c r="AG376" s="914"/>
      <c r="AH376" s="914"/>
      <c r="AI376" s="914"/>
      <c r="AJ376" s="914"/>
      <c r="AK376" s="914"/>
      <c r="AL376" s="914"/>
      <c r="AM376" s="914"/>
      <c r="AN376" s="914"/>
      <c r="AO376" s="914"/>
      <c r="AP376" s="914"/>
      <c r="AQ376" s="914"/>
      <c r="AR376" s="914"/>
      <c r="AS376" s="914"/>
    </row>
    <row r="377" spans="1:45" s="908" customFormat="1">
      <c r="A377" s="907"/>
      <c r="B377" s="907"/>
      <c r="C377" s="907"/>
      <c r="D377" s="907"/>
      <c r="E377" s="907"/>
      <c r="F377" s="907"/>
      <c r="J377" s="912"/>
      <c r="K377" s="912"/>
      <c r="L377" s="912"/>
      <c r="M377" s="912"/>
      <c r="N377" s="912"/>
      <c r="O377" s="907"/>
      <c r="R377" s="907"/>
      <c r="S377" s="907"/>
      <c r="T377" s="907"/>
      <c r="U377" s="907"/>
      <c r="V377" s="907"/>
      <c r="W377" s="907"/>
      <c r="X377" s="907"/>
      <c r="Y377" s="907"/>
      <c r="Z377" s="907"/>
      <c r="AA377" s="907"/>
      <c r="AB377" s="907"/>
      <c r="AC377" s="907"/>
      <c r="AD377" s="907"/>
      <c r="AE377" s="907"/>
      <c r="AF377" s="915"/>
      <c r="AG377" s="914"/>
      <c r="AH377" s="914"/>
      <c r="AI377" s="914"/>
      <c r="AJ377" s="914"/>
      <c r="AK377" s="914"/>
      <c r="AL377" s="914"/>
      <c r="AM377" s="914"/>
      <c r="AN377" s="914"/>
      <c r="AO377" s="914"/>
      <c r="AP377" s="914"/>
      <c r="AQ377" s="914"/>
      <c r="AR377" s="914"/>
      <c r="AS377" s="914"/>
    </row>
    <row r="378" spans="1:45" s="908" customFormat="1">
      <c r="A378" s="907"/>
      <c r="B378" s="907"/>
      <c r="C378" s="907"/>
      <c r="D378" s="907"/>
      <c r="E378" s="907"/>
      <c r="F378" s="907"/>
      <c r="J378" s="912"/>
      <c r="K378" s="912"/>
      <c r="L378" s="912"/>
      <c r="M378" s="912"/>
      <c r="N378" s="912"/>
      <c r="O378" s="907"/>
      <c r="R378" s="907"/>
      <c r="S378" s="907"/>
      <c r="T378" s="907"/>
      <c r="U378" s="907"/>
      <c r="V378" s="907"/>
      <c r="W378" s="907"/>
      <c r="X378" s="907"/>
      <c r="Y378" s="907"/>
      <c r="Z378" s="907"/>
      <c r="AA378" s="907"/>
      <c r="AB378" s="907"/>
      <c r="AC378" s="907"/>
      <c r="AD378" s="907"/>
      <c r="AE378" s="907"/>
      <c r="AF378" s="915"/>
      <c r="AG378" s="914"/>
      <c r="AH378" s="914"/>
      <c r="AI378" s="914"/>
      <c r="AJ378" s="914"/>
      <c r="AK378" s="914"/>
      <c r="AL378" s="914"/>
      <c r="AM378" s="914"/>
      <c r="AN378" s="914"/>
      <c r="AO378" s="914"/>
      <c r="AP378" s="914"/>
      <c r="AQ378" s="914"/>
      <c r="AR378" s="914"/>
      <c r="AS378" s="914"/>
    </row>
    <row r="379" spans="1:45" s="908" customFormat="1">
      <c r="A379" s="907"/>
      <c r="B379" s="907"/>
      <c r="C379" s="907"/>
      <c r="D379" s="907"/>
      <c r="E379" s="907"/>
      <c r="F379" s="907"/>
      <c r="J379" s="912"/>
      <c r="K379" s="912"/>
      <c r="L379" s="912"/>
      <c r="M379" s="912"/>
      <c r="N379" s="912"/>
      <c r="O379" s="907"/>
      <c r="R379" s="907"/>
      <c r="S379" s="907"/>
      <c r="T379" s="907"/>
      <c r="U379" s="907"/>
      <c r="V379" s="907"/>
      <c r="W379" s="907"/>
      <c r="X379" s="907"/>
      <c r="Y379" s="907"/>
      <c r="Z379" s="907"/>
      <c r="AA379" s="907"/>
      <c r="AB379" s="907"/>
      <c r="AC379" s="907"/>
      <c r="AD379" s="907"/>
      <c r="AE379" s="907"/>
      <c r="AF379" s="915"/>
      <c r="AG379" s="914"/>
      <c r="AH379" s="914"/>
      <c r="AI379" s="914"/>
      <c r="AJ379" s="914"/>
      <c r="AK379" s="914"/>
      <c r="AL379" s="914"/>
      <c r="AM379" s="914"/>
      <c r="AN379" s="914"/>
      <c r="AO379" s="914"/>
      <c r="AP379" s="914"/>
      <c r="AQ379" s="914"/>
      <c r="AR379" s="914"/>
      <c r="AS379" s="914"/>
    </row>
    <row r="380" spans="1:45" s="908" customFormat="1">
      <c r="A380" s="907"/>
      <c r="B380" s="907"/>
      <c r="C380" s="907"/>
      <c r="D380" s="907"/>
      <c r="E380" s="907"/>
      <c r="F380" s="907"/>
      <c r="J380" s="912"/>
      <c r="K380" s="912"/>
      <c r="L380" s="912"/>
      <c r="M380" s="912"/>
      <c r="N380" s="912"/>
      <c r="O380" s="907"/>
      <c r="R380" s="907"/>
      <c r="S380" s="907"/>
      <c r="T380" s="907"/>
      <c r="U380" s="907"/>
      <c r="V380" s="907"/>
      <c r="W380" s="907"/>
      <c r="X380" s="907"/>
      <c r="Y380" s="907"/>
      <c r="Z380" s="907"/>
      <c r="AA380" s="907"/>
      <c r="AB380" s="907"/>
      <c r="AC380" s="907"/>
      <c r="AD380" s="907"/>
      <c r="AE380" s="907"/>
      <c r="AF380" s="915"/>
      <c r="AG380" s="914"/>
      <c r="AH380" s="914"/>
      <c r="AI380" s="914"/>
      <c r="AJ380" s="914"/>
      <c r="AK380" s="914"/>
      <c r="AL380" s="914"/>
      <c r="AM380" s="914"/>
      <c r="AN380" s="914"/>
      <c r="AO380" s="914"/>
      <c r="AP380" s="914"/>
      <c r="AQ380" s="914"/>
      <c r="AR380" s="914"/>
      <c r="AS380" s="914"/>
    </row>
    <row r="381" spans="1:45" s="908" customFormat="1">
      <c r="A381" s="907"/>
      <c r="B381" s="907"/>
      <c r="C381" s="907"/>
      <c r="D381" s="907"/>
      <c r="E381" s="907"/>
      <c r="F381" s="907"/>
      <c r="J381" s="912"/>
      <c r="K381" s="912"/>
      <c r="L381" s="912"/>
      <c r="M381" s="912"/>
      <c r="N381" s="912"/>
      <c r="O381" s="907"/>
      <c r="R381" s="907"/>
      <c r="S381" s="907"/>
      <c r="T381" s="907"/>
      <c r="U381" s="907"/>
      <c r="V381" s="907"/>
      <c r="W381" s="907"/>
      <c r="X381" s="907"/>
      <c r="Y381" s="907"/>
      <c r="Z381" s="907"/>
      <c r="AA381" s="907"/>
      <c r="AB381" s="907"/>
      <c r="AC381" s="907"/>
      <c r="AD381" s="907"/>
      <c r="AE381" s="907"/>
      <c r="AF381" s="915"/>
      <c r="AG381" s="914"/>
      <c r="AH381" s="914"/>
      <c r="AI381" s="914"/>
      <c r="AJ381" s="914"/>
      <c r="AK381" s="914"/>
      <c r="AL381" s="914"/>
      <c r="AM381" s="914"/>
      <c r="AN381" s="914"/>
      <c r="AO381" s="914"/>
      <c r="AP381" s="914"/>
      <c r="AQ381" s="914"/>
      <c r="AR381" s="914"/>
      <c r="AS381" s="914"/>
    </row>
    <row r="382" spans="1:45" s="908" customFormat="1">
      <c r="A382" s="907"/>
      <c r="B382" s="907"/>
      <c r="C382" s="907"/>
      <c r="D382" s="907"/>
      <c r="E382" s="907"/>
      <c r="F382" s="907"/>
      <c r="J382" s="912"/>
      <c r="K382" s="912"/>
      <c r="L382" s="912"/>
      <c r="M382" s="912"/>
      <c r="N382" s="912"/>
      <c r="O382" s="907"/>
      <c r="R382" s="907"/>
      <c r="S382" s="907"/>
      <c r="T382" s="907"/>
      <c r="U382" s="907"/>
      <c r="V382" s="907"/>
      <c r="W382" s="907"/>
      <c r="X382" s="907"/>
      <c r="Y382" s="907"/>
      <c r="Z382" s="907"/>
      <c r="AA382" s="907"/>
      <c r="AB382" s="907"/>
      <c r="AC382" s="907"/>
      <c r="AD382" s="907"/>
      <c r="AE382" s="907"/>
      <c r="AF382" s="915"/>
      <c r="AG382" s="914"/>
      <c r="AH382" s="914"/>
      <c r="AI382" s="914"/>
      <c r="AJ382" s="914"/>
      <c r="AK382" s="914"/>
      <c r="AL382" s="914"/>
      <c r="AM382" s="914"/>
      <c r="AN382" s="914"/>
      <c r="AO382" s="914"/>
      <c r="AP382" s="914"/>
      <c r="AQ382" s="914"/>
      <c r="AR382" s="914"/>
      <c r="AS382" s="914"/>
    </row>
    <row r="383" spans="1:45" s="908" customFormat="1">
      <c r="A383" s="907"/>
      <c r="B383" s="907"/>
      <c r="C383" s="907"/>
      <c r="D383" s="907"/>
      <c r="E383" s="907"/>
      <c r="F383" s="907"/>
      <c r="J383" s="912"/>
      <c r="K383" s="912"/>
      <c r="L383" s="912"/>
      <c r="M383" s="912"/>
      <c r="N383" s="912"/>
      <c r="O383" s="907"/>
      <c r="R383" s="907"/>
      <c r="S383" s="907"/>
      <c r="T383" s="907"/>
      <c r="U383" s="907"/>
      <c r="V383" s="907"/>
      <c r="W383" s="907"/>
      <c r="X383" s="907"/>
      <c r="Y383" s="907"/>
      <c r="Z383" s="907"/>
      <c r="AA383" s="907"/>
      <c r="AB383" s="907"/>
      <c r="AC383" s="907"/>
      <c r="AD383" s="907"/>
      <c r="AE383" s="907"/>
      <c r="AF383" s="915"/>
      <c r="AG383" s="914"/>
      <c r="AH383" s="914"/>
      <c r="AI383" s="914"/>
      <c r="AJ383" s="914"/>
      <c r="AK383" s="914"/>
      <c r="AL383" s="914"/>
      <c r="AM383" s="914"/>
      <c r="AN383" s="914"/>
      <c r="AO383" s="914"/>
      <c r="AP383" s="914"/>
      <c r="AQ383" s="914"/>
      <c r="AR383" s="914"/>
      <c r="AS383" s="914"/>
    </row>
    <row r="384" spans="1:45" s="908" customFormat="1">
      <c r="A384" s="907"/>
      <c r="B384" s="907"/>
      <c r="C384" s="907"/>
      <c r="D384" s="907"/>
      <c r="E384" s="907"/>
      <c r="F384" s="907"/>
      <c r="J384" s="912"/>
      <c r="K384" s="912"/>
      <c r="L384" s="912"/>
      <c r="M384" s="912"/>
      <c r="N384" s="912"/>
      <c r="O384" s="907"/>
      <c r="R384" s="907"/>
      <c r="S384" s="907"/>
      <c r="T384" s="907"/>
      <c r="U384" s="907"/>
      <c r="V384" s="907"/>
      <c r="W384" s="907"/>
      <c r="X384" s="907"/>
      <c r="Y384" s="907"/>
      <c r="Z384" s="907"/>
      <c r="AA384" s="907"/>
      <c r="AB384" s="907"/>
      <c r="AC384" s="907"/>
      <c r="AD384" s="907"/>
      <c r="AE384" s="907"/>
      <c r="AF384" s="915"/>
      <c r="AG384" s="914"/>
      <c r="AH384" s="914"/>
      <c r="AI384" s="914"/>
      <c r="AJ384" s="914"/>
      <c r="AK384" s="914"/>
      <c r="AL384" s="914"/>
      <c r="AM384" s="914"/>
      <c r="AN384" s="914"/>
      <c r="AO384" s="914"/>
      <c r="AP384" s="914"/>
      <c r="AQ384" s="914"/>
      <c r="AR384" s="914"/>
      <c r="AS384" s="914"/>
    </row>
    <row r="385" spans="1:45" s="908" customFormat="1">
      <c r="A385" s="907"/>
      <c r="B385" s="907"/>
      <c r="C385" s="907"/>
      <c r="D385" s="907"/>
      <c r="E385" s="907"/>
      <c r="F385" s="907"/>
      <c r="J385" s="912"/>
      <c r="K385" s="912"/>
      <c r="L385" s="912"/>
      <c r="M385" s="912"/>
      <c r="N385" s="912"/>
      <c r="O385" s="907"/>
      <c r="R385" s="907"/>
      <c r="S385" s="907"/>
      <c r="T385" s="907"/>
      <c r="U385" s="907"/>
      <c r="V385" s="907"/>
      <c r="W385" s="907"/>
      <c r="X385" s="907"/>
      <c r="Y385" s="907"/>
      <c r="Z385" s="907"/>
      <c r="AA385" s="907"/>
      <c r="AB385" s="907"/>
      <c r="AC385" s="907"/>
      <c r="AD385" s="907"/>
      <c r="AE385" s="907"/>
      <c r="AF385" s="915"/>
      <c r="AG385" s="914"/>
      <c r="AH385" s="914"/>
      <c r="AI385" s="914"/>
      <c r="AJ385" s="914"/>
      <c r="AK385" s="914"/>
      <c r="AL385" s="914"/>
      <c r="AM385" s="914"/>
      <c r="AN385" s="914"/>
      <c r="AO385" s="914"/>
      <c r="AP385" s="914"/>
      <c r="AQ385" s="914"/>
      <c r="AR385" s="914"/>
      <c r="AS385" s="914"/>
    </row>
    <row r="386" spans="1:45" s="908" customFormat="1">
      <c r="A386" s="907"/>
      <c r="B386" s="907"/>
      <c r="C386" s="907"/>
      <c r="D386" s="907"/>
      <c r="E386" s="907"/>
      <c r="F386" s="907"/>
      <c r="J386" s="912"/>
      <c r="K386" s="912"/>
      <c r="L386" s="912"/>
      <c r="M386" s="912"/>
      <c r="N386" s="912"/>
      <c r="O386" s="907"/>
      <c r="R386" s="907"/>
      <c r="S386" s="907"/>
      <c r="T386" s="907"/>
      <c r="U386" s="907"/>
      <c r="V386" s="907"/>
      <c r="W386" s="907"/>
      <c r="X386" s="907"/>
      <c r="Y386" s="907"/>
      <c r="Z386" s="907"/>
      <c r="AA386" s="907"/>
      <c r="AB386" s="907"/>
      <c r="AC386" s="907"/>
      <c r="AD386" s="907"/>
      <c r="AE386" s="907"/>
      <c r="AF386" s="915"/>
      <c r="AG386" s="914"/>
      <c r="AH386" s="914"/>
      <c r="AI386" s="914"/>
      <c r="AJ386" s="914"/>
      <c r="AK386" s="914"/>
      <c r="AL386" s="914"/>
      <c r="AM386" s="914"/>
      <c r="AN386" s="914"/>
      <c r="AO386" s="914"/>
      <c r="AP386" s="914"/>
      <c r="AQ386" s="914"/>
      <c r="AR386" s="914"/>
      <c r="AS386" s="914"/>
    </row>
    <row r="387" spans="1:45" s="908" customFormat="1">
      <c r="A387" s="907"/>
      <c r="B387" s="907"/>
      <c r="C387" s="907"/>
      <c r="D387" s="907"/>
      <c r="E387" s="907"/>
      <c r="F387" s="907"/>
      <c r="J387" s="912"/>
      <c r="K387" s="912"/>
      <c r="L387" s="912"/>
      <c r="M387" s="912"/>
      <c r="N387" s="912"/>
      <c r="O387" s="907"/>
      <c r="R387" s="907"/>
      <c r="S387" s="907"/>
      <c r="T387" s="907"/>
      <c r="U387" s="907"/>
      <c r="V387" s="907"/>
      <c r="W387" s="907"/>
      <c r="X387" s="907"/>
      <c r="Y387" s="907"/>
      <c r="Z387" s="907"/>
      <c r="AA387" s="907"/>
      <c r="AB387" s="907"/>
      <c r="AC387" s="907"/>
      <c r="AD387" s="907"/>
      <c r="AE387" s="907"/>
      <c r="AF387" s="915"/>
      <c r="AG387" s="914"/>
      <c r="AH387" s="914"/>
      <c r="AI387" s="914"/>
      <c r="AJ387" s="914"/>
      <c r="AK387" s="914"/>
      <c r="AL387" s="914"/>
      <c r="AM387" s="914"/>
      <c r="AN387" s="914"/>
      <c r="AO387" s="914"/>
      <c r="AP387" s="914"/>
      <c r="AQ387" s="914"/>
      <c r="AR387" s="914"/>
      <c r="AS387" s="914"/>
    </row>
    <row r="388" spans="1:45" s="908" customFormat="1">
      <c r="A388" s="907"/>
      <c r="B388" s="907"/>
      <c r="C388" s="907"/>
      <c r="D388" s="907"/>
      <c r="E388" s="907"/>
      <c r="F388" s="907"/>
      <c r="J388" s="912"/>
      <c r="K388" s="912"/>
      <c r="L388" s="912"/>
      <c r="M388" s="912"/>
      <c r="N388" s="912"/>
      <c r="O388" s="907"/>
      <c r="R388" s="907"/>
      <c r="S388" s="907"/>
      <c r="T388" s="907"/>
      <c r="U388" s="907"/>
      <c r="V388" s="907"/>
      <c r="W388" s="907"/>
      <c r="X388" s="907"/>
      <c r="Y388" s="907"/>
      <c r="Z388" s="907"/>
      <c r="AA388" s="907"/>
      <c r="AB388" s="907"/>
      <c r="AC388" s="907"/>
      <c r="AD388" s="907"/>
      <c r="AE388" s="907"/>
      <c r="AF388" s="915"/>
      <c r="AG388" s="914"/>
      <c r="AH388" s="914"/>
      <c r="AI388" s="914"/>
      <c r="AJ388" s="914"/>
      <c r="AK388" s="914"/>
      <c r="AL388" s="914"/>
      <c r="AM388" s="914"/>
      <c r="AN388" s="914"/>
      <c r="AO388" s="914"/>
      <c r="AP388" s="914"/>
      <c r="AQ388" s="914"/>
      <c r="AR388" s="914"/>
      <c r="AS388" s="914"/>
    </row>
    <row r="389" spans="1:45" s="908" customFormat="1">
      <c r="A389" s="907"/>
      <c r="B389" s="907"/>
      <c r="C389" s="907"/>
      <c r="D389" s="907"/>
      <c r="E389" s="907"/>
      <c r="F389" s="907"/>
      <c r="J389" s="912"/>
      <c r="K389" s="912"/>
      <c r="L389" s="912"/>
      <c r="M389" s="912"/>
      <c r="N389" s="912"/>
      <c r="O389" s="907"/>
      <c r="R389" s="907"/>
      <c r="S389" s="907"/>
      <c r="T389" s="907"/>
      <c r="U389" s="907"/>
      <c r="V389" s="907"/>
      <c r="W389" s="907"/>
      <c r="X389" s="907"/>
      <c r="Y389" s="907"/>
      <c r="Z389" s="907"/>
      <c r="AA389" s="907"/>
      <c r="AB389" s="907"/>
      <c r="AC389" s="907"/>
      <c r="AD389" s="907"/>
      <c r="AE389" s="907"/>
      <c r="AF389" s="915"/>
      <c r="AG389" s="914"/>
      <c r="AH389" s="914"/>
      <c r="AI389" s="914"/>
      <c r="AJ389" s="914"/>
      <c r="AK389" s="914"/>
      <c r="AL389" s="914"/>
      <c r="AM389" s="914"/>
      <c r="AN389" s="914"/>
      <c r="AO389" s="914"/>
      <c r="AP389" s="914"/>
      <c r="AQ389" s="914"/>
      <c r="AR389" s="914"/>
      <c r="AS389" s="914"/>
    </row>
    <row r="390" spans="1:45" s="908" customFormat="1">
      <c r="A390" s="907"/>
      <c r="B390" s="907"/>
      <c r="C390" s="907"/>
      <c r="D390" s="907"/>
      <c r="E390" s="907"/>
      <c r="F390" s="907"/>
      <c r="J390" s="912"/>
      <c r="K390" s="912"/>
      <c r="L390" s="912"/>
      <c r="M390" s="912"/>
      <c r="N390" s="912"/>
      <c r="O390" s="907"/>
      <c r="R390" s="907"/>
      <c r="S390" s="907"/>
      <c r="T390" s="907"/>
      <c r="U390" s="907"/>
      <c r="V390" s="907"/>
      <c r="W390" s="907"/>
      <c r="X390" s="907"/>
      <c r="Y390" s="907"/>
      <c r="Z390" s="907"/>
      <c r="AA390" s="907"/>
      <c r="AB390" s="907"/>
      <c r="AC390" s="907"/>
      <c r="AD390" s="907"/>
      <c r="AE390" s="907"/>
      <c r="AF390" s="915"/>
      <c r="AG390" s="914"/>
      <c r="AH390" s="914"/>
      <c r="AI390" s="914"/>
      <c r="AJ390" s="914"/>
      <c r="AK390" s="914"/>
      <c r="AL390" s="914"/>
      <c r="AM390" s="914"/>
      <c r="AN390" s="914"/>
      <c r="AO390" s="914"/>
      <c r="AP390" s="914"/>
      <c r="AQ390" s="914"/>
      <c r="AR390" s="914"/>
      <c r="AS390" s="914"/>
    </row>
    <row r="391" spans="1:45" s="908" customFormat="1">
      <c r="A391" s="907"/>
      <c r="B391" s="907"/>
      <c r="C391" s="907"/>
      <c r="D391" s="907"/>
      <c r="E391" s="907"/>
      <c r="F391" s="907"/>
      <c r="J391" s="912"/>
      <c r="K391" s="912"/>
      <c r="L391" s="912"/>
      <c r="M391" s="912"/>
      <c r="N391" s="912"/>
      <c r="O391" s="907"/>
      <c r="R391" s="907"/>
      <c r="S391" s="907"/>
      <c r="T391" s="907"/>
      <c r="U391" s="907"/>
      <c r="V391" s="907"/>
      <c r="W391" s="907"/>
      <c r="X391" s="907"/>
      <c r="Y391" s="907"/>
      <c r="Z391" s="907"/>
      <c r="AA391" s="907"/>
      <c r="AB391" s="907"/>
      <c r="AC391" s="907"/>
      <c r="AD391" s="907"/>
      <c r="AE391" s="907"/>
      <c r="AF391" s="915"/>
      <c r="AG391" s="914"/>
      <c r="AH391" s="914"/>
      <c r="AI391" s="914"/>
      <c r="AJ391" s="914"/>
      <c r="AK391" s="914"/>
      <c r="AL391" s="914"/>
      <c r="AM391" s="914"/>
      <c r="AN391" s="914"/>
      <c r="AO391" s="914"/>
      <c r="AP391" s="914"/>
      <c r="AQ391" s="914"/>
      <c r="AR391" s="914"/>
      <c r="AS391" s="914"/>
    </row>
    <row r="392" spans="1:45" s="908" customFormat="1">
      <c r="A392" s="907"/>
      <c r="B392" s="907"/>
      <c r="C392" s="907"/>
      <c r="D392" s="907"/>
      <c r="E392" s="907"/>
      <c r="F392" s="907"/>
      <c r="J392" s="912"/>
      <c r="K392" s="912"/>
      <c r="L392" s="912"/>
      <c r="M392" s="912"/>
      <c r="N392" s="912"/>
      <c r="O392" s="907"/>
      <c r="R392" s="907"/>
      <c r="S392" s="907"/>
      <c r="T392" s="907"/>
      <c r="U392" s="907"/>
      <c r="V392" s="907"/>
      <c r="W392" s="907"/>
      <c r="X392" s="907"/>
      <c r="Y392" s="907"/>
      <c r="Z392" s="907"/>
      <c r="AA392" s="907"/>
      <c r="AB392" s="907"/>
      <c r="AC392" s="907"/>
      <c r="AD392" s="907"/>
      <c r="AE392" s="907"/>
      <c r="AF392" s="915"/>
      <c r="AG392" s="914"/>
      <c r="AH392" s="914"/>
      <c r="AI392" s="914"/>
      <c r="AJ392" s="914"/>
      <c r="AK392" s="914"/>
      <c r="AL392" s="914"/>
      <c r="AM392" s="914"/>
      <c r="AN392" s="914"/>
      <c r="AO392" s="914"/>
      <c r="AP392" s="914"/>
      <c r="AQ392" s="914"/>
      <c r="AR392" s="914"/>
      <c r="AS392" s="914"/>
    </row>
    <row r="393" spans="1:45" s="908" customFormat="1">
      <c r="A393" s="907"/>
      <c r="B393" s="907"/>
      <c r="C393" s="907"/>
      <c r="D393" s="907"/>
      <c r="E393" s="907"/>
      <c r="F393" s="907"/>
      <c r="J393" s="912"/>
      <c r="K393" s="912"/>
      <c r="L393" s="912"/>
      <c r="M393" s="912"/>
      <c r="N393" s="912"/>
      <c r="O393" s="907"/>
      <c r="R393" s="907"/>
      <c r="S393" s="907"/>
      <c r="T393" s="907"/>
      <c r="U393" s="907"/>
      <c r="V393" s="907"/>
      <c r="W393" s="907"/>
      <c r="X393" s="907"/>
      <c r="Y393" s="907"/>
      <c r="Z393" s="907"/>
      <c r="AA393" s="907"/>
      <c r="AB393" s="907"/>
      <c r="AC393" s="907"/>
      <c r="AD393" s="907"/>
      <c r="AE393" s="907"/>
      <c r="AF393" s="915"/>
      <c r="AG393" s="914"/>
      <c r="AH393" s="914"/>
      <c r="AI393" s="914"/>
      <c r="AJ393" s="914"/>
      <c r="AK393" s="914"/>
      <c r="AL393" s="914"/>
      <c r="AM393" s="914"/>
      <c r="AN393" s="914"/>
      <c r="AO393" s="914"/>
      <c r="AP393" s="914"/>
      <c r="AQ393" s="914"/>
      <c r="AR393" s="914"/>
      <c r="AS393" s="914"/>
    </row>
    <row r="394" spans="1:45" s="908" customFormat="1">
      <c r="A394" s="907"/>
      <c r="B394" s="907"/>
      <c r="C394" s="907"/>
      <c r="D394" s="907"/>
      <c r="E394" s="907"/>
      <c r="F394" s="907"/>
      <c r="J394" s="912"/>
      <c r="K394" s="912"/>
      <c r="L394" s="912"/>
      <c r="M394" s="912"/>
      <c r="N394" s="912"/>
      <c r="O394" s="907"/>
      <c r="R394" s="907"/>
      <c r="S394" s="907"/>
      <c r="T394" s="907"/>
      <c r="U394" s="907"/>
      <c r="V394" s="907"/>
      <c r="W394" s="907"/>
      <c r="X394" s="907"/>
      <c r="Y394" s="907"/>
      <c r="Z394" s="907"/>
      <c r="AA394" s="907"/>
      <c r="AB394" s="907"/>
      <c r="AC394" s="907"/>
      <c r="AD394" s="907"/>
      <c r="AE394" s="907"/>
      <c r="AF394" s="915"/>
      <c r="AG394" s="914"/>
      <c r="AH394" s="914"/>
      <c r="AI394" s="914"/>
      <c r="AJ394" s="914"/>
      <c r="AK394" s="914"/>
      <c r="AL394" s="914"/>
      <c r="AM394" s="914"/>
      <c r="AN394" s="914"/>
      <c r="AO394" s="914"/>
      <c r="AP394" s="914"/>
      <c r="AQ394" s="914"/>
      <c r="AR394" s="914"/>
      <c r="AS394" s="914"/>
    </row>
    <row r="395" spans="1:45" s="908" customFormat="1">
      <c r="A395" s="907"/>
      <c r="B395" s="907"/>
      <c r="C395" s="907"/>
      <c r="D395" s="907"/>
      <c r="E395" s="907"/>
      <c r="F395" s="907"/>
      <c r="J395" s="912"/>
      <c r="K395" s="912"/>
      <c r="L395" s="912"/>
      <c r="M395" s="912"/>
      <c r="N395" s="912"/>
      <c r="O395" s="907"/>
      <c r="R395" s="907"/>
      <c r="S395" s="907"/>
      <c r="T395" s="907"/>
      <c r="U395" s="907"/>
      <c r="V395" s="907"/>
      <c r="W395" s="907"/>
      <c r="X395" s="907"/>
      <c r="Y395" s="907"/>
      <c r="Z395" s="907"/>
      <c r="AA395" s="907"/>
      <c r="AB395" s="907"/>
      <c r="AC395" s="907"/>
      <c r="AD395" s="907"/>
      <c r="AE395" s="907"/>
      <c r="AF395" s="915"/>
      <c r="AG395" s="914"/>
      <c r="AH395" s="914"/>
      <c r="AI395" s="914"/>
      <c r="AJ395" s="914"/>
      <c r="AK395" s="914"/>
      <c r="AL395" s="914"/>
      <c r="AM395" s="914"/>
      <c r="AN395" s="914"/>
      <c r="AO395" s="914"/>
      <c r="AP395" s="914"/>
      <c r="AQ395" s="914"/>
      <c r="AR395" s="914"/>
      <c r="AS395" s="914"/>
    </row>
    <row r="396" spans="1:45" s="908" customFormat="1">
      <c r="A396" s="907"/>
      <c r="B396" s="907"/>
      <c r="C396" s="907"/>
      <c r="D396" s="907"/>
      <c r="E396" s="907"/>
      <c r="F396" s="907"/>
      <c r="J396" s="912"/>
      <c r="K396" s="912"/>
      <c r="L396" s="912"/>
      <c r="M396" s="912"/>
      <c r="N396" s="912"/>
      <c r="O396" s="907"/>
      <c r="R396" s="907"/>
      <c r="S396" s="907"/>
      <c r="T396" s="907"/>
      <c r="U396" s="907"/>
      <c r="V396" s="907"/>
      <c r="W396" s="907"/>
      <c r="X396" s="907"/>
      <c r="Y396" s="907"/>
      <c r="Z396" s="907"/>
      <c r="AA396" s="907"/>
      <c r="AB396" s="907"/>
      <c r="AC396" s="907"/>
      <c r="AD396" s="907"/>
      <c r="AE396" s="907"/>
      <c r="AF396" s="915"/>
      <c r="AG396" s="914"/>
      <c r="AH396" s="914"/>
      <c r="AI396" s="914"/>
      <c r="AJ396" s="914"/>
      <c r="AK396" s="914"/>
      <c r="AL396" s="914"/>
      <c r="AM396" s="914"/>
      <c r="AN396" s="914"/>
      <c r="AO396" s="914"/>
      <c r="AP396" s="914"/>
      <c r="AQ396" s="914"/>
      <c r="AR396" s="914"/>
      <c r="AS396" s="914"/>
    </row>
    <row r="397" spans="1:45" s="908" customFormat="1">
      <c r="A397" s="907"/>
      <c r="B397" s="907"/>
      <c r="C397" s="907"/>
      <c r="D397" s="907"/>
      <c r="E397" s="907"/>
      <c r="F397" s="907"/>
      <c r="J397" s="912"/>
      <c r="K397" s="912"/>
      <c r="L397" s="912"/>
      <c r="M397" s="912"/>
      <c r="N397" s="912"/>
      <c r="O397" s="907"/>
      <c r="R397" s="907"/>
      <c r="S397" s="907"/>
      <c r="T397" s="907"/>
      <c r="U397" s="907"/>
      <c r="V397" s="907"/>
      <c r="W397" s="907"/>
      <c r="X397" s="907"/>
      <c r="Y397" s="907"/>
      <c r="Z397" s="907"/>
      <c r="AA397" s="907"/>
      <c r="AB397" s="907"/>
      <c r="AC397" s="907"/>
      <c r="AD397" s="907"/>
      <c r="AE397" s="907"/>
      <c r="AF397" s="915"/>
      <c r="AG397" s="914"/>
      <c r="AH397" s="914"/>
      <c r="AI397" s="914"/>
      <c r="AJ397" s="914"/>
      <c r="AK397" s="914"/>
      <c r="AL397" s="914"/>
      <c r="AM397" s="914"/>
      <c r="AN397" s="914"/>
      <c r="AO397" s="914"/>
      <c r="AP397" s="914"/>
      <c r="AQ397" s="914"/>
      <c r="AR397" s="914"/>
      <c r="AS397" s="914"/>
    </row>
    <row r="398" spans="1:45" s="908" customFormat="1">
      <c r="A398" s="907"/>
      <c r="B398" s="907"/>
      <c r="C398" s="907"/>
      <c r="D398" s="907"/>
      <c r="E398" s="907"/>
      <c r="F398" s="907"/>
      <c r="J398" s="912"/>
      <c r="K398" s="912"/>
      <c r="L398" s="912"/>
      <c r="M398" s="912"/>
      <c r="N398" s="912"/>
      <c r="O398" s="907"/>
      <c r="R398" s="907"/>
      <c r="S398" s="907"/>
      <c r="T398" s="907"/>
      <c r="U398" s="907"/>
      <c r="V398" s="907"/>
      <c r="W398" s="907"/>
      <c r="X398" s="907"/>
      <c r="Y398" s="907"/>
      <c r="Z398" s="907"/>
      <c r="AA398" s="907"/>
      <c r="AB398" s="907"/>
      <c r="AC398" s="907"/>
      <c r="AD398" s="907"/>
      <c r="AE398" s="907"/>
      <c r="AF398" s="915"/>
      <c r="AG398" s="914"/>
      <c r="AH398" s="914"/>
      <c r="AI398" s="914"/>
      <c r="AJ398" s="914"/>
      <c r="AK398" s="914"/>
      <c r="AL398" s="914"/>
      <c r="AM398" s="914"/>
      <c r="AN398" s="914"/>
      <c r="AO398" s="914"/>
      <c r="AP398" s="914"/>
      <c r="AQ398" s="914"/>
      <c r="AR398" s="914"/>
      <c r="AS398" s="914"/>
    </row>
    <row r="399" spans="1:45" s="908" customFormat="1">
      <c r="A399" s="907"/>
      <c r="B399" s="907"/>
      <c r="C399" s="907"/>
      <c r="D399" s="907"/>
      <c r="E399" s="907"/>
      <c r="F399" s="907"/>
      <c r="J399" s="912"/>
      <c r="K399" s="912"/>
      <c r="L399" s="912"/>
      <c r="M399" s="912"/>
      <c r="N399" s="912"/>
      <c r="O399" s="907"/>
      <c r="R399" s="907"/>
      <c r="S399" s="907"/>
      <c r="T399" s="907"/>
      <c r="U399" s="907"/>
      <c r="V399" s="907"/>
      <c r="W399" s="907"/>
      <c r="X399" s="907"/>
      <c r="Y399" s="907"/>
      <c r="Z399" s="907"/>
      <c r="AA399" s="907"/>
      <c r="AB399" s="907"/>
      <c r="AC399" s="907"/>
      <c r="AD399" s="907"/>
      <c r="AE399" s="907"/>
      <c r="AF399" s="915"/>
      <c r="AG399" s="914"/>
      <c r="AH399" s="914"/>
      <c r="AI399" s="914"/>
      <c r="AJ399" s="914"/>
      <c r="AK399" s="914"/>
      <c r="AL399" s="914"/>
      <c r="AM399" s="914"/>
      <c r="AN399" s="914"/>
      <c r="AO399" s="914"/>
      <c r="AP399" s="914"/>
      <c r="AQ399" s="914"/>
      <c r="AR399" s="914"/>
      <c r="AS399" s="914"/>
    </row>
    <row r="400" spans="1:45" s="908" customFormat="1">
      <c r="A400" s="907"/>
      <c r="B400" s="907"/>
      <c r="C400" s="907"/>
      <c r="D400" s="907"/>
      <c r="E400" s="907"/>
      <c r="F400" s="907"/>
      <c r="J400" s="912"/>
      <c r="K400" s="912"/>
      <c r="L400" s="912"/>
      <c r="M400" s="912"/>
      <c r="N400" s="912"/>
      <c r="O400" s="907"/>
      <c r="R400" s="907"/>
      <c r="S400" s="907"/>
      <c r="T400" s="907"/>
      <c r="U400" s="907"/>
      <c r="V400" s="907"/>
      <c r="W400" s="907"/>
      <c r="X400" s="907"/>
      <c r="Y400" s="907"/>
      <c r="Z400" s="907"/>
      <c r="AA400" s="907"/>
      <c r="AB400" s="907"/>
      <c r="AC400" s="907"/>
      <c r="AD400" s="907"/>
      <c r="AE400" s="907"/>
      <c r="AF400" s="915"/>
      <c r="AG400" s="914"/>
      <c r="AH400" s="914"/>
      <c r="AI400" s="914"/>
      <c r="AJ400" s="914"/>
      <c r="AK400" s="914"/>
      <c r="AL400" s="914"/>
      <c r="AM400" s="914"/>
      <c r="AN400" s="914"/>
      <c r="AO400" s="914"/>
      <c r="AP400" s="914"/>
      <c r="AQ400" s="914"/>
      <c r="AR400" s="914"/>
      <c r="AS400" s="914"/>
    </row>
    <row r="401" spans="1:45" s="908" customFormat="1">
      <c r="A401" s="907"/>
      <c r="B401" s="907"/>
      <c r="C401" s="907"/>
      <c r="D401" s="907"/>
      <c r="E401" s="907"/>
      <c r="F401" s="907"/>
      <c r="J401" s="912"/>
      <c r="K401" s="912"/>
      <c r="L401" s="912"/>
      <c r="M401" s="912"/>
      <c r="N401" s="912"/>
      <c r="O401" s="907"/>
      <c r="R401" s="907"/>
      <c r="S401" s="907"/>
      <c r="T401" s="907"/>
      <c r="U401" s="907"/>
      <c r="V401" s="907"/>
      <c r="W401" s="907"/>
      <c r="X401" s="907"/>
      <c r="Y401" s="907"/>
      <c r="Z401" s="907"/>
      <c r="AA401" s="907"/>
      <c r="AB401" s="907"/>
      <c r="AC401" s="907"/>
      <c r="AD401" s="907"/>
      <c r="AE401" s="907"/>
      <c r="AF401" s="915"/>
      <c r="AG401" s="914"/>
      <c r="AH401" s="914"/>
      <c r="AI401" s="914"/>
      <c r="AJ401" s="914"/>
      <c r="AK401" s="914"/>
      <c r="AL401" s="914"/>
      <c r="AM401" s="914"/>
      <c r="AN401" s="914"/>
      <c r="AO401" s="914"/>
      <c r="AP401" s="914"/>
      <c r="AQ401" s="914"/>
      <c r="AR401" s="914"/>
      <c r="AS401" s="914"/>
    </row>
    <row r="402" spans="1:45" s="908" customFormat="1">
      <c r="A402" s="907"/>
      <c r="B402" s="907"/>
      <c r="C402" s="907"/>
      <c r="D402" s="907"/>
      <c r="E402" s="907"/>
      <c r="F402" s="907"/>
      <c r="J402" s="912"/>
      <c r="K402" s="912"/>
      <c r="L402" s="912"/>
      <c r="M402" s="912"/>
      <c r="N402" s="912"/>
      <c r="O402" s="907"/>
      <c r="R402" s="907"/>
      <c r="S402" s="907"/>
      <c r="T402" s="907"/>
      <c r="U402" s="907"/>
      <c r="V402" s="907"/>
      <c r="W402" s="907"/>
      <c r="X402" s="907"/>
      <c r="Y402" s="907"/>
      <c r="Z402" s="907"/>
      <c r="AA402" s="907"/>
      <c r="AB402" s="907"/>
      <c r="AC402" s="907"/>
      <c r="AD402" s="907"/>
      <c r="AE402" s="907"/>
      <c r="AF402" s="915"/>
      <c r="AG402" s="914"/>
      <c r="AH402" s="914"/>
      <c r="AI402" s="914"/>
      <c r="AJ402" s="914"/>
      <c r="AK402" s="914"/>
      <c r="AL402" s="914"/>
      <c r="AM402" s="914"/>
      <c r="AN402" s="914"/>
      <c r="AO402" s="914"/>
      <c r="AP402" s="914"/>
      <c r="AQ402" s="914"/>
      <c r="AR402" s="914"/>
      <c r="AS402" s="914"/>
    </row>
    <row r="403" spans="1:45" s="908" customFormat="1">
      <c r="A403" s="907"/>
      <c r="B403" s="907"/>
      <c r="C403" s="907"/>
      <c r="D403" s="907"/>
      <c r="E403" s="907"/>
      <c r="F403" s="907"/>
      <c r="J403" s="912"/>
      <c r="K403" s="912"/>
      <c r="L403" s="912"/>
      <c r="M403" s="912"/>
      <c r="N403" s="912"/>
      <c r="O403" s="907"/>
      <c r="R403" s="907"/>
      <c r="S403" s="907"/>
      <c r="T403" s="907"/>
      <c r="U403" s="907"/>
      <c r="V403" s="907"/>
      <c r="W403" s="907"/>
      <c r="X403" s="907"/>
      <c r="Y403" s="907"/>
      <c r="Z403" s="907"/>
      <c r="AA403" s="907"/>
      <c r="AB403" s="907"/>
      <c r="AC403" s="907"/>
      <c r="AD403" s="907"/>
      <c r="AE403" s="907"/>
      <c r="AF403" s="915"/>
      <c r="AG403" s="914"/>
      <c r="AH403" s="914"/>
      <c r="AI403" s="914"/>
      <c r="AJ403" s="914"/>
      <c r="AK403" s="914"/>
      <c r="AL403" s="914"/>
      <c r="AM403" s="914"/>
      <c r="AN403" s="914"/>
      <c r="AO403" s="914"/>
      <c r="AP403" s="914"/>
      <c r="AQ403" s="914"/>
      <c r="AR403" s="914"/>
      <c r="AS403" s="914"/>
    </row>
    <row r="404" spans="1:45" s="908" customFormat="1">
      <c r="A404" s="907"/>
      <c r="B404" s="907"/>
      <c r="C404" s="907"/>
      <c r="D404" s="907"/>
      <c r="E404" s="907"/>
      <c r="F404" s="907"/>
      <c r="J404" s="912"/>
      <c r="K404" s="912"/>
      <c r="L404" s="912"/>
      <c r="M404" s="912"/>
      <c r="N404" s="912"/>
      <c r="O404" s="907"/>
      <c r="R404" s="907"/>
      <c r="S404" s="907"/>
      <c r="T404" s="907"/>
      <c r="U404" s="907"/>
      <c r="V404" s="907"/>
      <c r="W404" s="907"/>
      <c r="X404" s="907"/>
      <c r="Y404" s="907"/>
      <c r="Z404" s="907"/>
      <c r="AA404" s="907"/>
      <c r="AB404" s="907"/>
      <c r="AC404" s="907"/>
      <c r="AD404" s="907"/>
      <c r="AE404" s="907"/>
      <c r="AF404" s="915"/>
      <c r="AG404" s="914"/>
      <c r="AH404" s="914"/>
      <c r="AI404" s="914"/>
      <c r="AJ404" s="914"/>
      <c r="AK404" s="914"/>
      <c r="AL404" s="914"/>
      <c r="AM404" s="914"/>
      <c r="AN404" s="914"/>
      <c r="AO404" s="914"/>
      <c r="AP404" s="914"/>
      <c r="AQ404" s="914"/>
      <c r="AR404" s="914"/>
      <c r="AS404" s="914"/>
    </row>
    <row r="405" spans="1:45" s="908" customFormat="1">
      <c r="A405" s="907"/>
      <c r="B405" s="907"/>
      <c r="C405" s="907"/>
      <c r="D405" s="907"/>
      <c r="E405" s="907"/>
      <c r="F405" s="907"/>
      <c r="J405" s="912"/>
      <c r="K405" s="912"/>
      <c r="L405" s="912"/>
      <c r="M405" s="912"/>
      <c r="N405" s="912"/>
      <c r="O405" s="907"/>
      <c r="R405" s="907"/>
      <c r="S405" s="907"/>
      <c r="T405" s="907"/>
      <c r="U405" s="907"/>
      <c r="V405" s="907"/>
      <c r="W405" s="907"/>
      <c r="X405" s="907"/>
      <c r="Y405" s="907"/>
      <c r="Z405" s="907"/>
      <c r="AA405" s="907"/>
      <c r="AB405" s="907"/>
      <c r="AC405" s="907"/>
      <c r="AD405" s="907"/>
      <c r="AE405" s="907"/>
      <c r="AF405" s="915"/>
      <c r="AG405" s="914"/>
      <c r="AH405" s="914"/>
      <c r="AI405" s="914"/>
      <c r="AJ405" s="914"/>
      <c r="AK405" s="914"/>
      <c r="AL405" s="914"/>
      <c r="AM405" s="914"/>
      <c r="AN405" s="914"/>
      <c r="AO405" s="914"/>
      <c r="AP405" s="914"/>
      <c r="AQ405" s="914"/>
      <c r="AR405" s="914"/>
      <c r="AS405" s="914"/>
    </row>
    <row r="406" spans="1:45" s="908" customFormat="1">
      <c r="A406" s="907"/>
      <c r="B406" s="907"/>
      <c r="C406" s="907"/>
      <c r="D406" s="907"/>
      <c r="E406" s="907"/>
      <c r="F406" s="907"/>
      <c r="J406" s="912"/>
      <c r="K406" s="912"/>
      <c r="L406" s="912"/>
      <c r="M406" s="912"/>
      <c r="N406" s="912"/>
      <c r="O406" s="907"/>
      <c r="R406" s="907"/>
      <c r="S406" s="907"/>
      <c r="T406" s="907"/>
      <c r="U406" s="907"/>
      <c r="V406" s="907"/>
      <c r="W406" s="907"/>
      <c r="X406" s="907"/>
      <c r="Y406" s="907"/>
      <c r="Z406" s="907"/>
      <c r="AA406" s="907"/>
      <c r="AB406" s="907"/>
      <c r="AC406" s="907"/>
      <c r="AD406" s="907"/>
      <c r="AE406" s="907"/>
      <c r="AF406" s="915"/>
      <c r="AG406" s="914"/>
      <c r="AH406" s="914"/>
      <c r="AI406" s="914"/>
      <c r="AJ406" s="914"/>
      <c r="AK406" s="914"/>
      <c r="AL406" s="914"/>
      <c r="AM406" s="914"/>
      <c r="AN406" s="914"/>
      <c r="AO406" s="914"/>
      <c r="AP406" s="914"/>
      <c r="AQ406" s="914"/>
      <c r="AR406" s="914"/>
      <c r="AS406" s="914"/>
    </row>
    <row r="407" spans="1:45" s="908" customFormat="1">
      <c r="A407" s="907"/>
      <c r="B407" s="907"/>
      <c r="C407" s="907"/>
      <c r="D407" s="907"/>
      <c r="E407" s="907"/>
      <c r="F407" s="907"/>
      <c r="J407" s="912"/>
      <c r="K407" s="912"/>
      <c r="L407" s="912"/>
      <c r="M407" s="912"/>
      <c r="N407" s="912"/>
      <c r="O407" s="907"/>
      <c r="R407" s="907"/>
      <c r="S407" s="907"/>
      <c r="T407" s="907"/>
      <c r="U407" s="907"/>
      <c r="V407" s="907"/>
      <c r="W407" s="907"/>
      <c r="X407" s="907"/>
      <c r="Y407" s="907"/>
      <c r="Z407" s="907"/>
      <c r="AA407" s="907"/>
      <c r="AB407" s="907"/>
      <c r="AC407" s="907"/>
      <c r="AD407" s="907"/>
      <c r="AE407" s="907"/>
      <c r="AF407" s="915"/>
      <c r="AG407" s="914"/>
      <c r="AH407" s="914"/>
      <c r="AI407" s="914"/>
      <c r="AJ407" s="914"/>
      <c r="AK407" s="914"/>
      <c r="AL407" s="914"/>
      <c r="AM407" s="914"/>
      <c r="AN407" s="914"/>
      <c r="AO407" s="914"/>
      <c r="AP407" s="914"/>
      <c r="AQ407" s="914"/>
      <c r="AR407" s="914"/>
      <c r="AS407" s="914"/>
    </row>
    <row r="408" spans="1:45" s="908" customFormat="1">
      <c r="A408" s="907"/>
      <c r="B408" s="907"/>
      <c r="C408" s="907"/>
      <c r="D408" s="907"/>
      <c r="E408" s="907"/>
      <c r="F408" s="907"/>
      <c r="J408" s="912"/>
      <c r="K408" s="912"/>
      <c r="L408" s="912"/>
      <c r="M408" s="912"/>
      <c r="N408" s="912"/>
      <c r="O408" s="907"/>
      <c r="R408" s="907"/>
      <c r="S408" s="907"/>
      <c r="T408" s="907"/>
      <c r="U408" s="907"/>
      <c r="V408" s="907"/>
      <c r="W408" s="907"/>
      <c r="X408" s="907"/>
      <c r="Y408" s="907"/>
      <c r="Z408" s="907"/>
      <c r="AA408" s="907"/>
      <c r="AB408" s="907"/>
      <c r="AC408" s="907"/>
      <c r="AD408" s="907"/>
      <c r="AE408" s="907"/>
      <c r="AF408" s="915"/>
      <c r="AG408" s="914"/>
      <c r="AH408" s="914"/>
      <c r="AI408" s="914"/>
      <c r="AJ408" s="914"/>
      <c r="AK408" s="914"/>
      <c r="AL408" s="914"/>
      <c r="AM408" s="914"/>
      <c r="AN408" s="914"/>
      <c r="AO408" s="914"/>
      <c r="AP408" s="914"/>
      <c r="AQ408" s="914"/>
      <c r="AR408" s="914"/>
      <c r="AS408" s="914"/>
    </row>
    <row r="409" spans="1:45" s="908" customFormat="1">
      <c r="A409" s="907"/>
      <c r="B409" s="907"/>
      <c r="C409" s="907"/>
      <c r="D409" s="907"/>
      <c r="E409" s="907"/>
      <c r="F409" s="907"/>
      <c r="J409" s="912"/>
      <c r="K409" s="912"/>
      <c r="L409" s="912"/>
      <c r="M409" s="912"/>
      <c r="N409" s="912"/>
      <c r="O409" s="907"/>
      <c r="R409" s="907"/>
      <c r="S409" s="907"/>
      <c r="T409" s="907"/>
      <c r="U409" s="907"/>
      <c r="V409" s="907"/>
      <c r="W409" s="907"/>
      <c r="X409" s="907"/>
      <c r="Y409" s="907"/>
      <c r="Z409" s="907"/>
      <c r="AA409" s="907"/>
      <c r="AB409" s="907"/>
      <c r="AC409" s="907"/>
      <c r="AD409" s="907"/>
      <c r="AE409" s="907"/>
      <c r="AF409" s="915"/>
      <c r="AG409" s="914"/>
      <c r="AH409" s="914"/>
      <c r="AI409" s="914"/>
      <c r="AJ409" s="914"/>
      <c r="AK409" s="914"/>
      <c r="AL409" s="914"/>
      <c r="AM409" s="914"/>
      <c r="AN409" s="914"/>
      <c r="AO409" s="914"/>
      <c r="AP409" s="914"/>
      <c r="AQ409" s="914"/>
      <c r="AR409" s="914"/>
      <c r="AS409" s="914"/>
    </row>
    <row r="410" spans="1:45" s="908" customFormat="1">
      <c r="A410" s="907"/>
      <c r="B410" s="907"/>
      <c r="C410" s="907"/>
      <c r="D410" s="907"/>
      <c r="E410" s="907"/>
      <c r="F410" s="907"/>
      <c r="J410" s="912"/>
      <c r="K410" s="912"/>
      <c r="L410" s="912"/>
      <c r="M410" s="912"/>
      <c r="N410" s="912"/>
      <c r="O410" s="907"/>
      <c r="R410" s="907"/>
      <c r="S410" s="907"/>
      <c r="T410" s="907"/>
      <c r="U410" s="907"/>
      <c r="V410" s="907"/>
      <c r="W410" s="907"/>
      <c r="X410" s="907"/>
      <c r="Y410" s="907"/>
      <c r="Z410" s="907"/>
      <c r="AA410" s="907"/>
      <c r="AB410" s="907"/>
      <c r="AC410" s="907"/>
      <c r="AD410" s="907"/>
      <c r="AE410" s="907"/>
      <c r="AF410" s="915"/>
      <c r="AG410" s="914"/>
      <c r="AH410" s="914"/>
      <c r="AI410" s="914"/>
      <c r="AJ410" s="914"/>
      <c r="AK410" s="914"/>
      <c r="AL410" s="914"/>
      <c r="AM410" s="914"/>
      <c r="AN410" s="914"/>
      <c r="AO410" s="914"/>
      <c r="AP410" s="914"/>
      <c r="AQ410" s="914"/>
      <c r="AR410" s="914"/>
      <c r="AS410" s="914"/>
    </row>
    <row r="411" spans="1:45" s="908" customFormat="1">
      <c r="A411" s="907"/>
      <c r="B411" s="907"/>
      <c r="C411" s="907"/>
      <c r="D411" s="907"/>
      <c r="E411" s="907"/>
      <c r="F411" s="907"/>
      <c r="J411" s="912"/>
      <c r="K411" s="912"/>
      <c r="L411" s="912"/>
      <c r="M411" s="912"/>
      <c r="N411" s="912"/>
      <c r="O411" s="907"/>
      <c r="R411" s="907"/>
      <c r="S411" s="907"/>
      <c r="T411" s="907"/>
      <c r="U411" s="907"/>
      <c r="V411" s="907"/>
      <c r="W411" s="907"/>
      <c r="X411" s="907"/>
      <c r="Y411" s="907"/>
      <c r="Z411" s="907"/>
      <c r="AA411" s="907"/>
      <c r="AB411" s="907"/>
      <c r="AC411" s="907"/>
      <c r="AD411" s="907"/>
      <c r="AE411" s="907"/>
      <c r="AF411" s="915"/>
      <c r="AG411" s="914"/>
      <c r="AH411" s="914"/>
      <c r="AI411" s="914"/>
      <c r="AJ411" s="914"/>
      <c r="AK411" s="914"/>
      <c r="AL411" s="914"/>
      <c r="AM411" s="914"/>
      <c r="AN411" s="914"/>
      <c r="AO411" s="914"/>
      <c r="AP411" s="914"/>
      <c r="AQ411" s="914"/>
      <c r="AR411" s="914"/>
      <c r="AS411" s="914"/>
    </row>
    <row r="412" spans="1:45" s="908" customFormat="1">
      <c r="A412" s="907"/>
      <c r="B412" s="907"/>
      <c r="C412" s="907"/>
      <c r="D412" s="907"/>
      <c r="E412" s="907"/>
      <c r="F412" s="907"/>
      <c r="J412" s="912"/>
      <c r="K412" s="912"/>
      <c r="L412" s="912"/>
      <c r="M412" s="912"/>
      <c r="N412" s="912"/>
      <c r="O412" s="907"/>
      <c r="R412" s="907"/>
      <c r="S412" s="907"/>
      <c r="T412" s="907"/>
      <c r="U412" s="907"/>
      <c r="V412" s="907"/>
      <c r="W412" s="907"/>
      <c r="X412" s="907"/>
      <c r="Y412" s="907"/>
      <c r="Z412" s="907"/>
      <c r="AA412" s="907"/>
      <c r="AB412" s="907"/>
      <c r="AC412" s="907"/>
      <c r="AD412" s="907"/>
      <c r="AE412" s="907"/>
      <c r="AF412" s="915"/>
      <c r="AG412" s="914"/>
      <c r="AH412" s="914"/>
      <c r="AI412" s="914"/>
      <c r="AJ412" s="914"/>
      <c r="AK412" s="914"/>
      <c r="AL412" s="914"/>
      <c r="AM412" s="914"/>
      <c r="AN412" s="914"/>
      <c r="AO412" s="914"/>
      <c r="AP412" s="914"/>
      <c r="AQ412" s="914"/>
      <c r="AR412" s="914"/>
      <c r="AS412" s="914"/>
    </row>
    <row r="413" spans="1:45" s="908" customFormat="1">
      <c r="A413" s="907"/>
      <c r="B413" s="907"/>
      <c r="C413" s="907"/>
      <c r="D413" s="907"/>
      <c r="E413" s="907"/>
      <c r="F413" s="907"/>
      <c r="J413" s="912"/>
      <c r="K413" s="912"/>
      <c r="L413" s="912"/>
      <c r="M413" s="912"/>
      <c r="N413" s="912"/>
      <c r="O413" s="907"/>
      <c r="R413" s="907"/>
      <c r="S413" s="907"/>
      <c r="T413" s="907"/>
      <c r="U413" s="907"/>
      <c r="V413" s="907"/>
      <c r="W413" s="907"/>
      <c r="X413" s="907"/>
      <c r="Y413" s="907"/>
      <c r="Z413" s="907"/>
      <c r="AA413" s="907"/>
      <c r="AB413" s="907"/>
      <c r="AC413" s="907"/>
      <c r="AD413" s="907"/>
      <c r="AE413" s="907"/>
      <c r="AF413" s="915"/>
      <c r="AG413" s="914"/>
      <c r="AH413" s="914"/>
      <c r="AI413" s="914"/>
      <c r="AJ413" s="914"/>
      <c r="AK413" s="914"/>
      <c r="AL413" s="914"/>
      <c r="AM413" s="914"/>
      <c r="AN413" s="914"/>
      <c r="AO413" s="914"/>
      <c r="AP413" s="914"/>
      <c r="AQ413" s="914"/>
      <c r="AR413" s="914"/>
      <c r="AS413" s="914"/>
    </row>
    <row r="414" spans="1:45" s="908" customFormat="1">
      <c r="A414" s="907"/>
      <c r="B414" s="907"/>
      <c r="C414" s="907"/>
      <c r="D414" s="907"/>
      <c r="E414" s="907"/>
      <c r="F414" s="907"/>
      <c r="J414" s="912"/>
      <c r="K414" s="912"/>
      <c r="L414" s="912"/>
      <c r="M414" s="912"/>
      <c r="N414" s="912"/>
      <c r="O414" s="907"/>
      <c r="R414" s="907"/>
      <c r="S414" s="907"/>
      <c r="T414" s="907"/>
      <c r="U414" s="907"/>
      <c r="V414" s="907"/>
      <c r="W414" s="907"/>
      <c r="X414" s="907"/>
      <c r="Y414" s="907"/>
      <c r="Z414" s="907"/>
      <c r="AA414" s="907"/>
      <c r="AB414" s="907"/>
      <c r="AC414" s="907"/>
      <c r="AD414" s="907"/>
      <c r="AE414" s="907"/>
      <c r="AF414" s="915"/>
      <c r="AG414" s="914"/>
      <c r="AH414" s="914"/>
      <c r="AI414" s="914"/>
      <c r="AJ414" s="914"/>
      <c r="AK414" s="914"/>
      <c r="AL414" s="914"/>
      <c r="AM414" s="914"/>
      <c r="AN414" s="914"/>
      <c r="AO414" s="914"/>
      <c r="AP414" s="914"/>
      <c r="AQ414" s="914"/>
      <c r="AR414" s="914"/>
      <c r="AS414" s="914"/>
    </row>
    <row r="415" spans="1:45" s="908" customFormat="1">
      <c r="A415" s="907"/>
      <c r="B415" s="907"/>
      <c r="C415" s="907"/>
      <c r="D415" s="907"/>
      <c r="E415" s="907"/>
      <c r="F415" s="907"/>
      <c r="J415" s="912"/>
      <c r="K415" s="912"/>
      <c r="L415" s="912"/>
      <c r="M415" s="912"/>
      <c r="N415" s="912"/>
      <c r="O415" s="907"/>
      <c r="R415" s="907"/>
      <c r="S415" s="907"/>
      <c r="T415" s="907"/>
      <c r="U415" s="907"/>
      <c r="V415" s="907"/>
      <c r="W415" s="907"/>
      <c r="X415" s="907"/>
      <c r="Y415" s="907"/>
      <c r="Z415" s="907"/>
      <c r="AA415" s="907"/>
      <c r="AB415" s="907"/>
      <c r="AC415" s="907"/>
      <c r="AD415" s="907"/>
      <c r="AE415" s="907"/>
      <c r="AF415" s="915"/>
      <c r="AG415" s="914"/>
      <c r="AH415" s="914"/>
      <c r="AI415" s="914"/>
      <c r="AJ415" s="914"/>
      <c r="AK415" s="914"/>
      <c r="AL415" s="914"/>
      <c r="AM415" s="914"/>
      <c r="AN415" s="914"/>
      <c r="AO415" s="914"/>
      <c r="AP415" s="914"/>
      <c r="AQ415" s="914"/>
      <c r="AR415" s="914"/>
      <c r="AS415" s="914"/>
    </row>
    <row r="416" spans="1:45" s="908" customFormat="1">
      <c r="A416" s="907"/>
      <c r="B416" s="907"/>
      <c r="C416" s="907"/>
      <c r="D416" s="907"/>
      <c r="E416" s="907"/>
      <c r="F416" s="907"/>
      <c r="J416" s="907"/>
      <c r="K416" s="907"/>
      <c r="L416" s="907"/>
      <c r="M416" s="907"/>
      <c r="N416" s="907"/>
      <c r="O416" s="907"/>
      <c r="R416" s="907"/>
      <c r="S416" s="907"/>
      <c r="T416" s="907"/>
      <c r="U416" s="907"/>
      <c r="V416" s="907"/>
      <c r="W416" s="907"/>
      <c r="X416" s="907"/>
      <c r="Y416" s="907"/>
      <c r="Z416" s="907"/>
      <c r="AA416" s="907"/>
      <c r="AB416" s="907"/>
      <c r="AC416" s="907"/>
      <c r="AD416" s="907"/>
      <c r="AE416" s="907"/>
      <c r="AF416" s="915"/>
      <c r="AG416" s="914"/>
      <c r="AH416" s="914"/>
      <c r="AI416" s="914"/>
      <c r="AJ416" s="914"/>
      <c r="AK416" s="914"/>
      <c r="AL416" s="914"/>
      <c r="AM416" s="914"/>
      <c r="AN416" s="914"/>
      <c r="AO416" s="914"/>
      <c r="AP416" s="914"/>
      <c r="AQ416" s="914"/>
      <c r="AR416" s="914"/>
      <c r="AS416" s="914"/>
    </row>
    <row r="417" spans="1:45" s="908" customFormat="1">
      <c r="A417" s="907"/>
      <c r="B417" s="907"/>
      <c r="C417" s="907"/>
      <c r="D417" s="907"/>
      <c r="E417" s="907"/>
      <c r="F417" s="907"/>
      <c r="J417" s="907"/>
      <c r="K417" s="907"/>
      <c r="L417" s="907"/>
      <c r="M417" s="907"/>
      <c r="N417" s="907"/>
      <c r="O417" s="907"/>
      <c r="R417" s="907"/>
      <c r="S417" s="907"/>
      <c r="T417" s="907"/>
      <c r="U417" s="907"/>
      <c r="V417" s="907"/>
      <c r="W417" s="907"/>
      <c r="X417" s="907"/>
      <c r="Y417" s="907"/>
      <c r="Z417" s="907"/>
      <c r="AA417" s="907"/>
      <c r="AB417" s="907"/>
      <c r="AC417" s="907"/>
      <c r="AD417" s="907"/>
      <c r="AE417" s="907"/>
      <c r="AF417" s="915"/>
      <c r="AG417" s="914"/>
      <c r="AH417" s="914"/>
      <c r="AI417" s="914"/>
      <c r="AJ417" s="914"/>
      <c r="AK417" s="914"/>
      <c r="AL417" s="914"/>
      <c r="AM417" s="914"/>
      <c r="AN417" s="914"/>
      <c r="AO417" s="914"/>
      <c r="AP417" s="914"/>
      <c r="AQ417" s="914"/>
      <c r="AR417" s="914"/>
      <c r="AS417" s="914"/>
    </row>
    <row r="418" spans="1:45" s="908" customFormat="1">
      <c r="A418" s="907"/>
      <c r="B418" s="907"/>
      <c r="C418" s="907"/>
      <c r="D418" s="907"/>
      <c r="E418" s="907"/>
      <c r="F418" s="907"/>
      <c r="J418" s="907"/>
      <c r="K418" s="907"/>
      <c r="L418" s="907"/>
      <c r="M418" s="907"/>
      <c r="N418" s="907"/>
      <c r="O418" s="907"/>
      <c r="R418" s="907"/>
      <c r="S418" s="907"/>
      <c r="T418" s="907"/>
      <c r="U418" s="907"/>
      <c r="V418" s="907"/>
      <c r="W418" s="907"/>
      <c r="X418" s="907"/>
      <c r="Y418" s="907"/>
      <c r="Z418" s="907"/>
      <c r="AA418" s="907"/>
      <c r="AB418" s="907"/>
      <c r="AC418" s="907"/>
      <c r="AD418" s="907"/>
      <c r="AE418" s="907"/>
      <c r="AF418" s="915"/>
      <c r="AG418" s="914"/>
      <c r="AH418" s="914"/>
      <c r="AI418" s="914"/>
      <c r="AJ418" s="914"/>
      <c r="AK418" s="914"/>
      <c r="AL418" s="914"/>
      <c r="AM418" s="914"/>
      <c r="AN418" s="914"/>
      <c r="AO418" s="914"/>
      <c r="AP418" s="914"/>
      <c r="AQ418" s="914"/>
      <c r="AR418" s="914"/>
      <c r="AS418" s="914"/>
    </row>
    <row r="419" spans="1:45" s="908" customFormat="1">
      <c r="A419" s="907"/>
      <c r="B419" s="907"/>
      <c r="C419" s="907"/>
      <c r="D419" s="907"/>
      <c r="E419" s="907"/>
      <c r="F419" s="907"/>
      <c r="J419" s="907"/>
      <c r="K419" s="907"/>
      <c r="L419" s="907"/>
      <c r="M419" s="907"/>
      <c r="N419" s="907"/>
      <c r="O419" s="907"/>
      <c r="R419" s="907"/>
      <c r="S419" s="907"/>
      <c r="T419" s="907"/>
      <c r="U419" s="907"/>
      <c r="V419" s="907"/>
      <c r="W419" s="907"/>
      <c r="X419" s="907"/>
      <c r="Y419" s="907"/>
      <c r="Z419" s="907"/>
      <c r="AA419" s="907"/>
      <c r="AB419" s="907"/>
      <c r="AC419" s="907"/>
      <c r="AD419" s="907"/>
      <c r="AE419" s="907"/>
      <c r="AF419" s="915"/>
      <c r="AG419" s="914"/>
      <c r="AH419" s="914"/>
      <c r="AI419" s="914"/>
      <c r="AJ419" s="914"/>
      <c r="AK419" s="914"/>
      <c r="AL419" s="914"/>
      <c r="AM419" s="914"/>
      <c r="AN419" s="914"/>
      <c r="AO419" s="914"/>
      <c r="AP419" s="914"/>
      <c r="AQ419" s="914"/>
      <c r="AR419" s="914"/>
      <c r="AS419" s="914"/>
    </row>
    <row r="420" spans="1:45" s="908" customFormat="1">
      <c r="A420" s="907"/>
      <c r="B420" s="907"/>
      <c r="C420" s="907"/>
      <c r="D420" s="907"/>
      <c r="E420" s="907"/>
      <c r="F420" s="907"/>
      <c r="J420" s="907"/>
      <c r="K420" s="907"/>
      <c r="L420" s="907"/>
      <c r="M420" s="907"/>
      <c r="N420" s="907"/>
      <c r="O420" s="907"/>
      <c r="R420" s="907"/>
      <c r="S420" s="907"/>
      <c r="T420" s="907"/>
      <c r="U420" s="907"/>
      <c r="V420" s="907"/>
      <c r="W420" s="907"/>
      <c r="X420" s="907"/>
      <c r="Y420" s="907"/>
      <c r="Z420" s="907"/>
      <c r="AA420" s="907"/>
      <c r="AB420" s="907"/>
      <c r="AC420" s="907"/>
      <c r="AD420" s="907"/>
      <c r="AE420" s="907"/>
      <c r="AF420" s="915"/>
      <c r="AG420" s="914"/>
      <c r="AH420" s="914"/>
      <c r="AI420" s="914"/>
      <c r="AJ420" s="914"/>
      <c r="AK420" s="914"/>
      <c r="AL420" s="914"/>
      <c r="AM420" s="914"/>
      <c r="AN420" s="914"/>
      <c r="AO420" s="914"/>
      <c r="AP420" s="914"/>
      <c r="AQ420" s="914"/>
      <c r="AR420" s="914"/>
      <c r="AS420" s="914"/>
    </row>
    <row r="421" spans="1:45" s="908" customFormat="1">
      <c r="A421" s="907"/>
      <c r="B421" s="907"/>
      <c r="C421" s="907"/>
      <c r="D421" s="907"/>
      <c r="E421" s="907"/>
      <c r="F421" s="907"/>
      <c r="J421" s="907"/>
      <c r="K421" s="907"/>
      <c r="L421" s="907"/>
      <c r="M421" s="907"/>
      <c r="N421" s="907"/>
      <c r="O421" s="907"/>
      <c r="R421" s="907"/>
      <c r="S421" s="907"/>
      <c r="T421" s="907"/>
      <c r="U421" s="907"/>
      <c r="V421" s="907"/>
      <c r="W421" s="907"/>
      <c r="X421" s="907"/>
      <c r="Y421" s="907"/>
      <c r="Z421" s="907"/>
      <c r="AA421" s="907"/>
      <c r="AB421" s="907"/>
      <c r="AC421" s="907"/>
      <c r="AD421" s="907"/>
      <c r="AE421" s="907"/>
      <c r="AF421" s="915"/>
      <c r="AG421" s="914"/>
      <c r="AH421" s="914"/>
      <c r="AI421" s="914"/>
      <c r="AJ421" s="914"/>
      <c r="AK421" s="914"/>
      <c r="AL421" s="914"/>
      <c r="AM421" s="914"/>
      <c r="AN421" s="914"/>
      <c r="AO421" s="914"/>
      <c r="AP421" s="914"/>
      <c r="AQ421" s="914"/>
      <c r="AR421" s="914"/>
      <c r="AS421" s="914"/>
    </row>
    <row r="422" spans="1:45">
      <c r="S422" s="907"/>
      <c r="T422" s="907"/>
      <c r="U422" s="907"/>
      <c r="V422" s="907"/>
      <c r="W422" s="907"/>
      <c r="X422" s="907"/>
      <c r="Y422" s="907"/>
      <c r="Z422" s="907"/>
      <c r="AA422" s="907"/>
    </row>
  </sheetData>
  <mergeCells count="17">
    <mergeCell ref="P140:P141"/>
    <mergeCell ref="Q140:Q141"/>
    <mergeCell ref="O7:O8"/>
    <mergeCell ref="Q7:Q8"/>
    <mergeCell ref="D5:J5"/>
    <mergeCell ref="P7:P8"/>
    <mergeCell ref="O140:O141"/>
    <mergeCell ref="A140:C142"/>
    <mergeCell ref="N7:N8"/>
    <mergeCell ref="N140:N141"/>
    <mergeCell ref="K7:K9"/>
    <mergeCell ref="K140:K142"/>
    <mergeCell ref="A7:C9"/>
    <mergeCell ref="L7:L8"/>
    <mergeCell ref="M7:M8"/>
    <mergeCell ref="L140:L141"/>
    <mergeCell ref="M140:M141"/>
  </mergeCells>
  <phoneticPr fontId="63"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36" max="16383" man="1"/>
  </rowBreaks>
</worksheet>
</file>

<file path=xl/worksheets/sheet12.xml><?xml version="1.0" encoding="utf-8"?>
<worksheet xmlns="http://schemas.openxmlformats.org/spreadsheetml/2006/main" xmlns:r="http://schemas.openxmlformats.org/officeDocument/2006/relationships">
  <sheetPr published="0" enableFormatConditionsCalculation="0"/>
  <dimension ref="A1:AF146"/>
  <sheetViews>
    <sheetView showGridLines="0" zoomScale="75" zoomScaleNormal="75" zoomScaleSheetLayoutView="75" workbookViewId="0"/>
  </sheetViews>
  <sheetFormatPr baseColWidth="10" defaultColWidth="8.85546875" defaultRowHeight="12.75"/>
  <cols>
    <col min="1" max="1" width="7.28515625" style="907" customWidth="1"/>
    <col min="2" max="2" width="8.7109375" style="907" customWidth="1"/>
    <col min="3" max="3" width="35.5703125" style="907" customWidth="1"/>
    <col min="4" max="4" width="3.85546875" style="907" customWidth="1"/>
    <col min="5" max="5" width="4.7109375" style="907" customWidth="1"/>
    <col min="6" max="6" width="4" style="907" customWidth="1"/>
    <col min="7" max="7" width="3.7109375" style="908" customWidth="1"/>
    <col min="8" max="8" width="4.7109375" style="908" customWidth="1"/>
    <col min="9" max="9" width="152.42578125" style="908" customWidth="1"/>
    <col min="10" max="14" width="30.7109375" style="898" customWidth="1"/>
    <col min="15" max="15" width="10.7109375" style="907" customWidth="1"/>
    <col min="16" max="27" width="10.7109375" style="898" customWidth="1"/>
    <col min="28" max="32" width="8.85546875" style="898"/>
    <col min="33" max="16384" width="8.85546875" style="809"/>
  </cols>
  <sheetData>
    <row r="1" spans="1:32" s="820" customFormat="1" ht="18">
      <c r="A1" s="817" t="s">
        <v>1205</v>
      </c>
      <c r="B1" s="817"/>
      <c r="C1" s="817"/>
      <c r="D1" s="817"/>
      <c r="E1" s="817"/>
      <c r="F1" s="817"/>
      <c r="G1" s="818"/>
      <c r="H1" s="818"/>
      <c r="I1" s="817"/>
      <c r="J1" s="822"/>
      <c r="K1" s="822"/>
      <c r="L1" s="822"/>
      <c r="M1" s="822"/>
      <c r="N1" s="822"/>
      <c r="P1" s="822"/>
      <c r="Q1" s="822"/>
      <c r="R1" s="822"/>
      <c r="S1" s="822"/>
      <c r="T1" s="822"/>
      <c r="U1" s="822"/>
      <c r="V1" s="822"/>
      <c r="W1" s="822"/>
      <c r="X1" s="822"/>
      <c r="Y1" s="822"/>
      <c r="Z1" s="822"/>
      <c r="AA1" s="822"/>
      <c r="AB1" s="822"/>
      <c r="AC1" s="822"/>
      <c r="AD1" s="822"/>
      <c r="AE1" s="822"/>
      <c r="AF1" s="822"/>
    </row>
    <row r="2" spans="1:32" s="826" customFormat="1" ht="11.25">
      <c r="A2" s="62" t="str">
        <f>'PAGE DE GARDE'!C8</f>
        <v>GAZ</v>
      </c>
      <c r="B2" s="94"/>
      <c r="C2" s="62"/>
      <c r="D2" s="953" t="str">
        <f>'PAGE DE GARDE'!C10</f>
        <v>REALITE 2015 V0</v>
      </c>
      <c r="E2" s="823"/>
      <c r="F2" s="823"/>
      <c r="G2" s="824"/>
      <c r="H2" s="824"/>
      <c r="I2" s="823"/>
      <c r="J2" s="828"/>
      <c r="K2" s="828"/>
      <c r="L2" s="828"/>
      <c r="M2" s="828"/>
      <c r="N2" s="828"/>
      <c r="P2" s="828"/>
      <c r="Q2" s="828"/>
      <c r="R2" s="828"/>
      <c r="S2" s="828"/>
      <c r="T2" s="828"/>
      <c r="U2" s="828"/>
      <c r="V2" s="828"/>
      <c r="W2" s="828"/>
      <c r="X2" s="828"/>
      <c r="Y2" s="828"/>
      <c r="Z2" s="828"/>
      <c r="AA2" s="828"/>
      <c r="AB2" s="828"/>
      <c r="AC2" s="828"/>
      <c r="AD2" s="828"/>
      <c r="AE2" s="828"/>
      <c r="AF2" s="828"/>
    </row>
    <row r="3" spans="1:32" s="826" customFormat="1" ht="11.25">
      <c r="A3" s="270" t="str">
        <f>'PAGE DE GARDE'!C7</f>
        <v>GRD</v>
      </c>
      <c r="B3" s="73"/>
      <c r="C3" s="62"/>
      <c r="D3" s="63"/>
      <c r="E3" s="823"/>
      <c r="F3" s="823"/>
      <c r="G3" s="824"/>
      <c r="H3" s="824"/>
      <c r="I3" s="823"/>
      <c r="J3" s="828"/>
      <c r="K3" s="828"/>
      <c r="L3" s="828"/>
      <c r="M3" s="828"/>
      <c r="N3" s="828"/>
      <c r="P3" s="828"/>
      <c r="Q3" s="828"/>
      <c r="R3" s="828"/>
      <c r="S3" s="828"/>
      <c r="T3" s="828"/>
      <c r="U3" s="828"/>
      <c r="V3" s="828"/>
      <c r="W3" s="828"/>
      <c r="X3" s="828"/>
      <c r="Y3" s="828"/>
      <c r="Z3" s="828"/>
      <c r="AA3" s="828"/>
      <c r="AB3" s="828"/>
      <c r="AC3" s="828"/>
      <c r="AD3" s="828"/>
      <c r="AE3" s="828"/>
      <c r="AF3" s="828"/>
    </row>
    <row r="4" spans="1:32" s="829" customFormat="1" ht="13.5" thickBot="1">
      <c r="G4" s="830"/>
      <c r="H4" s="830"/>
      <c r="J4" s="832"/>
      <c r="K4" s="832"/>
      <c r="L4" s="832"/>
      <c r="M4" s="832"/>
      <c r="N4" s="832"/>
      <c r="P4" s="832"/>
      <c r="Q4" s="832"/>
      <c r="R4" s="832"/>
      <c r="S4" s="832"/>
      <c r="T4" s="832"/>
      <c r="U4" s="832"/>
      <c r="V4" s="832"/>
      <c r="W4" s="832"/>
      <c r="X4" s="832"/>
      <c r="Y4" s="832"/>
      <c r="Z4" s="832"/>
      <c r="AA4" s="832"/>
      <c r="AB4" s="832"/>
      <c r="AC4" s="832"/>
      <c r="AD4" s="832"/>
      <c r="AE4" s="832"/>
      <c r="AF4" s="832"/>
    </row>
    <row r="5" spans="1:32" s="908" customFormat="1" ht="14.25" thickTop="1" thickBot="1">
      <c r="A5" s="833" t="s">
        <v>250</v>
      </c>
      <c r="B5" s="834"/>
      <c r="C5" s="834"/>
      <c r="D5" s="2716" t="str">
        <f>'PAGE DE GARDE'!C7</f>
        <v>GRD</v>
      </c>
      <c r="E5" s="2717"/>
      <c r="F5" s="2717"/>
      <c r="G5" s="2717"/>
      <c r="H5" s="2717"/>
      <c r="I5" s="2718"/>
      <c r="J5" s="829"/>
      <c r="K5" s="829"/>
      <c r="L5" s="829"/>
      <c r="M5" s="836"/>
      <c r="N5" s="829"/>
      <c r="O5" s="829"/>
      <c r="P5" s="829"/>
      <c r="Q5" s="829"/>
      <c r="R5" s="829"/>
      <c r="S5" s="829"/>
      <c r="T5" s="829"/>
      <c r="U5" s="829"/>
      <c r="V5" s="829"/>
      <c r="W5" s="829"/>
      <c r="X5" s="829"/>
      <c r="Y5" s="836"/>
      <c r="Z5" s="836"/>
      <c r="AA5" s="829"/>
      <c r="AB5" s="914"/>
      <c r="AC5" s="914"/>
      <c r="AD5" s="914"/>
      <c r="AE5" s="914"/>
      <c r="AF5" s="914"/>
    </row>
    <row r="6" spans="1:32" s="908" customFormat="1" ht="14.25" thickTop="1" thickBot="1">
      <c r="A6" s="829"/>
      <c r="B6" s="829"/>
      <c r="C6" s="829"/>
      <c r="D6" s="829"/>
      <c r="E6" s="829"/>
      <c r="F6" s="829"/>
      <c r="G6" s="830"/>
      <c r="H6" s="830"/>
      <c r="I6" s="829"/>
      <c r="J6" s="829"/>
      <c r="K6" s="829"/>
      <c r="L6" s="829"/>
      <c r="M6" s="836"/>
      <c r="N6" s="829"/>
      <c r="O6" s="829"/>
      <c r="P6" s="829"/>
      <c r="Q6" s="829"/>
      <c r="R6" s="829"/>
      <c r="S6" s="829"/>
      <c r="T6" s="829"/>
      <c r="U6" s="829"/>
      <c r="V6" s="829"/>
      <c r="W6" s="829"/>
      <c r="X6" s="829"/>
      <c r="Y6" s="836"/>
      <c r="Z6" s="836"/>
      <c r="AA6" s="829"/>
      <c r="AB6" s="914"/>
      <c r="AC6" s="914"/>
      <c r="AD6" s="914"/>
      <c r="AE6" s="914"/>
      <c r="AF6" s="914"/>
    </row>
    <row r="7" spans="1:32" s="908" customFormat="1">
      <c r="A7" s="2700" t="s">
        <v>229</v>
      </c>
      <c r="B7" s="2701"/>
      <c r="C7" s="2702"/>
      <c r="D7" s="807"/>
      <c r="E7" s="897"/>
      <c r="F7" s="897"/>
      <c r="G7" s="897"/>
      <c r="H7" s="808"/>
      <c r="I7" s="808"/>
      <c r="J7" s="2015" t="str">
        <f>'PAGE DE GARDE'!B14</f>
        <v>REALITE 2015</v>
      </c>
      <c r="K7" s="2015" t="str">
        <f>'PAGE DE GARDE'!B14</f>
        <v>REALITE 2015</v>
      </c>
      <c r="L7" s="2015" t="str">
        <f>'PAGE DE GARDE'!$B$14</f>
        <v>REALITE 2015</v>
      </c>
      <c r="M7" s="2015" t="str">
        <f>'PAGE DE GARDE'!$B$14</f>
        <v>REALITE 2015</v>
      </c>
      <c r="N7" s="2511" t="str">
        <f>'PAGE DE GARDE'!B14</f>
        <v>REALITE 2015</v>
      </c>
      <c r="O7" s="914"/>
      <c r="P7" s="914"/>
      <c r="Q7" s="914"/>
      <c r="R7" s="914"/>
    </row>
    <row r="8" spans="1:32" s="908" customFormat="1" ht="13.5" thickBot="1">
      <c r="A8" s="2703"/>
      <c r="B8" s="2704"/>
      <c r="C8" s="2705"/>
      <c r="D8" s="927"/>
      <c r="E8" s="928"/>
      <c r="F8" s="928"/>
      <c r="G8" s="928"/>
      <c r="H8" s="929"/>
      <c r="I8" s="929"/>
      <c r="J8" s="2016" t="s">
        <v>1312</v>
      </c>
      <c r="K8" s="2016" t="s">
        <v>1313</v>
      </c>
      <c r="L8" s="2016" t="s">
        <v>1314</v>
      </c>
      <c r="M8" s="2016" t="s">
        <v>505</v>
      </c>
      <c r="N8" s="2512" t="s">
        <v>368</v>
      </c>
      <c r="O8" s="914"/>
      <c r="P8" s="914"/>
      <c r="Q8" s="914"/>
      <c r="R8" s="914"/>
    </row>
    <row r="9" spans="1:32" s="908" customFormat="1" ht="15">
      <c r="A9" s="857"/>
      <c r="B9" s="858"/>
      <c r="C9" s="859"/>
      <c r="D9" s="810" t="s">
        <v>495</v>
      </c>
      <c r="E9" s="2301"/>
      <c r="F9" s="812"/>
      <c r="G9" s="813"/>
      <c r="H9" s="813"/>
      <c r="I9" s="813"/>
      <c r="J9" s="2302">
        <f>J10+J11</f>
        <v>0</v>
      </c>
      <c r="K9" s="2302">
        <f t="shared" ref="K9:M9" si="0">K10+K11</f>
        <v>0</v>
      </c>
      <c r="L9" s="2302">
        <f t="shared" si="0"/>
        <v>0</v>
      </c>
      <c r="M9" s="2302">
        <f t="shared" si="0"/>
        <v>0</v>
      </c>
      <c r="N9" s="2513">
        <f>J9+K9+L9+M9</f>
        <v>0</v>
      </c>
      <c r="O9" s="914"/>
      <c r="P9" s="914"/>
      <c r="Q9" s="914"/>
      <c r="R9" s="914"/>
    </row>
    <row r="10" spans="1:32" s="908" customFormat="1" ht="15">
      <c r="A10" s="857"/>
      <c r="B10" s="858"/>
      <c r="C10" s="859"/>
      <c r="D10" s="810"/>
      <c r="E10" s="813"/>
      <c r="F10" s="813" t="s">
        <v>496</v>
      </c>
      <c r="G10" s="813"/>
      <c r="H10" s="813"/>
      <c r="I10" s="813"/>
      <c r="J10" s="859"/>
      <c r="K10" s="858"/>
      <c r="L10" s="858"/>
      <c r="M10" s="858"/>
      <c r="N10" s="2514"/>
      <c r="O10" s="914"/>
      <c r="P10" s="914"/>
      <c r="Q10" s="914"/>
      <c r="R10" s="914"/>
    </row>
    <row r="11" spans="1:32" s="908" customFormat="1" ht="15">
      <c r="A11" s="857"/>
      <c r="B11" s="858"/>
      <c r="C11" s="859"/>
      <c r="D11" s="810"/>
      <c r="E11" s="813"/>
      <c r="F11" s="813" t="s">
        <v>497</v>
      </c>
      <c r="G11" s="813"/>
      <c r="H11" s="813"/>
      <c r="I11" s="813"/>
      <c r="J11" s="859"/>
      <c r="K11" s="858"/>
      <c r="L11" s="858"/>
      <c r="M11" s="858"/>
      <c r="N11" s="2514"/>
      <c r="O11" s="914"/>
      <c r="P11" s="914"/>
      <c r="Q11" s="914"/>
      <c r="R11" s="914"/>
    </row>
    <row r="12" spans="1:32" s="908" customFormat="1" ht="15">
      <c r="A12" s="857"/>
      <c r="B12" s="858"/>
      <c r="C12" s="859"/>
      <c r="D12" s="810"/>
      <c r="E12" s="814"/>
      <c r="F12" s="814"/>
      <c r="G12" s="814"/>
      <c r="H12" s="814"/>
      <c r="I12" s="814"/>
      <c r="J12" s="2020"/>
      <c r="K12" s="860"/>
      <c r="L12" s="860"/>
      <c r="M12" s="860"/>
      <c r="N12" s="2514"/>
      <c r="O12" s="914"/>
      <c r="P12" s="914"/>
      <c r="Q12" s="914"/>
      <c r="R12" s="914"/>
    </row>
    <row r="13" spans="1:32" s="908" customFormat="1" ht="15">
      <c r="A13" s="857"/>
      <c r="B13" s="858"/>
      <c r="C13" s="859"/>
      <c r="D13" s="812" t="s">
        <v>265</v>
      </c>
      <c r="F13" s="813"/>
      <c r="G13" s="813"/>
      <c r="H13" s="813"/>
      <c r="I13" s="813"/>
      <c r="J13" s="859">
        <f>J15+J96+J106+J111</f>
        <v>0</v>
      </c>
      <c r="K13" s="858">
        <f>K15+K96+K106+K111</f>
        <v>0</v>
      </c>
      <c r="L13" s="858">
        <f>L15+L96+L106+L111</f>
        <v>0</v>
      </c>
      <c r="M13" s="858">
        <f>M15+M96+M106+M111</f>
        <v>0</v>
      </c>
      <c r="N13" s="2514">
        <f>J13+K13+L13+M13</f>
        <v>0</v>
      </c>
      <c r="O13" s="914"/>
      <c r="P13" s="914"/>
      <c r="Q13" s="914"/>
      <c r="R13" s="914"/>
    </row>
    <row r="14" spans="1:32" s="908" customFormat="1" ht="15">
      <c r="A14" s="857"/>
      <c r="B14" s="858"/>
      <c r="C14" s="859"/>
      <c r="D14" s="810"/>
      <c r="E14" s="813"/>
      <c r="F14" s="813"/>
      <c r="G14" s="813"/>
      <c r="H14" s="813"/>
      <c r="I14" s="813"/>
      <c r="J14" s="859"/>
      <c r="K14" s="858"/>
      <c r="L14" s="858"/>
      <c r="M14" s="858"/>
      <c r="N14" s="2514"/>
      <c r="O14" s="914"/>
      <c r="P14" s="914"/>
      <c r="Q14" s="914"/>
      <c r="R14" s="914"/>
    </row>
    <row r="15" spans="1:32" s="908" customFormat="1" ht="15">
      <c r="A15" s="857"/>
      <c r="B15" s="858"/>
      <c r="C15" s="859"/>
      <c r="D15" s="857"/>
      <c r="E15" s="813" t="s">
        <v>439</v>
      </c>
      <c r="F15" s="813" t="s">
        <v>266</v>
      </c>
      <c r="G15" s="813"/>
      <c r="H15" s="813"/>
      <c r="I15" s="813"/>
      <c r="J15" s="859">
        <f>J17+J73+J88</f>
        <v>0</v>
      </c>
      <c r="K15" s="858">
        <f>K17+K73+K88</f>
        <v>0</v>
      </c>
      <c r="L15" s="858">
        <f>L17+L73+L88</f>
        <v>0</v>
      </c>
      <c r="M15" s="858">
        <f>M17+M73+M88</f>
        <v>0</v>
      </c>
      <c r="N15" s="2514">
        <f t="shared" ref="N15:N77" si="1">J15+K15+L15+M15</f>
        <v>0</v>
      </c>
      <c r="O15" s="914"/>
      <c r="P15" s="914"/>
      <c r="Q15" s="914"/>
      <c r="R15" s="914"/>
    </row>
    <row r="16" spans="1:32" s="908" customFormat="1" ht="15">
      <c r="A16" s="857"/>
      <c r="B16" s="858"/>
      <c r="C16" s="859"/>
      <c r="D16" s="857"/>
      <c r="E16" s="869"/>
      <c r="F16" s="813"/>
      <c r="G16" s="813"/>
      <c r="H16" s="813"/>
      <c r="I16" s="813"/>
      <c r="J16" s="859"/>
      <c r="K16" s="858"/>
      <c r="L16" s="858"/>
      <c r="M16" s="858"/>
      <c r="N16" s="2514"/>
      <c r="O16" s="914"/>
      <c r="P16" s="914"/>
      <c r="Q16" s="914"/>
      <c r="R16" s="914"/>
    </row>
    <row r="17" spans="1:18" s="908" customFormat="1" ht="15">
      <c r="A17" s="857"/>
      <c r="B17" s="858"/>
      <c r="C17" s="859"/>
      <c r="D17" s="857"/>
      <c r="E17" s="813"/>
      <c r="F17" s="813" t="s">
        <v>359</v>
      </c>
      <c r="G17" s="813" t="s">
        <v>267</v>
      </c>
      <c r="H17" s="813"/>
      <c r="I17" s="813"/>
      <c r="J17" s="859">
        <f>J19+J38+J42+J64+J66+J68+J70+J71</f>
        <v>0</v>
      </c>
      <c r="K17" s="858">
        <f>K19+K38+K42+K64+K66+K68+K70+K71</f>
        <v>0</v>
      </c>
      <c r="L17" s="858">
        <f>L19+L38+L42+L64+L66+L68+L70+L71</f>
        <v>0</v>
      </c>
      <c r="M17" s="858">
        <f>M19+M38+M42+M64+M66+M68+M70+M71</f>
        <v>0</v>
      </c>
      <c r="N17" s="2514">
        <f t="shared" si="1"/>
        <v>0</v>
      </c>
      <c r="O17" s="914"/>
      <c r="P17" s="914"/>
      <c r="Q17" s="914"/>
      <c r="R17" s="914"/>
    </row>
    <row r="18" spans="1:18" s="908" customFormat="1" ht="15">
      <c r="A18" s="857"/>
      <c r="B18" s="858"/>
      <c r="C18" s="859"/>
      <c r="D18" s="857"/>
      <c r="E18" s="813"/>
      <c r="F18" s="813"/>
      <c r="G18" s="813"/>
      <c r="H18" s="813"/>
      <c r="I18" s="870"/>
      <c r="J18" s="872"/>
      <c r="K18" s="871"/>
      <c r="L18" s="871"/>
      <c r="M18" s="871"/>
      <c r="N18" s="2514"/>
      <c r="O18" s="914"/>
      <c r="P18" s="914"/>
      <c r="Q18" s="914"/>
      <c r="R18" s="914"/>
    </row>
    <row r="19" spans="1:18" s="908" customFormat="1" ht="15">
      <c r="A19" s="857"/>
      <c r="B19" s="858"/>
      <c r="C19" s="859"/>
      <c r="D19" s="857"/>
      <c r="E19" s="813"/>
      <c r="F19" s="813"/>
      <c r="G19" s="813" t="s">
        <v>268</v>
      </c>
      <c r="H19" s="870"/>
      <c r="I19" s="870"/>
      <c r="J19" s="859">
        <f>J20+J21+J22+J23+J24+J28+J29+J30+J33+J34+J35+J36</f>
        <v>0</v>
      </c>
      <c r="K19" s="858">
        <f>K20+K21+K22+K23+K24+K28+K29+K30+K33+K34+K35+K36</f>
        <v>0</v>
      </c>
      <c r="L19" s="858">
        <f>L20+L21+L22+L23+L24+L28+L29+L30+L33+L34+L35+L36</f>
        <v>0</v>
      </c>
      <c r="M19" s="858">
        <f>M20+M21+M22+M23+M24+M28+M29+M30+M33+M34+M35+M36</f>
        <v>0</v>
      </c>
      <c r="N19" s="2514">
        <f t="shared" si="1"/>
        <v>0</v>
      </c>
      <c r="O19" s="914"/>
      <c r="P19" s="914"/>
      <c r="Q19" s="914"/>
      <c r="R19" s="914"/>
    </row>
    <row r="20" spans="1:18" s="908" customFormat="1" ht="15">
      <c r="A20" s="857"/>
      <c r="B20" s="858"/>
      <c r="C20" s="859" t="s">
        <v>230</v>
      </c>
      <c r="D20" s="857"/>
      <c r="E20" s="813"/>
      <c r="F20" s="813"/>
      <c r="G20" s="813"/>
      <c r="H20" s="870" t="s">
        <v>269</v>
      </c>
      <c r="I20" s="870"/>
      <c r="J20" s="872"/>
      <c r="K20" s="871"/>
      <c r="L20" s="871"/>
      <c r="M20" s="871"/>
      <c r="N20" s="2514">
        <f t="shared" si="1"/>
        <v>0</v>
      </c>
      <c r="O20" s="914"/>
      <c r="P20" s="914"/>
      <c r="Q20" s="914"/>
      <c r="R20" s="914"/>
    </row>
    <row r="21" spans="1:18" s="908" customFormat="1" ht="15">
      <c r="A21" s="857"/>
      <c r="B21" s="858"/>
      <c r="C21" s="859" t="s">
        <v>230</v>
      </c>
      <c r="D21" s="857"/>
      <c r="E21" s="813"/>
      <c r="F21" s="813"/>
      <c r="G21" s="813"/>
      <c r="H21" s="873" t="s">
        <v>270</v>
      </c>
      <c r="I21" s="873"/>
      <c r="J21" s="872"/>
      <c r="K21" s="871"/>
      <c r="L21" s="871"/>
      <c r="M21" s="871"/>
      <c r="N21" s="2514">
        <f t="shared" si="1"/>
        <v>0</v>
      </c>
      <c r="O21" s="914"/>
      <c r="P21" s="914"/>
      <c r="Q21" s="914"/>
      <c r="R21" s="914"/>
    </row>
    <row r="22" spans="1:18" s="908" customFormat="1" ht="15">
      <c r="A22" s="857"/>
      <c r="B22" s="858"/>
      <c r="C22" s="859" t="s">
        <v>231</v>
      </c>
      <c r="D22" s="857"/>
      <c r="E22" s="813"/>
      <c r="F22" s="813"/>
      <c r="G22" s="813"/>
      <c r="H22" s="870" t="s">
        <v>271</v>
      </c>
      <c r="I22" s="870"/>
      <c r="J22" s="872"/>
      <c r="K22" s="871"/>
      <c r="L22" s="871"/>
      <c r="M22" s="871"/>
      <c r="N22" s="2514">
        <f t="shared" si="1"/>
        <v>0</v>
      </c>
      <c r="O22" s="914"/>
      <c r="P22" s="914"/>
      <c r="Q22" s="914"/>
      <c r="R22" s="914"/>
    </row>
    <row r="23" spans="1:18" s="908" customFormat="1" ht="15">
      <c r="A23" s="857"/>
      <c r="B23" s="858"/>
      <c r="C23" s="859" t="s">
        <v>230</v>
      </c>
      <c r="D23" s="857"/>
      <c r="E23" s="813"/>
      <c r="F23" s="813"/>
      <c r="G23" s="813"/>
      <c r="H23" s="870" t="s">
        <v>272</v>
      </c>
      <c r="I23" s="870"/>
      <c r="J23" s="872"/>
      <c r="K23" s="871"/>
      <c r="L23" s="871"/>
      <c r="M23" s="871"/>
      <c r="N23" s="2514">
        <f t="shared" si="1"/>
        <v>0</v>
      </c>
      <c r="O23" s="914"/>
      <c r="P23" s="914"/>
      <c r="Q23" s="914"/>
      <c r="R23" s="914"/>
    </row>
    <row r="24" spans="1:18" s="908" customFormat="1" ht="15">
      <c r="A24" s="857"/>
      <c r="B24" s="858"/>
      <c r="C24" s="859"/>
      <c r="D24" s="857"/>
      <c r="E24" s="813"/>
      <c r="F24" s="813"/>
      <c r="G24" s="813"/>
      <c r="H24" s="870" t="s">
        <v>273</v>
      </c>
      <c r="I24" s="870"/>
      <c r="J24" s="859">
        <f>J25+J26+J27</f>
        <v>0</v>
      </c>
      <c r="K24" s="858">
        <f>K25+K26+K27</f>
        <v>0</v>
      </c>
      <c r="L24" s="858">
        <f>L25+L26+L27</f>
        <v>0</v>
      </c>
      <c r="M24" s="858">
        <f>M25+M26+M27</f>
        <v>0</v>
      </c>
      <c r="N24" s="2514">
        <f t="shared" si="1"/>
        <v>0</v>
      </c>
      <c r="O24" s="914"/>
      <c r="P24" s="914"/>
      <c r="Q24" s="914"/>
      <c r="R24" s="914"/>
    </row>
    <row r="25" spans="1:18" s="908" customFormat="1" ht="15">
      <c r="A25" s="857"/>
      <c r="B25" s="858"/>
      <c r="C25" s="859" t="s">
        <v>230</v>
      </c>
      <c r="D25" s="857"/>
      <c r="E25" s="813"/>
      <c r="F25" s="813"/>
      <c r="G25" s="813"/>
      <c r="H25" s="870"/>
      <c r="I25" s="870" t="s">
        <v>274</v>
      </c>
      <c r="J25" s="872"/>
      <c r="K25" s="871"/>
      <c r="L25" s="871"/>
      <c r="M25" s="871"/>
      <c r="N25" s="2514">
        <f t="shared" si="1"/>
        <v>0</v>
      </c>
      <c r="O25" s="914"/>
      <c r="P25" s="914"/>
      <c r="Q25" s="914"/>
      <c r="R25" s="914"/>
    </row>
    <row r="26" spans="1:18" s="908" customFormat="1" ht="15">
      <c r="A26" s="857"/>
      <c r="B26" s="858"/>
      <c r="C26" s="859" t="s">
        <v>230</v>
      </c>
      <c r="D26" s="857"/>
      <c r="E26" s="813"/>
      <c r="F26" s="813"/>
      <c r="G26" s="813"/>
      <c r="H26" s="870"/>
      <c r="I26" s="870" t="s">
        <v>275</v>
      </c>
      <c r="J26" s="872"/>
      <c r="K26" s="871"/>
      <c r="L26" s="871"/>
      <c r="M26" s="871"/>
      <c r="N26" s="2514">
        <f t="shared" si="1"/>
        <v>0</v>
      </c>
      <c r="O26" s="914"/>
      <c r="P26" s="914"/>
      <c r="Q26" s="914"/>
      <c r="R26" s="914"/>
    </row>
    <row r="27" spans="1:18" s="908" customFormat="1" ht="15">
      <c r="A27" s="857"/>
      <c r="B27" s="858"/>
      <c r="C27" s="859" t="s">
        <v>230</v>
      </c>
      <c r="D27" s="857"/>
      <c r="E27" s="813"/>
      <c r="F27" s="813"/>
      <c r="G27" s="813"/>
      <c r="H27" s="870"/>
      <c r="I27" s="870" t="s">
        <v>1295</v>
      </c>
      <c r="J27" s="872"/>
      <c r="K27" s="871"/>
      <c r="L27" s="871"/>
      <c r="M27" s="871"/>
      <c r="N27" s="2514">
        <f t="shared" si="1"/>
        <v>0</v>
      </c>
      <c r="O27" s="914"/>
      <c r="P27" s="914"/>
      <c r="Q27" s="914"/>
      <c r="R27" s="914"/>
    </row>
    <row r="28" spans="1:18" s="908" customFormat="1" ht="15">
      <c r="A28" s="857"/>
      <c r="B28" s="858"/>
      <c r="C28" s="859" t="s">
        <v>230</v>
      </c>
      <c r="D28" s="857"/>
      <c r="E28" s="813"/>
      <c r="F28" s="813"/>
      <c r="G28" s="813"/>
      <c r="H28" s="870" t="s">
        <v>276</v>
      </c>
      <c r="I28" s="870"/>
      <c r="J28" s="872"/>
      <c r="K28" s="871"/>
      <c r="L28" s="871"/>
      <c r="M28" s="871"/>
      <c r="N28" s="2514">
        <f t="shared" si="1"/>
        <v>0</v>
      </c>
      <c r="O28" s="914"/>
      <c r="P28" s="914"/>
      <c r="Q28" s="914"/>
      <c r="R28" s="914"/>
    </row>
    <row r="29" spans="1:18" s="908" customFormat="1" ht="15">
      <c r="A29" s="857"/>
      <c r="B29" s="858"/>
      <c r="C29" s="859" t="s">
        <v>230</v>
      </c>
      <c r="D29" s="857"/>
      <c r="E29" s="813"/>
      <c r="F29" s="813"/>
      <c r="G29" s="813"/>
      <c r="H29" s="870" t="s">
        <v>277</v>
      </c>
      <c r="I29" s="870"/>
      <c r="J29" s="872"/>
      <c r="K29" s="871"/>
      <c r="L29" s="871"/>
      <c r="M29" s="871"/>
      <c r="N29" s="2514">
        <f t="shared" si="1"/>
        <v>0</v>
      </c>
      <c r="O29" s="914"/>
      <c r="P29" s="914"/>
      <c r="Q29" s="914"/>
      <c r="R29" s="914"/>
    </row>
    <row r="30" spans="1:18" s="908" customFormat="1" ht="15">
      <c r="A30" s="857"/>
      <c r="B30" s="858"/>
      <c r="C30" s="859"/>
      <c r="D30" s="857"/>
      <c r="E30" s="813"/>
      <c r="F30" s="813"/>
      <c r="G30" s="813"/>
      <c r="H30" s="870" t="s">
        <v>278</v>
      </c>
      <c r="I30" s="870"/>
      <c r="J30" s="859">
        <f>J31+J32</f>
        <v>0</v>
      </c>
      <c r="K30" s="858">
        <f>K31+K32</f>
        <v>0</v>
      </c>
      <c r="L30" s="858">
        <f>L31+L32</f>
        <v>0</v>
      </c>
      <c r="M30" s="858">
        <f>M31+M32</f>
        <v>0</v>
      </c>
      <c r="N30" s="2514">
        <f t="shared" si="1"/>
        <v>0</v>
      </c>
      <c r="O30" s="914"/>
      <c r="P30" s="914"/>
      <c r="Q30" s="914"/>
      <c r="R30" s="914"/>
    </row>
    <row r="31" spans="1:18" s="908" customFormat="1" ht="15">
      <c r="A31" s="857"/>
      <c r="B31" s="858"/>
      <c r="C31" s="859" t="s">
        <v>230</v>
      </c>
      <c r="D31" s="857"/>
      <c r="E31" s="813"/>
      <c r="F31" s="813"/>
      <c r="G31" s="813"/>
      <c r="H31" s="870"/>
      <c r="I31" s="870" t="s">
        <v>279</v>
      </c>
      <c r="J31" s="872"/>
      <c r="K31" s="871"/>
      <c r="L31" s="871"/>
      <c r="M31" s="871"/>
      <c r="N31" s="2514">
        <f t="shared" si="1"/>
        <v>0</v>
      </c>
      <c r="O31" s="914"/>
      <c r="P31" s="914"/>
      <c r="Q31" s="914"/>
      <c r="R31" s="914"/>
    </row>
    <row r="32" spans="1:18" s="908" customFormat="1" ht="15">
      <c r="A32" s="857"/>
      <c r="B32" s="858"/>
      <c r="C32" s="859" t="s">
        <v>230</v>
      </c>
      <c r="D32" s="857"/>
      <c r="E32" s="813"/>
      <c r="F32" s="813"/>
      <c r="G32" s="813"/>
      <c r="H32" s="870"/>
      <c r="I32" s="870" t="s">
        <v>280</v>
      </c>
      <c r="J32" s="872"/>
      <c r="K32" s="871"/>
      <c r="L32" s="871"/>
      <c r="M32" s="871"/>
      <c r="N32" s="2514">
        <f t="shared" si="1"/>
        <v>0</v>
      </c>
      <c r="O32" s="914"/>
      <c r="P32" s="914"/>
      <c r="Q32" s="914"/>
      <c r="R32" s="914"/>
    </row>
    <row r="33" spans="1:32" s="908" customFormat="1" ht="15">
      <c r="A33" s="857"/>
      <c r="B33" s="858"/>
      <c r="C33" s="859" t="s">
        <v>231</v>
      </c>
      <c r="D33" s="857"/>
      <c r="E33" s="813"/>
      <c r="F33" s="813"/>
      <c r="G33" s="813"/>
      <c r="H33" s="870" t="s">
        <v>281</v>
      </c>
      <c r="I33" s="870"/>
      <c r="J33" s="872"/>
      <c r="K33" s="871"/>
      <c r="L33" s="871"/>
      <c r="M33" s="871"/>
      <c r="N33" s="2514">
        <f t="shared" si="1"/>
        <v>0</v>
      </c>
      <c r="O33" s="914"/>
      <c r="P33" s="914"/>
      <c r="Q33" s="914"/>
      <c r="R33" s="914"/>
    </row>
    <row r="34" spans="1:32" ht="15">
      <c r="A34" s="857"/>
      <c r="B34" s="858"/>
      <c r="C34" s="859" t="s">
        <v>231</v>
      </c>
      <c r="D34" s="857"/>
      <c r="E34" s="813"/>
      <c r="F34" s="813"/>
      <c r="G34" s="813"/>
      <c r="H34" s="870" t="s">
        <v>282</v>
      </c>
      <c r="I34" s="870"/>
      <c r="J34" s="872"/>
      <c r="K34" s="871"/>
      <c r="L34" s="871"/>
      <c r="M34" s="871"/>
      <c r="N34" s="2514">
        <f t="shared" si="1"/>
        <v>0</v>
      </c>
      <c r="O34" s="898"/>
      <c r="S34" s="809"/>
      <c r="T34" s="809"/>
      <c r="U34" s="809"/>
      <c r="V34" s="809"/>
      <c r="W34" s="809"/>
      <c r="X34" s="809"/>
      <c r="Y34" s="809"/>
      <c r="Z34" s="809"/>
      <c r="AA34" s="809"/>
      <c r="AB34" s="809"/>
      <c r="AC34" s="809"/>
      <c r="AD34" s="809"/>
      <c r="AE34" s="809"/>
      <c r="AF34" s="809"/>
    </row>
    <row r="35" spans="1:32" ht="15">
      <c r="A35" s="857"/>
      <c r="B35" s="858"/>
      <c r="C35" s="859" t="s">
        <v>231</v>
      </c>
      <c r="D35" s="857"/>
      <c r="E35" s="813"/>
      <c r="F35" s="813"/>
      <c r="G35" s="813"/>
      <c r="H35" s="870" t="s">
        <v>283</v>
      </c>
      <c r="I35" s="870"/>
      <c r="J35" s="872"/>
      <c r="K35" s="871"/>
      <c r="L35" s="871"/>
      <c r="M35" s="871"/>
      <c r="N35" s="2514">
        <f t="shared" si="1"/>
        <v>0</v>
      </c>
      <c r="O35" s="898"/>
      <c r="S35" s="809"/>
      <c r="T35" s="809"/>
      <c r="U35" s="809"/>
      <c r="V35" s="809"/>
      <c r="W35" s="809"/>
      <c r="X35" s="809"/>
      <c r="Y35" s="809"/>
      <c r="Z35" s="809"/>
      <c r="AA35" s="809"/>
      <c r="AB35" s="809"/>
      <c r="AC35" s="809"/>
      <c r="AD35" s="809"/>
      <c r="AE35" s="809"/>
      <c r="AF35" s="809"/>
    </row>
    <row r="36" spans="1:32" ht="15">
      <c r="A36" s="857"/>
      <c r="B36" s="858"/>
      <c r="C36" s="859" t="s">
        <v>231</v>
      </c>
      <c r="D36" s="857"/>
      <c r="E36" s="957"/>
      <c r="F36" s="957"/>
      <c r="G36" s="957"/>
      <c r="H36" s="1974" t="s">
        <v>1414</v>
      </c>
      <c r="I36" s="958"/>
      <c r="J36" s="872"/>
      <c r="K36" s="960"/>
      <c r="L36" s="960"/>
      <c r="M36" s="960"/>
      <c r="N36" s="2514">
        <f t="shared" si="1"/>
        <v>0</v>
      </c>
      <c r="O36" s="898"/>
      <c r="S36" s="809"/>
      <c r="T36" s="809"/>
      <c r="U36" s="809"/>
      <c r="V36" s="809"/>
      <c r="W36" s="809"/>
      <c r="X36" s="809"/>
      <c r="Y36" s="809"/>
      <c r="Z36" s="809"/>
      <c r="AA36" s="809"/>
      <c r="AB36" s="809"/>
      <c r="AC36" s="809"/>
      <c r="AD36" s="809"/>
      <c r="AE36" s="809"/>
      <c r="AF36" s="809"/>
    </row>
    <row r="37" spans="1:32" ht="15">
      <c r="A37" s="857"/>
      <c r="B37" s="858"/>
      <c r="C37" s="859"/>
      <c r="D37" s="857"/>
      <c r="E37" s="813"/>
      <c r="F37" s="813"/>
      <c r="G37" s="813"/>
      <c r="H37" s="870"/>
      <c r="I37" s="870"/>
      <c r="J37" s="872"/>
      <c r="K37" s="871"/>
      <c r="L37" s="871"/>
      <c r="M37" s="871"/>
      <c r="N37" s="2514"/>
      <c r="O37" s="898"/>
      <c r="S37" s="809"/>
      <c r="T37" s="809"/>
      <c r="U37" s="809"/>
      <c r="V37" s="809"/>
      <c r="W37" s="809"/>
      <c r="X37" s="809"/>
      <c r="Y37" s="809"/>
      <c r="Z37" s="809"/>
      <c r="AA37" s="809"/>
      <c r="AB37" s="809"/>
      <c r="AC37" s="809"/>
      <c r="AD37" s="809"/>
      <c r="AE37" s="809"/>
      <c r="AF37" s="809"/>
    </row>
    <row r="38" spans="1:32" s="865" customFormat="1" ht="15" customHeight="1">
      <c r="A38" s="857"/>
      <c r="B38" s="959"/>
      <c r="C38" s="859"/>
      <c r="D38" s="857"/>
      <c r="E38" s="813"/>
      <c r="F38" s="813"/>
      <c r="G38" s="813" t="s">
        <v>284</v>
      </c>
      <c r="H38" s="813"/>
      <c r="I38" s="813"/>
      <c r="J38" s="859">
        <f>J39+J40</f>
        <v>0</v>
      </c>
      <c r="K38" s="858">
        <f>K39+K40</f>
        <v>0</v>
      </c>
      <c r="L38" s="858">
        <f>L39+L40</f>
        <v>0</v>
      </c>
      <c r="M38" s="858">
        <f>M39+M40</f>
        <v>0</v>
      </c>
      <c r="N38" s="2514">
        <f t="shared" si="1"/>
        <v>0</v>
      </c>
      <c r="O38" s="864"/>
      <c r="P38" s="864"/>
      <c r="Q38" s="864"/>
      <c r="R38" s="864"/>
      <c r="S38" s="864"/>
      <c r="T38" s="864"/>
    </row>
    <row r="39" spans="1:32" ht="15">
      <c r="A39" s="857"/>
      <c r="B39" s="858"/>
      <c r="C39" s="859" t="s">
        <v>231</v>
      </c>
      <c r="D39" s="857"/>
      <c r="E39" s="813"/>
      <c r="F39" s="813"/>
      <c r="G39" s="813"/>
      <c r="H39" s="870" t="s">
        <v>285</v>
      </c>
      <c r="I39" s="870"/>
      <c r="J39" s="872"/>
      <c r="K39" s="871"/>
      <c r="L39" s="871"/>
      <c r="M39" s="871"/>
      <c r="N39" s="2514">
        <f t="shared" si="1"/>
        <v>0</v>
      </c>
      <c r="O39" s="898"/>
      <c r="S39" s="809"/>
      <c r="T39" s="809"/>
      <c r="U39" s="809"/>
      <c r="V39" s="809"/>
      <c r="W39" s="809"/>
      <c r="X39" s="809"/>
      <c r="Y39" s="809"/>
      <c r="Z39" s="809"/>
      <c r="AA39" s="809"/>
      <c r="AB39" s="809"/>
      <c r="AC39" s="809"/>
      <c r="AD39" s="809"/>
      <c r="AE39" s="809"/>
      <c r="AF39" s="809"/>
    </row>
    <row r="40" spans="1:32" ht="15">
      <c r="A40" s="857"/>
      <c r="B40" s="858"/>
      <c r="C40" s="859" t="s">
        <v>230</v>
      </c>
      <c r="D40" s="857"/>
      <c r="E40" s="813"/>
      <c r="F40" s="813"/>
      <c r="G40" s="813"/>
      <c r="H40" s="870" t="s">
        <v>286</v>
      </c>
      <c r="I40" s="870"/>
      <c r="J40" s="872"/>
      <c r="K40" s="871"/>
      <c r="L40" s="871"/>
      <c r="M40" s="871"/>
      <c r="N40" s="2514">
        <f t="shared" si="1"/>
        <v>0</v>
      </c>
      <c r="O40" s="898"/>
      <c r="S40" s="809"/>
      <c r="T40" s="809"/>
      <c r="U40" s="809"/>
      <c r="V40" s="809"/>
      <c r="W40" s="809"/>
      <c r="X40" s="809"/>
      <c r="Y40" s="809"/>
      <c r="Z40" s="809"/>
      <c r="AA40" s="809"/>
      <c r="AB40" s="809"/>
      <c r="AC40" s="809"/>
      <c r="AD40" s="809"/>
      <c r="AE40" s="809"/>
      <c r="AF40" s="809"/>
    </row>
    <row r="41" spans="1:32" ht="15">
      <c r="A41" s="857"/>
      <c r="B41" s="858"/>
      <c r="C41" s="859"/>
      <c r="D41" s="857"/>
      <c r="E41" s="813"/>
      <c r="F41" s="813"/>
      <c r="G41" s="813"/>
      <c r="H41" s="870"/>
      <c r="I41" s="870"/>
      <c r="J41" s="872"/>
      <c r="K41" s="871"/>
      <c r="L41" s="871"/>
      <c r="M41" s="871"/>
      <c r="N41" s="2514"/>
      <c r="O41" s="898"/>
      <c r="S41" s="809"/>
      <c r="T41" s="809"/>
      <c r="U41" s="809"/>
      <c r="V41" s="809"/>
      <c r="W41" s="809"/>
      <c r="X41" s="809"/>
      <c r="Y41" s="809"/>
      <c r="Z41" s="809"/>
      <c r="AA41" s="809"/>
      <c r="AB41" s="809"/>
      <c r="AC41" s="809"/>
      <c r="AD41" s="809"/>
      <c r="AE41" s="809"/>
      <c r="AF41" s="809"/>
    </row>
    <row r="42" spans="1:32" ht="15">
      <c r="A42" s="857"/>
      <c r="B42" s="858"/>
      <c r="C42" s="859"/>
      <c r="D42" s="857"/>
      <c r="E42" s="813"/>
      <c r="F42" s="813"/>
      <c r="G42" s="813" t="s">
        <v>287</v>
      </c>
      <c r="H42" s="813"/>
      <c r="I42" s="813"/>
      <c r="J42" s="859">
        <f>J43+J44+J47+J50+J53+J56+J59+J62</f>
        <v>0</v>
      </c>
      <c r="K42" s="858">
        <f>K43+K44+K47+K50+K53+K56+K59+K62</f>
        <v>0</v>
      </c>
      <c r="L42" s="858">
        <f>L43+L44+L47+L50+L53+L56+L59+L62</f>
        <v>0</v>
      </c>
      <c r="M42" s="858">
        <f>M43+M44+M47+M50+M53+M56+M59+M62</f>
        <v>0</v>
      </c>
      <c r="N42" s="2514">
        <f t="shared" si="1"/>
        <v>0</v>
      </c>
      <c r="O42" s="898"/>
      <c r="S42" s="809"/>
      <c r="T42" s="809"/>
      <c r="U42" s="809"/>
      <c r="V42" s="809"/>
      <c r="W42" s="809"/>
      <c r="X42" s="809"/>
      <c r="Y42" s="809"/>
      <c r="Z42" s="809"/>
      <c r="AA42" s="809"/>
      <c r="AB42" s="809"/>
      <c r="AC42" s="809"/>
      <c r="AD42" s="809"/>
      <c r="AE42" s="809"/>
      <c r="AF42" s="809"/>
    </row>
    <row r="43" spans="1:32" ht="15">
      <c r="A43" s="857"/>
      <c r="B43" s="858"/>
      <c r="C43" s="859" t="s">
        <v>230</v>
      </c>
      <c r="D43" s="857"/>
      <c r="E43" s="813"/>
      <c r="F43" s="813"/>
      <c r="G43" s="813"/>
      <c r="H43" s="870" t="s">
        <v>288</v>
      </c>
      <c r="I43" s="870"/>
      <c r="J43" s="872"/>
      <c r="K43" s="871"/>
      <c r="L43" s="871"/>
      <c r="M43" s="871"/>
      <c r="N43" s="2514">
        <f t="shared" si="1"/>
        <v>0</v>
      </c>
      <c r="O43" s="898"/>
      <c r="S43" s="809"/>
      <c r="T43" s="809"/>
      <c r="U43" s="809"/>
      <c r="V43" s="809"/>
      <c r="W43" s="809"/>
      <c r="X43" s="809"/>
      <c r="Y43" s="809"/>
      <c r="Z43" s="809"/>
      <c r="AA43" s="809"/>
      <c r="AB43" s="809"/>
      <c r="AC43" s="809"/>
      <c r="AD43" s="809"/>
      <c r="AE43" s="809"/>
      <c r="AF43" s="809"/>
    </row>
    <row r="44" spans="1:32" ht="15">
      <c r="A44" s="857"/>
      <c r="B44" s="858"/>
      <c r="C44" s="859"/>
      <c r="D44" s="857"/>
      <c r="E44" s="813"/>
      <c r="F44" s="813"/>
      <c r="G44" s="813"/>
      <c r="H44" s="870" t="s">
        <v>1296</v>
      </c>
      <c r="I44" s="870"/>
      <c r="J44" s="872">
        <f>J45+J46</f>
        <v>0</v>
      </c>
      <c r="K44" s="871">
        <f>K45+K46</f>
        <v>0</v>
      </c>
      <c r="L44" s="871">
        <f>L45+L46</f>
        <v>0</v>
      </c>
      <c r="M44" s="871">
        <f>M45+M46</f>
        <v>0</v>
      </c>
      <c r="N44" s="2514">
        <f t="shared" si="1"/>
        <v>0</v>
      </c>
      <c r="O44" s="898"/>
      <c r="S44" s="809"/>
      <c r="T44" s="809"/>
      <c r="U44" s="809"/>
      <c r="V44" s="809"/>
      <c r="W44" s="809"/>
      <c r="X44" s="809"/>
      <c r="Y44" s="809"/>
      <c r="Z44" s="809"/>
      <c r="AA44" s="809"/>
      <c r="AB44" s="809"/>
      <c r="AC44" s="809"/>
      <c r="AD44" s="809"/>
      <c r="AE44" s="809"/>
      <c r="AF44" s="809"/>
    </row>
    <row r="45" spans="1:32" ht="15">
      <c r="A45" s="857"/>
      <c r="B45" s="858"/>
      <c r="C45" s="859" t="s">
        <v>231</v>
      </c>
      <c r="D45" s="857"/>
      <c r="E45" s="813"/>
      <c r="F45" s="813"/>
      <c r="G45" s="813"/>
      <c r="H45" s="870"/>
      <c r="I45" s="870" t="s">
        <v>285</v>
      </c>
      <c r="J45" s="872"/>
      <c r="K45" s="871"/>
      <c r="L45" s="871"/>
      <c r="M45" s="871"/>
      <c r="N45" s="2514">
        <f t="shared" si="1"/>
        <v>0</v>
      </c>
      <c r="O45" s="898"/>
      <c r="S45" s="809"/>
      <c r="T45" s="809"/>
      <c r="U45" s="809"/>
      <c r="V45" s="809"/>
      <c r="W45" s="809"/>
      <c r="X45" s="809"/>
      <c r="Y45" s="809"/>
      <c r="Z45" s="809"/>
      <c r="AA45" s="809"/>
      <c r="AB45" s="809"/>
      <c r="AC45" s="809"/>
      <c r="AD45" s="809"/>
      <c r="AE45" s="809"/>
      <c r="AF45" s="809"/>
    </row>
    <row r="46" spans="1:32" ht="15">
      <c r="A46" s="857"/>
      <c r="B46" s="858"/>
      <c r="C46" s="859" t="s">
        <v>230</v>
      </c>
      <c r="D46" s="857"/>
      <c r="E46" s="813"/>
      <c r="F46" s="813"/>
      <c r="G46" s="813"/>
      <c r="H46" s="870"/>
      <c r="I46" s="870" t="s">
        <v>289</v>
      </c>
      <c r="J46" s="872"/>
      <c r="K46" s="871"/>
      <c r="L46" s="871"/>
      <c r="M46" s="871"/>
      <c r="N46" s="2514">
        <f t="shared" si="1"/>
        <v>0</v>
      </c>
      <c r="O46" s="898"/>
      <c r="S46" s="809"/>
      <c r="T46" s="809"/>
      <c r="U46" s="809"/>
      <c r="V46" s="809"/>
      <c r="W46" s="809"/>
      <c r="X46" s="809"/>
      <c r="Y46" s="809"/>
      <c r="Z46" s="809"/>
      <c r="AA46" s="809"/>
      <c r="AB46" s="809"/>
      <c r="AC46" s="809"/>
      <c r="AD46" s="809"/>
      <c r="AE46" s="809"/>
      <c r="AF46" s="809"/>
    </row>
    <row r="47" spans="1:32" ht="15">
      <c r="A47" s="857"/>
      <c r="B47" s="858"/>
      <c r="C47" s="859"/>
      <c r="D47" s="857"/>
      <c r="E47" s="813"/>
      <c r="F47" s="813"/>
      <c r="G47" s="813"/>
      <c r="H47" s="870" t="s">
        <v>1297</v>
      </c>
      <c r="I47" s="870"/>
      <c r="J47" s="872">
        <f>J48+J49</f>
        <v>0</v>
      </c>
      <c r="K47" s="871">
        <f>K48+K49</f>
        <v>0</v>
      </c>
      <c r="L47" s="871">
        <f>L48+L49</f>
        <v>0</v>
      </c>
      <c r="M47" s="871">
        <f>M48+M49</f>
        <v>0</v>
      </c>
      <c r="N47" s="2514">
        <f t="shared" si="1"/>
        <v>0</v>
      </c>
      <c r="O47" s="898"/>
      <c r="S47" s="809"/>
      <c r="T47" s="809"/>
      <c r="U47" s="809"/>
      <c r="V47" s="809"/>
      <c r="W47" s="809"/>
      <c r="X47" s="809"/>
      <c r="Y47" s="809"/>
      <c r="Z47" s="809"/>
      <c r="AA47" s="809"/>
      <c r="AB47" s="809"/>
      <c r="AC47" s="809"/>
      <c r="AD47" s="809"/>
      <c r="AE47" s="809"/>
      <c r="AF47" s="809"/>
    </row>
    <row r="48" spans="1:32" ht="15">
      <c r="A48" s="857"/>
      <c r="B48" s="858"/>
      <c r="C48" s="859" t="s">
        <v>231</v>
      </c>
      <c r="D48" s="857"/>
      <c r="E48" s="813"/>
      <c r="F48" s="813"/>
      <c r="G48" s="813"/>
      <c r="H48" s="870"/>
      <c r="I48" s="870" t="s">
        <v>285</v>
      </c>
      <c r="J48" s="872"/>
      <c r="K48" s="871"/>
      <c r="L48" s="871"/>
      <c r="M48" s="871"/>
      <c r="N48" s="2514">
        <f t="shared" si="1"/>
        <v>0</v>
      </c>
      <c r="O48" s="898"/>
      <c r="S48" s="809"/>
      <c r="T48" s="809"/>
      <c r="U48" s="809"/>
      <c r="V48" s="809"/>
      <c r="W48" s="809"/>
      <c r="X48" s="809"/>
      <c r="Y48" s="809"/>
      <c r="Z48" s="809"/>
      <c r="AA48" s="809"/>
      <c r="AB48" s="809"/>
      <c r="AC48" s="809"/>
      <c r="AD48" s="809"/>
      <c r="AE48" s="809"/>
      <c r="AF48" s="809"/>
    </row>
    <row r="49" spans="1:32" ht="15">
      <c r="A49" s="857"/>
      <c r="B49" s="858"/>
      <c r="C49" s="859" t="s">
        <v>230</v>
      </c>
      <c r="D49" s="857"/>
      <c r="E49" s="813"/>
      <c r="F49" s="813"/>
      <c r="G49" s="813"/>
      <c r="H49" s="870"/>
      <c r="I49" s="870" t="s">
        <v>289</v>
      </c>
      <c r="J49" s="872"/>
      <c r="K49" s="871"/>
      <c r="L49" s="871"/>
      <c r="M49" s="871"/>
      <c r="N49" s="2514">
        <f t="shared" si="1"/>
        <v>0</v>
      </c>
      <c r="O49" s="898"/>
      <c r="S49" s="809"/>
      <c r="T49" s="809"/>
      <c r="U49" s="809"/>
      <c r="V49" s="809"/>
      <c r="W49" s="809"/>
      <c r="X49" s="809"/>
      <c r="Y49" s="809"/>
      <c r="Z49" s="809"/>
      <c r="AA49" s="809"/>
      <c r="AB49" s="809"/>
      <c r="AC49" s="809"/>
      <c r="AD49" s="809"/>
      <c r="AE49" s="809"/>
      <c r="AF49" s="809"/>
    </row>
    <row r="50" spans="1:32" ht="15">
      <c r="A50" s="857"/>
      <c r="B50" s="858"/>
      <c r="C50" s="859"/>
      <c r="D50" s="857"/>
      <c r="E50" s="813"/>
      <c r="F50" s="813"/>
      <c r="G50" s="813"/>
      <c r="H50" s="870" t="s">
        <v>1298</v>
      </c>
      <c r="I50" s="870"/>
      <c r="J50" s="872">
        <f>J51+J52</f>
        <v>0</v>
      </c>
      <c r="K50" s="871">
        <f>K51+K52</f>
        <v>0</v>
      </c>
      <c r="L50" s="871">
        <f>L51+L52</f>
        <v>0</v>
      </c>
      <c r="M50" s="871">
        <f>M51+M52</f>
        <v>0</v>
      </c>
      <c r="N50" s="2514">
        <f t="shared" si="1"/>
        <v>0</v>
      </c>
      <c r="O50" s="898"/>
      <c r="S50" s="809"/>
      <c r="T50" s="809"/>
      <c r="U50" s="809"/>
      <c r="V50" s="809"/>
      <c r="W50" s="809"/>
      <c r="X50" s="809"/>
      <c r="Y50" s="809"/>
      <c r="Z50" s="809"/>
      <c r="AA50" s="809"/>
      <c r="AB50" s="809"/>
      <c r="AC50" s="809"/>
      <c r="AD50" s="809"/>
      <c r="AE50" s="809"/>
      <c r="AF50" s="809"/>
    </row>
    <row r="51" spans="1:32" ht="15">
      <c r="A51" s="857"/>
      <c r="B51" s="858"/>
      <c r="C51" s="859" t="s">
        <v>231</v>
      </c>
      <c r="D51" s="857"/>
      <c r="E51" s="813"/>
      <c r="F51" s="813"/>
      <c r="G51" s="813"/>
      <c r="H51" s="870"/>
      <c r="I51" s="870" t="s">
        <v>285</v>
      </c>
      <c r="J51" s="872"/>
      <c r="K51" s="871"/>
      <c r="L51" s="871"/>
      <c r="M51" s="871"/>
      <c r="N51" s="2514">
        <f t="shared" si="1"/>
        <v>0</v>
      </c>
      <c r="O51" s="898"/>
      <c r="S51" s="809"/>
      <c r="T51" s="809"/>
      <c r="U51" s="809"/>
      <c r="V51" s="809"/>
      <c r="W51" s="809"/>
      <c r="X51" s="809"/>
      <c r="Y51" s="809"/>
      <c r="Z51" s="809"/>
      <c r="AA51" s="809"/>
      <c r="AB51" s="809"/>
      <c r="AC51" s="809"/>
      <c r="AD51" s="809"/>
      <c r="AE51" s="809"/>
      <c r="AF51" s="809"/>
    </row>
    <row r="52" spans="1:32" ht="15">
      <c r="A52" s="857"/>
      <c r="B52" s="858"/>
      <c r="C52" s="859" t="s">
        <v>230</v>
      </c>
      <c r="D52" s="857"/>
      <c r="E52" s="813"/>
      <c r="F52" s="813"/>
      <c r="G52" s="813"/>
      <c r="H52" s="870"/>
      <c r="I52" s="870" t="s">
        <v>289</v>
      </c>
      <c r="J52" s="872"/>
      <c r="K52" s="871"/>
      <c r="L52" s="871"/>
      <c r="M52" s="871"/>
      <c r="N52" s="2514">
        <f t="shared" si="1"/>
        <v>0</v>
      </c>
      <c r="O52" s="898"/>
      <c r="S52" s="809"/>
      <c r="T52" s="809"/>
      <c r="U52" s="809"/>
      <c r="V52" s="809"/>
      <c r="W52" s="809"/>
      <c r="X52" s="809"/>
      <c r="Y52" s="809"/>
      <c r="Z52" s="809"/>
      <c r="AA52" s="809"/>
      <c r="AB52" s="809"/>
      <c r="AC52" s="809"/>
      <c r="AD52" s="809"/>
      <c r="AE52" s="809"/>
      <c r="AF52" s="809"/>
    </row>
    <row r="53" spans="1:32" ht="15">
      <c r="A53" s="857"/>
      <c r="B53" s="858"/>
      <c r="C53" s="859"/>
      <c r="D53" s="857"/>
      <c r="E53" s="813"/>
      <c r="F53" s="813"/>
      <c r="G53" s="813"/>
      <c r="H53" s="870" t="s">
        <v>1299</v>
      </c>
      <c r="I53" s="870"/>
      <c r="J53" s="872">
        <f>J54+J55</f>
        <v>0</v>
      </c>
      <c r="K53" s="871">
        <f>K54+K55</f>
        <v>0</v>
      </c>
      <c r="L53" s="871">
        <f>L54+L55</f>
        <v>0</v>
      </c>
      <c r="M53" s="871">
        <f>M54+M55</f>
        <v>0</v>
      </c>
      <c r="N53" s="2514">
        <f t="shared" si="1"/>
        <v>0</v>
      </c>
      <c r="O53" s="898"/>
      <c r="S53" s="809"/>
      <c r="T53" s="809"/>
      <c r="U53" s="809"/>
      <c r="V53" s="809"/>
      <c r="W53" s="809"/>
      <c r="X53" s="809"/>
      <c r="Y53" s="809"/>
      <c r="Z53" s="809"/>
      <c r="AA53" s="809"/>
      <c r="AB53" s="809"/>
      <c r="AC53" s="809"/>
      <c r="AD53" s="809"/>
      <c r="AE53" s="809"/>
      <c r="AF53" s="809"/>
    </row>
    <row r="54" spans="1:32" ht="15">
      <c r="A54" s="857"/>
      <c r="B54" s="858"/>
      <c r="C54" s="859" t="s">
        <v>231</v>
      </c>
      <c r="D54" s="857"/>
      <c r="E54" s="813"/>
      <c r="F54" s="813"/>
      <c r="G54" s="813"/>
      <c r="H54" s="870"/>
      <c r="I54" s="870" t="s">
        <v>285</v>
      </c>
      <c r="J54" s="872"/>
      <c r="K54" s="871"/>
      <c r="L54" s="871"/>
      <c r="M54" s="871"/>
      <c r="N54" s="2514">
        <f t="shared" si="1"/>
        <v>0</v>
      </c>
      <c r="O54" s="898"/>
      <c r="S54" s="809"/>
      <c r="T54" s="809"/>
      <c r="U54" s="809"/>
      <c r="V54" s="809"/>
      <c r="W54" s="809"/>
      <c r="X54" s="809"/>
      <c r="Y54" s="809"/>
      <c r="Z54" s="809"/>
      <c r="AA54" s="809"/>
      <c r="AB54" s="809"/>
      <c r="AC54" s="809"/>
      <c r="AD54" s="809"/>
      <c r="AE54" s="809"/>
      <c r="AF54" s="809"/>
    </row>
    <row r="55" spans="1:32" ht="15">
      <c r="A55" s="857"/>
      <c r="B55" s="858"/>
      <c r="C55" s="859" t="s">
        <v>230</v>
      </c>
      <c r="D55" s="857"/>
      <c r="E55" s="813"/>
      <c r="F55" s="813"/>
      <c r="G55" s="813"/>
      <c r="H55" s="870"/>
      <c r="I55" s="870" t="s">
        <v>289</v>
      </c>
      <c r="J55" s="872"/>
      <c r="K55" s="871"/>
      <c r="L55" s="871"/>
      <c r="M55" s="871"/>
      <c r="N55" s="2514">
        <f t="shared" si="1"/>
        <v>0</v>
      </c>
      <c r="O55" s="898"/>
      <c r="S55" s="809"/>
      <c r="T55" s="809"/>
      <c r="U55" s="809"/>
      <c r="V55" s="809"/>
      <c r="W55" s="809"/>
      <c r="X55" s="809"/>
      <c r="Y55" s="809"/>
      <c r="Z55" s="809"/>
      <c r="AA55" s="809"/>
      <c r="AB55" s="809"/>
      <c r="AC55" s="809"/>
      <c r="AD55" s="809"/>
      <c r="AE55" s="809"/>
      <c r="AF55" s="809"/>
    </row>
    <row r="56" spans="1:32" ht="15">
      <c r="A56" s="857"/>
      <c r="B56" s="858"/>
      <c r="C56" s="859"/>
      <c r="D56" s="857"/>
      <c r="E56" s="813"/>
      <c r="F56" s="813"/>
      <c r="G56" s="813"/>
      <c r="H56" s="870" t="s">
        <v>1300</v>
      </c>
      <c r="I56" s="870"/>
      <c r="J56" s="872">
        <f>J57+J58</f>
        <v>0</v>
      </c>
      <c r="K56" s="871">
        <f>K57+K58</f>
        <v>0</v>
      </c>
      <c r="L56" s="871">
        <f>L57+L58</f>
        <v>0</v>
      </c>
      <c r="M56" s="871">
        <f>M57+M58</f>
        <v>0</v>
      </c>
      <c r="N56" s="2514">
        <f t="shared" si="1"/>
        <v>0</v>
      </c>
      <c r="O56" s="898"/>
      <c r="S56" s="809"/>
      <c r="T56" s="809"/>
      <c r="U56" s="809"/>
      <c r="V56" s="809"/>
      <c r="W56" s="809"/>
      <c r="X56" s="809"/>
      <c r="Y56" s="809"/>
      <c r="Z56" s="809"/>
      <c r="AA56" s="809"/>
      <c r="AB56" s="809"/>
      <c r="AC56" s="809"/>
      <c r="AD56" s="809"/>
      <c r="AE56" s="809"/>
      <c r="AF56" s="809"/>
    </row>
    <row r="57" spans="1:32" ht="15">
      <c r="A57" s="857"/>
      <c r="B57" s="858"/>
      <c r="C57" s="859" t="s">
        <v>231</v>
      </c>
      <c r="D57" s="857"/>
      <c r="E57" s="813"/>
      <c r="F57" s="813"/>
      <c r="G57" s="813"/>
      <c r="H57" s="870"/>
      <c r="I57" s="870" t="s">
        <v>285</v>
      </c>
      <c r="J57" s="872"/>
      <c r="K57" s="871"/>
      <c r="L57" s="871"/>
      <c r="M57" s="871"/>
      <c r="N57" s="2514">
        <f t="shared" si="1"/>
        <v>0</v>
      </c>
      <c r="O57" s="898"/>
      <c r="S57" s="809"/>
      <c r="T57" s="809"/>
      <c r="U57" s="809"/>
      <c r="V57" s="809"/>
      <c r="W57" s="809"/>
      <c r="X57" s="809"/>
      <c r="Y57" s="809"/>
      <c r="Z57" s="809"/>
      <c r="AA57" s="809"/>
      <c r="AB57" s="809"/>
      <c r="AC57" s="809"/>
      <c r="AD57" s="809"/>
      <c r="AE57" s="809"/>
      <c r="AF57" s="809"/>
    </row>
    <row r="58" spans="1:32" ht="15">
      <c r="A58" s="857"/>
      <c r="B58" s="858"/>
      <c r="C58" s="859" t="s">
        <v>230</v>
      </c>
      <c r="D58" s="857"/>
      <c r="E58" s="813"/>
      <c r="F58" s="813"/>
      <c r="G58" s="813"/>
      <c r="H58" s="870"/>
      <c r="I58" s="870" t="s">
        <v>289</v>
      </c>
      <c r="J58" s="872"/>
      <c r="K58" s="871"/>
      <c r="L58" s="871"/>
      <c r="M58" s="871"/>
      <c r="N58" s="2514">
        <f t="shared" si="1"/>
        <v>0</v>
      </c>
      <c r="O58" s="898"/>
      <c r="S58" s="809"/>
      <c r="T58" s="809"/>
      <c r="U58" s="809"/>
      <c r="V58" s="809"/>
      <c r="W58" s="809"/>
      <c r="X58" s="809"/>
      <c r="Y58" s="809"/>
      <c r="Z58" s="809"/>
      <c r="AA58" s="809"/>
      <c r="AB58" s="809"/>
      <c r="AC58" s="809"/>
      <c r="AD58" s="809"/>
      <c r="AE58" s="809"/>
      <c r="AF58" s="809"/>
    </row>
    <row r="59" spans="1:32" ht="15">
      <c r="A59" s="857"/>
      <c r="B59" s="858"/>
      <c r="C59" s="859"/>
      <c r="D59" s="857"/>
      <c r="E59" s="813"/>
      <c r="F59" s="813"/>
      <c r="G59" s="813"/>
      <c r="H59" s="870" t="s">
        <v>1301</v>
      </c>
      <c r="I59" s="870"/>
      <c r="J59" s="872">
        <f>J60+J61</f>
        <v>0</v>
      </c>
      <c r="K59" s="871">
        <f>K60+K61</f>
        <v>0</v>
      </c>
      <c r="L59" s="871">
        <f>L60+L61</f>
        <v>0</v>
      </c>
      <c r="M59" s="871">
        <f>M60+M61</f>
        <v>0</v>
      </c>
      <c r="N59" s="2514">
        <f t="shared" si="1"/>
        <v>0</v>
      </c>
      <c r="O59" s="898"/>
      <c r="S59" s="809"/>
      <c r="T59" s="809"/>
      <c r="U59" s="809"/>
      <c r="V59" s="809"/>
      <c r="W59" s="809"/>
      <c r="X59" s="809"/>
      <c r="Y59" s="809"/>
      <c r="Z59" s="809"/>
      <c r="AA59" s="809"/>
      <c r="AB59" s="809"/>
      <c r="AC59" s="809"/>
      <c r="AD59" s="809"/>
      <c r="AE59" s="809"/>
      <c r="AF59" s="809"/>
    </row>
    <row r="60" spans="1:32" ht="15">
      <c r="A60" s="857"/>
      <c r="B60" s="858"/>
      <c r="C60" s="859" t="s">
        <v>231</v>
      </c>
      <c r="D60" s="857"/>
      <c r="E60" s="813"/>
      <c r="F60" s="813"/>
      <c r="G60" s="813"/>
      <c r="H60" s="870"/>
      <c r="I60" s="870" t="s">
        <v>285</v>
      </c>
      <c r="J60" s="872"/>
      <c r="K60" s="871"/>
      <c r="L60" s="871"/>
      <c r="M60" s="871"/>
      <c r="N60" s="2514">
        <f t="shared" si="1"/>
        <v>0</v>
      </c>
      <c r="O60" s="809"/>
      <c r="P60" s="809"/>
      <c r="Q60" s="809"/>
      <c r="R60" s="809"/>
      <c r="S60" s="809"/>
      <c r="T60" s="809"/>
      <c r="U60" s="809"/>
      <c r="V60" s="809"/>
      <c r="W60" s="809"/>
      <c r="X60" s="809"/>
      <c r="Y60" s="809"/>
      <c r="Z60" s="809"/>
      <c r="AA60" s="809"/>
      <c r="AB60" s="809"/>
      <c r="AC60" s="809"/>
      <c r="AD60" s="809"/>
      <c r="AE60" s="809"/>
      <c r="AF60" s="809"/>
    </row>
    <row r="61" spans="1:32" ht="15">
      <c r="A61" s="857"/>
      <c r="B61" s="858"/>
      <c r="C61" s="859" t="s">
        <v>230</v>
      </c>
      <c r="D61" s="857"/>
      <c r="E61" s="813"/>
      <c r="F61" s="813"/>
      <c r="G61" s="813"/>
      <c r="H61" s="870"/>
      <c r="I61" s="870" t="s">
        <v>289</v>
      </c>
      <c r="J61" s="872"/>
      <c r="K61" s="871"/>
      <c r="L61" s="871"/>
      <c r="M61" s="871"/>
      <c r="N61" s="2514">
        <f t="shared" si="1"/>
        <v>0</v>
      </c>
      <c r="O61" s="809"/>
      <c r="P61" s="809"/>
      <c r="Q61" s="809"/>
      <c r="R61" s="809"/>
      <c r="S61" s="809"/>
      <c r="T61" s="809"/>
      <c r="U61" s="809"/>
      <c r="V61" s="809"/>
      <c r="W61" s="809"/>
      <c r="X61" s="809"/>
      <c r="Y61" s="809"/>
      <c r="Z61" s="809"/>
      <c r="AA61" s="809"/>
      <c r="AB61" s="809"/>
      <c r="AC61" s="809"/>
      <c r="AD61" s="809"/>
      <c r="AE61" s="809"/>
      <c r="AF61" s="809"/>
    </row>
    <row r="62" spans="1:32" ht="15">
      <c r="A62" s="857"/>
      <c r="B62" s="858"/>
      <c r="C62" s="859" t="s">
        <v>230</v>
      </c>
      <c r="D62" s="857"/>
      <c r="E62" s="813"/>
      <c r="F62" s="813"/>
      <c r="G62" s="813"/>
      <c r="H62" s="870" t="s">
        <v>290</v>
      </c>
      <c r="I62" s="870"/>
      <c r="J62" s="872"/>
      <c r="K62" s="871"/>
      <c r="L62" s="871"/>
      <c r="M62" s="871"/>
      <c r="N62" s="2514">
        <f t="shared" si="1"/>
        <v>0</v>
      </c>
      <c r="O62" s="809"/>
      <c r="P62" s="809"/>
      <c r="Q62" s="809"/>
      <c r="R62" s="809"/>
      <c r="S62" s="809"/>
      <c r="T62" s="809"/>
      <c r="U62" s="809"/>
      <c r="V62" s="809"/>
      <c r="W62" s="809"/>
      <c r="X62" s="809"/>
      <c r="Y62" s="809"/>
      <c r="Z62" s="809"/>
      <c r="AA62" s="809"/>
      <c r="AB62" s="809"/>
      <c r="AC62" s="809"/>
      <c r="AD62" s="809"/>
      <c r="AE62" s="809"/>
      <c r="AF62" s="809"/>
    </row>
    <row r="63" spans="1:32" ht="15">
      <c r="A63" s="857"/>
      <c r="B63" s="858"/>
      <c r="C63" s="859"/>
      <c r="D63" s="857"/>
      <c r="E63" s="813"/>
      <c r="F63" s="813"/>
      <c r="G63" s="813"/>
      <c r="H63" s="870"/>
      <c r="I63" s="870"/>
      <c r="J63" s="872"/>
      <c r="K63" s="871"/>
      <c r="L63" s="871"/>
      <c r="M63" s="871"/>
      <c r="N63" s="2514"/>
      <c r="O63" s="809"/>
      <c r="P63" s="809"/>
      <c r="Q63" s="809"/>
      <c r="R63" s="809"/>
      <c r="S63" s="809"/>
      <c r="T63" s="809"/>
      <c r="U63" s="809"/>
      <c r="V63" s="809"/>
      <c r="W63" s="809"/>
      <c r="X63" s="809"/>
      <c r="Y63" s="809"/>
      <c r="Z63" s="809"/>
      <c r="AA63" s="809"/>
      <c r="AB63" s="809"/>
      <c r="AC63" s="809"/>
      <c r="AD63" s="809"/>
      <c r="AE63" s="809"/>
      <c r="AF63" s="809"/>
    </row>
    <row r="64" spans="1:32" ht="15">
      <c r="A64" s="857"/>
      <c r="B64" s="858"/>
      <c r="C64" s="859" t="s">
        <v>231</v>
      </c>
      <c r="D64" s="857"/>
      <c r="E64" s="813"/>
      <c r="F64" s="813"/>
      <c r="G64" s="813" t="s">
        <v>18</v>
      </c>
      <c r="H64" s="870"/>
      <c r="I64" s="813"/>
      <c r="J64" s="859"/>
      <c r="K64" s="858"/>
      <c r="L64" s="858"/>
      <c r="M64" s="858"/>
      <c r="N64" s="2514">
        <f t="shared" si="1"/>
        <v>0</v>
      </c>
      <c r="O64" s="809"/>
      <c r="P64" s="809"/>
      <c r="Q64" s="809"/>
      <c r="R64" s="809"/>
      <c r="S64" s="809"/>
      <c r="T64" s="809"/>
      <c r="U64" s="809"/>
      <c r="V64" s="809"/>
      <c r="W64" s="809"/>
      <c r="X64" s="809"/>
      <c r="Y64" s="809"/>
      <c r="Z64" s="809"/>
      <c r="AA64" s="809"/>
      <c r="AB64" s="809"/>
      <c r="AC64" s="809"/>
      <c r="AD64" s="809"/>
      <c r="AE64" s="809"/>
      <c r="AF64" s="809"/>
    </row>
    <row r="65" spans="1:32" ht="15">
      <c r="A65" s="857"/>
      <c r="B65" s="858"/>
      <c r="C65" s="859"/>
      <c r="D65" s="857"/>
      <c r="E65" s="813"/>
      <c r="F65" s="813"/>
      <c r="G65" s="813"/>
      <c r="H65" s="870"/>
      <c r="I65" s="870"/>
      <c r="J65" s="872"/>
      <c r="K65" s="871"/>
      <c r="L65" s="871"/>
      <c r="M65" s="871"/>
      <c r="N65" s="2514"/>
      <c r="O65" s="809"/>
      <c r="P65" s="809"/>
      <c r="Q65" s="809"/>
      <c r="R65" s="809"/>
      <c r="S65" s="809"/>
      <c r="T65" s="809"/>
      <c r="U65" s="809"/>
      <c r="V65" s="809"/>
      <c r="W65" s="809"/>
      <c r="X65" s="809"/>
      <c r="Y65" s="809"/>
      <c r="Z65" s="809"/>
      <c r="AA65" s="809"/>
      <c r="AB65" s="809"/>
      <c r="AC65" s="809"/>
      <c r="AD65" s="809"/>
      <c r="AE65" s="809"/>
      <c r="AF65" s="809"/>
    </row>
    <row r="66" spans="1:32" ht="15">
      <c r="A66" s="857"/>
      <c r="B66" s="858"/>
      <c r="C66" s="859" t="s">
        <v>231</v>
      </c>
      <c r="D66" s="857"/>
      <c r="E66" s="813"/>
      <c r="F66" s="813"/>
      <c r="G66" s="813" t="s">
        <v>1420</v>
      </c>
      <c r="H66" s="870"/>
      <c r="I66" s="813"/>
      <c r="J66" s="859"/>
      <c r="K66" s="858"/>
      <c r="L66" s="858"/>
      <c r="M66" s="858"/>
      <c r="N66" s="2514">
        <f t="shared" si="1"/>
        <v>0</v>
      </c>
      <c r="O66" s="809"/>
      <c r="P66" s="809"/>
      <c r="Q66" s="809"/>
      <c r="R66" s="809"/>
      <c r="S66" s="809"/>
      <c r="T66" s="809"/>
      <c r="U66" s="809"/>
      <c r="V66" s="809"/>
      <c r="W66" s="809"/>
      <c r="X66" s="809"/>
      <c r="Y66" s="809"/>
      <c r="Z66" s="809"/>
      <c r="AA66" s="809"/>
      <c r="AB66" s="809"/>
      <c r="AC66" s="809"/>
      <c r="AD66" s="809"/>
      <c r="AE66" s="809"/>
      <c r="AF66" s="809"/>
    </row>
    <row r="67" spans="1:32" ht="15">
      <c r="A67" s="857"/>
      <c r="B67" s="858"/>
      <c r="C67" s="859"/>
      <c r="D67" s="857"/>
      <c r="E67" s="813"/>
      <c r="F67" s="813"/>
      <c r="G67" s="813"/>
      <c r="H67" s="870"/>
      <c r="I67" s="2200" t="s">
        <v>1421</v>
      </c>
      <c r="J67" s="872"/>
      <c r="K67" s="871"/>
      <c r="L67" s="871"/>
      <c r="M67" s="871"/>
      <c r="N67" s="2514"/>
      <c r="O67" s="809"/>
      <c r="P67" s="809"/>
      <c r="Q67" s="809"/>
      <c r="R67" s="809"/>
      <c r="S67" s="809"/>
      <c r="T67" s="809"/>
      <c r="U67" s="809"/>
      <c r="V67" s="809"/>
      <c r="W67" s="809"/>
      <c r="X67" s="809"/>
      <c r="Y67" s="809"/>
      <c r="Z67" s="809"/>
      <c r="AA67" s="809"/>
      <c r="AB67" s="809"/>
      <c r="AC67" s="809"/>
      <c r="AD67" s="809"/>
      <c r="AE67" s="809"/>
      <c r="AF67" s="809"/>
    </row>
    <row r="68" spans="1:32" ht="15">
      <c r="A68" s="857"/>
      <c r="B68" s="858"/>
      <c r="C68" s="859" t="s">
        <v>230</v>
      </c>
      <c r="D68" s="857"/>
      <c r="E68" s="875"/>
      <c r="F68" s="875"/>
      <c r="G68" s="875" t="s">
        <v>252</v>
      </c>
      <c r="H68" s="873"/>
      <c r="I68" s="873"/>
      <c r="J68" s="872"/>
      <c r="K68" s="871"/>
      <c r="L68" s="871"/>
      <c r="M68" s="871"/>
      <c r="N68" s="2514">
        <f t="shared" si="1"/>
        <v>0</v>
      </c>
      <c r="O68" s="809"/>
      <c r="P68" s="809"/>
      <c r="Q68" s="809"/>
      <c r="R68" s="809"/>
      <c r="S68" s="809"/>
      <c r="T68" s="809"/>
      <c r="U68" s="809"/>
      <c r="V68" s="809"/>
      <c r="W68" s="809"/>
      <c r="X68" s="809"/>
      <c r="Y68" s="809"/>
      <c r="Z68" s="809"/>
      <c r="AA68" s="809"/>
      <c r="AB68" s="809"/>
      <c r="AC68" s="809"/>
      <c r="AD68" s="809"/>
      <c r="AE68" s="809"/>
      <c r="AF68" s="809"/>
    </row>
    <row r="69" spans="1:32" ht="15">
      <c r="A69" s="857"/>
      <c r="B69" s="858"/>
      <c r="C69" s="859"/>
      <c r="D69" s="857"/>
      <c r="E69" s="813"/>
      <c r="F69" s="813"/>
      <c r="G69" s="813"/>
      <c r="H69" s="870"/>
      <c r="I69" s="870"/>
      <c r="J69" s="872"/>
      <c r="K69" s="871"/>
      <c r="L69" s="871"/>
      <c r="M69" s="871"/>
      <c r="N69" s="2514"/>
      <c r="O69" s="809"/>
      <c r="P69" s="809"/>
      <c r="Q69" s="809"/>
      <c r="R69" s="809"/>
      <c r="S69" s="809"/>
      <c r="T69" s="809"/>
      <c r="U69" s="809"/>
      <c r="V69" s="809"/>
      <c r="W69" s="809"/>
      <c r="X69" s="809"/>
      <c r="Y69" s="809"/>
      <c r="Z69" s="809"/>
      <c r="AA69" s="809"/>
      <c r="AB69" s="809"/>
      <c r="AC69" s="809"/>
      <c r="AD69" s="809"/>
      <c r="AE69" s="809"/>
      <c r="AF69" s="809"/>
    </row>
    <row r="70" spans="1:32" ht="15">
      <c r="A70" s="857"/>
      <c r="B70" s="858"/>
      <c r="C70" s="859" t="s">
        <v>231</v>
      </c>
      <c r="D70" s="857"/>
      <c r="E70" s="813"/>
      <c r="F70" s="813"/>
      <c r="G70" s="813" t="s">
        <v>14</v>
      </c>
      <c r="H70" s="870"/>
      <c r="I70" s="870"/>
      <c r="J70" s="872"/>
      <c r="K70" s="871"/>
      <c r="L70" s="871"/>
      <c r="M70" s="871"/>
      <c r="N70" s="2514">
        <f t="shared" si="1"/>
        <v>0</v>
      </c>
      <c r="O70" s="809"/>
      <c r="P70" s="809"/>
      <c r="Q70" s="809"/>
      <c r="R70" s="809"/>
      <c r="S70" s="809"/>
      <c r="T70" s="809"/>
      <c r="U70" s="809"/>
      <c r="V70" s="809"/>
      <c r="W70" s="809"/>
      <c r="X70" s="809"/>
      <c r="Y70" s="809"/>
      <c r="Z70" s="809"/>
      <c r="AA70" s="809"/>
      <c r="AB70" s="809"/>
      <c r="AC70" s="809"/>
      <c r="AD70" s="809"/>
      <c r="AE70" s="809"/>
      <c r="AF70" s="809"/>
    </row>
    <row r="71" spans="1:32" ht="15">
      <c r="A71" s="857"/>
      <c r="B71" s="858"/>
      <c r="C71" s="859" t="s">
        <v>231</v>
      </c>
      <c r="D71" s="857"/>
      <c r="E71" s="813"/>
      <c r="F71" s="813"/>
      <c r="G71" s="813" t="s">
        <v>451</v>
      </c>
      <c r="H71" s="870"/>
      <c r="I71" s="870"/>
      <c r="J71" s="872"/>
      <c r="K71" s="871"/>
      <c r="L71" s="871"/>
      <c r="M71" s="871"/>
      <c r="N71" s="2514">
        <f t="shared" si="1"/>
        <v>0</v>
      </c>
      <c r="O71" s="809"/>
      <c r="P71" s="809"/>
      <c r="Q71" s="809"/>
      <c r="R71" s="809"/>
      <c r="S71" s="809"/>
      <c r="T71" s="809"/>
      <c r="U71" s="809"/>
      <c r="V71" s="809"/>
      <c r="W71" s="809"/>
      <c r="X71" s="809"/>
      <c r="Y71" s="809"/>
      <c r="Z71" s="809"/>
      <c r="AA71" s="809"/>
      <c r="AB71" s="809"/>
      <c r="AC71" s="809"/>
      <c r="AD71" s="809"/>
      <c r="AE71" s="809"/>
      <c r="AF71" s="809"/>
    </row>
    <row r="72" spans="1:32" ht="15">
      <c r="A72" s="857"/>
      <c r="B72" s="858"/>
      <c r="C72" s="859"/>
      <c r="D72" s="857"/>
      <c r="E72" s="813"/>
      <c r="F72" s="813"/>
      <c r="G72" s="813"/>
      <c r="H72" s="870"/>
      <c r="I72" s="870"/>
      <c r="J72" s="872"/>
      <c r="K72" s="871"/>
      <c r="L72" s="871"/>
      <c r="M72" s="871"/>
      <c r="N72" s="2514"/>
      <c r="O72" s="809"/>
      <c r="P72" s="809"/>
      <c r="Q72" s="809"/>
      <c r="R72" s="809"/>
      <c r="S72" s="809"/>
      <c r="T72" s="809"/>
      <c r="U72" s="809"/>
      <c r="V72" s="809"/>
      <c r="W72" s="809"/>
      <c r="X72" s="809"/>
      <c r="Y72" s="809"/>
      <c r="Z72" s="809"/>
      <c r="AA72" s="809"/>
      <c r="AB72" s="809"/>
      <c r="AC72" s="809"/>
      <c r="AD72" s="809"/>
      <c r="AE72" s="809"/>
      <c r="AF72" s="809"/>
    </row>
    <row r="73" spans="1:32" ht="15">
      <c r="A73" s="857"/>
      <c r="B73" s="858"/>
      <c r="C73" s="859"/>
      <c r="D73" s="857"/>
      <c r="E73" s="813"/>
      <c r="F73" s="813" t="s">
        <v>448</v>
      </c>
      <c r="G73" s="813" t="s">
        <v>253</v>
      </c>
      <c r="H73" s="813"/>
      <c r="I73" s="813"/>
      <c r="J73" s="859">
        <f>J75+J85+J86</f>
        <v>0</v>
      </c>
      <c r="K73" s="858">
        <f>K75+K85+K86</f>
        <v>0</v>
      </c>
      <c r="L73" s="858">
        <f>L75+L85+L86</f>
        <v>0</v>
      </c>
      <c r="M73" s="858">
        <f>M75+M85+M86</f>
        <v>0</v>
      </c>
      <c r="N73" s="2514">
        <f t="shared" si="1"/>
        <v>0</v>
      </c>
      <c r="O73" s="809"/>
      <c r="P73" s="809"/>
      <c r="Q73" s="809"/>
      <c r="R73" s="809"/>
      <c r="S73" s="809"/>
      <c r="T73" s="809"/>
      <c r="U73" s="809"/>
      <c r="V73" s="809"/>
      <c r="W73" s="809"/>
      <c r="X73" s="809"/>
      <c r="Y73" s="809"/>
      <c r="Z73" s="809"/>
      <c r="AA73" s="809"/>
      <c r="AB73" s="809"/>
      <c r="AC73" s="809"/>
      <c r="AD73" s="809"/>
      <c r="AE73" s="809"/>
      <c r="AF73" s="809"/>
    </row>
    <row r="74" spans="1:32" ht="15">
      <c r="A74" s="857"/>
      <c r="B74" s="858"/>
      <c r="C74" s="859"/>
      <c r="D74" s="857"/>
      <c r="E74" s="813"/>
      <c r="F74" s="813"/>
      <c r="G74" s="813"/>
      <c r="H74" s="813"/>
      <c r="I74" s="813"/>
      <c r="J74" s="859"/>
      <c r="K74" s="858"/>
      <c r="L74" s="858"/>
      <c r="M74" s="858"/>
      <c r="N74" s="2514"/>
      <c r="O74" s="809"/>
      <c r="P74" s="809"/>
      <c r="Q74" s="809"/>
      <c r="R74" s="809"/>
      <c r="S74" s="809"/>
      <c r="T74" s="809"/>
      <c r="U74" s="809"/>
      <c r="V74" s="809"/>
      <c r="W74" s="809"/>
      <c r="X74" s="809"/>
      <c r="Y74" s="809"/>
      <c r="Z74" s="809"/>
      <c r="AA74" s="809"/>
      <c r="AB74" s="809"/>
      <c r="AC74" s="809"/>
      <c r="AD74" s="809"/>
      <c r="AE74" s="809"/>
      <c r="AF74" s="809"/>
    </row>
    <row r="75" spans="1:32" ht="15">
      <c r="A75" s="857"/>
      <c r="B75" s="858"/>
      <c r="C75" s="859"/>
      <c r="D75" s="857"/>
      <c r="E75" s="813"/>
      <c r="F75" s="813"/>
      <c r="G75" s="869" t="s">
        <v>394</v>
      </c>
      <c r="H75" s="813" t="s">
        <v>254</v>
      </c>
      <c r="I75" s="813"/>
      <c r="J75" s="859">
        <f>J76+J77+J78+J82+J83</f>
        <v>0</v>
      </c>
      <c r="K75" s="858">
        <f>K76+K77+K78+K82+K83</f>
        <v>0</v>
      </c>
      <c r="L75" s="858">
        <f>L76+L77+L78+L82+L83</f>
        <v>0</v>
      </c>
      <c r="M75" s="858">
        <f>M76+M77+M78+M82+M83</f>
        <v>0</v>
      </c>
      <c r="N75" s="2514">
        <f t="shared" si="1"/>
        <v>0</v>
      </c>
      <c r="O75" s="809"/>
      <c r="P75" s="809"/>
      <c r="Q75" s="809"/>
      <c r="R75" s="809"/>
      <c r="S75" s="809"/>
      <c r="T75" s="809"/>
      <c r="U75" s="809"/>
      <c r="V75" s="809"/>
      <c r="W75" s="809"/>
      <c r="X75" s="809"/>
      <c r="Y75" s="809"/>
      <c r="Z75" s="809"/>
      <c r="AA75" s="809"/>
      <c r="AB75" s="809"/>
      <c r="AC75" s="809"/>
      <c r="AD75" s="809"/>
      <c r="AE75" s="809"/>
      <c r="AF75" s="809"/>
    </row>
    <row r="76" spans="1:32" ht="15">
      <c r="A76" s="857"/>
      <c r="B76" s="858"/>
      <c r="C76" s="859" t="s">
        <v>230</v>
      </c>
      <c r="D76" s="857"/>
      <c r="E76" s="813"/>
      <c r="F76" s="813"/>
      <c r="G76" s="813"/>
      <c r="H76" s="870" t="s">
        <v>255</v>
      </c>
      <c r="I76" s="870"/>
      <c r="J76" s="872"/>
      <c r="K76" s="871"/>
      <c r="L76" s="871"/>
      <c r="M76" s="871"/>
      <c r="N76" s="2514">
        <f t="shared" si="1"/>
        <v>0</v>
      </c>
      <c r="O76" s="809"/>
      <c r="P76" s="809"/>
      <c r="Q76" s="809"/>
      <c r="R76" s="809"/>
      <c r="S76" s="809"/>
      <c r="T76" s="809"/>
      <c r="U76" s="809"/>
      <c r="V76" s="809"/>
      <c r="W76" s="809"/>
      <c r="X76" s="809"/>
      <c r="Y76" s="809"/>
      <c r="Z76" s="809"/>
      <c r="AA76" s="809"/>
      <c r="AB76" s="809"/>
      <c r="AC76" s="809"/>
      <c r="AD76" s="809"/>
      <c r="AE76" s="809"/>
      <c r="AF76" s="809"/>
    </row>
    <row r="77" spans="1:32" ht="15">
      <c r="A77" s="857"/>
      <c r="B77" s="858"/>
      <c r="C77" s="859" t="s">
        <v>230</v>
      </c>
      <c r="D77" s="857"/>
      <c r="E77" s="813"/>
      <c r="F77" s="813"/>
      <c r="G77" s="813"/>
      <c r="H77" s="870" t="s">
        <v>1302</v>
      </c>
      <c r="I77" s="870"/>
      <c r="J77" s="872"/>
      <c r="K77" s="871"/>
      <c r="L77" s="871"/>
      <c r="M77" s="871"/>
      <c r="N77" s="2514">
        <f t="shared" si="1"/>
        <v>0</v>
      </c>
      <c r="O77" s="809"/>
      <c r="P77" s="809"/>
      <c r="Q77" s="809"/>
      <c r="R77" s="809"/>
      <c r="S77" s="809"/>
      <c r="T77" s="809"/>
      <c r="U77" s="809"/>
      <c r="V77" s="809"/>
      <c r="W77" s="809"/>
      <c r="X77" s="809"/>
      <c r="Y77" s="809"/>
      <c r="Z77" s="809"/>
      <c r="AA77" s="809"/>
      <c r="AB77" s="809"/>
      <c r="AC77" s="809"/>
      <c r="AD77" s="809"/>
      <c r="AE77" s="809"/>
      <c r="AF77" s="809"/>
    </row>
    <row r="78" spans="1:32" ht="15">
      <c r="A78" s="857"/>
      <c r="B78" s="858"/>
      <c r="C78" s="859"/>
      <c r="D78" s="857"/>
      <c r="E78" s="813"/>
      <c r="F78" s="813"/>
      <c r="G78" s="813"/>
      <c r="H78" s="870" t="s">
        <v>256</v>
      </c>
      <c r="I78" s="870"/>
      <c r="J78" s="872">
        <f>J79+J80+J81</f>
        <v>0</v>
      </c>
      <c r="K78" s="871">
        <f>K79+K80+K81</f>
        <v>0</v>
      </c>
      <c r="L78" s="871">
        <f>L79+L80+L81</f>
        <v>0</v>
      </c>
      <c r="M78" s="871">
        <f>M79+M80+M81</f>
        <v>0</v>
      </c>
      <c r="N78" s="2514">
        <f t="shared" ref="N78:N128" si="2">J78+K78+L78+M78</f>
        <v>0</v>
      </c>
      <c r="O78" s="809"/>
      <c r="P78" s="809"/>
      <c r="Q78" s="809"/>
      <c r="R78" s="809"/>
      <c r="S78" s="809"/>
      <c r="T78" s="809"/>
      <c r="U78" s="809"/>
      <c r="V78" s="809"/>
      <c r="W78" s="809"/>
      <c r="X78" s="809"/>
      <c r="Y78" s="809"/>
      <c r="Z78" s="809"/>
      <c r="AA78" s="809"/>
      <c r="AB78" s="809"/>
      <c r="AC78" s="809"/>
      <c r="AD78" s="809"/>
      <c r="AE78" s="809"/>
      <c r="AF78" s="809"/>
    </row>
    <row r="79" spans="1:32" ht="15">
      <c r="A79" s="857"/>
      <c r="B79" s="858"/>
      <c r="C79" s="859" t="s">
        <v>230</v>
      </c>
      <c r="D79" s="857"/>
      <c r="E79" s="813"/>
      <c r="F79" s="813"/>
      <c r="G79" s="813"/>
      <c r="H79" s="870"/>
      <c r="I79" s="870" t="s">
        <v>257</v>
      </c>
      <c r="J79" s="872"/>
      <c r="K79" s="871"/>
      <c r="L79" s="871"/>
      <c r="M79" s="871"/>
      <c r="N79" s="2514">
        <f t="shared" si="2"/>
        <v>0</v>
      </c>
      <c r="O79" s="809"/>
      <c r="P79" s="809"/>
      <c r="Q79" s="809"/>
      <c r="R79" s="809"/>
      <c r="S79" s="809"/>
      <c r="T79" s="809"/>
      <c r="U79" s="809"/>
      <c r="V79" s="809"/>
      <c r="W79" s="809"/>
      <c r="X79" s="809"/>
      <c r="Y79" s="809"/>
      <c r="Z79" s="809"/>
      <c r="AA79" s="809"/>
      <c r="AB79" s="809"/>
      <c r="AC79" s="809"/>
      <c r="AD79" s="809"/>
      <c r="AE79" s="809"/>
      <c r="AF79" s="809"/>
    </row>
    <row r="80" spans="1:32" ht="15">
      <c r="A80" s="857"/>
      <c r="B80" s="858"/>
      <c r="C80" s="859" t="s">
        <v>231</v>
      </c>
      <c r="D80" s="857"/>
      <c r="E80" s="813"/>
      <c r="F80" s="813"/>
      <c r="G80" s="813"/>
      <c r="H80" s="870"/>
      <c r="I80" s="870" t="s">
        <v>285</v>
      </c>
      <c r="J80" s="872"/>
      <c r="K80" s="871"/>
      <c r="L80" s="871"/>
      <c r="M80" s="871"/>
      <c r="N80" s="2514">
        <f t="shared" si="2"/>
        <v>0</v>
      </c>
      <c r="O80" s="809"/>
      <c r="P80" s="809"/>
      <c r="Q80" s="809"/>
      <c r="R80" s="809"/>
      <c r="S80" s="809"/>
      <c r="T80" s="809"/>
      <c r="U80" s="809"/>
      <c r="V80" s="809"/>
      <c r="W80" s="809"/>
      <c r="X80" s="809"/>
      <c r="Y80" s="809"/>
      <c r="Z80" s="809"/>
      <c r="AA80" s="809"/>
      <c r="AB80" s="809"/>
      <c r="AC80" s="809"/>
      <c r="AD80" s="809"/>
      <c r="AE80" s="809"/>
      <c r="AF80" s="809"/>
    </row>
    <row r="81" spans="1:32" ht="15">
      <c r="A81" s="857"/>
      <c r="B81" s="858"/>
      <c r="C81" s="859" t="s">
        <v>231</v>
      </c>
      <c r="D81" s="857"/>
      <c r="E81" s="813"/>
      <c r="F81" s="813"/>
      <c r="G81" s="813"/>
      <c r="H81" s="870"/>
      <c r="I81" s="870" t="s">
        <v>258</v>
      </c>
      <c r="J81" s="872"/>
      <c r="K81" s="871"/>
      <c r="L81" s="871"/>
      <c r="M81" s="871"/>
      <c r="N81" s="2514">
        <f t="shared" si="2"/>
        <v>0</v>
      </c>
      <c r="O81" s="809"/>
      <c r="P81" s="809"/>
      <c r="Q81" s="809"/>
      <c r="R81" s="809"/>
      <c r="S81" s="809"/>
      <c r="T81" s="809"/>
      <c r="U81" s="809"/>
      <c r="V81" s="809"/>
      <c r="W81" s="809"/>
      <c r="X81" s="809"/>
      <c r="Y81" s="809"/>
      <c r="Z81" s="809"/>
      <c r="AA81" s="809"/>
      <c r="AB81" s="809"/>
      <c r="AC81" s="809"/>
      <c r="AD81" s="809"/>
      <c r="AE81" s="809"/>
      <c r="AF81" s="809"/>
    </row>
    <row r="82" spans="1:32" ht="15">
      <c r="A82" s="857"/>
      <c r="B82" s="858"/>
      <c r="C82" s="859" t="s">
        <v>230</v>
      </c>
      <c r="D82" s="857"/>
      <c r="E82" s="813"/>
      <c r="F82" s="813"/>
      <c r="G82" s="813"/>
      <c r="H82" s="870" t="s">
        <v>259</v>
      </c>
      <c r="I82" s="870"/>
      <c r="J82" s="872"/>
      <c r="K82" s="871"/>
      <c r="L82" s="871"/>
      <c r="M82" s="871"/>
      <c r="N82" s="2514">
        <f t="shared" si="2"/>
        <v>0</v>
      </c>
      <c r="O82" s="809"/>
      <c r="P82" s="809"/>
      <c r="Q82" s="809"/>
      <c r="R82" s="809"/>
      <c r="S82" s="809"/>
      <c r="T82" s="809"/>
      <c r="U82" s="809"/>
      <c r="V82" s="809"/>
      <c r="W82" s="809"/>
      <c r="X82" s="809"/>
      <c r="Y82" s="809"/>
      <c r="Z82" s="809"/>
      <c r="AA82" s="809"/>
      <c r="AB82" s="809"/>
      <c r="AC82" s="809"/>
      <c r="AD82" s="809"/>
      <c r="AE82" s="809"/>
      <c r="AF82" s="809"/>
    </row>
    <row r="83" spans="1:32" ht="15">
      <c r="A83" s="857"/>
      <c r="B83" s="858"/>
      <c r="C83" s="859" t="s">
        <v>231</v>
      </c>
      <c r="D83" s="857"/>
      <c r="E83" s="1426"/>
      <c r="F83" s="1426"/>
      <c r="G83" s="1426"/>
      <c r="H83" s="1427" t="s">
        <v>1303</v>
      </c>
      <c r="I83" s="1427"/>
      <c r="J83" s="872"/>
      <c r="K83" s="960"/>
      <c r="L83" s="960"/>
      <c r="M83" s="960"/>
      <c r="N83" s="2514">
        <f t="shared" si="2"/>
        <v>0</v>
      </c>
      <c r="O83" s="809"/>
      <c r="P83" s="809"/>
      <c r="Q83" s="809"/>
      <c r="R83" s="809"/>
      <c r="S83" s="809"/>
      <c r="T83" s="809"/>
      <c r="U83" s="809"/>
      <c r="V83" s="809"/>
      <c r="W83" s="809"/>
      <c r="X83" s="809"/>
      <c r="Y83" s="809"/>
      <c r="Z83" s="809"/>
      <c r="AA83" s="809"/>
      <c r="AB83" s="809"/>
      <c r="AC83" s="809"/>
      <c r="AD83" s="809"/>
      <c r="AE83" s="809"/>
      <c r="AF83" s="809"/>
    </row>
    <row r="84" spans="1:32" ht="15">
      <c r="A84" s="857"/>
      <c r="B84" s="858"/>
      <c r="C84" s="859"/>
      <c r="D84" s="857"/>
      <c r="E84" s="813"/>
      <c r="F84" s="813"/>
      <c r="G84" s="813"/>
      <c r="H84" s="813"/>
      <c r="I84" s="813"/>
      <c r="J84" s="872"/>
      <c r="K84" s="871"/>
      <c r="L84" s="871"/>
      <c r="M84" s="871"/>
      <c r="N84" s="2514"/>
      <c r="O84" s="809"/>
      <c r="P84" s="809"/>
      <c r="Q84" s="809"/>
      <c r="R84" s="809"/>
      <c r="S84" s="809"/>
      <c r="T84" s="809"/>
      <c r="U84" s="809"/>
      <c r="V84" s="809"/>
      <c r="W84" s="809"/>
      <c r="X84" s="809"/>
      <c r="Y84" s="809"/>
      <c r="Z84" s="809"/>
      <c r="AA84" s="809"/>
      <c r="AB84" s="809"/>
      <c r="AC84" s="809"/>
      <c r="AD84" s="809"/>
      <c r="AE84" s="809"/>
      <c r="AF84" s="809"/>
    </row>
    <row r="85" spans="1:32" ht="15">
      <c r="A85" s="857"/>
      <c r="B85" s="858"/>
      <c r="C85" s="859" t="s">
        <v>231</v>
      </c>
      <c r="D85" s="857"/>
      <c r="E85" s="813"/>
      <c r="F85" s="813"/>
      <c r="G85" s="813" t="s">
        <v>862</v>
      </c>
      <c r="H85" s="870"/>
      <c r="I85" s="813"/>
      <c r="J85" s="872"/>
      <c r="K85" s="871"/>
      <c r="L85" s="871"/>
      <c r="M85" s="871"/>
      <c r="N85" s="2514">
        <f t="shared" si="2"/>
        <v>0</v>
      </c>
      <c r="O85" s="809"/>
      <c r="P85" s="809"/>
      <c r="Q85" s="809"/>
      <c r="R85" s="809"/>
      <c r="S85" s="809"/>
      <c r="T85" s="809"/>
      <c r="U85" s="809"/>
      <c r="V85" s="809"/>
      <c r="W85" s="809"/>
      <c r="X85" s="809"/>
      <c r="Y85" s="809"/>
      <c r="Z85" s="809"/>
      <c r="AA85" s="809"/>
      <c r="AB85" s="809"/>
      <c r="AC85" s="809"/>
      <c r="AD85" s="809"/>
      <c r="AE85" s="809"/>
      <c r="AF85" s="809"/>
    </row>
    <row r="86" spans="1:32" ht="15">
      <c r="A86" s="857"/>
      <c r="B86" s="858"/>
      <c r="C86" s="859" t="s">
        <v>231</v>
      </c>
      <c r="D86" s="857"/>
      <c r="E86" s="813"/>
      <c r="F86" s="813"/>
      <c r="G86" s="813" t="s">
        <v>451</v>
      </c>
      <c r="H86" s="870"/>
      <c r="I86" s="813"/>
      <c r="J86" s="872"/>
      <c r="K86" s="871"/>
      <c r="L86" s="871"/>
      <c r="M86" s="871"/>
      <c r="N86" s="2514">
        <f t="shared" si="2"/>
        <v>0</v>
      </c>
      <c r="O86" s="809"/>
      <c r="P86" s="809"/>
      <c r="Q86" s="809"/>
      <c r="R86" s="809"/>
      <c r="S86" s="809"/>
      <c r="T86" s="809"/>
      <c r="U86" s="809"/>
      <c r="V86" s="809"/>
      <c r="W86" s="809"/>
      <c r="X86" s="809"/>
      <c r="Y86" s="809"/>
      <c r="Z86" s="809"/>
      <c r="AA86" s="809"/>
      <c r="AB86" s="809"/>
      <c r="AC86" s="809"/>
      <c r="AD86" s="809"/>
      <c r="AE86" s="809"/>
      <c r="AF86" s="809"/>
    </row>
    <row r="87" spans="1:32" ht="15">
      <c r="A87" s="857"/>
      <c r="B87" s="858"/>
      <c r="C87" s="859"/>
      <c r="D87" s="857"/>
      <c r="E87" s="813"/>
      <c r="F87" s="813"/>
      <c r="G87" s="813"/>
      <c r="H87" s="870"/>
      <c r="I87" s="870"/>
      <c r="J87" s="872"/>
      <c r="K87" s="871"/>
      <c r="L87" s="871"/>
      <c r="M87" s="871"/>
      <c r="N87" s="2514"/>
      <c r="O87" s="809"/>
      <c r="P87" s="809"/>
      <c r="Q87" s="809"/>
      <c r="R87" s="809"/>
      <c r="S87" s="809"/>
      <c r="T87" s="809"/>
      <c r="U87" s="809"/>
      <c r="V87" s="809"/>
      <c r="W87" s="809"/>
      <c r="X87" s="809"/>
      <c r="Y87" s="809"/>
      <c r="Z87" s="809"/>
      <c r="AA87" s="809"/>
      <c r="AB87" s="809"/>
      <c r="AC87" s="809"/>
      <c r="AD87" s="809"/>
      <c r="AE87" s="809"/>
      <c r="AF87" s="809"/>
    </row>
    <row r="88" spans="1:32" ht="15">
      <c r="A88" s="857"/>
      <c r="B88" s="858"/>
      <c r="C88" s="859"/>
      <c r="D88" s="857"/>
      <c r="E88" s="813"/>
      <c r="F88" s="813" t="s">
        <v>449</v>
      </c>
      <c r="G88" s="813" t="s">
        <v>260</v>
      </c>
      <c r="H88" s="870"/>
      <c r="I88" s="870"/>
      <c r="J88" s="872">
        <f>J90+J91</f>
        <v>0</v>
      </c>
      <c r="K88" s="871">
        <f>K90+K91</f>
        <v>0</v>
      </c>
      <c r="L88" s="871">
        <f>L90+L91</f>
        <v>0</v>
      </c>
      <c r="M88" s="871">
        <f>M90+M91</f>
        <v>0</v>
      </c>
      <c r="N88" s="2514">
        <f t="shared" si="2"/>
        <v>0</v>
      </c>
      <c r="O88" s="809"/>
      <c r="P88" s="809"/>
      <c r="Q88" s="809"/>
      <c r="R88" s="809"/>
      <c r="S88" s="809"/>
      <c r="T88" s="809"/>
      <c r="U88" s="809"/>
      <c r="V88" s="809"/>
      <c r="W88" s="809"/>
      <c r="X88" s="809"/>
      <c r="Y88" s="809"/>
      <c r="Z88" s="809"/>
      <c r="AA88" s="809"/>
      <c r="AB88" s="809"/>
      <c r="AC88" s="809"/>
      <c r="AD88" s="809"/>
      <c r="AE88" s="809"/>
      <c r="AF88" s="809"/>
    </row>
    <row r="89" spans="1:32" ht="15">
      <c r="A89" s="857"/>
      <c r="B89" s="858"/>
      <c r="C89" s="859"/>
      <c r="D89" s="857"/>
      <c r="E89" s="813"/>
      <c r="F89" s="813"/>
      <c r="G89" s="813" t="s">
        <v>261</v>
      </c>
      <c r="H89" s="870"/>
      <c r="I89" s="870"/>
      <c r="J89" s="872"/>
      <c r="K89" s="871"/>
      <c r="L89" s="871"/>
      <c r="M89" s="871"/>
      <c r="N89" s="2514">
        <f t="shared" si="2"/>
        <v>0</v>
      </c>
      <c r="O89" s="809"/>
      <c r="P89" s="809"/>
      <c r="Q89" s="809"/>
      <c r="R89" s="809"/>
      <c r="S89" s="809"/>
      <c r="T89" s="809"/>
      <c r="U89" s="809"/>
      <c r="V89" s="809"/>
      <c r="W89" s="809"/>
      <c r="X89" s="809"/>
      <c r="Y89" s="809"/>
      <c r="Z89" s="809"/>
      <c r="AA89" s="809"/>
      <c r="AB89" s="809"/>
      <c r="AC89" s="809"/>
      <c r="AD89" s="809"/>
      <c r="AE89" s="809"/>
      <c r="AF89" s="809"/>
    </row>
    <row r="90" spans="1:32" ht="15">
      <c r="A90" s="857"/>
      <c r="B90" s="858"/>
      <c r="C90" s="859" t="s">
        <v>231</v>
      </c>
      <c r="D90" s="857"/>
      <c r="E90" s="813"/>
      <c r="F90" s="813"/>
      <c r="G90" s="813"/>
      <c r="H90" s="870" t="s">
        <v>285</v>
      </c>
      <c r="I90" s="870"/>
      <c r="J90" s="872"/>
      <c r="K90" s="871"/>
      <c r="L90" s="871"/>
      <c r="M90" s="871"/>
      <c r="N90" s="2514">
        <f t="shared" si="2"/>
        <v>0</v>
      </c>
      <c r="O90" s="809"/>
      <c r="P90" s="809"/>
      <c r="Q90" s="809"/>
      <c r="R90" s="809"/>
      <c r="S90" s="809"/>
      <c r="T90" s="809"/>
      <c r="U90" s="809"/>
      <c r="V90" s="809"/>
      <c r="W90" s="809"/>
      <c r="X90" s="809"/>
      <c r="Y90" s="809"/>
      <c r="Z90" s="809"/>
      <c r="AA90" s="809"/>
      <c r="AB90" s="809"/>
      <c r="AC90" s="809"/>
      <c r="AD90" s="809"/>
      <c r="AE90" s="809"/>
      <c r="AF90" s="809"/>
    </row>
    <row r="91" spans="1:32" ht="15">
      <c r="A91" s="857"/>
      <c r="B91" s="858"/>
      <c r="C91" s="859" t="s">
        <v>230</v>
      </c>
      <c r="D91" s="857"/>
      <c r="E91" s="813"/>
      <c r="F91" s="813"/>
      <c r="G91" s="813"/>
      <c r="H91" s="870" t="s">
        <v>286</v>
      </c>
      <c r="I91" s="870"/>
      <c r="J91" s="872"/>
      <c r="K91" s="871"/>
      <c r="L91" s="871"/>
      <c r="M91" s="871"/>
      <c r="N91" s="2514">
        <f t="shared" si="2"/>
        <v>0</v>
      </c>
      <c r="O91" s="809"/>
      <c r="P91" s="809"/>
      <c r="Q91" s="809"/>
      <c r="R91" s="809"/>
      <c r="S91" s="809"/>
      <c r="T91" s="809"/>
      <c r="U91" s="809"/>
      <c r="V91" s="809"/>
      <c r="W91" s="809"/>
      <c r="X91" s="809"/>
      <c r="Y91" s="809"/>
      <c r="Z91" s="809"/>
      <c r="AA91" s="809"/>
      <c r="AB91" s="809"/>
      <c r="AC91" s="809"/>
      <c r="AD91" s="809"/>
      <c r="AE91" s="809"/>
      <c r="AF91" s="809"/>
    </row>
    <row r="92" spans="1:32" ht="15">
      <c r="A92" s="857"/>
      <c r="B92" s="858"/>
      <c r="C92" s="859"/>
      <c r="D92" s="857"/>
      <c r="E92" s="813"/>
      <c r="F92" s="813"/>
      <c r="G92" s="813"/>
      <c r="H92" s="870"/>
      <c r="I92" s="870"/>
      <c r="J92" s="872"/>
      <c r="K92" s="871"/>
      <c r="L92" s="871"/>
      <c r="M92" s="871"/>
      <c r="N92" s="2514"/>
      <c r="O92" s="809"/>
      <c r="P92" s="809"/>
      <c r="Q92" s="809"/>
      <c r="R92" s="809"/>
      <c r="S92" s="809"/>
      <c r="T92" s="809"/>
      <c r="U92" s="809"/>
      <c r="V92" s="809"/>
      <c r="W92" s="809"/>
      <c r="X92" s="809"/>
      <c r="Y92" s="809"/>
      <c r="Z92" s="809"/>
      <c r="AA92" s="809"/>
      <c r="AB92" s="809"/>
      <c r="AC92" s="809"/>
      <c r="AD92" s="809"/>
      <c r="AE92" s="809"/>
      <c r="AF92" s="809"/>
    </row>
    <row r="93" spans="1:32" ht="15">
      <c r="A93" s="857"/>
      <c r="B93" s="858"/>
      <c r="C93" s="859" t="s">
        <v>231</v>
      </c>
      <c r="D93" s="857"/>
      <c r="E93" s="813"/>
      <c r="F93" s="813"/>
      <c r="G93" s="813" t="s">
        <v>862</v>
      </c>
      <c r="H93" s="870"/>
      <c r="I93" s="870"/>
      <c r="J93" s="872"/>
      <c r="K93" s="871"/>
      <c r="L93" s="871"/>
      <c r="M93" s="871"/>
      <c r="N93" s="2514">
        <f t="shared" si="2"/>
        <v>0</v>
      </c>
      <c r="O93" s="809"/>
      <c r="P93" s="809"/>
      <c r="Q93" s="809"/>
      <c r="R93" s="809"/>
      <c r="S93" s="809"/>
      <c r="T93" s="809"/>
      <c r="U93" s="809"/>
      <c r="V93" s="809"/>
      <c r="W93" s="809"/>
      <c r="X93" s="809"/>
      <c r="Y93" s="809"/>
      <c r="Z93" s="809"/>
      <c r="AA93" s="809"/>
      <c r="AB93" s="809"/>
      <c r="AC93" s="809"/>
      <c r="AD93" s="809"/>
      <c r="AE93" s="809"/>
      <c r="AF93" s="809"/>
    </row>
    <row r="94" spans="1:32" ht="15">
      <c r="A94" s="857"/>
      <c r="B94" s="858"/>
      <c r="C94" s="859" t="s">
        <v>231</v>
      </c>
      <c r="D94" s="857"/>
      <c r="E94" s="813"/>
      <c r="F94" s="813"/>
      <c r="G94" s="813" t="s">
        <v>451</v>
      </c>
      <c r="H94" s="870"/>
      <c r="I94" s="870"/>
      <c r="J94" s="872"/>
      <c r="K94" s="871"/>
      <c r="L94" s="871"/>
      <c r="M94" s="871"/>
      <c r="N94" s="2514">
        <f t="shared" si="2"/>
        <v>0</v>
      </c>
      <c r="O94" s="809"/>
      <c r="P94" s="809"/>
      <c r="Q94" s="809"/>
      <c r="R94" s="809"/>
      <c r="S94" s="809"/>
      <c r="T94" s="809"/>
      <c r="U94" s="809"/>
      <c r="V94" s="809"/>
      <c r="W94" s="809"/>
      <c r="X94" s="809"/>
      <c r="Y94" s="809"/>
      <c r="Z94" s="809"/>
      <c r="AA94" s="809"/>
      <c r="AB94" s="809"/>
      <c r="AC94" s="809"/>
      <c r="AD94" s="809"/>
      <c r="AE94" s="809"/>
      <c r="AF94" s="809"/>
    </row>
    <row r="95" spans="1:32" ht="15">
      <c r="A95" s="857"/>
      <c r="B95" s="858"/>
      <c r="C95" s="859"/>
      <c r="D95" s="857"/>
      <c r="E95" s="813"/>
      <c r="F95" s="813"/>
      <c r="G95" s="813"/>
      <c r="H95" s="870"/>
      <c r="I95" s="870"/>
      <c r="J95" s="872"/>
      <c r="K95" s="871"/>
      <c r="L95" s="871"/>
      <c r="M95" s="871"/>
      <c r="N95" s="2514"/>
      <c r="O95" s="809"/>
      <c r="P95" s="809"/>
      <c r="Q95" s="809"/>
      <c r="R95" s="809"/>
      <c r="S95" s="809"/>
      <c r="T95" s="809"/>
      <c r="U95" s="809"/>
      <c r="V95" s="809"/>
      <c r="W95" s="809"/>
      <c r="X95" s="809"/>
      <c r="Y95" s="809"/>
      <c r="Z95" s="809"/>
      <c r="AA95" s="809"/>
      <c r="AB95" s="809"/>
      <c r="AC95" s="809"/>
      <c r="AD95" s="809"/>
      <c r="AE95" s="809"/>
      <c r="AF95" s="809"/>
    </row>
    <row r="96" spans="1:32" ht="15">
      <c r="A96" s="857"/>
      <c r="B96" s="858"/>
      <c r="C96" s="859"/>
      <c r="D96" s="857"/>
      <c r="E96" s="813" t="s">
        <v>440</v>
      </c>
      <c r="F96" s="813" t="s">
        <v>262</v>
      </c>
      <c r="G96" s="813"/>
      <c r="H96" s="813"/>
      <c r="I96" s="813"/>
      <c r="J96" s="859">
        <f>J98+J99+J100+J101+J102</f>
        <v>0</v>
      </c>
      <c r="K96" s="858">
        <f>K98+K99+K100+K101+K102</f>
        <v>0</v>
      </c>
      <c r="L96" s="858">
        <f>L98+L99+L100+L101+L102</f>
        <v>0</v>
      </c>
      <c r="M96" s="858">
        <f>M98+M99+M100+M101+M102</f>
        <v>0</v>
      </c>
      <c r="N96" s="2514">
        <f t="shared" si="2"/>
        <v>0</v>
      </c>
      <c r="O96" s="809"/>
      <c r="P96" s="809"/>
      <c r="Q96" s="809"/>
      <c r="R96" s="809"/>
      <c r="S96" s="809"/>
      <c r="T96" s="809"/>
      <c r="U96" s="809"/>
      <c r="V96" s="809"/>
      <c r="W96" s="809"/>
      <c r="X96" s="809"/>
      <c r="Y96" s="809"/>
      <c r="Z96" s="809"/>
      <c r="AA96" s="809"/>
      <c r="AB96" s="809"/>
      <c r="AC96" s="809"/>
      <c r="AD96" s="809"/>
      <c r="AE96" s="809"/>
      <c r="AF96" s="809"/>
    </row>
    <row r="97" spans="1:32" ht="15">
      <c r="A97" s="857"/>
      <c r="B97" s="858"/>
      <c r="C97" s="859"/>
      <c r="D97" s="857"/>
      <c r="E97" s="813"/>
      <c r="F97" s="813"/>
      <c r="G97" s="813"/>
      <c r="H97" s="813"/>
      <c r="I97" s="813"/>
      <c r="J97" s="859"/>
      <c r="K97" s="858"/>
      <c r="L97" s="858"/>
      <c r="M97" s="858"/>
      <c r="N97" s="2514"/>
      <c r="O97" s="809"/>
      <c r="P97" s="809"/>
      <c r="Q97" s="809"/>
      <c r="R97" s="809"/>
      <c r="S97" s="809"/>
      <c r="T97" s="809"/>
      <c r="U97" s="809"/>
      <c r="V97" s="809"/>
      <c r="W97" s="809"/>
      <c r="X97" s="809"/>
      <c r="Y97" s="809"/>
      <c r="Z97" s="809"/>
      <c r="AA97" s="809"/>
      <c r="AB97" s="809"/>
      <c r="AC97" s="809"/>
      <c r="AD97" s="809"/>
      <c r="AE97" s="809"/>
      <c r="AF97" s="809"/>
    </row>
    <row r="98" spans="1:32" ht="15">
      <c r="A98" s="857"/>
      <c r="B98" s="858"/>
      <c r="C98" s="876" t="s">
        <v>231</v>
      </c>
      <c r="D98" s="815"/>
      <c r="E98" s="815"/>
      <c r="F98" s="815"/>
      <c r="G98" s="815" t="s">
        <v>500</v>
      </c>
      <c r="H98" s="815"/>
      <c r="I98" s="815"/>
      <c r="J98" s="859"/>
      <c r="K98" s="858"/>
      <c r="L98" s="858"/>
      <c r="M98" s="858"/>
      <c r="N98" s="2514">
        <f t="shared" si="2"/>
        <v>0</v>
      </c>
      <c r="O98" s="809"/>
      <c r="P98" s="809"/>
      <c r="Q98" s="809"/>
      <c r="R98" s="809"/>
      <c r="S98" s="809"/>
      <c r="T98" s="809"/>
      <c r="U98" s="809"/>
      <c r="V98" s="809"/>
      <c r="W98" s="809"/>
      <c r="X98" s="809"/>
      <c r="Y98" s="809"/>
      <c r="Z98" s="809"/>
      <c r="AA98" s="809"/>
      <c r="AB98" s="809"/>
      <c r="AC98" s="809"/>
      <c r="AD98" s="809"/>
      <c r="AE98" s="809"/>
      <c r="AF98" s="809"/>
    </row>
    <row r="99" spans="1:32" ht="15">
      <c r="A99" s="857"/>
      <c r="B99" s="858"/>
      <c r="C99" s="876" t="s">
        <v>231</v>
      </c>
      <c r="D99" s="815"/>
      <c r="E99" s="815"/>
      <c r="F99" s="815"/>
      <c r="G99" s="815" t="s">
        <v>501</v>
      </c>
      <c r="H99" s="816"/>
      <c r="I99" s="816"/>
      <c r="J99" s="872"/>
      <c r="K99" s="871"/>
      <c r="L99" s="871"/>
      <c r="M99" s="871"/>
      <c r="N99" s="2514">
        <f t="shared" si="2"/>
        <v>0</v>
      </c>
      <c r="O99" s="809"/>
      <c r="P99" s="809"/>
      <c r="Q99" s="809"/>
      <c r="R99" s="809"/>
      <c r="S99" s="809"/>
      <c r="T99" s="809"/>
      <c r="U99" s="809"/>
      <c r="V99" s="809"/>
      <c r="W99" s="809"/>
      <c r="X99" s="809"/>
      <c r="Y99" s="809"/>
      <c r="Z99" s="809"/>
      <c r="AA99" s="809"/>
      <c r="AB99" s="809"/>
      <c r="AC99" s="809"/>
      <c r="AD99" s="809"/>
      <c r="AE99" s="809"/>
      <c r="AF99" s="809"/>
    </row>
    <row r="100" spans="1:32" ht="15">
      <c r="A100" s="857"/>
      <c r="B100" s="858"/>
      <c r="C100" s="876" t="s">
        <v>502</v>
      </c>
      <c r="D100" s="815"/>
      <c r="E100" s="815"/>
      <c r="F100" s="815"/>
      <c r="G100" s="815" t="s">
        <v>503</v>
      </c>
      <c r="H100" s="816"/>
      <c r="I100" s="816"/>
      <c r="J100" s="872"/>
      <c r="K100" s="871"/>
      <c r="L100" s="871"/>
      <c r="M100" s="871"/>
      <c r="N100" s="2514">
        <f t="shared" si="2"/>
        <v>0</v>
      </c>
      <c r="O100" s="809"/>
      <c r="P100" s="809"/>
      <c r="Q100" s="809"/>
      <c r="R100" s="809"/>
      <c r="S100" s="809"/>
      <c r="T100" s="809"/>
      <c r="U100" s="809"/>
      <c r="V100" s="809"/>
      <c r="W100" s="809"/>
      <c r="X100" s="809"/>
      <c r="Y100" s="809"/>
      <c r="Z100" s="809"/>
      <c r="AA100" s="809"/>
      <c r="AB100" s="809"/>
      <c r="AC100" s="809"/>
      <c r="AD100" s="809"/>
      <c r="AE100" s="809"/>
      <c r="AF100" s="809"/>
    </row>
    <row r="101" spans="1:32" ht="15">
      <c r="A101" s="857"/>
      <c r="B101" s="858"/>
      <c r="C101" s="876" t="s">
        <v>231</v>
      </c>
      <c r="D101" s="815"/>
      <c r="E101" s="815"/>
      <c r="F101" s="815"/>
      <c r="G101" s="815" t="s">
        <v>1304</v>
      </c>
      <c r="H101" s="815"/>
      <c r="I101" s="815"/>
      <c r="J101" s="859"/>
      <c r="K101" s="858"/>
      <c r="L101" s="858"/>
      <c r="M101" s="858"/>
      <c r="N101" s="2514">
        <f t="shared" si="2"/>
        <v>0</v>
      </c>
      <c r="O101" s="809"/>
      <c r="P101" s="809"/>
      <c r="Q101" s="809"/>
      <c r="R101" s="809"/>
      <c r="S101" s="809"/>
      <c r="T101" s="809"/>
      <c r="U101" s="809"/>
      <c r="V101" s="809"/>
      <c r="W101" s="809"/>
      <c r="X101" s="809"/>
      <c r="Y101" s="809"/>
      <c r="Z101" s="809"/>
      <c r="AA101" s="809"/>
      <c r="AB101" s="809"/>
      <c r="AC101" s="809"/>
      <c r="AD101" s="809"/>
      <c r="AE101" s="809"/>
      <c r="AF101" s="809"/>
    </row>
    <row r="102" spans="1:32" ht="15">
      <c r="A102" s="857"/>
      <c r="B102" s="858"/>
      <c r="C102" s="876" t="s">
        <v>231</v>
      </c>
      <c r="D102" s="815"/>
      <c r="E102" s="815"/>
      <c r="F102" s="815"/>
      <c r="G102" s="815" t="s">
        <v>504</v>
      </c>
      <c r="H102" s="815"/>
      <c r="I102" s="815"/>
      <c r="J102" s="859"/>
      <c r="K102" s="858"/>
      <c r="L102" s="858"/>
      <c r="M102" s="858"/>
      <c r="N102" s="2514">
        <f t="shared" si="2"/>
        <v>0</v>
      </c>
      <c r="O102" s="809"/>
      <c r="P102" s="809"/>
      <c r="Q102" s="809"/>
      <c r="R102" s="809"/>
      <c r="S102" s="809"/>
      <c r="T102" s="809"/>
      <c r="U102" s="809"/>
      <c r="V102" s="809"/>
      <c r="W102" s="809"/>
      <c r="X102" s="809"/>
      <c r="Y102" s="809"/>
      <c r="Z102" s="809"/>
      <c r="AA102" s="809"/>
      <c r="AB102" s="809"/>
      <c r="AC102" s="809"/>
      <c r="AD102" s="809"/>
      <c r="AE102" s="809"/>
      <c r="AF102" s="809"/>
    </row>
    <row r="103" spans="1:32" ht="15">
      <c r="A103" s="857"/>
      <c r="B103" s="858"/>
      <c r="C103" s="859"/>
      <c r="D103" s="857"/>
      <c r="E103" s="813"/>
      <c r="F103" s="813"/>
      <c r="G103" s="870"/>
      <c r="H103" s="870"/>
      <c r="I103" s="870"/>
      <c r="J103" s="872"/>
      <c r="K103" s="871"/>
      <c r="L103" s="871"/>
      <c r="M103" s="871"/>
      <c r="N103" s="2514"/>
      <c r="O103" s="809"/>
      <c r="P103" s="809"/>
      <c r="Q103" s="809"/>
      <c r="R103" s="809"/>
      <c r="S103" s="809"/>
      <c r="T103" s="809"/>
      <c r="U103" s="809"/>
      <c r="V103" s="809"/>
      <c r="W103" s="809"/>
      <c r="X103" s="809"/>
      <c r="Y103" s="809"/>
      <c r="Z103" s="809"/>
      <c r="AA103" s="809"/>
      <c r="AB103" s="809"/>
      <c r="AC103" s="809"/>
      <c r="AD103" s="809"/>
      <c r="AE103" s="809"/>
      <c r="AF103" s="809"/>
    </row>
    <row r="104" spans="1:32" ht="15">
      <c r="A104" s="857"/>
      <c r="B104" s="858"/>
      <c r="C104" s="859" t="s">
        <v>231</v>
      </c>
      <c r="D104" s="857"/>
      <c r="E104" s="813"/>
      <c r="F104" s="813"/>
      <c r="G104" s="813" t="s">
        <v>862</v>
      </c>
      <c r="H104" s="870"/>
      <c r="I104" s="813"/>
      <c r="J104" s="859"/>
      <c r="K104" s="858"/>
      <c r="L104" s="858"/>
      <c r="M104" s="858"/>
      <c r="N104" s="2514">
        <f t="shared" si="2"/>
        <v>0</v>
      </c>
      <c r="O104" s="809"/>
      <c r="P104" s="809"/>
      <c r="Q104" s="809"/>
      <c r="R104" s="809"/>
      <c r="S104" s="809"/>
      <c r="T104" s="809"/>
      <c r="U104" s="809"/>
      <c r="V104" s="809"/>
      <c r="W104" s="809"/>
      <c r="X104" s="809"/>
      <c r="Y104" s="809"/>
      <c r="Z104" s="809"/>
      <c r="AA104" s="809"/>
      <c r="AB104" s="809"/>
      <c r="AC104" s="809"/>
      <c r="AD104" s="809"/>
      <c r="AE104" s="809"/>
      <c r="AF104" s="809"/>
    </row>
    <row r="105" spans="1:32" ht="15">
      <c r="A105" s="857"/>
      <c r="B105" s="858"/>
      <c r="C105" s="859"/>
      <c r="D105" s="857"/>
      <c r="E105" s="813"/>
      <c r="F105" s="813"/>
      <c r="G105" s="870"/>
      <c r="H105" s="870"/>
      <c r="I105" s="870"/>
      <c r="J105" s="872"/>
      <c r="K105" s="871"/>
      <c r="L105" s="871"/>
      <c r="M105" s="871"/>
      <c r="N105" s="2514"/>
      <c r="O105" s="809"/>
      <c r="P105" s="809"/>
      <c r="Q105" s="809"/>
      <c r="R105" s="809"/>
      <c r="S105" s="809"/>
      <c r="T105" s="809"/>
      <c r="U105" s="809"/>
      <c r="V105" s="809"/>
      <c r="W105" s="809"/>
      <c r="X105" s="809"/>
      <c r="Y105" s="809"/>
      <c r="Z105" s="809"/>
      <c r="AA105" s="809"/>
      <c r="AB105" s="809"/>
      <c r="AC105" s="809"/>
      <c r="AD105" s="809"/>
      <c r="AE105" s="809"/>
      <c r="AF105" s="809"/>
    </row>
    <row r="106" spans="1:32" ht="15">
      <c r="A106" s="857"/>
      <c r="B106" s="858"/>
      <c r="C106" s="859"/>
      <c r="D106" s="857"/>
      <c r="E106" s="813" t="s">
        <v>441</v>
      </c>
      <c r="F106" s="813" t="s">
        <v>1305</v>
      </c>
      <c r="G106" s="813"/>
      <c r="H106" s="870"/>
      <c r="I106" s="870"/>
      <c r="J106" s="859">
        <f>J108+J109</f>
        <v>0</v>
      </c>
      <c r="K106" s="858">
        <f>K108+K109</f>
        <v>0</v>
      </c>
      <c r="L106" s="858">
        <f>L108+L109</f>
        <v>0</v>
      </c>
      <c r="M106" s="858">
        <f>M108+M109</f>
        <v>0</v>
      </c>
      <c r="N106" s="2514">
        <f t="shared" si="2"/>
        <v>0</v>
      </c>
      <c r="O106" s="809"/>
      <c r="P106" s="809"/>
      <c r="Q106" s="809"/>
      <c r="R106" s="809"/>
      <c r="S106" s="809"/>
      <c r="T106" s="809"/>
      <c r="U106" s="809"/>
      <c r="V106" s="809"/>
      <c r="W106" s="809"/>
      <c r="X106" s="809"/>
      <c r="Y106" s="809"/>
      <c r="Z106" s="809"/>
      <c r="AA106" s="809"/>
      <c r="AB106" s="809"/>
      <c r="AC106" s="809"/>
      <c r="AD106" s="809"/>
      <c r="AE106" s="809"/>
      <c r="AF106" s="809"/>
    </row>
    <row r="107" spans="1:32" s="865" customFormat="1" ht="15" customHeight="1">
      <c r="A107" s="857"/>
      <c r="B107" s="858"/>
      <c r="C107" s="859"/>
      <c r="D107" s="857"/>
      <c r="E107" s="813"/>
      <c r="F107" s="813"/>
      <c r="G107" s="813"/>
      <c r="H107" s="870"/>
      <c r="I107" s="870"/>
      <c r="J107" s="872"/>
      <c r="K107" s="871"/>
      <c r="L107" s="871"/>
      <c r="M107" s="871"/>
      <c r="N107" s="2514"/>
      <c r="O107" s="864"/>
      <c r="P107" s="864"/>
      <c r="Q107" s="864"/>
    </row>
    <row r="108" spans="1:32" s="865" customFormat="1" ht="15" customHeight="1">
      <c r="A108" s="857"/>
      <c r="B108" s="858"/>
      <c r="C108" s="859" t="s">
        <v>231</v>
      </c>
      <c r="D108" s="857"/>
      <c r="E108" s="813"/>
      <c r="F108" s="813"/>
      <c r="G108" s="813" t="s">
        <v>1306</v>
      </c>
      <c r="H108" s="870"/>
      <c r="I108" s="870"/>
      <c r="J108" s="872"/>
      <c r="K108" s="871"/>
      <c r="L108" s="871"/>
      <c r="M108" s="871"/>
      <c r="N108" s="2514">
        <f t="shared" si="2"/>
        <v>0</v>
      </c>
      <c r="O108" s="864"/>
      <c r="P108" s="864"/>
      <c r="Q108" s="864"/>
    </row>
    <row r="109" spans="1:32" s="865" customFormat="1" ht="15" customHeight="1">
      <c r="A109" s="857"/>
      <c r="B109" s="858"/>
      <c r="C109" s="859" t="s">
        <v>231</v>
      </c>
      <c r="D109" s="857"/>
      <c r="E109" s="813"/>
      <c r="F109" s="813"/>
      <c r="G109" s="813" t="s">
        <v>1307</v>
      </c>
      <c r="H109" s="870"/>
      <c r="I109" s="870"/>
      <c r="J109" s="872"/>
      <c r="K109" s="871"/>
      <c r="L109" s="871"/>
      <c r="M109" s="871"/>
      <c r="N109" s="2514">
        <f t="shared" si="2"/>
        <v>0</v>
      </c>
      <c r="O109" s="864"/>
      <c r="P109" s="864"/>
      <c r="Q109" s="864"/>
    </row>
    <row r="110" spans="1:32" s="865" customFormat="1" ht="15" customHeight="1">
      <c r="A110" s="857"/>
      <c r="B110" s="858"/>
      <c r="C110" s="859"/>
      <c r="D110" s="857"/>
      <c r="E110" s="813"/>
      <c r="F110" s="813"/>
      <c r="G110" s="813"/>
      <c r="H110" s="870"/>
      <c r="I110" s="870"/>
      <c r="J110" s="872"/>
      <c r="K110" s="871"/>
      <c r="L110" s="871"/>
      <c r="M110" s="871"/>
      <c r="N110" s="2514"/>
      <c r="O110" s="864"/>
      <c r="P110" s="864"/>
      <c r="Q110" s="864"/>
    </row>
    <row r="111" spans="1:32" s="865" customFormat="1" ht="15" customHeight="1">
      <c r="A111" s="857"/>
      <c r="B111" s="858"/>
      <c r="C111" s="859"/>
      <c r="D111" s="857"/>
      <c r="E111" s="813" t="s">
        <v>442</v>
      </c>
      <c r="F111" s="813" t="s">
        <v>263</v>
      </c>
      <c r="G111" s="813"/>
      <c r="H111" s="813"/>
      <c r="I111" s="813"/>
      <c r="J111" s="859">
        <f>J113+J114+J115+J116+J122+J126+J127+J129+J128</f>
        <v>0</v>
      </c>
      <c r="K111" s="858">
        <f>K113+K114+K115+K116+K122+K126+K127+K129+K128</f>
        <v>0</v>
      </c>
      <c r="L111" s="858">
        <f>L113+L114+L115+L116+L122+L126+L127+L129+L128</f>
        <v>0</v>
      </c>
      <c r="M111" s="858">
        <f>M113+M114+M115+M116+M122+M126+M127+M129+M128</f>
        <v>0</v>
      </c>
      <c r="N111" s="2514">
        <f t="shared" si="2"/>
        <v>0</v>
      </c>
      <c r="O111" s="864"/>
      <c r="P111" s="864"/>
      <c r="Q111" s="864"/>
    </row>
    <row r="112" spans="1:32" s="865" customFormat="1" ht="15" customHeight="1">
      <c r="A112" s="857"/>
      <c r="B112" s="858"/>
      <c r="C112" s="859"/>
      <c r="D112" s="857"/>
      <c r="E112" s="813"/>
      <c r="F112" s="813"/>
      <c r="G112" s="813"/>
      <c r="H112" s="813"/>
      <c r="I112" s="813"/>
      <c r="J112" s="859"/>
      <c r="K112" s="858"/>
      <c r="L112" s="858"/>
      <c r="M112" s="858"/>
      <c r="N112" s="2514"/>
      <c r="O112" s="864"/>
      <c r="P112" s="864"/>
      <c r="Q112" s="864"/>
    </row>
    <row r="113" spans="1:32" s="865" customFormat="1" ht="15" customHeight="1">
      <c r="A113" s="857"/>
      <c r="B113" s="858"/>
      <c r="C113" s="859" t="s">
        <v>231</v>
      </c>
      <c r="D113" s="857"/>
      <c r="E113" s="813"/>
      <c r="F113" s="813" t="s">
        <v>443</v>
      </c>
      <c r="G113" s="813" t="s">
        <v>264</v>
      </c>
      <c r="I113" s="870"/>
      <c r="J113" s="872"/>
      <c r="K113" s="871"/>
      <c r="L113" s="871"/>
      <c r="M113" s="871"/>
      <c r="N113" s="2514">
        <f t="shared" si="2"/>
        <v>0</v>
      </c>
      <c r="O113" s="864"/>
      <c r="P113" s="864"/>
      <c r="Q113" s="864"/>
    </row>
    <row r="114" spans="1:32" ht="15">
      <c r="A114" s="857"/>
      <c r="B114" s="858"/>
      <c r="C114" s="859" t="s">
        <v>231</v>
      </c>
      <c r="D114" s="857"/>
      <c r="E114" s="813"/>
      <c r="F114" s="813" t="s">
        <v>444</v>
      </c>
      <c r="G114" s="813" t="s">
        <v>237</v>
      </c>
      <c r="H114" s="813"/>
      <c r="I114" s="870"/>
      <c r="J114" s="872"/>
      <c r="K114" s="871"/>
      <c r="L114" s="871"/>
      <c r="M114" s="871"/>
      <c r="N114" s="2514">
        <f t="shared" si="2"/>
        <v>0</v>
      </c>
      <c r="O114" s="809"/>
      <c r="P114" s="809"/>
      <c r="Q114" s="809"/>
      <c r="R114" s="809"/>
      <c r="S114" s="809"/>
      <c r="T114" s="809"/>
      <c r="U114" s="809"/>
      <c r="V114" s="809"/>
      <c r="W114" s="809"/>
      <c r="X114" s="809"/>
      <c r="Y114" s="809"/>
      <c r="Z114" s="809"/>
      <c r="AA114" s="809"/>
      <c r="AB114" s="809"/>
      <c r="AC114" s="809"/>
      <c r="AD114" s="809"/>
      <c r="AE114" s="809"/>
      <c r="AF114" s="809"/>
    </row>
    <row r="115" spans="1:32" ht="15">
      <c r="A115" s="857"/>
      <c r="B115" s="858"/>
      <c r="C115" s="859" t="s">
        <v>231</v>
      </c>
      <c r="D115" s="857"/>
      <c r="E115" s="813"/>
      <c r="F115" s="813" t="s">
        <v>445</v>
      </c>
      <c r="G115" s="813" t="s">
        <v>238</v>
      </c>
      <c r="H115" s="813"/>
      <c r="I115" s="870"/>
      <c r="J115" s="872"/>
      <c r="K115" s="871"/>
      <c r="L115" s="871"/>
      <c r="M115" s="871"/>
      <c r="N115" s="2514">
        <f t="shared" si="2"/>
        <v>0</v>
      </c>
      <c r="O115" s="809"/>
      <c r="P115" s="809"/>
      <c r="Q115" s="809"/>
      <c r="R115" s="809"/>
      <c r="S115" s="809"/>
      <c r="T115" s="809"/>
      <c r="U115" s="809"/>
      <c r="V115" s="809"/>
      <c r="W115" s="809"/>
      <c r="X115" s="809"/>
      <c r="Y115" s="809"/>
      <c r="Z115" s="809"/>
      <c r="AA115" s="809"/>
      <c r="AB115" s="809"/>
      <c r="AC115" s="809"/>
      <c r="AD115" s="809"/>
      <c r="AE115" s="809"/>
      <c r="AF115" s="809"/>
    </row>
    <row r="116" spans="1:32" ht="15">
      <c r="A116" s="857"/>
      <c r="B116" s="858"/>
      <c r="C116" s="859" t="s">
        <v>231</v>
      </c>
      <c r="D116" s="857"/>
      <c r="E116" s="813"/>
      <c r="F116" s="813" t="s">
        <v>1308</v>
      </c>
      <c r="G116" s="813" t="s">
        <v>239</v>
      </c>
      <c r="H116" s="813"/>
      <c r="I116" s="870"/>
      <c r="J116" s="872">
        <f t="shared" ref="J116" si="3">J117+J118+J119+J120+J121</f>
        <v>0</v>
      </c>
      <c r="K116" s="871">
        <f t="shared" ref="K116" si="4">K117+K118+K119+K120+K121</f>
        <v>0</v>
      </c>
      <c r="L116" s="871">
        <f t="shared" ref="L116" si="5">L117+L118+L119+L120+L121</f>
        <v>0</v>
      </c>
      <c r="M116" s="871">
        <f t="shared" ref="M116" si="6">M117+M118+M119+M120+M121</f>
        <v>0</v>
      </c>
      <c r="N116" s="2514">
        <f t="shared" si="2"/>
        <v>0</v>
      </c>
      <c r="O116" s="809"/>
      <c r="P116" s="809"/>
      <c r="Q116" s="809"/>
      <c r="R116" s="809"/>
      <c r="S116" s="809"/>
      <c r="T116" s="809"/>
      <c r="U116" s="809"/>
      <c r="V116" s="809"/>
      <c r="W116" s="809"/>
      <c r="X116" s="809"/>
      <c r="Y116" s="809"/>
      <c r="Z116" s="809"/>
      <c r="AA116" s="809"/>
      <c r="AB116" s="809"/>
      <c r="AC116" s="809"/>
      <c r="AD116" s="809"/>
      <c r="AE116" s="809"/>
      <c r="AF116" s="809"/>
    </row>
    <row r="117" spans="1:32" ht="15">
      <c r="A117" s="857"/>
      <c r="B117" s="858"/>
      <c r="C117" s="859" t="s">
        <v>231</v>
      </c>
      <c r="D117" s="857"/>
      <c r="E117" s="813"/>
      <c r="F117" s="813"/>
      <c r="G117" s="869" t="s">
        <v>240</v>
      </c>
      <c r="H117" s="813"/>
      <c r="I117" s="870"/>
      <c r="J117" s="872"/>
      <c r="K117" s="871"/>
      <c r="L117" s="871"/>
      <c r="M117" s="871"/>
      <c r="N117" s="2514">
        <f t="shared" si="2"/>
        <v>0</v>
      </c>
      <c r="O117" s="809"/>
      <c r="P117" s="809"/>
      <c r="Q117" s="809"/>
      <c r="R117" s="809"/>
      <c r="S117" s="809"/>
      <c r="T117" s="809"/>
      <c r="U117" s="809"/>
      <c r="V117" s="809"/>
      <c r="W117" s="809"/>
      <c r="X117" s="809"/>
      <c r="Y117" s="809"/>
      <c r="Z117" s="809"/>
      <c r="AA117" s="809"/>
      <c r="AB117" s="809"/>
      <c r="AC117" s="809"/>
      <c r="AD117" s="809"/>
      <c r="AE117" s="809"/>
      <c r="AF117" s="809"/>
    </row>
    <row r="118" spans="1:32" ht="15">
      <c r="A118" s="857"/>
      <c r="B118" s="858"/>
      <c r="C118" s="859" t="s">
        <v>231</v>
      </c>
      <c r="D118" s="857"/>
      <c r="E118" s="813"/>
      <c r="F118" s="813"/>
      <c r="G118" s="869" t="s">
        <v>241</v>
      </c>
      <c r="H118" s="813"/>
      <c r="I118" s="870"/>
      <c r="J118" s="872"/>
      <c r="K118" s="871"/>
      <c r="L118" s="871"/>
      <c r="M118" s="871"/>
      <c r="N118" s="2514">
        <f t="shared" si="2"/>
        <v>0</v>
      </c>
      <c r="O118" s="809"/>
      <c r="P118" s="809"/>
      <c r="Q118" s="809"/>
      <c r="R118" s="809"/>
      <c r="S118" s="809"/>
      <c r="T118" s="809"/>
      <c r="U118" s="809"/>
      <c r="V118" s="809"/>
      <c r="W118" s="809"/>
      <c r="X118" s="809"/>
      <c r="Y118" s="809"/>
      <c r="Z118" s="809"/>
      <c r="AA118" s="809"/>
      <c r="AB118" s="809"/>
      <c r="AC118" s="809"/>
      <c r="AD118" s="809"/>
      <c r="AE118" s="809"/>
      <c r="AF118" s="809"/>
    </row>
    <row r="119" spans="1:32" ht="15">
      <c r="A119" s="857"/>
      <c r="B119" s="858"/>
      <c r="C119" s="859" t="s">
        <v>231</v>
      </c>
      <c r="D119" s="857"/>
      <c r="E119" s="813"/>
      <c r="F119" s="813"/>
      <c r="G119" s="869" t="s">
        <v>242</v>
      </c>
      <c r="H119" s="813"/>
      <c r="I119" s="870"/>
      <c r="J119" s="872"/>
      <c r="K119" s="871"/>
      <c r="L119" s="871"/>
      <c r="M119" s="871"/>
      <c r="N119" s="2514">
        <f t="shared" si="2"/>
        <v>0</v>
      </c>
      <c r="O119" s="809"/>
      <c r="P119" s="809"/>
      <c r="Q119" s="809"/>
      <c r="R119" s="809"/>
      <c r="S119" s="809"/>
      <c r="T119" s="809"/>
      <c r="U119" s="809"/>
      <c r="V119" s="809"/>
      <c r="W119" s="809"/>
      <c r="X119" s="809"/>
      <c r="Y119" s="809"/>
      <c r="Z119" s="809"/>
      <c r="AA119" s="809"/>
      <c r="AB119" s="809"/>
      <c r="AC119" s="809"/>
      <c r="AD119" s="809"/>
      <c r="AE119" s="809"/>
      <c r="AF119" s="809"/>
    </row>
    <row r="120" spans="1:32" ht="15">
      <c r="A120" s="857"/>
      <c r="B120" s="858"/>
      <c r="C120" s="859" t="s">
        <v>231</v>
      </c>
      <c r="D120" s="857"/>
      <c r="E120" s="813"/>
      <c r="F120" s="813"/>
      <c r="G120" s="869" t="s">
        <v>863</v>
      </c>
      <c r="H120" s="813"/>
      <c r="I120" s="870"/>
      <c r="J120" s="872"/>
      <c r="K120" s="871"/>
      <c r="L120" s="871"/>
      <c r="M120" s="871"/>
      <c r="N120" s="2514">
        <f t="shared" si="2"/>
        <v>0</v>
      </c>
      <c r="O120" s="809"/>
      <c r="P120" s="809"/>
      <c r="Q120" s="809"/>
      <c r="R120" s="809"/>
      <c r="S120" s="809"/>
      <c r="T120" s="809"/>
      <c r="U120" s="809"/>
      <c r="V120" s="809"/>
      <c r="W120" s="809"/>
      <c r="X120" s="809"/>
      <c r="Y120" s="809"/>
      <c r="Z120" s="809"/>
      <c r="AA120" s="809"/>
      <c r="AB120" s="809"/>
      <c r="AC120" s="809"/>
      <c r="AD120" s="809"/>
      <c r="AE120" s="809"/>
      <c r="AF120" s="809"/>
    </row>
    <row r="121" spans="1:32" ht="15">
      <c r="A121" s="857"/>
      <c r="B121" s="858"/>
      <c r="C121" s="859" t="s">
        <v>231</v>
      </c>
      <c r="D121" s="857"/>
      <c r="E121" s="813"/>
      <c r="F121" s="813"/>
      <c r="G121" s="813" t="s">
        <v>243</v>
      </c>
      <c r="H121" s="813"/>
      <c r="I121" s="870"/>
      <c r="J121" s="872"/>
      <c r="K121" s="871"/>
      <c r="L121" s="871"/>
      <c r="M121" s="871"/>
      <c r="N121" s="2514">
        <f t="shared" si="2"/>
        <v>0</v>
      </c>
      <c r="O121" s="809"/>
      <c r="P121" s="809"/>
      <c r="Q121" s="809"/>
      <c r="R121" s="809"/>
      <c r="S121" s="809"/>
      <c r="T121" s="809"/>
      <c r="U121" s="809"/>
      <c r="V121" s="809"/>
      <c r="W121" s="809"/>
      <c r="X121" s="809"/>
      <c r="Y121" s="809"/>
      <c r="Z121" s="809"/>
      <c r="AA121" s="809"/>
      <c r="AB121" s="809"/>
      <c r="AC121" s="809"/>
      <c r="AD121" s="809"/>
      <c r="AE121" s="809"/>
      <c r="AF121" s="809"/>
    </row>
    <row r="122" spans="1:32" ht="15">
      <c r="A122" s="857"/>
      <c r="B122" s="858"/>
      <c r="C122" s="859" t="s">
        <v>231</v>
      </c>
      <c r="D122" s="857"/>
      <c r="E122" s="813"/>
      <c r="F122" s="813"/>
      <c r="G122" s="813" t="s">
        <v>244</v>
      </c>
      <c r="H122" s="813"/>
      <c r="I122" s="870"/>
      <c r="J122" s="872">
        <f t="shared" ref="J122" si="7">J123+J124+J125</f>
        <v>0</v>
      </c>
      <c r="K122" s="871">
        <f t="shared" ref="K122" si="8">K123+K124+K125</f>
        <v>0</v>
      </c>
      <c r="L122" s="871">
        <f t="shared" ref="L122" si="9">L123+L124+L125</f>
        <v>0</v>
      </c>
      <c r="M122" s="871">
        <f t="shared" ref="M122" si="10">M123+M124+M125</f>
        <v>0</v>
      </c>
      <c r="N122" s="2514">
        <f t="shared" si="2"/>
        <v>0</v>
      </c>
      <c r="O122" s="809"/>
      <c r="P122" s="809"/>
      <c r="Q122" s="809"/>
      <c r="R122" s="809"/>
      <c r="S122" s="809"/>
      <c r="T122" s="809"/>
      <c r="U122" s="809"/>
      <c r="V122" s="809"/>
      <c r="W122" s="809"/>
      <c r="X122" s="809"/>
      <c r="Y122" s="809"/>
      <c r="Z122" s="809"/>
      <c r="AA122" s="809"/>
      <c r="AB122" s="809"/>
      <c r="AC122" s="809"/>
      <c r="AD122" s="809"/>
      <c r="AE122" s="809"/>
      <c r="AF122" s="809"/>
    </row>
    <row r="123" spans="1:32" ht="15">
      <c r="A123" s="857"/>
      <c r="B123" s="858"/>
      <c r="C123" s="859" t="s">
        <v>231</v>
      </c>
      <c r="D123" s="857"/>
      <c r="E123" s="813"/>
      <c r="F123" s="813"/>
      <c r="G123" s="869" t="s">
        <v>245</v>
      </c>
      <c r="H123" s="813"/>
      <c r="I123" s="870"/>
      <c r="J123" s="872"/>
      <c r="K123" s="871"/>
      <c r="L123" s="871"/>
      <c r="M123" s="871"/>
      <c r="N123" s="2514">
        <f t="shared" si="2"/>
        <v>0</v>
      </c>
      <c r="O123" s="809"/>
      <c r="P123" s="809"/>
      <c r="Q123" s="809"/>
      <c r="R123" s="809"/>
      <c r="S123" s="809"/>
      <c r="T123" s="809"/>
      <c r="U123" s="809"/>
      <c r="V123" s="809"/>
      <c r="W123" s="809"/>
      <c r="X123" s="809"/>
      <c r="Y123" s="809"/>
      <c r="Z123" s="809"/>
      <c r="AA123" s="809"/>
      <c r="AB123" s="809"/>
      <c r="AC123" s="809"/>
      <c r="AD123" s="809"/>
      <c r="AE123" s="809"/>
      <c r="AF123" s="809"/>
    </row>
    <row r="124" spans="1:32" ht="15">
      <c r="A124" s="857"/>
      <c r="B124" s="858"/>
      <c r="C124" s="859" t="s">
        <v>231</v>
      </c>
      <c r="D124" s="857"/>
      <c r="E124" s="813"/>
      <c r="F124" s="813"/>
      <c r="G124" s="869" t="s">
        <v>242</v>
      </c>
      <c r="H124" s="813"/>
      <c r="I124" s="870"/>
      <c r="J124" s="872"/>
      <c r="K124" s="871"/>
      <c r="L124" s="871"/>
      <c r="M124" s="871"/>
      <c r="N124" s="2514">
        <f t="shared" si="2"/>
        <v>0</v>
      </c>
      <c r="O124" s="809"/>
      <c r="P124" s="809"/>
      <c r="Q124" s="809"/>
      <c r="R124" s="809"/>
      <c r="S124" s="809"/>
      <c r="T124" s="809"/>
      <c r="U124" s="809"/>
      <c r="V124" s="809"/>
      <c r="W124" s="809"/>
      <c r="X124" s="809"/>
      <c r="Y124" s="809"/>
      <c r="Z124" s="809"/>
      <c r="AA124" s="809"/>
      <c r="AB124" s="809"/>
      <c r="AC124" s="809"/>
      <c r="AD124" s="809"/>
      <c r="AE124" s="809"/>
      <c r="AF124" s="809"/>
    </row>
    <row r="125" spans="1:32" ht="15">
      <c r="A125" s="857"/>
      <c r="B125" s="858"/>
      <c r="C125" s="859" t="s">
        <v>231</v>
      </c>
      <c r="D125" s="857"/>
      <c r="E125" s="813"/>
      <c r="F125" s="813"/>
      <c r="G125" s="869" t="s">
        <v>863</v>
      </c>
      <c r="H125" s="813"/>
      <c r="I125" s="870"/>
      <c r="J125" s="872"/>
      <c r="K125" s="871"/>
      <c r="L125" s="871"/>
      <c r="M125" s="871"/>
      <c r="N125" s="2514">
        <f t="shared" si="2"/>
        <v>0</v>
      </c>
      <c r="O125" s="809"/>
      <c r="P125" s="809"/>
      <c r="Q125" s="809"/>
      <c r="R125" s="809"/>
      <c r="S125" s="809"/>
      <c r="T125" s="809"/>
      <c r="U125" s="809"/>
      <c r="V125" s="809"/>
      <c r="W125" s="809"/>
      <c r="X125" s="809"/>
      <c r="Y125" s="809"/>
      <c r="Z125" s="809"/>
      <c r="AA125" s="809"/>
      <c r="AB125" s="809"/>
      <c r="AC125" s="809"/>
      <c r="AD125" s="809"/>
      <c r="AE125" s="809"/>
      <c r="AF125" s="809"/>
    </row>
    <row r="126" spans="1:32" ht="15">
      <c r="A126" s="857"/>
      <c r="B126" s="858"/>
      <c r="C126" s="859" t="s">
        <v>231</v>
      </c>
      <c r="D126" s="857"/>
      <c r="E126" s="813"/>
      <c r="F126" s="813" t="s">
        <v>1309</v>
      </c>
      <c r="G126" s="813" t="s">
        <v>246</v>
      </c>
      <c r="H126" s="813"/>
      <c r="I126" s="870"/>
      <c r="J126" s="872"/>
      <c r="K126" s="871"/>
      <c r="L126" s="871"/>
      <c r="M126" s="871"/>
      <c r="N126" s="2514">
        <f t="shared" si="2"/>
        <v>0</v>
      </c>
      <c r="O126" s="809"/>
      <c r="P126" s="809"/>
      <c r="Q126" s="809"/>
      <c r="R126" s="809"/>
      <c r="S126" s="809"/>
      <c r="T126" s="809"/>
      <c r="U126" s="809"/>
      <c r="V126" s="809"/>
      <c r="W126" s="809"/>
      <c r="X126" s="809"/>
      <c r="Y126" s="809"/>
      <c r="Z126" s="809"/>
      <c r="AA126" s="809"/>
      <c r="AB126" s="809"/>
      <c r="AC126" s="809"/>
      <c r="AD126" s="809"/>
      <c r="AE126" s="809"/>
      <c r="AF126" s="809"/>
    </row>
    <row r="127" spans="1:32" ht="15">
      <c r="A127" s="857"/>
      <c r="B127" s="858"/>
      <c r="C127" s="859" t="s">
        <v>231</v>
      </c>
      <c r="D127" s="815"/>
      <c r="E127" s="815"/>
      <c r="F127" s="815" t="s">
        <v>1310</v>
      </c>
      <c r="G127" s="815"/>
      <c r="H127" s="815"/>
      <c r="I127" s="816"/>
      <c r="J127" s="872"/>
      <c r="K127" s="871"/>
      <c r="L127" s="871"/>
      <c r="M127" s="871"/>
      <c r="N127" s="2514">
        <f t="shared" si="2"/>
        <v>0</v>
      </c>
      <c r="O127" s="809"/>
      <c r="P127" s="809"/>
      <c r="Q127" s="809"/>
      <c r="R127" s="809"/>
      <c r="S127" s="809"/>
      <c r="T127" s="809"/>
      <c r="U127" s="809"/>
      <c r="V127" s="809"/>
      <c r="W127" s="809"/>
      <c r="X127" s="809"/>
      <c r="Y127" s="809"/>
      <c r="Z127" s="809"/>
      <c r="AA127" s="809"/>
      <c r="AB127" s="809"/>
      <c r="AC127" s="809"/>
      <c r="AD127" s="809"/>
      <c r="AE127" s="809"/>
      <c r="AF127" s="809"/>
    </row>
    <row r="128" spans="1:32" ht="15">
      <c r="A128" s="857"/>
      <c r="B128" s="858"/>
      <c r="C128" s="859" t="s">
        <v>231</v>
      </c>
      <c r="D128" s="815"/>
      <c r="E128" s="815"/>
      <c r="F128" s="815" t="s">
        <v>1311</v>
      </c>
      <c r="G128" s="815" t="s">
        <v>247</v>
      </c>
      <c r="H128" s="816"/>
      <c r="I128" s="816"/>
      <c r="J128" s="872"/>
      <c r="K128" s="877"/>
      <c r="L128" s="877"/>
      <c r="M128" s="877"/>
      <c r="N128" s="2514">
        <f t="shared" si="2"/>
        <v>0</v>
      </c>
      <c r="O128" s="809"/>
      <c r="P128" s="809"/>
      <c r="Q128" s="809"/>
      <c r="R128" s="809"/>
      <c r="S128" s="809"/>
      <c r="T128" s="809"/>
      <c r="U128" s="809"/>
      <c r="V128" s="809"/>
      <c r="W128" s="809"/>
      <c r="X128" s="809"/>
      <c r="Y128" s="809"/>
      <c r="Z128" s="809"/>
      <c r="AA128" s="809"/>
      <c r="AB128" s="809"/>
      <c r="AC128" s="809"/>
      <c r="AD128" s="809"/>
      <c r="AE128" s="809"/>
      <c r="AF128" s="809"/>
    </row>
    <row r="129" spans="1:32" ht="15">
      <c r="A129" s="857"/>
      <c r="B129" s="858"/>
      <c r="C129" s="859" t="s">
        <v>231</v>
      </c>
      <c r="D129" s="857"/>
      <c r="E129" s="813"/>
      <c r="F129" s="813" t="s">
        <v>862</v>
      </c>
      <c r="G129" s="813"/>
      <c r="H129" s="870"/>
      <c r="I129" s="870"/>
      <c r="J129" s="872"/>
      <c r="K129" s="871"/>
      <c r="L129" s="871"/>
      <c r="M129" s="871"/>
      <c r="N129" s="2514">
        <f>J129+K129+L129+M129</f>
        <v>0</v>
      </c>
      <c r="O129" s="809"/>
      <c r="P129" s="809"/>
      <c r="Q129" s="809"/>
      <c r="R129" s="809"/>
      <c r="S129" s="809"/>
      <c r="T129" s="809"/>
      <c r="U129" s="809"/>
      <c r="V129" s="809"/>
      <c r="W129" s="809"/>
      <c r="X129" s="809"/>
      <c r="Y129" s="809"/>
      <c r="Z129" s="809"/>
      <c r="AA129" s="809"/>
      <c r="AB129" s="809"/>
      <c r="AC129" s="809"/>
      <c r="AD129" s="809"/>
      <c r="AE129" s="809"/>
      <c r="AF129" s="809"/>
    </row>
    <row r="130" spans="1:32" ht="15">
      <c r="A130" s="1211"/>
      <c r="B130" s="2304"/>
      <c r="C130" s="880"/>
      <c r="D130" s="878"/>
      <c r="E130" s="881"/>
      <c r="F130" s="881"/>
      <c r="G130" s="881"/>
      <c r="H130" s="882"/>
      <c r="I130" s="882"/>
      <c r="J130" s="2021"/>
      <c r="K130" s="883"/>
      <c r="L130" s="883"/>
      <c r="M130" s="883"/>
      <c r="N130" s="2515"/>
      <c r="O130" s="809"/>
      <c r="P130" s="809"/>
      <c r="Q130" s="809"/>
      <c r="R130" s="809"/>
      <c r="S130" s="809"/>
      <c r="T130" s="809"/>
      <c r="U130" s="809"/>
      <c r="V130" s="809"/>
      <c r="W130" s="809"/>
      <c r="X130" s="809"/>
      <c r="Y130" s="809"/>
      <c r="Z130" s="809"/>
      <c r="AA130" s="809"/>
      <c r="AB130" s="809"/>
      <c r="AC130" s="809"/>
      <c r="AD130" s="809"/>
      <c r="AE130" s="809"/>
      <c r="AF130" s="809"/>
    </row>
    <row r="131" spans="1:32" ht="15.75" thickBot="1">
      <c r="A131" s="2305"/>
      <c r="B131" s="2303"/>
      <c r="C131" s="886"/>
      <c r="D131" s="884"/>
      <c r="E131" s="887"/>
      <c r="F131" s="887"/>
      <c r="G131" s="887"/>
      <c r="H131" s="861"/>
      <c r="I131" s="861"/>
      <c r="J131" s="889"/>
      <c r="K131" s="888"/>
      <c r="L131" s="888"/>
      <c r="M131" s="888"/>
      <c r="N131" s="2516"/>
      <c r="O131" s="809"/>
      <c r="P131" s="809"/>
      <c r="Q131" s="809"/>
      <c r="R131" s="809"/>
      <c r="S131" s="809"/>
      <c r="T131" s="809"/>
      <c r="U131" s="809"/>
      <c r="V131" s="809"/>
      <c r="W131" s="809"/>
      <c r="X131" s="809"/>
      <c r="Y131" s="809"/>
      <c r="Z131" s="809"/>
      <c r="AA131" s="809"/>
      <c r="AB131" s="809"/>
      <c r="AC131" s="809"/>
      <c r="AD131" s="809"/>
      <c r="AE131" s="809"/>
      <c r="AF131" s="809"/>
    </row>
    <row r="132" spans="1:32" ht="15.75" thickBot="1">
      <c r="A132" s="890"/>
      <c r="B132" s="891"/>
      <c r="C132" s="892"/>
      <c r="D132" s="890"/>
      <c r="E132" s="893" t="s">
        <v>248</v>
      </c>
      <c r="F132" s="893"/>
      <c r="G132" s="893"/>
      <c r="H132" s="894"/>
      <c r="I132" s="894"/>
      <c r="J132" s="896">
        <f>J13</f>
        <v>0</v>
      </c>
      <c r="K132" s="895">
        <f>K13</f>
        <v>0</v>
      </c>
      <c r="L132" s="895">
        <f>L13</f>
        <v>0</v>
      </c>
      <c r="M132" s="895">
        <f>M13</f>
        <v>0</v>
      </c>
      <c r="N132" s="2517">
        <f t="shared" ref="N132:N134" si="11">J132+K132+L132+M132</f>
        <v>0</v>
      </c>
      <c r="O132" s="809"/>
      <c r="P132" s="809"/>
      <c r="Q132" s="809"/>
      <c r="R132" s="809"/>
      <c r="S132" s="809"/>
      <c r="T132" s="809"/>
      <c r="U132" s="809"/>
      <c r="V132" s="809"/>
      <c r="W132" s="809"/>
      <c r="X132" s="809"/>
      <c r="Y132" s="809"/>
      <c r="Z132" s="809"/>
      <c r="AA132" s="809"/>
      <c r="AB132" s="809"/>
      <c r="AC132" s="809"/>
      <c r="AD132" s="809"/>
      <c r="AE132" s="809"/>
      <c r="AF132" s="809"/>
    </row>
    <row r="133" spans="1:32" ht="15.75" thickBot="1">
      <c r="A133" s="2306"/>
      <c r="B133" s="2307"/>
      <c r="C133" s="2308"/>
      <c r="D133" s="2306"/>
      <c r="E133" s="893" t="s">
        <v>1436</v>
      </c>
      <c r="F133" s="2309"/>
      <c r="G133" s="2309"/>
      <c r="H133" s="2310"/>
      <c r="I133" s="2310"/>
      <c r="J133" s="896">
        <f>J9</f>
        <v>0</v>
      </c>
      <c r="K133" s="896">
        <f t="shared" ref="K133:M133" si="12">K9</f>
        <v>0</v>
      </c>
      <c r="L133" s="896">
        <f t="shared" si="12"/>
        <v>0</v>
      </c>
      <c r="M133" s="896">
        <f t="shared" si="12"/>
        <v>0</v>
      </c>
      <c r="N133" s="2518">
        <f t="shared" si="11"/>
        <v>0</v>
      </c>
      <c r="O133" s="809"/>
      <c r="P133" s="809"/>
      <c r="Q133" s="809"/>
      <c r="R133" s="809"/>
      <c r="S133" s="809"/>
      <c r="T133" s="809"/>
      <c r="U133" s="809"/>
      <c r="V133" s="809"/>
      <c r="W133" s="809"/>
      <c r="X133" s="809"/>
      <c r="Y133" s="809"/>
      <c r="Z133" s="809"/>
      <c r="AA133" s="809"/>
      <c r="AB133" s="809"/>
      <c r="AC133" s="809"/>
      <c r="AD133" s="809"/>
      <c r="AE133" s="809"/>
      <c r="AF133" s="809"/>
    </row>
    <row r="134" spans="1:32" ht="15.75">
      <c r="A134" s="2493"/>
      <c r="B134" s="2491"/>
      <c r="C134" s="2492"/>
      <c r="D134" s="2493"/>
      <c r="E134" s="2494"/>
      <c r="F134" s="2494"/>
      <c r="G134" s="2494"/>
      <c r="H134" s="2495"/>
      <c r="I134" s="2495"/>
      <c r="J134" s="2502">
        <f>J132+J133</f>
        <v>0</v>
      </c>
      <c r="K134" s="2502">
        <f t="shared" ref="K134:M134" si="13">K132+K133</f>
        <v>0</v>
      </c>
      <c r="L134" s="2502">
        <f t="shared" si="13"/>
        <v>0</v>
      </c>
      <c r="M134" s="2502">
        <f t="shared" si="13"/>
        <v>0</v>
      </c>
      <c r="N134" s="2496">
        <f t="shared" si="11"/>
        <v>0</v>
      </c>
      <c r="O134" s="809"/>
      <c r="P134" s="809"/>
      <c r="Q134" s="809"/>
      <c r="R134" s="809"/>
      <c r="S134" s="809"/>
      <c r="T134" s="809"/>
      <c r="U134" s="809"/>
      <c r="V134" s="809"/>
      <c r="W134" s="809"/>
      <c r="X134" s="809"/>
      <c r="Y134" s="809"/>
      <c r="Z134" s="809"/>
      <c r="AA134" s="809"/>
      <c r="AB134" s="809"/>
      <c r="AC134" s="809"/>
      <c r="AD134" s="809"/>
      <c r="AE134" s="809"/>
      <c r="AF134" s="809"/>
    </row>
    <row r="135" spans="1:32" ht="13.5" thickBot="1">
      <c r="A135" s="2499"/>
      <c r="B135" s="2497"/>
      <c r="C135" s="2498"/>
      <c r="D135" s="2499"/>
      <c r="E135" s="2497"/>
      <c r="F135" s="2497"/>
      <c r="G135" s="2497"/>
      <c r="H135" s="2500"/>
      <c r="I135" s="2500"/>
      <c r="J135" s="2503"/>
      <c r="K135" s="2501"/>
      <c r="L135" s="2501"/>
      <c r="M135" s="2501"/>
      <c r="N135" s="2503"/>
      <c r="O135" s="809"/>
      <c r="P135" s="809"/>
      <c r="Q135" s="809"/>
      <c r="R135" s="809"/>
      <c r="S135" s="809"/>
      <c r="T135" s="809"/>
      <c r="U135" s="809"/>
      <c r="V135" s="809"/>
      <c r="W135" s="809"/>
      <c r="X135" s="809"/>
      <c r="Y135" s="809"/>
      <c r="Z135" s="809"/>
      <c r="AA135" s="809"/>
      <c r="AB135" s="809"/>
      <c r="AC135" s="809"/>
      <c r="AD135" s="809"/>
      <c r="AE135" s="809"/>
      <c r="AF135" s="809"/>
    </row>
    <row r="136" spans="1:32">
      <c r="A136" s="915"/>
      <c r="B136" s="915"/>
      <c r="C136" s="915"/>
      <c r="D136" s="915"/>
      <c r="E136" s="915"/>
      <c r="F136" s="915"/>
      <c r="G136" s="915"/>
      <c r="H136" s="805"/>
      <c r="I136" s="805"/>
      <c r="J136" s="931"/>
      <c r="K136" s="931"/>
      <c r="L136" s="931"/>
      <c r="M136" s="2938" t="s">
        <v>1558</v>
      </c>
      <c r="N136" s="2938">
        <f>'Tableau 3A'!Q138</f>
        <v>0</v>
      </c>
      <c r="O136" s="809"/>
      <c r="P136" s="809"/>
      <c r="Q136" s="809"/>
      <c r="R136" s="809"/>
      <c r="S136" s="809"/>
      <c r="T136" s="809"/>
      <c r="U136" s="809"/>
      <c r="V136" s="809"/>
      <c r="W136" s="809"/>
      <c r="X136" s="809"/>
      <c r="Y136" s="809"/>
      <c r="Z136" s="809"/>
      <c r="AA136" s="809"/>
      <c r="AB136" s="809"/>
      <c r="AC136" s="809"/>
      <c r="AD136" s="809"/>
      <c r="AE136" s="809"/>
      <c r="AF136" s="809"/>
    </row>
    <row r="137" spans="1:32">
      <c r="A137" s="915"/>
      <c r="B137" s="915"/>
      <c r="C137" s="915"/>
      <c r="D137" s="915"/>
      <c r="E137" s="915"/>
      <c r="F137" s="915"/>
      <c r="G137" s="915"/>
      <c r="H137" s="805"/>
      <c r="I137" s="805"/>
      <c r="J137" s="931"/>
      <c r="K137" s="931"/>
      <c r="L137" s="931"/>
      <c r="M137" s="2939"/>
      <c r="N137" s="2938"/>
      <c r="O137" s="809"/>
      <c r="P137" s="809"/>
      <c r="Q137" s="809"/>
      <c r="R137" s="809"/>
      <c r="S137" s="809"/>
      <c r="T137" s="809"/>
      <c r="U137" s="809"/>
      <c r="V137" s="809"/>
      <c r="W137" s="809"/>
      <c r="X137" s="809"/>
      <c r="Y137" s="809"/>
      <c r="Z137" s="809"/>
      <c r="AA137" s="809"/>
      <c r="AB137" s="809"/>
      <c r="AC137" s="809"/>
      <c r="AD137" s="809"/>
      <c r="AE137" s="809"/>
      <c r="AF137" s="809"/>
    </row>
    <row r="138" spans="1:32">
      <c r="A138" s="915"/>
      <c r="B138" s="915"/>
      <c r="C138" s="915"/>
      <c r="D138" s="915"/>
      <c r="E138" s="915"/>
      <c r="F138" s="915"/>
      <c r="G138" s="915"/>
      <c r="H138" s="805"/>
      <c r="I138" s="932" t="s">
        <v>16</v>
      </c>
      <c r="J138" s="1215" t="e">
        <f>J134/N134</f>
        <v>#DIV/0!</v>
      </c>
      <c r="K138" s="1215" t="e">
        <f>K134/N134</f>
        <v>#DIV/0!</v>
      </c>
      <c r="L138" s="1215" t="e">
        <f>L134/N134</f>
        <v>#DIV/0!</v>
      </c>
      <c r="M138" s="1215" t="e">
        <f>M134/N134</f>
        <v>#DIV/0!</v>
      </c>
      <c r="N138" s="921"/>
      <c r="O138" s="809"/>
      <c r="P138" s="809"/>
      <c r="Q138" s="809"/>
      <c r="R138" s="809"/>
      <c r="S138" s="809"/>
      <c r="T138" s="809"/>
      <c r="U138" s="809"/>
      <c r="V138" s="809"/>
      <c r="W138" s="809"/>
      <c r="X138" s="809"/>
      <c r="Y138" s="809"/>
      <c r="Z138" s="809"/>
      <c r="AA138" s="809"/>
      <c r="AB138" s="809"/>
      <c r="AC138" s="809"/>
      <c r="AD138" s="809"/>
      <c r="AE138" s="809"/>
      <c r="AF138" s="809"/>
    </row>
    <row r="139" spans="1:32">
      <c r="A139" s="915"/>
      <c r="B139" s="915"/>
      <c r="C139" s="915"/>
      <c r="D139" s="915"/>
      <c r="E139" s="915"/>
      <c r="F139" s="915"/>
      <c r="G139" s="915"/>
      <c r="H139" s="805"/>
      <c r="I139" s="809"/>
      <c r="J139" s="1216"/>
      <c r="K139" s="1215"/>
      <c r="L139" s="1215"/>
      <c r="M139" s="1215"/>
      <c r="N139" s="921"/>
      <c r="O139" s="809"/>
      <c r="P139" s="809"/>
      <c r="Q139" s="809"/>
      <c r="R139" s="809"/>
      <c r="S139" s="809"/>
      <c r="T139" s="809"/>
      <c r="U139" s="809"/>
      <c r="V139" s="809"/>
      <c r="W139" s="809"/>
      <c r="X139" s="809"/>
      <c r="Y139" s="809"/>
      <c r="Z139" s="809"/>
      <c r="AA139" s="809"/>
      <c r="AB139" s="809"/>
      <c r="AC139" s="809"/>
      <c r="AD139" s="809"/>
      <c r="AE139" s="809"/>
      <c r="AF139" s="809"/>
    </row>
    <row r="144" spans="1:32" ht="18">
      <c r="A144" s="926" t="s">
        <v>509</v>
      </c>
      <c r="B144" s="868"/>
    </row>
    <row r="145" spans="1:2" ht="15">
      <c r="A145" s="868" t="s">
        <v>717</v>
      </c>
      <c r="B145" s="868" t="str">
        <f>ANNEXES!D13</f>
        <v>Une note explicative reprenant une vue d'ensemble des clés de répartitions utilisées pour compléter le tableau 4A et leur justification.  Documentez les différences éventuelles à l'égard de la proposition tarifaire.</v>
      </c>
    </row>
    <row r="146" spans="1:2" ht="15">
      <c r="A146" s="865"/>
      <c r="B146" s="868"/>
    </row>
  </sheetData>
  <mergeCells count="2">
    <mergeCell ref="D5:I5"/>
    <mergeCell ref="A7:C8"/>
  </mergeCells>
  <phoneticPr fontId="63"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sheetPr published="0">
    <pageSetUpPr fitToPage="1"/>
  </sheetPr>
  <dimension ref="A1:AZ81"/>
  <sheetViews>
    <sheetView showGridLines="0" zoomScaleNormal="100" workbookViewId="0">
      <selection activeCell="J12" sqref="J12"/>
    </sheetView>
  </sheetViews>
  <sheetFormatPr baseColWidth="10" defaultRowHeight="12.75"/>
  <cols>
    <col min="1" max="1" width="11.42578125" style="710"/>
    <col min="2" max="2" width="45" style="7" customWidth="1"/>
    <col min="3" max="3" width="19.5703125" style="7" customWidth="1"/>
    <col min="4" max="4" width="27.7109375" style="7" customWidth="1"/>
    <col min="5" max="5" width="28.85546875" style="7" customWidth="1"/>
    <col min="6" max="6" width="24.42578125" style="7" customWidth="1"/>
    <col min="7" max="7" width="14.7109375" style="7" customWidth="1"/>
    <col min="8" max="8" width="15.7109375" style="7" customWidth="1"/>
    <col min="9" max="16384" width="11.42578125" style="7"/>
  </cols>
  <sheetData>
    <row r="1" spans="1:52" s="67" customFormat="1" ht="18">
      <c r="A1" s="75" t="s">
        <v>973</v>
      </c>
      <c r="B1" s="75"/>
      <c r="C1" s="65"/>
      <c r="D1" s="65"/>
      <c r="E1" s="65"/>
      <c r="F1" s="489"/>
      <c r="G1" s="65"/>
      <c r="H1" s="19"/>
      <c r="I1" s="66"/>
      <c r="Z1" s="68"/>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row>
    <row r="2" spans="1:52" s="59" customFormat="1">
      <c r="A2" s="62" t="str">
        <f>'PAGE DE GARDE'!C8</f>
        <v>GAZ</v>
      </c>
      <c r="B2" s="62"/>
      <c r="C2" s="2519" t="str">
        <f>'PAGE DE GARDE'!C10</f>
        <v>REALITE 2015 V0</v>
      </c>
      <c r="D2" s="62"/>
      <c r="E2" s="94"/>
      <c r="F2" s="823"/>
      <c r="G2" s="823"/>
      <c r="H2" s="19"/>
      <c r="I2" s="60"/>
      <c r="Z2" s="64"/>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row>
    <row r="3" spans="1:52" s="59" customFormat="1">
      <c r="A3" s="270" t="str">
        <f>'PAGE DE GARDE'!C7</f>
        <v>GRD</v>
      </c>
      <c r="B3" s="270"/>
      <c r="C3" s="73"/>
      <c r="D3" s="62"/>
      <c r="E3" s="63"/>
      <c r="F3" s="823"/>
      <c r="G3" s="823"/>
      <c r="H3" s="19"/>
      <c r="I3" s="60"/>
      <c r="Z3" s="64"/>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row>
    <row r="4" spans="1:52" s="19" customFormat="1">
      <c r="A4" s="20"/>
      <c r="B4" s="20"/>
      <c r="F4" s="964"/>
    </row>
    <row r="5" spans="1:52" s="13" customFormat="1" ht="13.5" thickBot="1">
      <c r="A5" s="12"/>
      <c r="B5" s="12"/>
      <c r="C5" s="18"/>
      <c r="D5" s="19"/>
      <c r="E5" s="19"/>
      <c r="F5" s="19"/>
      <c r="H5" s="19"/>
    </row>
    <row r="6" spans="1:52" s="103" customFormat="1" ht="12.75" customHeight="1">
      <c r="B6" s="965" t="s">
        <v>397</v>
      </c>
      <c r="C6" s="966"/>
      <c r="D6" s="1220" t="s">
        <v>944</v>
      </c>
      <c r="E6" s="1245" t="s">
        <v>469</v>
      </c>
      <c r="F6" s="1245" t="s">
        <v>469</v>
      </c>
      <c r="G6" s="1220" t="s">
        <v>943</v>
      </c>
    </row>
    <row r="7" spans="1:52" s="103" customFormat="1" ht="51.75" thickBot="1">
      <c r="B7" s="104"/>
      <c r="C7" s="105"/>
      <c r="D7" s="1221" t="s">
        <v>1207</v>
      </c>
      <c r="E7" s="1217" t="s">
        <v>1207</v>
      </c>
      <c r="F7" s="2241" t="s">
        <v>1435</v>
      </c>
      <c r="G7" s="1221" t="s">
        <v>1208</v>
      </c>
    </row>
    <row r="8" spans="1:52" s="103" customFormat="1">
      <c r="B8" s="106"/>
      <c r="C8" s="107"/>
      <c r="D8" s="1250"/>
      <c r="E8" s="1101"/>
      <c r="F8" s="497"/>
      <c r="G8" s="1222"/>
    </row>
    <row r="9" spans="1:52" s="103" customFormat="1">
      <c r="B9" s="109" t="s">
        <v>205</v>
      </c>
      <c r="C9" s="110"/>
      <c r="D9" s="1472"/>
      <c r="E9" s="1471"/>
      <c r="F9" s="1473"/>
      <c r="G9" s="1474"/>
    </row>
    <row r="10" spans="1:52" s="103" customFormat="1">
      <c r="B10" s="106"/>
      <c r="C10" s="107"/>
      <c r="D10" s="1250"/>
      <c r="E10" s="1101"/>
      <c r="F10" s="491"/>
      <c r="G10" s="1222"/>
    </row>
    <row r="11" spans="1:52" s="103" customFormat="1">
      <c r="B11" s="493" t="s">
        <v>510</v>
      </c>
      <c r="C11" s="107"/>
      <c r="D11" s="496"/>
      <c r="E11" s="1246"/>
      <c r="F11" s="491"/>
      <c r="G11" s="503"/>
    </row>
    <row r="12" spans="1:52" s="103" customFormat="1">
      <c r="B12" s="494"/>
      <c r="C12" s="107"/>
      <c r="D12" s="1224"/>
      <c r="E12" s="1247"/>
      <c r="F12" s="491"/>
      <c r="G12" s="1223"/>
    </row>
    <row r="13" spans="1:52" s="103" customFormat="1">
      <c r="B13" s="493" t="s">
        <v>398</v>
      </c>
      <c r="C13" s="107"/>
      <c r="D13" s="496"/>
      <c r="E13" s="1246"/>
      <c r="F13" s="491"/>
      <c r="G13" s="503"/>
    </row>
    <row r="14" spans="1:52" s="103" customFormat="1">
      <c r="B14" s="494"/>
      <c r="C14" s="107"/>
      <c r="D14" s="1224"/>
      <c r="E14" s="1247"/>
      <c r="F14" s="491"/>
      <c r="G14" s="1223"/>
    </row>
    <row r="15" spans="1:52" s="103" customFormat="1">
      <c r="B15" s="493" t="s">
        <v>399</v>
      </c>
      <c r="C15" s="107"/>
      <c r="D15" s="496"/>
      <c r="E15" s="1246"/>
      <c r="F15" s="491"/>
      <c r="G15" s="503"/>
    </row>
    <row r="16" spans="1:52" s="103" customFormat="1">
      <c r="B16" s="493"/>
      <c r="C16" s="107"/>
      <c r="D16" s="1224"/>
      <c r="E16" s="1247"/>
      <c r="F16" s="491"/>
      <c r="G16" s="1223"/>
    </row>
    <row r="17" spans="2:7" s="103" customFormat="1">
      <c r="B17" s="493" t="s">
        <v>438</v>
      </c>
      <c r="C17" s="107"/>
      <c r="D17" s="496"/>
      <c r="E17" s="1246"/>
      <c r="F17" s="491"/>
      <c r="G17" s="503"/>
    </row>
    <row r="18" spans="2:7" s="103" customFormat="1">
      <c r="B18" s="493"/>
      <c r="C18" s="107"/>
      <c r="D18" s="1224"/>
      <c r="E18" s="1247"/>
      <c r="F18" s="491"/>
      <c r="G18" s="1223"/>
    </row>
    <row r="19" spans="2:7" s="103" customFormat="1">
      <c r="B19" s="493" t="s">
        <v>347</v>
      </c>
      <c r="C19" s="107"/>
      <c r="D19" s="496"/>
      <c r="E19" s="1246"/>
      <c r="F19" s="491"/>
      <c r="G19" s="503"/>
    </row>
    <row r="20" spans="2:7" s="103" customFormat="1">
      <c r="B20" s="493"/>
      <c r="C20" s="107"/>
      <c r="D20" s="1224"/>
      <c r="E20" s="1247"/>
      <c r="F20" s="491"/>
      <c r="G20" s="1223"/>
    </row>
    <row r="21" spans="2:7" s="103" customFormat="1">
      <c r="B21" s="493" t="s">
        <v>348</v>
      </c>
      <c r="C21" s="107"/>
      <c r="D21" s="496"/>
      <c r="E21" s="1246"/>
      <c r="F21" s="491"/>
      <c r="G21" s="503"/>
    </row>
    <row r="22" spans="2:7" s="103" customFormat="1">
      <c r="B22" s="493"/>
      <c r="C22" s="107"/>
      <c r="D22" s="1224"/>
      <c r="E22" s="1247"/>
      <c r="F22" s="491"/>
      <c r="G22" s="1223"/>
    </row>
    <row r="23" spans="2:7" s="103" customFormat="1">
      <c r="B23" s="493" t="s">
        <v>875</v>
      </c>
      <c r="C23" s="107"/>
      <c r="D23" s="496"/>
      <c r="E23" s="1246"/>
      <c r="F23" s="491"/>
      <c r="G23" s="503"/>
    </row>
    <row r="24" spans="2:7" s="103" customFormat="1">
      <c r="B24" s="493"/>
      <c r="C24" s="107"/>
      <c r="D24" s="1224"/>
      <c r="E24" s="1247"/>
      <c r="F24" s="491"/>
      <c r="G24" s="1223"/>
    </row>
    <row r="25" spans="2:7" s="103" customFormat="1">
      <c r="B25" s="493" t="s">
        <v>874</v>
      </c>
      <c r="C25" s="107"/>
      <c r="D25" s="496"/>
      <c r="E25" s="1246"/>
      <c r="F25" s="491"/>
      <c r="G25" s="503"/>
    </row>
    <row r="26" spans="2:7" s="103" customFormat="1">
      <c r="B26" s="493"/>
      <c r="C26" s="107"/>
      <c r="D26" s="1224"/>
      <c r="E26" s="1247"/>
      <c r="F26" s="491"/>
      <c r="G26" s="1223"/>
    </row>
    <row r="27" spans="2:7" s="103" customFormat="1">
      <c r="B27" s="493" t="s">
        <v>213</v>
      </c>
      <c r="C27" s="107"/>
      <c r="D27" s="496"/>
      <c r="E27" s="1246"/>
      <c r="F27" s="491"/>
      <c r="G27" s="503"/>
    </row>
    <row r="28" spans="2:7" s="103" customFormat="1">
      <c r="B28" s="493"/>
      <c r="C28" s="107"/>
      <c r="D28" s="1224"/>
      <c r="E28" s="1247"/>
      <c r="F28" s="491"/>
      <c r="G28" s="1223"/>
    </row>
    <row r="29" spans="2:7" s="103" customFormat="1">
      <c r="B29" s="493" t="s">
        <v>206</v>
      </c>
      <c r="C29" s="107"/>
      <c r="D29" s="496"/>
      <c r="E29" s="1246"/>
      <c r="F29" s="491"/>
      <c r="G29" s="503"/>
    </row>
    <row r="30" spans="2:7" s="103" customFormat="1" ht="13.5" thickBot="1">
      <c r="B30" s="495" t="s">
        <v>511</v>
      </c>
      <c r="C30" s="107"/>
      <c r="D30" s="1251"/>
      <c r="E30" s="1247"/>
      <c r="F30" s="491"/>
      <c r="G30" s="1223"/>
    </row>
    <row r="31" spans="2:7" s="103" customFormat="1" ht="13.5" thickBot="1">
      <c r="B31" s="499" t="s">
        <v>207</v>
      </c>
      <c r="C31" s="500" t="s">
        <v>391</v>
      </c>
      <c r="D31" s="498">
        <f>SUM(D11:D30)</f>
        <v>0</v>
      </c>
      <c r="E31" s="1248">
        <f>SUM(E11:E30)</f>
        <v>0</v>
      </c>
      <c r="F31" s="491"/>
      <c r="G31" s="504">
        <f>SUM(G11:G30)</f>
        <v>0</v>
      </c>
    </row>
    <row r="32" spans="2:7" s="103" customFormat="1">
      <c r="B32" s="1479"/>
      <c r="C32" s="1480"/>
      <c r="D32" s="1482"/>
      <c r="E32" s="1481"/>
      <c r="F32" s="1483"/>
      <c r="G32" s="1484"/>
    </row>
    <row r="33" spans="1:8" s="103" customFormat="1">
      <c r="B33" s="1485" t="s">
        <v>208</v>
      </c>
      <c r="C33" s="1486" t="s">
        <v>392</v>
      </c>
      <c r="D33" s="496"/>
      <c r="E33" s="1246"/>
      <c r="F33" s="1483"/>
      <c r="G33" s="503"/>
    </row>
    <row r="34" spans="1:8" s="103" customFormat="1" ht="13.5" thickBot="1">
      <c r="B34" s="1479"/>
      <c r="C34" s="1480"/>
      <c r="D34" s="1487"/>
      <c r="E34" s="1488"/>
      <c r="F34" s="1483"/>
      <c r="G34" s="1489"/>
    </row>
    <row r="35" spans="1:8" s="103" customFormat="1" ht="13.5" thickBot="1">
      <c r="B35" s="501" t="s">
        <v>209</v>
      </c>
      <c r="C35" s="502" t="s">
        <v>400</v>
      </c>
      <c r="D35" s="505">
        <f>D31-D33</f>
        <v>0</v>
      </c>
      <c r="E35" s="1249">
        <f>E31-E33</f>
        <v>0</v>
      </c>
      <c r="F35" s="1971"/>
      <c r="G35" s="505">
        <f>G31-G33</f>
        <v>0</v>
      </c>
    </row>
    <row r="36" spans="1:8" s="103" customFormat="1">
      <c r="B36" s="1225"/>
      <c r="C36" s="1226"/>
      <c r="D36" s="1227"/>
      <c r="E36" s="1227"/>
      <c r="F36" s="1227"/>
      <c r="G36" s="1227"/>
    </row>
    <row r="37" spans="1:8" s="103" customFormat="1">
      <c r="B37" s="1477" t="s">
        <v>513</v>
      </c>
      <c r="C37" s="1475" t="s">
        <v>401</v>
      </c>
      <c r="D37" s="1234"/>
      <c r="E37" s="2542">
        <f>'Tableau 6 bis'!C13</f>
        <v>0</v>
      </c>
      <c r="F37" s="2542">
        <f>'Tableau 6 bis'!D13</f>
        <v>0</v>
      </c>
      <c r="G37" s="1234"/>
    </row>
    <row r="38" spans="1:8" s="103" customFormat="1">
      <c r="B38" s="1477" t="s">
        <v>514</v>
      </c>
      <c r="C38" s="1475" t="s">
        <v>402</v>
      </c>
      <c r="D38" s="1234"/>
      <c r="E38" s="1232">
        <f>D65*D66</f>
        <v>0</v>
      </c>
      <c r="F38" s="2543">
        <f>'Tableau 6 ter'!E10</f>
        <v>0</v>
      </c>
      <c r="G38" s="1234"/>
    </row>
    <row r="39" spans="1:8" s="103" customFormat="1" ht="15.75" customHeight="1">
      <c r="B39" s="1478" t="s">
        <v>515</v>
      </c>
      <c r="C39" s="1476" t="s">
        <v>1571</v>
      </c>
      <c r="D39" s="1235"/>
      <c r="E39" s="1233">
        <f>SUM(E37:E38)</f>
        <v>0</v>
      </c>
      <c r="F39" s="1233">
        <f>SUM(F37:F38)</f>
        <v>0</v>
      </c>
      <c r="G39" s="1235"/>
    </row>
    <row r="40" spans="1:8" s="182" customFormat="1" ht="13.5" thickBot="1">
      <c r="B40" s="1228"/>
      <c r="C40" s="1229"/>
      <c r="D40" s="1230"/>
      <c r="E40" s="1230"/>
      <c r="F40" s="1228"/>
      <c r="G40" s="1228"/>
      <c r="H40" s="1230"/>
    </row>
    <row r="41" spans="1:8" s="182" customFormat="1" ht="13.5" thickBot="1">
      <c r="B41" s="1236" t="s">
        <v>970</v>
      </c>
      <c r="C41" s="1237"/>
      <c r="D41" s="1238"/>
      <c r="E41" s="1239">
        <f>MIN(E35,E39)</f>
        <v>0</v>
      </c>
      <c r="F41" s="1239">
        <f>MIN(E35,F39)</f>
        <v>0</v>
      </c>
      <c r="G41" s="2520"/>
    </row>
    <row r="42" spans="1:8" s="182" customFormat="1">
      <c r="B42" s="1228"/>
      <c r="C42" s="1229"/>
      <c r="D42" s="1230"/>
      <c r="E42" s="1230"/>
      <c r="F42" s="1231"/>
      <c r="G42" s="1231"/>
      <c r="H42" s="1230"/>
    </row>
    <row r="43" spans="1:8" s="108" customFormat="1">
      <c r="C43" s="107"/>
      <c r="F43" s="1219" t="s">
        <v>969</v>
      </c>
      <c r="G43" s="1219">
        <f>F41-G35</f>
        <v>0</v>
      </c>
    </row>
    <row r="44" spans="1:8" s="108" customFormat="1">
      <c r="C44" s="107"/>
      <c r="F44" s="1219"/>
      <c r="G44" s="1219"/>
    </row>
    <row r="45" spans="1:8" s="108" customFormat="1">
      <c r="C45" s="107"/>
      <c r="F45" s="1218"/>
      <c r="G45" s="1218"/>
      <c r="H45" s="1218"/>
    </row>
    <row r="46" spans="1:8" s="103" customFormat="1">
      <c r="A46" s="108"/>
      <c r="B46" s="90"/>
      <c r="C46" s="107"/>
      <c r="D46" s="108"/>
      <c r="E46" s="108"/>
      <c r="F46" s="108"/>
      <c r="H46" s="108"/>
    </row>
    <row r="47" spans="1:8" s="103" customFormat="1">
      <c r="C47" s="111"/>
    </row>
    <row r="48" spans="1:8" s="103" customFormat="1">
      <c r="B48" s="2521"/>
      <c r="C48" s="2522"/>
      <c r="D48" s="2523"/>
    </row>
    <row r="49" spans="2:4" s="103" customFormat="1">
      <c r="B49" s="1185" t="s">
        <v>512</v>
      </c>
      <c r="C49" s="492"/>
      <c r="D49" s="1186"/>
    </row>
    <row r="50" spans="2:4" s="103" customFormat="1">
      <c r="B50" s="1187"/>
      <c r="C50" s="492"/>
      <c r="D50" s="1186"/>
    </row>
    <row r="51" spans="2:4" s="103" customFormat="1">
      <c r="B51" s="1188"/>
      <c r="C51" s="492"/>
      <c r="D51" s="1189"/>
    </row>
    <row r="52" spans="2:4" s="103" customFormat="1">
      <c r="B52" s="1188"/>
      <c r="C52" s="492"/>
      <c r="D52" s="1189"/>
    </row>
    <row r="53" spans="2:4" s="103" customFormat="1">
      <c r="B53" s="1188"/>
      <c r="C53" s="492"/>
      <c r="D53" s="1189"/>
    </row>
    <row r="54" spans="2:4" s="103" customFormat="1">
      <c r="B54" s="1188" t="s">
        <v>965</v>
      </c>
      <c r="C54" s="492"/>
      <c r="D54" s="1189">
        <f>HYPOTHESES!B30</f>
        <v>8.0000000000000002E-3</v>
      </c>
    </row>
    <row r="55" spans="2:4" s="103" customFormat="1">
      <c r="B55" s="1188" t="s">
        <v>966</v>
      </c>
      <c r="C55" s="492"/>
      <c r="D55" s="1189">
        <f>HYPOTHESES!B31</f>
        <v>1.2999999999999999E-2</v>
      </c>
    </row>
    <row r="56" spans="2:4" s="103" customFormat="1">
      <c r="B56" s="1188" t="s">
        <v>968</v>
      </c>
      <c r="C56" s="492"/>
      <c r="D56" s="1189">
        <f>HYPOTHESES!B32</f>
        <v>1.4999999999999999E-2</v>
      </c>
    </row>
    <row r="57" spans="2:4" s="103" customFormat="1">
      <c r="B57" s="1188"/>
      <c r="C57" s="492"/>
      <c r="D57" s="1189"/>
    </row>
    <row r="58" spans="2:4" s="103" customFormat="1">
      <c r="B58" s="2524" t="s">
        <v>395</v>
      </c>
      <c r="C58" s="492"/>
      <c r="D58" s="2244">
        <f>HYPOTHESES!B35</f>
        <v>0</v>
      </c>
    </row>
    <row r="59" spans="2:4" s="103" customFormat="1">
      <c r="B59" s="2524" t="s">
        <v>396</v>
      </c>
      <c r="C59" s="492"/>
      <c r="D59" s="2244">
        <f>HYPOTHESES!B36</f>
        <v>0</v>
      </c>
    </row>
    <row r="60" spans="2:4" s="103" customFormat="1">
      <c r="B60" s="2524" t="s">
        <v>940</v>
      </c>
      <c r="C60" s="492"/>
      <c r="D60" s="2243">
        <f>HYPOTHESES!B37</f>
        <v>0</v>
      </c>
    </row>
    <row r="61" spans="2:4" s="103" customFormat="1">
      <c r="B61" s="2524" t="s">
        <v>971</v>
      </c>
      <c r="C61" s="492"/>
      <c r="D61" s="2243">
        <f>HYPOTHESES!B38</f>
        <v>0</v>
      </c>
    </row>
    <row r="62" spans="2:4" s="103" customFormat="1">
      <c r="B62" s="2524" t="s">
        <v>941</v>
      </c>
      <c r="C62" s="492"/>
      <c r="D62" s="2243">
        <f>HYPOTHESES!B39</f>
        <v>0</v>
      </c>
    </row>
    <row r="63" spans="2:4" s="103" customFormat="1">
      <c r="B63" s="2524" t="s">
        <v>972</v>
      </c>
      <c r="C63" s="492"/>
      <c r="D63" s="2243">
        <f>HYPOTHESES!B40</f>
        <v>0</v>
      </c>
    </row>
    <row r="64" spans="2:4" s="103" customFormat="1">
      <c r="B64" s="2524"/>
      <c r="C64" s="492"/>
      <c r="D64" s="1189"/>
    </row>
    <row r="65" spans="1:8" s="103" customFormat="1">
      <c r="B65" s="1188" t="s">
        <v>1209</v>
      </c>
      <c r="C65" s="492"/>
      <c r="D65" s="1490"/>
    </row>
    <row r="66" spans="1:8" s="103" customFormat="1">
      <c r="B66" s="1188" t="s">
        <v>1210</v>
      </c>
      <c r="C66" s="492"/>
      <c r="D66" s="1491">
        <v>1.52</v>
      </c>
    </row>
    <row r="67" spans="1:8" s="103" customFormat="1">
      <c r="B67" s="1188" t="s">
        <v>1211</v>
      </c>
      <c r="C67" s="492"/>
      <c r="D67" s="1491">
        <v>2.13</v>
      </c>
    </row>
    <row r="68" spans="1:8" s="103" customFormat="1">
      <c r="B68" s="1188"/>
      <c r="C68" s="492"/>
      <c r="D68" s="1491"/>
    </row>
    <row r="69" spans="1:8" s="103" customFormat="1">
      <c r="B69" s="1240"/>
      <c r="C69" s="2525"/>
      <c r="D69" s="2526"/>
    </row>
    <row r="70" spans="1:8" s="103" customFormat="1"/>
    <row r="71" spans="1:8" s="103" customFormat="1" ht="18">
      <c r="A71" s="469" t="s">
        <v>915</v>
      </c>
      <c r="B71" s="469"/>
    </row>
    <row r="72" spans="1:8" s="103" customFormat="1">
      <c r="A72" s="112" t="s">
        <v>211</v>
      </c>
      <c r="B72" s="112"/>
    </row>
    <row r="73" spans="1:8" s="103" customFormat="1">
      <c r="A73" s="740" t="s">
        <v>1206</v>
      </c>
      <c r="B73" s="740"/>
      <c r="C73" s="182"/>
      <c r="D73" s="182"/>
      <c r="E73" s="182"/>
      <c r="F73" s="182"/>
      <c r="G73" s="182"/>
      <c r="H73" s="182"/>
    </row>
    <row r="74" spans="1:8" s="103" customFormat="1">
      <c r="A74" s="112"/>
      <c r="B74" s="112"/>
    </row>
    <row r="75" spans="1:8" s="103" customFormat="1" ht="18">
      <c r="A75" s="469" t="s">
        <v>460</v>
      </c>
      <c r="B75" s="469"/>
    </row>
    <row r="76" spans="1:8" s="103" customFormat="1">
      <c r="A76" s="2454" t="s">
        <v>1532</v>
      </c>
      <c r="B76" s="2527" t="str">
        <f>ANNEXES!D14</f>
        <v xml:space="preserve">Un tableau et une note explicative reprenant une vue d'ensemble des coûts gérables de l'année N selon les grandes catégories de coûts et notamment : les coûts de personnel, les coûts de pensions (cotisations ONSS, assurance groupe, cotisations ONSSAPL, cotisations de régularisation), les coûts IT, les coûts de consultance (hors IT).
Pour ORES Assets : l'excel et la note peut porter sur l'ensemble des secteurs mais en distinguant les coûts imputés aux secteurs électricité et aux secteurs gaz </v>
      </c>
      <c r="C76" s="2527"/>
      <c r="D76" s="2527"/>
      <c r="E76" s="2527"/>
      <c r="F76" s="2527"/>
      <c r="G76" s="2527"/>
      <c r="H76" s="2455"/>
    </row>
    <row r="77" spans="1:8" s="103" customFormat="1">
      <c r="A77" s="2454" t="s">
        <v>1533</v>
      </c>
      <c r="B77" s="2527" t="str">
        <f>ANNEXES!D15</f>
        <v xml:space="preserve">Un tableau et une note explicative reprenant le détail des coûts IT et notamment les coûts de la clearing house actuelle, les coûts d'Atrias, les coûts des autres projets informatiques significatifs (en y joignant les pièces justificatives).
Pour ORES Assets : l'excel et la note peut porter sur l'ensemble des secteurs mais en distinguant les coûts imputés aux secteurs électricité et aux secteurs gaz </v>
      </c>
      <c r="C77" s="2527"/>
      <c r="D77" s="2527"/>
      <c r="E77" s="2527"/>
      <c r="F77" s="2527"/>
      <c r="G77" s="2527"/>
      <c r="H77" s="2455"/>
    </row>
    <row r="78" spans="1:8" ht="15">
      <c r="D78" s="967"/>
    </row>
    <row r="79" spans="1:8" ht="15">
      <c r="D79" s="967"/>
    </row>
    <row r="80" spans="1:8" ht="15">
      <c r="D80" s="967"/>
    </row>
    <row r="81" spans="4:4" ht="15">
      <c r="D81" s="967"/>
    </row>
  </sheetData>
  <pageMargins left="0.55118110236220474" right="0.23622047244094491" top="0.43307086614173229" bottom="0.31496062992125984" header="0.27559055118110237" footer="0.15748031496062992"/>
  <pageSetup paperSize="9" scale="51" orientation="portrait" r:id="rId1"/>
  <headerFooter scaleWithDoc="0" alignWithMargins="0">
    <oddFooter>&amp;C&amp;P/&amp;N</oddFooter>
  </headerFooter>
</worksheet>
</file>

<file path=xl/worksheets/sheet14.xml><?xml version="1.0" encoding="utf-8"?>
<worksheet xmlns="http://schemas.openxmlformats.org/spreadsheetml/2006/main" xmlns:r="http://schemas.openxmlformats.org/officeDocument/2006/relationships">
  <sheetPr published="0">
    <tabColor theme="3" tint="-0.249977111117893"/>
    <pageSetUpPr fitToPage="1"/>
  </sheetPr>
  <dimension ref="A1:BA29"/>
  <sheetViews>
    <sheetView showGridLines="0" workbookViewId="0">
      <selection activeCell="D22" sqref="D22"/>
    </sheetView>
  </sheetViews>
  <sheetFormatPr baseColWidth="10" defaultRowHeight="12.75"/>
  <cols>
    <col min="1" max="1" width="56.28515625" style="7" customWidth="1"/>
    <col min="2" max="2" width="28.5703125" style="7" customWidth="1"/>
    <col min="3" max="3" width="22.7109375" style="7" customWidth="1"/>
    <col min="4" max="4" width="23.85546875" style="7" customWidth="1"/>
    <col min="5" max="5" width="14" style="7" customWidth="1"/>
    <col min="6" max="16384" width="11.42578125" style="7"/>
  </cols>
  <sheetData>
    <row r="1" spans="1:53" s="67" customFormat="1" ht="18">
      <c r="A1" s="75" t="s">
        <v>1438</v>
      </c>
      <c r="B1" s="65"/>
      <c r="C1" s="65"/>
      <c r="D1" s="65"/>
      <c r="E1" s="65"/>
      <c r="G1" s="1972"/>
      <c r="H1" s="1972"/>
      <c r="J1" s="66"/>
      <c r="AA1" s="68"/>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row>
    <row r="2" spans="1:53" s="59" customFormat="1" ht="11.25">
      <c r="A2" s="62" t="str">
        <f>'PAGE DE GARDE'!C8</f>
        <v>GAZ</v>
      </c>
      <c r="B2" s="73" t="str">
        <f>'PAGE DE GARDE'!C10</f>
        <v>REALITE 2015 V0</v>
      </c>
      <c r="C2" s="62"/>
      <c r="D2" s="94"/>
      <c r="E2" s="62"/>
      <c r="G2" s="1973"/>
      <c r="H2" s="1973"/>
      <c r="J2" s="60"/>
      <c r="AA2" s="64"/>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row>
    <row r="3" spans="1:53" s="59" customFormat="1" ht="11.25">
      <c r="A3" s="270" t="str">
        <f>'PAGE DE GARDE'!C7</f>
        <v>GRD</v>
      </c>
      <c r="B3" s="73"/>
      <c r="C3" s="62"/>
      <c r="D3" s="63"/>
      <c r="E3" s="62"/>
      <c r="G3" s="1973"/>
      <c r="H3" s="1973"/>
      <c r="J3" s="60"/>
      <c r="AA3" s="64"/>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row>
    <row r="4" spans="1:53" s="19" customFormat="1">
      <c r="A4" s="20"/>
    </row>
    <row r="5" spans="1:53" s="13" customFormat="1" ht="13.5" thickBot="1">
      <c r="A5" s="12"/>
      <c r="B5" s="18"/>
      <c r="C5" s="19"/>
      <c r="D5" s="19"/>
    </row>
    <row r="6" spans="1:53" s="103" customFormat="1" ht="89.25">
      <c r="A6" s="2230" t="s">
        <v>397</v>
      </c>
      <c r="B6" s="2231"/>
      <c r="C6" s="2232" t="s">
        <v>1439</v>
      </c>
      <c r="D6" s="2246" t="s">
        <v>1440</v>
      </c>
    </row>
    <row r="7" spans="1:53" s="103" customFormat="1">
      <c r="A7" s="2247"/>
      <c r="B7" s="2211"/>
      <c r="C7" s="2228"/>
      <c r="D7" s="2248"/>
    </row>
    <row r="8" spans="1:53" s="103" customFormat="1" ht="13.5" thickBot="1">
      <c r="A8" s="2249"/>
      <c r="B8" s="2233"/>
      <c r="C8" s="2234" t="s">
        <v>1441</v>
      </c>
      <c r="D8" s="2250" t="s">
        <v>934</v>
      </c>
    </row>
    <row r="9" spans="1:53" s="103" customFormat="1" ht="39.75" customHeight="1">
      <c r="A9" s="2251"/>
      <c r="B9" s="2252"/>
      <c r="C9" s="2719" t="s">
        <v>1442</v>
      </c>
      <c r="D9" s="2720"/>
    </row>
    <row r="10" spans="1:53" s="103" customFormat="1">
      <c r="A10" s="2253" t="s">
        <v>1443</v>
      </c>
      <c r="B10" s="2254"/>
      <c r="C10" s="2255"/>
      <c r="D10" s="2256">
        <f>C10</f>
        <v>0</v>
      </c>
    </row>
    <row r="11" spans="1:53" s="103" customFormat="1">
      <c r="A11" s="2257" t="s">
        <v>1444</v>
      </c>
      <c r="B11" s="2258"/>
      <c r="C11" s="2259"/>
      <c r="D11" s="2260">
        <v>0</v>
      </c>
    </row>
    <row r="12" spans="1:53" s="103" customFormat="1" ht="13.5" thickBot="1">
      <c r="A12" s="2261" t="s">
        <v>1445</v>
      </c>
      <c r="B12" s="2262"/>
      <c r="C12" s="2263"/>
      <c r="D12" s="2264">
        <f>D10+D11</f>
        <v>0</v>
      </c>
    </row>
    <row r="13" spans="1:53" s="103" customFormat="1" ht="13.5" thickBot="1">
      <c r="A13" s="2265" t="s">
        <v>1446</v>
      </c>
      <c r="B13" s="2266"/>
      <c r="C13" s="2267">
        <f>C10*(1+$C$22)*(1+$C$23)*(1+$C$24)</f>
        <v>0</v>
      </c>
      <c r="D13" s="2267">
        <f>D12*(1+$C$22)*(1+$C$23)*(1+$C$24)</f>
        <v>0</v>
      </c>
    </row>
    <row r="14" spans="1:53" s="103" customFormat="1">
      <c r="A14" s="2268"/>
      <c r="B14" s="2211"/>
      <c r="C14" s="2269"/>
      <c r="D14" s="2269"/>
    </row>
    <row r="15" spans="1:53" s="103" customFormat="1">
      <c r="A15" s="2270"/>
      <c r="B15" s="2211"/>
      <c r="C15" s="2271"/>
      <c r="D15" s="2271"/>
    </row>
    <row r="16" spans="1:53" s="517" customFormat="1">
      <c r="A16" s="2270"/>
      <c r="B16" s="2211"/>
      <c r="C16" s="2271" t="s">
        <v>1276</v>
      </c>
      <c r="D16" s="2272">
        <f>D13-C13</f>
        <v>0</v>
      </c>
    </row>
    <row r="17" spans="1:4" s="103" customFormat="1">
      <c r="A17" s="2273"/>
      <c r="B17" s="2274"/>
      <c r="C17" s="2271"/>
      <c r="D17" s="2271"/>
    </row>
    <row r="18" spans="1:4" s="103" customFormat="1">
      <c r="A18" s="2275"/>
      <c r="B18" s="2226"/>
      <c r="C18" s="2227"/>
      <c r="D18" s="2227"/>
    </row>
    <row r="19" spans="1:4" s="103" customFormat="1">
      <c r="A19" s="2221"/>
      <c r="B19" s="2222"/>
      <c r="C19" s="2223"/>
      <c r="D19" s="2273"/>
    </row>
    <row r="20" spans="1:4" s="103" customFormat="1">
      <c r="A20" s="2224" t="s">
        <v>512</v>
      </c>
      <c r="B20" s="2214"/>
      <c r="C20" s="2215"/>
      <c r="D20" s="2273"/>
    </row>
    <row r="21" spans="1:4" s="103" customFormat="1">
      <c r="A21" s="2225"/>
      <c r="B21" s="2214"/>
      <c r="C21" s="2215"/>
      <c r="D21" s="2273"/>
    </row>
    <row r="22" spans="1:4" s="103" customFormat="1">
      <c r="A22" s="2276" t="s">
        <v>1272</v>
      </c>
      <c r="B22" s="2214"/>
      <c r="C22" s="2277">
        <v>1.11E-2</v>
      </c>
      <c r="D22" s="2273"/>
    </row>
    <row r="23" spans="1:4" s="103" customFormat="1">
      <c r="A23" s="2276" t="s">
        <v>1273</v>
      </c>
      <c r="B23" s="2214"/>
      <c r="C23" s="2277">
        <f>HYPOTHESES!B30</f>
        <v>8.0000000000000002E-3</v>
      </c>
      <c r="D23" s="2273"/>
    </row>
    <row r="24" spans="1:4" s="103" customFormat="1">
      <c r="A24" s="2276" t="s">
        <v>1274</v>
      </c>
      <c r="B24" s="2214"/>
      <c r="C24" s="2277">
        <f>HYPOTHESES!B31</f>
        <v>1.2999999999999999E-2</v>
      </c>
      <c r="D24" s="2273"/>
    </row>
    <row r="25" spans="1:4" s="103" customFormat="1">
      <c r="A25" s="2278"/>
      <c r="B25" s="2279"/>
      <c r="C25" s="2280"/>
      <c r="D25" s="2273"/>
    </row>
    <row r="26" spans="1:4" ht="15">
      <c r="C26" s="967"/>
    </row>
    <row r="27" spans="1:4" ht="15">
      <c r="C27" s="967"/>
    </row>
    <row r="28" spans="1:4" ht="15">
      <c r="C28" s="967"/>
    </row>
    <row r="29" spans="1:4" ht="15">
      <c r="C29" s="967"/>
    </row>
  </sheetData>
  <mergeCells count="1">
    <mergeCell ref="C9:D9"/>
  </mergeCells>
  <pageMargins left="0.70866141732283472" right="0.70866141732283472" top="0.74803149606299213" bottom="0.74803149606299213" header="0.31496062992125984" footer="0.31496062992125984"/>
  <pageSetup paperSize="9" scale="79" orientation="landscape" r:id="rId1"/>
</worksheet>
</file>

<file path=xl/worksheets/sheet15.xml><?xml version="1.0" encoding="utf-8"?>
<worksheet xmlns="http://schemas.openxmlformats.org/spreadsheetml/2006/main" xmlns:r="http://schemas.openxmlformats.org/officeDocument/2006/relationships">
  <sheetPr published="0">
    <tabColor theme="3" tint="-0.249977111117893"/>
    <pageSetUpPr fitToPage="1"/>
  </sheetPr>
  <dimension ref="A1:E26"/>
  <sheetViews>
    <sheetView workbookViewId="0">
      <selection activeCell="B28" sqref="B28"/>
    </sheetView>
  </sheetViews>
  <sheetFormatPr baseColWidth="10" defaultRowHeight="12.75"/>
  <cols>
    <col min="1" max="1" width="59.28515625" style="1158" customWidth="1"/>
    <col min="2" max="2" width="29.28515625" style="1158" customWidth="1"/>
    <col min="3" max="5" width="27.85546875" style="1158" customWidth="1"/>
    <col min="6" max="16384" width="11.42578125" style="1158"/>
  </cols>
  <sheetData>
    <row r="1" spans="1:5" ht="18">
      <c r="A1" s="2209" t="s">
        <v>1437</v>
      </c>
      <c r="B1" s="2207"/>
      <c r="C1" s="2207"/>
      <c r="D1" s="2207"/>
      <c r="E1" s="2207"/>
    </row>
    <row r="2" spans="1:5">
      <c r="A2" s="2205" t="str">
        <f>'PAGE DE GARDE'!C8</f>
        <v>GAZ</v>
      </c>
      <c r="B2" s="2208" t="str">
        <f>'PAGE DE GARDE'!C10</f>
        <v>REALITE 2015 V0</v>
      </c>
      <c r="C2" s="2205"/>
      <c r="D2" s="2210"/>
      <c r="E2" s="2210"/>
    </row>
    <row r="3" spans="1:5">
      <c r="A3" s="2212" t="str">
        <f>'PAGE DE GARDE'!C7</f>
        <v>GRD</v>
      </c>
      <c r="B3" s="2208"/>
      <c r="C3" s="2205"/>
      <c r="D3" s="2206"/>
      <c r="E3" s="2206"/>
    </row>
    <row r="4" spans="1:5">
      <c r="A4" s="2313"/>
      <c r="B4" s="2314"/>
      <c r="C4" s="2314"/>
      <c r="D4" s="2314"/>
      <c r="E4" s="2314"/>
    </row>
    <row r="5" spans="1:5" ht="13.5" thickBot="1">
      <c r="A5" s="2315"/>
      <c r="B5" s="2316"/>
      <c r="C5" s="2314"/>
      <c r="D5" s="2314"/>
      <c r="E5" s="2314"/>
    </row>
    <row r="6" spans="1:5" ht="51">
      <c r="A6" s="2528" t="s">
        <v>397</v>
      </c>
      <c r="B6" s="2529"/>
      <c r="C6" s="2530" t="s">
        <v>1430</v>
      </c>
      <c r="D6" s="2531" t="s">
        <v>1458</v>
      </c>
      <c r="E6" s="2532" t="s">
        <v>1431</v>
      </c>
    </row>
    <row r="7" spans="1:5">
      <c r="A7" s="2533"/>
      <c r="B7" s="2319"/>
      <c r="C7" s="2534"/>
      <c r="D7" s="2535"/>
      <c r="E7" s="2536"/>
    </row>
    <row r="8" spans="1:5" ht="13.5" thickBot="1">
      <c r="A8" s="2537"/>
      <c r="B8" s="2538"/>
      <c r="C8" s="2539" t="s">
        <v>469</v>
      </c>
      <c r="D8" s="2539" t="s">
        <v>943</v>
      </c>
      <c r="E8" s="2540" t="s">
        <v>469</v>
      </c>
    </row>
    <row r="9" spans="1:5" ht="38.25" customHeight="1" thickBot="1">
      <c r="A9" s="2533"/>
      <c r="B9" s="2319"/>
      <c r="C9" s="2721" t="s">
        <v>1432</v>
      </c>
      <c r="D9" s="2722"/>
      <c r="E9" s="2723"/>
    </row>
    <row r="10" spans="1:5" ht="13.5" thickBot="1">
      <c r="A10" s="2281" t="s">
        <v>1433</v>
      </c>
      <c r="B10" s="2282"/>
      <c r="C10" s="2283">
        <v>0</v>
      </c>
      <c r="D10" s="2284"/>
      <c r="E10" s="2285">
        <f>IF(D10&gt;C10,C10,D10)</f>
        <v>0</v>
      </c>
    </row>
    <row r="11" spans="1:5">
      <c r="A11" s="2541"/>
      <c r="B11" s="2319"/>
      <c r="C11" s="2318"/>
      <c r="D11" s="2318"/>
      <c r="E11" s="2318"/>
    </row>
    <row r="12" spans="1:5">
      <c r="A12" s="2235"/>
      <c r="B12" s="2236"/>
      <c r="C12" s="2236"/>
      <c r="D12" s="2236"/>
      <c r="E12" s="2236"/>
    </row>
    <row r="13" spans="1:5">
      <c r="A13" s="2237"/>
      <c r="B13" s="2236"/>
      <c r="C13" s="2236"/>
      <c r="D13" s="2238"/>
      <c r="E13" s="2238"/>
    </row>
    <row r="14" spans="1:5" ht="13.5" customHeight="1">
      <c r="A14" s="2318"/>
      <c r="B14" s="2319"/>
      <c r="C14" s="2319"/>
      <c r="D14" s="2239" t="s">
        <v>1427</v>
      </c>
      <c r="E14" s="2240">
        <v>0</v>
      </c>
    </row>
    <row r="15" spans="1:5">
      <c r="A15" s="2213"/>
      <c r="B15" s="2226"/>
      <c r="C15" s="2227"/>
      <c r="D15" s="2227"/>
      <c r="E15" s="2227"/>
    </row>
    <row r="16" spans="1:5">
      <c r="A16" s="2221"/>
      <c r="B16" s="2222"/>
      <c r="C16" s="2223"/>
      <c r="D16" s="2213"/>
      <c r="E16" s="2213"/>
    </row>
    <row r="17" spans="1:5">
      <c r="A17" s="2224" t="s">
        <v>1434</v>
      </c>
      <c r="B17" s="2214"/>
      <c r="C17" s="2215"/>
      <c r="D17" s="2213"/>
      <c r="E17" s="2213"/>
    </row>
    <row r="18" spans="1:5">
      <c r="A18" s="2225"/>
      <c r="B18" s="2214"/>
      <c r="C18" s="2215"/>
      <c r="D18" s="2213"/>
      <c r="E18" s="2213"/>
    </row>
    <row r="19" spans="1:5">
      <c r="A19" s="2216" t="s">
        <v>1209</v>
      </c>
      <c r="B19" s="2214"/>
      <c r="C19" s="2229"/>
      <c r="D19" s="2213"/>
      <c r="E19" s="2213"/>
    </row>
    <row r="20" spans="1:5">
      <c r="A20" s="2216" t="s">
        <v>1210</v>
      </c>
      <c r="B20" s="2214"/>
      <c r="C20" s="2220">
        <v>1.52</v>
      </c>
      <c r="D20" s="2213"/>
      <c r="E20" s="2213"/>
    </row>
    <row r="21" spans="1:5">
      <c r="A21" s="2216" t="s">
        <v>1211</v>
      </c>
      <c r="B21" s="2214"/>
      <c r="C21" s="2220">
        <v>2.13</v>
      </c>
      <c r="D21" s="2213"/>
      <c r="E21" s="2213"/>
    </row>
    <row r="22" spans="1:5">
      <c r="A22" s="2218"/>
      <c r="B22" s="2217"/>
      <c r="C22" s="2219"/>
      <c r="D22" s="2317"/>
      <c r="E22" s="2317"/>
    </row>
    <row r="25" spans="1:5" ht="18">
      <c r="A25" s="2456" t="s">
        <v>509</v>
      </c>
    </row>
    <row r="26" spans="1:5">
      <c r="A26" s="2457" t="s">
        <v>1534</v>
      </c>
    </row>
  </sheetData>
  <mergeCells count="1">
    <mergeCell ref="C9:E9"/>
  </mergeCells>
  <pageMargins left="0.70866141732283472" right="0.70866141732283472" top="0.74803149606299213" bottom="0.74803149606299213" header="0.31496062992125984" footer="0.31496062992125984"/>
  <pageSetup paperSize="9" scale="72" orientation="landscape" r:id="rId1"/>
</worksheet>
</file>

<file path=xl/worksheets/sheet16.xml><?xml version="1.0" encoding="utf-8"?>
<worksheet xmlns="http://schemas.openxmlformats.org/spreadsheetml/2006/main" xmlns:r="http://schemas.openxmlformats.org/officeDocument/2006/relationships">
  <sheetPr published="0">
    <pageSetUpPr fitToPage="1"/>
  </sheetPr>
  <dimension ref="A1:I96"/>
  <sheetViews>
    <sheetView zoomScaleNormal="100" workbookViewId="0">
      <selection activeCell="J36" sqref="J36"/>
    </sheetView>
  </sheetViews>
  <sheetFormatPr baseColWidth="10" defaultColWidth="8.85546875" defaultRowHeight="12.75"/>
  <cols>
    <col min="1" max="1" width="22" style="352" customWidth="1"/>
    <col min="2" max="2" width="58.5703125" style="352" customWidth="1"/>
    <col min="3" max="6" width="21.28515625" style="352" customWidth="1"/>
    <col min="7" max="16384" width="8.85546875" style="352"/>
  </cols>
  <sheetData>
    <row r="1" spans="1:6" ht="18">
      <c r="A1" s="75" t="s">
        <v>848</v>
      </c>
      <c r="B1" s="75"/>
      <c r="C1" s="506"/>
      <c r="D1" s="506"/>
      <c r="E1" s="506"/>
      <c r="F1" s="506"/>
    </row>
    <row r="2" spans="1:6">
      <c r="A2" s="62" t="str">
        <f>'PAGE DE GARDE'!C8</f>
        <v>GAZ</v>
      </c>
      <c r="B2" s="73" t="str">
        <f>'PAGE DE GARDE'!C10</f>
        <v>REALITE 2015 V0</v>
      </c>
      <c r="C2" s="62"/>
      <c r="D2" s="73"/>
      <c r="E2" s="823"/>
      <c r="F2" s="823"/>
    </row>
    <row r="3" spans="1:6">
      <c r="A3" s="270" t="str">
        <f>'PAGE DE GARDE'!C7</f>
        <v>GRD</v>
      </c>
      <c r="B3" s="73"/>
      <c r="C3" s="62"/>
      <c r="D3" s="63"/>
      <c r="E3" s="823"/>
      <c r="F3" s="823"/>
    </row>
    <row r="4" spans="1:6" ht="13.5" thickBot="1"/>
    <row r="5" spans="1:6">
      <c r="A5" s="763"/>
      <c r="B5" s="764"/>
      <c r="C5" s="764"/>
      <c r="D5" s="764"/>
      <c r="E5" s="764"/>
      <c r="F5" s="937"/>
    </row>
    <row r="6" spans="1:6">
      <c r="A6" s="765" t="s">
        <v>798</v>
      </c>
      <c r="B6" s="766"/>
      <c r="C6" s="767"/>
      <c r="D6" s="767"/>
      <c r="E6" s="767"/>
      <c r="F6" s="768"/>
    </row>
    <row r="7" spans="1:6">
      <c r="A7" s="769"/>
      <c r="B7" s="767"/>
      <c r="C7" s="767"/>
      <c r="D7" s="767"/>
      <c r="E7" s="767"/>
      <c r="F7" s="768"/>
    </row>
    <row r="8" spans="1:6" ht="13.5" thickBot="1">
      <c r="A8" s="550" t="s">
        <v>930</v>
      </c>
      <c r="B8" s="767"/>
      <c r="C8" s="767"/>
      <c r="D8" s="767"/>
      <c r="E8" s="767"/>
      <c r="F8" s="768"/>
    </row>
    <row r="9" spans="1:6" ht="12.75" customHeight="1">
      <c r="A9" s="2726" t="s">
        <v>800</v>
      </c>
      <c r="B9" s="2726" t="s">
        <v>801</v>
      </c>
      <c r="C9" s="2729" t="str">
        <f>'PAGE DE GARDE'!$B$16</f>
        <v>REALITE 2014</v>
      </c>
      <c r="D9" s="2729" t="str">
        <f>'PAGE DE GARDE'!$B$15</f>
        <v>BUDGET 2015</v>
      </c>
      <c r="E9" s="2729" t="str">
        <f>'PAGE DE GARDE'!$B$14</f>
        <v>REALITE 2015</v>
      </c>
      <c r="F9" s="2732" t="s">
        <v>974</v>
      </c>
    </row>
    <row r="10" spans="1:6">
      <c r="A10" s="2727"/>
      <c r="B10" s="2727"/>
      <c r="C10" s="2730"/>
      <c r="D10" s="2730"/>
      <c r="E10" s="2730"/>
      <c r="F10" s="2733"/>
    </row>
    <row r="11" spans="1:6" ht="13.5" thickBot="1">
      <c r="A11" s="2728"/>
      <c r="B11" s="2728"/>
      <c r="C11" s="2731"/>
      <c r="D11" s="2731"/>
      <c r="E11" s="2731"/>
      <c r="F11" s="2734"/>
    </row>
    <row r="12" spans="1:6">
      <c r="A12" s="770"/>
      <c r="B12" s="771"/>
      <c r="C12" s="772"/>
      <c r="D12" s="773"/>
      <c r="E12" s="773"/>
      <c r="F12" s="938"/>
    </row>
    <row r="13" spans="1:6">
      <c r="A13" s="774"/>
      <c r="B13" s="775"/>
      <c r="C13" s="776"/>
      <c r="D13" s="777"/>
      <c r="E13" s="777"/>
      <c r="F13" s="939">
        <f>D13-E13</f>
        <v>0</v>
      </c>
    </row>
    <row r="14" spans="1:6">
      <c r="A14" s="774"/>
      <c r="B14" s="775"/>
      <c r="C14" s="776"/>
      <c r="D14" s="777"/>
      <c r="E14" s="777"/>
      <c r="F14" s="939">
        <f t="shared" ref="F14:F27" si="0">D14-E14</f>
        <v>0</v>
      </c>
    </row>
    <row r="15" spans="1:6">
      <c r="A15" s="774"/>
      <c r="B15" s="775"/>
      <c r="C15" s="776"/>
      <c r="D15" s="777"/>
      <c r="E15" s="777"/>
      <c r="F15" s="939">
        <f t="shared" si="0"/>
        <v>0</v>
      </c>
    </row>
    <row r="16" spans="1:6">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c r="A27" s="774"/>
      <c r="B27" s="775"/>
      <c r="C27" s="776"/>
      <c r="D27" s="777"/>
      <c r="E27" s="777"/>
      <c r="F27" s="939">
        <f t="shared" si="0"/>
        <v>0</v>
      </c>
    </row>
    <row r="28" spans="1:6" ht="13.5" thickBot="1">
      <c r="A28" s="770"/>
      <c r="B28" s="771"/>
      <c r="C28" s="778"/>
      <c r="D28" s="975"/>
      <c r="E28" s="975"/>
      <c r="F28" s="1252"/>
    </row>
    <row r="29" spans="1:6" ht="13.5" thickBot="1">
      <c r="A29" s="780" t="s">
        <v>802</v>
      </c>
      <c r="B29" s="781"/>
      <c r="C29" s="782">
        <f>SUM(C12:C28)</f>
        <v>0</v>
      </c>
      <c r="D29" s="783">
        <f t="shared" ref="D29:E29" si="1">SUM(D12:D28)</f>
        <v>0</v>
      </c>
      <c r="E29" s="783">
        <f t="shared" si="1"/>
        <v>0</v>
      </c>
      <c r="F29" s="784">
        <f>D29-E29</f>
        <v>0</v>
      </c>
    </row>
    <row r="30" spans="1:6" ht="12.75" customHeight="1">
      <c r="A30" s="770"/>
      <c r="B30" s="785"/>
      <c r="C30" s="785"/>
      <c r="D30" s="785"/>
      <c r="E30" s="785"/>
      <c r="F30" s="796"/>
    </row>
    <row r="31" spans="1:6" ht="13.5" thickBot="1">
      <c r="A31" s="550" t="s">
        <v>931</v>
      </c>
      <c r="B31" s="767"/>
      <c r="C31" s="767"/>
      <c r="D31" s="767"/>
      <c r="E31" s="767"/>
      <c r="F31" s="768"/>
    </row>
    <row r="32" spans="1:6" ht="12.75" customHeight="1">
      <c r="A32" s="2726" t="s">
        <v>800</v>
      </c>
      <c r="B32" s="2726" t="s">
        <v>801</v>
      </c>
      <c r="C32" s="2729" t="str">
        <f>'PAGE DE GARDE'!$B$16</f>
        <v>REALITE 2014</v>
      </c>
      <c r="D32" s="2729" t="str">
        <f>'PAGE DE GARDE'!$B$15</f>
        <v>BUDGET 2015</v>
      </c>
      <c r="E32" s="2729" t="str">
        <f>'PAGE DE GARDE'!$B$14</f>
        <v>REALITE 2015</v>
      </c>
      <c r="F32" s="2732" t="s">
        <v>974</v>
      </c>
    </row>
    <row r="33" spans="1:6">
      <c r="A33" s="2727"/>
      <c r="B33" s="2727"/>
      <c r="C33" s="2730"/>
      <c r="D33" s="2730"/>
      <c r="E33" s="2730"/>
      <c r="F33" s="2733"/>
    </row>
    <row r="34" spans="1:6" ht="13.5" thickBot="1">
      <c r="A34" s="2728"/>
      <c r="B34" s="2728"/>
      <c r="C34" s="2731"/>
      <c r="D34" s="2731"/>
      <c r="E34" s="2731"/>
      <c r="F34" s="2734"/>
    </row>
    <row r="35" spans="1:6">
      <c r="A35" s="770"/>
      <c r="B35" s="771"/>
      <c r="C35" s="772"/>
      <c r="D35" s="773"/>
      <c r="E35" s="773"/>
      <c r="F35" s="938"/>
    </row>
    <row r="36" spans="1:6">
      <c r="A36" s="774"/>
      <c r="B36" s="775"/>
      <c r="C36" s="776"/>
      <c r="D36" s="777"/>
      <c r="E36" s="777"/>
      <c r="F36" s="939">
        <f t="shared" ref="F36:F50" si="2">D36-E36</f>
        <v>0</v>
      </c>
    </row>
    <row r="37" spans="1:6">
      <c r="A37" s="774"/>
      <c r="B37" s="775"/>
      <c r="C37" s="776"/>
      <c r="D37" s="777"/>
      <c r="E37" s="777"/>
      <c r="F37" s="939">
        <f t="shared" si="2"/>
        <v>0</v>
      </c>
    </row>
    <row r="38" spans="1:6">
      <c r="A38" s="774"/>
      <c r="B38" s="775"/>
      <c r="C38" s="776"/>
      <c r="D38" s="777"/>
      <c r="E38" s="777"/>
      <c r="F38" s="939">
        <f t="shared" si="2"/>
        <v>0</v>
      </c>
    </row>
    <row r="39" spans="1:6">
      <c r="A39" s="774"/>
      <c r="B39" s="775"/>
      <c r="C39" s="776"/>
      <c r="D39" s="777"/>
      <c r="E39" s="777"/>
      <c r="F39" s="939">
        <f t="shared" si="2"/>
        <v>0</v>
      </c>
    </row>
    <row r="40" spans="1:6">
      <c r="A40" s="774"/>
      <c r="B40" s="775"/>
      <c r="C40" s="776"/>
      <c r="D40" s="777"/>
      <c r="E40" s="777"/>
      <c r="F40" s="939">
        <f t="shared" si="2"/>
        <v>0</v>
      </c>
    </row>
    <row r="41" spans="1:6">
      <c r="A41" s="774"/>
      <c r="B41" s="775"/>
      <c r="C41" s="776"/>
      <c r="D41" s="777"/>
      <c r="E41" s="777"/>
      <c r="F41" s="939">
        <f t="shared" si="2"/>
        <v>0</v>
      </c>
    </row>
    <row r="42" spans="1:6">
      <c r="A42" s="774"/>
      <c r="B42" s="775"/>
      <c r="C42" s="776"/>
      <c r="D42" s="777"/>
      <c r="E42" s="777"/>
      <c r="F42" s="939">
        <f t="shared" si="2"/>
        <v>0</v>
      </c>
    </row>
    <row r="43" spans="1:6">
      <c r="A43" s="774"/>
      <c r="B43" s="775"/>
      <c r="C43" s="776"/>
      <c r="D43" s="777"/>
      <c r="E43" s="777"/>
      <c r="F43" s="939">
        <f t="shared" si="2"/>
        <v>0</v>
      </c>
    </row>
    <row r="44" spans="1:6">
      <c r="A44" s="774"/>
      <c r="B44" s="775"/>
      <c r="C44" s="776"/>
      <c r="D44" s="777"/>
      <c r="E44" s="777"/>
      <c r="F44" s="939">
        <f t="shared" si="2"/>
        <v>0</v>
      </c>
    </row>
    <row r="45" spans="1:6">
      <c r="A45" s="774"/>
      <c r="B45" s="775"/>
      <c r="C45" s="776"/>
      <c r="D45" s="777"/>
      <c r="E45" s="777"/>
      <c r="F45" s="939">
        <f t="shared" si="2"/>
        <v>0</v>
      </c>
    </row>
    <row r="46" spans="1:6">
      <c r="A46" s="774"/>
      <c r="B46" s="775"/>
      <c r="C46" s="776"/>
      <c r="D46" s="777"/>
      <c r="E46" s="777"/>
      <c r="F46" s="939">
        <f t="shared" si="2"/>
        <v>0</v>
      </c>
    </row>
    <row r="47" spans="1:6">
      <c r="A47" s="774"/>
      <c r="B47" s="775"/>
      <c r="C47" s="776"/>
      <c r="D47" s="777"/>
      <c r="E47" s="777"/>
      <c r="F47" s="939">
        <f t="shared" si="2"/>
        <v>0</v>
      </c>
    </row>
    <row r="48" spans="1:6">
      <c r="A48" s="774"/>
      <c r="B48" s="775"/>
      <c r="C48" s="776"/>
      <c r="D48" s="777"/>
      <c r="E48" s="777"/>
      <c r="F48" s="939">
        <f t="shared" si="2"/>
        <v>0</v>
      </c>
    </row>
    <row r="49" spans="1:9">
      <c r="A49" s="774"/>
      <c r="B49" s="775"/>
      <c r="C49" s="776"/>
      <c r="D49" s="777"/>
      <c r="E49" s="777"/>
      <c r="F49" s="939">
        <f t="shared" si="2"/>
        <v>0</v>
      </c>
    </row>
    <row r="50" spans="1:9">
      <c r="A50" s="774"/>
      <c r="B50" s="775"/>
      <c r="C50" s="776"/>
      <c r="D50" s="777"/>
      <c r="E50" s="777"/>
      <c r="F50" s="939">
        <f t="shared" si="2"/>
        <v>0</v>
      </c>
    </row>
    <row r="51" spans="1:9" ht="13.5" thickBot="1">
      <c r="A51" s="770"/>
      <c r="B51" s="771"/>
      <c r="C51" s="778"/>
      <c r="D51" s="975"/>
      <c r="E51" s="975"/>
      <c r="F51" s="1252"/>
    </row>
    <row r="52" spans="1:9" ht="13.5" thickBot="1">
      <c r="A52" s="780" t="s">
        <v>804</v>
      </c>
      <c r="B52" s="781"/>
      <c r="C52" s="782">
        <f>SUM(C35:C51)</f>
        <v>0</v>
      </c>
      <c r="D52" s="783">
        <f t="shared" ref="D52:E52" si="3">SUM(D35:D51)</f>
        <v>0</v>
      </c>
      <c r="E52" s="783">
        <f t="shared" si="3"/>
        <v>0</v>
      </c>
      <c r="F52" s="784">
        <f>D52-E52</f>
        <v>0</v>
      </c>
    </row>
    <row r="53" spans="1:9" ht="13.5" thickBot="1">
      <c r="A53" s="786"/>
      <c r="B53" s="787"/>
      <c r="C53" s="787"/>
      <c r="D53" s="787"/>
      <c r="E53" s="787"/>
      <c r="F53" s="788"/>
    </row>
    <row r="54" spans="1:9" ht="13.5" thickBot="1">
      <c r="A54" s="780" t="s">
        <v>805</v>
      </c>
      <c r="B54" s="781"/>
      <c r="C54" s="782">
        <f>+C29+C52</f>
        <v>0</v>
      </c>
      <c r="D54" s="783">
        <f t="shared" ref="D54:E54" si="4">+D29+D52</f>
        <v>0</v>
      </c>
      <c r="E54" s="783">
        <f t="shared" si="4"/>
        <v>0</v>
      </c>
      <c r="F54" s="784">
        <f>D54-E54</f>
        <v>0</v>
      </c>
    </row>
    <row r="55" spans="1:9" ht="13.5" thickBot="1">
      <c r="A55" s="1253"/>
      <c r="B55" s="1254"/>
      <c r="C55" s="1254"/>
      <c r="D55" s="1254"/>
      <c r="E55" s="1254"/>
      <c r="F55" s="1255"/>
    </row>
    <row r="56" spans="1:9" ht="12.75" customHeight="1">
      <c r="A56" s="1032" t="s">
        <v>976</v>
      </c>
      <c r="B56" s="1033"/>
      <c r="C56" s="1034"/>
      <c r="D56" s="1034"/>
      <c r="E56" s="1034"/>
      <c r="F56" s="1035"/>
      <c r="G56" s="555"/>
      <c r="H56" s="567"/>
      <c r="I56" s="567"/>
    </row>
    <row r="57" spans="1:9">
      <c r="A57" s="940"/>
      <c r="B57" s="555"/>
      <c r="C57" s="555"/>
      <c r="D57" s="555"/>
      <c r="E57" s="555"/>
      <c r="F57" s="1036"/>
      <c r="G57" s="555"/>
      <c r="H57" s="567"/>
      <c r="I57" s="567"/>
    </row>
    <row r="58" spans="1:9" ht="12.75" customHeight="1">
      <c r="A58" s="2724" t="s">
        <v>975</v>
      </c>
      <c r="B58" s="2636"/>
      <c r="C58" s="2636"/>
      <c r="D58" s="2636"/>
      <c r="E58" s="2636"/>
      <c r="F58" s="2725"/>
      <c r="G58" s="792"/>
      <c r="H58" s="792"/>
      <c r="I58" s="792"/>
    </row>
    <row r="59" spans="1:9" ht="12.75" customHeight="1">
      <c r="A59" s="2724"/>
      <c r="B59" s="2636"/>
      <c r="C59" s="2636"/>
      <c r="D59" s="2636"/>
      <c r="E59" s="2636"/>
      <c r="F59" s="2725"/>
      <c r="G59" s="792"/>
      <c r="H59" s="792"/>
      <c r="I59" s="792"/>
    </row>
    <row r="60" spans="1:9" ht="12.75" customHeight="1">
      <c r="A60" s="1195"/>
      <c r="B60" s="1196"/>
      <c r="C60" s="1196"/>
      <c r="D60" s="1196"/>
      <c r="E60" s="1196"/>
      <c r="F60" s="1197"/>
      <c r="G60" s="792"/>
      <c r="H60" s="792"/>
      <c r="I60" s="792"/>
    </row>
    <row r="61" spans="1:9" ht="12.75" customHeight="1">
      <c r="A61" s="1195"/>
      <c r="B61" s="1196"/>
      <c r="C61" s="1196"/>
      <c r="D61" s="1196"/>
      <c r="E61" s="1196"/>
      <c r="F61" s="1197"/>
      <c r="G61" s="792"/>
      <c r="H61" s="792"/>
      <c r="I61" s="792"/>
    </row>
    <row r="62" spans="1:9" ht="12.75" customHeight="1">
      <c r="A62" s="1195"/>
      <c r="B62" s="1196"/>
      <c r="C62" s="1196"/>
      <c r="D62" s="1196"/>
      <c r="E62" s="1196"/>
      <c r="F62" s="1197"/>
      <c r="G62" s="792"/>
      <c r="H62" s="792"/>
      <c r="I62" s="792"/>
    </row>
    <row r="63" spans="1:9" ht="12.75" customHeight="1">
      <c r="A63" s="1195"/>
      <c r="B63" s="1196"/>
      <c r="C63" s="1196"/>
      <c r="D63" s="1196"/>
      <c r="E63" s="1196"/>
      <c r="F63" s="1197"/>
      <c r="G63" s="792"/>
      <c r="H63" s="792"/>
      <c r="I63" s="792"/>
    </row>
    <row r="64" spans="1:9" ht="12.75" customHeight="1">
      <c r="A64" s="1195"/>
      <c r="B64" s="1196"/>
      <c r="C64" s="1196"/>
      <c r="D64" s="1196"/>
      <c r="E64" s="1196"/>
      <c r="F64" s="1197"/>
      <c r="G64" s="792"/>
      <c r="H64" s="792"/>
      <c r="I64" s="792"/>
    </row>
    <row r="65" spans="1:9" ht="12.75" customHeight="1">
      <c r="A65" s="1195"/>
      <c r="B65" s="1196"/>
      <c r="C65" s="1196"/>
      <c r="D65" s="1196"/>
      <c r="E65" s="1196"/>
      <c r="F65" s="1197"/>
      <c r="G65" s="792"/>
      <c r="H65" s="792"/>
      <c r="I65" s="792"/>
    </row>
    <row r="66" spans="1:9" ht="12.75" customHeight="1">
      <c r="A66" s="1195"/>
      <c r="B66" s="1196"/>
      <c r="C66" s="1196"/>
      <c r="D66" s="1196"/>
      <c r="E66" s="1196"/>
      <c r="F66" s="1197"/>
      <c r="G66" s="792"/>
      <c r="H66" s="792"/>
      <c r="I66" s="792"/>
    </row>
    <row r="67" spans="1:9" ht="12.75" customHeight="1">
      <c r="A67" s="1195"/>
      <c r="B67" s="1196"/>
      <c r="C67" s="1196"/>
      <c r="D67" s="1196"/>
      <c r="E67" s="1196"/>
      <c r="F67" s="1197"/>
      <c r="G67" s="792"/>
      <c r="H67" s="792"/>
      <c r="I67" s="792"/>
    </row>
    <row r="68" spans="1:9" ht="12.75" customHeight="1">
      <c r="A68" s="1195"/>
      <c r="B68" s="1196"/>
      <c r="C68" s="1196"/>
      <c r="D68" s="1196"/>
      <c r="E68" s="1196"/>
      <c r="F68" s="1197"/>
      <c r="G68" s="792"/>
      <c r="H68" s="792"/>
      <c r="I68" s="792"/>
    </row>
    <row r="69" spans="1:9" ht="12.75" customHeight="1">
      <c r="A69" s="1195"/>
      <c r="B69" s="1196"/>
      <c r="C69" s="1196"/>
      <c r="D69" s="1196"/>
      <c r="E69" s="1196"/>
      <c r="F69" s="1197"/>
      <c r="G69" s="792"/>
      <c r="H69" s="792"/>
      <c r="I69" s="792"/>
    </row>
    <row r="70" spans="1:9" ht="12.75" customHeight="1">
      <c r="A70" s="1195"/>
      <c r="B70" s="1196"/>
      <c r="C70" s="1196"/>
      <c r="D70" s="1196"/>
      <c r="E70" s="1196"/>
      <c r="F70" s="1197"/>
      <c r="G70" s="792"/>
      <c r="H70" s="792"/>
      <c r="I70" s="792"/>
    </row>
    <row r="71" spans="1:9" ht="12.75" customHeight="1">
      <c r="A71" s="1195"/>
      <c r="B71" s="1196"/>
      <c r="C71" s="1196"/>
      <c r="D71" s="1196"/>
      <c r="E71" s="1196"/>
      <c r="F71" s="1197"/>
      <c r="G71" s="792"/>
      <c r="H71" s="792"/>
      <c r="I71" s="792"/>
    </row>
    <row r="72" spans="1:9" ht="12.75" customHeight="1">
      <c r="A72" s="1195"/>
      <c r="B72" s="1196"/>
      <c r="C72" s="1196"/>
      <c r="D72" s="1196"/>
      <c r="E72" s="1196"/>
      <c r="F72" s="1197"/>
      <c r="G72" s="792"/>
      <c r="H72" s="792"/>
      <c r="I72" s="792"/>
    </row>
    <row r="73" spans="1:9" ht="12.75" customHeight="1">
      <c r="A73" s="1195"/>
      <c r="B73" s="1196"/>
      <c r="C73" s="1196"/>
      <c r="D73" s="1196"/>
      <c r="E73" s="1196"/>
      <c r="F73" s="1197"/>
      <c r="G73" s="792"/>
      <c r="H73" s="792"/>
      <c r="I73" s="792"/>
    </row>
    <row r="74" spans="1:9" ht="12.75" customHeight="1">
      <c r="A74" s="1195"/>
      <c r="B74" s="1196"/>
      <c r="C74" s="1196"/>
      <c r="D74" s="1196"/>
      <c r="E74" s="1196"/>
      <c r="F74" s="1197"/>
      <c r="G74" s="792"/>
      <c r="H74" s="792"/>
      <c r="I74" s="792"/>
    </row>
    <row r="75" spans="1:9" ht="13.5" thickBot="1">
      <c r="A75" s="801"/>
      <c r="B75" s="802"/>
      <c r="C75" s="802"/>
      <c r="D75" s="802"/>
      <c r="E75" s="802"/>
      <c r="F75" s="1112"/>
    </row>
    <row r="76" spans="1:9">
      <c r="A76" s="789"/>
      <c r="B76" s="790"/>
      <c r="C76" s="790"/>
      <c r="D76" s="790"/>
      <c r="E76" s="790"/>
      <c r="F76" s="790"/>
    </row>
    <row r="77" spans="1:9">
      <c r="A77" s="789"/>
      <c r="B77" s="790"/>
      <c r="C77" s="790"/>
      <c r="D77" s="790"/>
      <c r="E77" s="790"/>
      <c r="F77" s="790"/>
    </row>
    <row r="78" spans="1:9">
      <c r="A78" s="789"/>
      <c r="B78" s="790"/>
      <c r="C78" s="790"/>
      <c r="D78" s="790"/>
      <c r="E78" s="790"/>
      <c r="F78" s="790"/>
    </row>
    <row r="79" spans="1:9">
      <c r="A79" s="789"/>
      <c r="B79" s="790"/>
      <c r="C79" s="790"/>
      <c r="D79" s="790"/>
      <c r="E79" s="790"/>
      <c r="F79" s="790"/>
    </row>
    <row r="80" spans="1:9">
      <c r="A80" s="789"/>
      <c r="B80" s="790"/>
      <c r="C80" s="790"/>
      <c r="D80" s="790"/>
      <c r="E80" s="790"/>
      <c r="F80" s="790"/>
    </row>
    <row r="81" spans="1:6">
      <c r="A81" s="789"/>
      <c r="B81" s="790"/>
      <c r="C81" s="790"/>
      <c r="D81" s="790"/>
      <c r="E81" s="790"/>
      <c r="F81" s="790"/>
    </row>
    <row r="82" spans="1:6">
      <c r="A82" s="789"/>
      <c r="B82" s="790"/>
      <c r="C82" s="790"/>
      <c r="D82" s="790"/>
      <c r="E82" s="790"/>
      <c r="F82" s="790"/>
    </row>
    <row r="83" spans="1:6">
      <c r="A83" s="789"/>
      <c r="B83" s="790"/>
      <c r="C83" s="790"/>
      <c r="D83" s="790"/>
      <c r="E83" s="790"/>
      <c r="F83" s="790"/>
    </row>
    <row r="84" spans="1:6">
      <c r="A84" s="789"/>
      <c r="B84" s="790"/>
      <c r="C84" s="790"/>
      <c r="D84" s="790"/>
      <c r="E84" s="790"/>
      <c r="F84" s="790"/>
    </row>
    <row r="85" spans="1:6">
      <c r="A85" s="789"/>
      <c r="B85" s="790"/>
      <c r="C85" s="790"/>
      <c r="D85" s="790"/>
      <c r="E85" s="790"/>
      <c r="F85" s="790"/>
    </row>
    <row r="86" spans="1:6">
      <c r="A86" s="789"/>
      <c r="B86" s="790"/>
      <c r="C86" s="790"/>
      <c r="D86" s="790"/>
      <c r="E86" s="790"/>
      <c r="F86" s="790"/>
    </row>
    <row r="87" spans="1:6">
      <c r="A87" s="789"/>
      <c r="B87" s="790"/>
      <c r="C87" s="790"/>
      <c r="D87" s="790"/>
      <c r="E87" s="790"/>
      <c r="F87" s="790"/>
    </row>
    <row r="88" spans="1:6">
      <c r="A88" s="789"/>
      <c r="B88" s="790"/>
      <c r="C88" s="790"/>
      <c r="D88" s="790"/>
      <c r="E88" s="790"/>
      <c r="F88" s="790"/>
    </row>
    <row r="89" spans="1:6">
      <c r="A89" s="789"/>
      <c r="B89" s="790"/>
      <c r="C89" s="790"/>
      <c r="D89" s="790"/>
      <c r="E89" s="790"/>
      <c r="F89" s="790"/>
    </row>
    <row r="90" spans="1:6">
      <c r="A90" s="789"/>
      <c r="B90" s="790"/>
      <c r="C90" s="790"/>
      <c r="D90" s="790"/>
      <c r="E90" s="790"/>
      <c r="F90" s="790"/>
    </row>
    <row r="91" spans="1:6">
      <c r="A91" s="789"/>
      <c r="B91" s="790"/>
      <c r="C91" s="790"/>
      <c r="D91" s="790"/>
      <c r="E91" s="790"/>
      <c r="F91" s="790"/>
    </row>
    <row r="92" spans="1:6">
      <c r="A92" s="789"/>
      <c r="B92" s="790"/>
      <c r="C92" s="790"/>
      <c r="D92" s="790"/>
      <c r="E92" s="790"/>
      <c r="F92" s="790"/>
    </row>
    <row r="93" spans="1:6">
      <c r="A93" s="789"/>
      <c r="B93" s="790"/>
      <c r="C93" s="790"/>
      <c r="D93" s="790"/>
      <c r="E93" s="790"/>
      <c r="F93" s="790"/>
    </row>
    <row r="94" spans="1:6">
      <c r="A94" s="789"/>
      <c r="B94" s="790"/>
      <c r="C94" s="790"/>
      <c r="D94" s="790"/>
      <c r="E94" s="790"/>
      <c r="F94" s="790"/>
    </row>
    <row r="95" spans="1:6">
      <c r="A95" s="789"/>
      <c r="B95" s="790"/>
      <c r="C95" s="790"/>
      <c r="D95" s="790"/>
      <c r="E95" s="790"/>
      <c r="F95" s="790"/>
    </row>
    <row r="96" spans="1:6">
      <c r="A96" s="789"/>
      <c r="B96" s="790"/>
      <c r="C96" s="790"/>
      <c r="D96" s="790"/>
      <c r="E96" s="790"/>
      <c r="F96" s="790"/>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7.xml><?xml version="1.0" encoding="utf-8"?>
<worksheet xmlns="http://schemas.openxmlformats.org/spreadsheetml/2006/main" xmlns:r="http://schemas.openxmlformats.org/officeDocument/2006/relationships">
  <sheetPr published="0">
    <pageSetUpPr fitToPage="1"/>
  </sheetPr>
  <dimension ref="A1:F79"/>
  <sheetViews>
    <sheetView zoomScaleNormal="100" workbookViewId="0">
      <selection activeCell="K15" sqref="K15"/>
    </sheetView>
  </sheetViews>
  <sheetFormatPr baseColWidth="10" defaultColWidth="8.85546875" defaultRowHeight="12.75"/>
  <cols>
    <col min="1" max="1" width="22" style="352" customWidth="1"/>
    <col min="2" max="2" width="58.5703125" style="352" customWidth="1"/>
    <col min="3" max="6" width="21.28515625" style="352" customWidth="1"/>
    <col min="7" max="16384" width="8.85546875" style="352"/>
  </cols>
  <sheetData>
    <row r="1" spans="1:6" ht="18">
      <c r="A1" s="75" t="s">
        <v>827</v>
      </c>
      <c r="B1" s="75"/>
      <c r="C1" s="506"/>
      <c r="D1" s="506"/>
      <c r="E1" s="506"/>
      <c r="F1" s="506"/>
    </row>
    <row r="2" spans="1:6">
      <c r="A2" s="62" t="str">
        <f>'PAGE DE GARDE'!C8</f>
        <v>GAZ</v>
      </c>
      <c r="B2" s="73" t="str">
        <f>'PAGE DE GARDE'!C10</f>
        <v>REALITE 2015 V0</v>
      </c>
      <c r="C2" s="508"/>
      <c r="D2" s="761"/>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c r="A7" s="769"/>
      <c r="B7" s="767"/>
      <c r="C7" s="767"/>
      <c r="D7" s="767"/>
      <c r="E7" s="767"/>
      <c r="F7" s="768"/>
    </row>
    <row r="8" spans="1:6" ht="12.75" customHeight="1" thickBot="1">
      <c r="A8" s="550" t="s">
        <v>930</v>
      </c>
      <c r="B8" s="767"/>
      <c r="C8" s="767"/>
      <c r="D8" s="767"/>
      <c r="E8" s="767"/>
      <c r="F8" s="768"/>
    </row>
    <row r="9" spans="1:6" ht="12.75" customHeight="1">
      <c r="A9" s="2726" t="s">
        <v>800</v>
      </c>
      <c r="B9" s="2726" t="s">
        <v>801</v>
      </c>
      <c r="C9" s="2729" t="str">
        <f>'PAGE DE GARDE'!$B$16</f>
        <v>REALITE 2014</v>
      </c>
      <c r="D9" s="2729" t="str">
        <f>'PAGE DE GARDE'!$B$15</f>
        <v>BUDGET 2015</v>
      </c>
      <c r="E9" s="2729" t="str">
        <f>'PAGE DE GARDE'!$B$14</f>
        <v>REALITE 2015</v>
      </c>
      <c r="F9" s="2732" t="s">
        <v>974</v>
      </c>
    </row>
    <row r="10" spans="1:6">
      <c r="A10" s="2727"/>
      <c r="B10" s="2727"/>
      <c r="C10" s="2730"/>
      <c r="D10" s="2730"/>
      <c r="E10" s="2730"/>
      <c r="F10" s="2733"/>
    </row>
    <row r="11" spans="1:6" ht="13.5" thickBot="1">
      <c r="A11" s="2728"/>
      <c r="B11" s="2728"/>
      <c r="C11" s="2731"/>
      <c r="D11" s="2731"/>
      <c r="E11" s="2731"/>
      <c r="F11" s="2734"/>
    </row>
    <row r="12" spans="1:6">
      <c r="A12" s="770"/>
      <c r="B12" s="771"/>
      <c r="C12" s="772"/>
      <c r="D12" s="773"/>
      <c r="E12" s="773"/>
      <c r="F12" s="938"/>
    </row>
    <row r="13" spans="1:6">
      <c r="A13" s="774"/>
      <c r="B13" s="775"/>
      <c r="C13" s="776"/>
      <c r="D13" s="777"/>
      <c r="E13" s="777"/>
      <c r="F13" s="939">
        <f>D13-E13</f>
        <v>0</v>
      </c>
    </row>
    <row r="14" spans="1:6">
      <c r="A14" s="774"/>
      <c r="B14" s="775"/>
      <c r="C14" s="776"/>
      <c r="D14" s="777"/>
      <c r="E14" s="777"/>
      <c r="F14" s="939">
        <f t="shared" ref="F14:F27" si="0">D14-E14</f>
        <v>0</v>
      </c>
    </row>
    <row r="15" spans="1:6">
      <c r="A15" s="774"/>
      <c r="B15" s="775"/>
      <c r="C15" s="776"/>
      <c r="D15" s="777"/>
      <c r="E15" s="777"/>
      <c r="F15" s="939">
        <f t="shared" si="0"/>
        <v>0</v>
      </c>
    </row>
    <row r="16" spans="1:6">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c r="A27" s="774"/>
      <c r="B27" s="775"/>
      <c r="C27" s="776"/>
      <c r="D27" s="777"/>
      <c r="E27" s="777"/>
      <c r="F27" s="939">
        <f t="shared" si="0"/>
        <v>0</v>
      </c>
    </row>
    <row r="28" spans="1:6" ht="13.5" thickBot="1">
      <c r="A28" s="770"/>
      <c r="B28" s="771"/>
      <c r="C28" s="778"/>
      <c r="D28" s="975"/>
      <c r="E28" s="975"/>
      <c r="F28" s="1252"/>
    </row>
    <row r="29" spans="1:6" ht="13.5" thickBot="1">
      <c r="A29" s="780" t="s">
        <v>802</v>
      </c>
      <c r="B29" s="781"/>
      <c r="C29" s="782">
        <f>SUM(C12:C28)</f>
        <v>0</v>
      </c>
      <c r="D29" s="783">
        <f t="shared" ref="D29:E29" si="1">SUM(D12:D28)</f>
        <v>0</v>
      </c>
      <c r="E29" s="783">
        <f t="shared" si="1"/>
        <v>0</v>
      </c>
      <c r="F29" s="784">
        <f>D29-E29</f>
        <v>0</v>
      </c>
    </row>
    <row r="30" spans="1:6" ht="12.75" customHeight="1">
      <c r="A30" s="770"/>
      <c r="B30" s="785"/>
      <c r="C30" s="785"/>
      <c r="D30" s="785"/>
      <c r="E30" s="785"/>
      <c r="F30" s="796"/>
    </row>
    <row r="31" spans="1:6" ht="12.75" customHeight="1" thickBot="1">
      <c r="A31" s="550" t="s">
        <v>931</v>
      </c>
      <c r="B31" s="767"/>
      <c r="C31" s="767"/>
      <c r="D31" s="767"/>
      <c r="E31" s="767"/>
      <c r="F31" s="768"/>
    </row>
    <row r="32" spans="1:6" ht="12.75" customHeight="1">
      <c r="A32" s="2726" t="s">
        <v>800</v>
      </c>
      <c r="B32" s="2726" t="s">
        <v>801</v>
      </c>
      <c r="C32" s="2729" t="str">
        <f>'PAGE DE GARDE'!$B$16</f>
        <v>REALITE 2014</v>
      </c>
      <c r="D32" s="2729" t="str">
        <f>'PAGE DE GARDE'!$B$15</f>
        <v>BUDGET 2015</v>
      </c>
      <c r="E32" s="2729" t="str">
        <f>'PAGE DE GARDE'!$B$14</f>
        <v>REALITE 2015</v>
      </c>
      <c r="F32" s="2732" t="s">
        <v>974</v>
      </c>
    </row>
    <row r="33" spans="1:6">
      <c r="A33" s="2727"/>
      <c r="B33" s="2727"/>
      <c r="C33" s="2730"/>
      <c r="D33" s="2730"/>
      <c r="E33" s="2730"/>
      <c r="F33" s="2733"/>
    </row>
    <row r="34" spans="1:6" ht="13.5" thickBot="1">
      <c r="A34" s="2728"/>
      <c r="B34" s="2728"/>
      <c r="C34" s="2731"/>
      <c r="D34" s="2731"/>
      <c r="E34" s="2731"/>
      <c r="F34" s="2734"/>
    </row>
    <row r="35" spans="1:6">
      <c r="A35" s="770"/>
      <c r="B35" s="771"/>
      <c r="C35" s="772"/>
      <c r="D35" s="773"/>
      <c r="E35" s="773"/>
      <c r="F35" s="938"/>
    </row>
    <row r="36" spans="1:6">
      <c r="A36" s="774"/>
      <c r="B36" s="775"/>
      <c r="C36" s="776"/>
      <c r="D36" s="777"/>
      <c r="E36" s="777"/>
      <c r="F36" s="939">
        <f t="shared" ref="F36:F50" si="2">D36-E36</f>
        <v>0</v>
      </c>
    </row>
    <row r="37" spans="1:6">
      <c r="A37" s="774"/>
      <c r="B37" s="775"/>
      <c r="C37" s="776"/>
      <c r="D37" s="777"/>
      <c r="E37" s="777"/>
      <c r="F37" s="939">
        <f t="shared" si="2"/>
        <v>0</v>
      </c>
    </row>
    <row r="38" spans="1:6">
      <c r="A38" s="774"/>
      <c r="B38" s="775"/>
      <c r="C38" s="776"/>
      <c r="D38" s="777"/>
      <c r="E38" s="777"/>
      <c r="F38" s="939">
        <f t="shared" si="2"/>
        <v>0</v>
      </c>
    </row>
    <row r="39" spans="1:6">
      <c r="A39" s="774"/>
      <c r="B39" s="775"/>
      <c r="C39" s="776"/>
      <c r="D39" s="777"/>
      <c r="E39" s="777"/>
      <c r="F39" s="939">
        <f t="shared" si="2"/>
        <v>0</v>
      </c>
    </row>
    <row r="40" spans="1:6">
      <c r="A40" s="774"/>
      <c r="B40" s="775"/>
      <c r="C40" s="776"/>
      <c r="D40" s="777"/>
      <c r="E40" s="777"/>
      <c r="F40" s="939">
        <f t="shared" si="2"/>
        <v>0</v>
      </c>
    </row>
    <row r="41" spans="1:6">
      <c r="A41" s="774"/>
      <c r="B41" s="775"/>
      <c r="C41" s="776"/>
      <c r="D41" s="777"/>
      <c r="E41" s="777"/>
      <c r="F41" s="939">
        <f t="shared" si="2"/>
        <v>0</v>
      </c>
    </row>
    <row r="42" spans="1:6">
      <c r="A42" s="774"/>
      <c r="B42" s="775"/>
      <c r="C42" s="776"/>
      <c r="D42" s="777"/>
      <c r="E42" s="777"/>
      <c r="F42" s="939">
        <f t="shared" si="2"/>
        <v>0</v>
      </c>
    </row>
    <row r="43" spans="1:6">
      <c r="A43" s="774"/>
      <c r="B43" s="775"/>
      <c r="C43" s="776"/>
      <c r="D43" s="777"/>
      <c r="E43" s="777"/>
      <c r="F43" s="939">
        <f t="shared" si="2"/>
        <v>0</v>
      </c>
    </row>
    <row r="44" spans="1:6">
      <c r="A44" s="774"/>
      <c r="B44" s="775"/>
      <c r="C44" s="776"/>
      <c r="D44" s="777"/>
      <c r="E44" s="777"/>
      <c r="F44" s="939">
        <f t="shared" si="2"/>
        <v>0</v>
      </c>
    </row>
    <row r="45" spans="1:6">
      <c r="A45" s="774"/>
      <c r="B45" s="775"/>
      <c r="C45" s="776"/>
      <c r="D45" s="777"/>
      <c r="E45" s="777"/>
      <c r="F45" s="939">
        <f t="shared" si="2"/>
        <v>0</v>
      </c>
    </row>
    <row r="46" spans="1:6">
      <c r="A46" s="774"/>
      <c r="B46" s="775"/>
      <c r="C46" s="776"/>
      <c r="D46" s="777"/>
      <c r="E46" s="777"/>
      <c r="F46" s="939">
        <f t="shared" si="2"/>
        <v>0</v>
      </c>
    </row>
    <row r="47" spans="1:6">
      <c r="A47" s="774"/>
      <c r="B47" s="775"/>
      <c r="C47" s="776"/>
      <c r="D47" s="777"/>
      <c r="E47" s="777"/>
      <c r="F47" s="939">
        <f t="shared" si="2"/>
        <v>0</v>
      </c>
    </row>
    <row r="48" spans="1:6">
      <c r="A48" s="774"/>
      <c r="B48" s="775"/>
      <c r="C48" s="776"/>
      <c r="D48" s="777"/>
      <c r="E48" s="777"/>
      <c r="F48" s="939">
        <f t="shared" si="2"/>
        <v>0</v>
      </c>
    </row>
    <row r="49" spans="1:6">
      <c r="A49" s="774"/>
      <c r="B49" s="775"/>
      <c r="C49" s="776"/>
      <c r="D49" s="777"/>
      <c r="E49" s="777"/>
      <c r="F49" s="939">
        <f t="shared" si="2"/>
        <v>0</v>
      </c>
    </row>
    <row r="50" spans="1:6">
      <c r="A50" s="774"/>
      <c r="B50" s="775"/>
      <c r="C50" s="776"/>
      <c r="D50" s="777"/>
      <c r="E50" s="777"/>
      <c r="F50" s="939">
        <f t="shared" si="2"/>
        <v>0</v>
      </c>
    </row>
    <row r="51" spans="1:6" ht="13.5" thickBot="1">
      <c r="A51" s="770"/>
      <c r="B51" s="771"/>
      <c r="C51" s="778"/>
      <c r="D51" s="975"/>
      <c r="E51" s="975"/>
      <c r="F51" s="1252"/>
    </row>
    <row r="52" spans="1:6" ht="13.5" thickBot="1">
      <c r="A52" s="780" t="s">
        <v>804</v>
      </c>
      <c r="B52" s="781"/>
      <c r="C52" s="782">
        <f>SUM(C35:C51)</f>
        <v>0</v>
      </c>
      <c r="D52" s="783">
        <f t="shared" ref="D52:E52" si="3">SUM(D35:D51)</f>
        <v>0</v>
      </c>
      <c r="E52" s="783">
        <f t="shared" si="3"/>
        <v>0</v>
      </c>
      <c r="F52" s="784">
        <f>D52-E52</f>
        <v>0</v>
      </c>
    </row>
    <row r="53" spans="1:6" ht="13.5" thickBot="1">
      <c r="A53" s="786"/>
      <c r="B53" s="787"/>
      <c r="C53" s="787"/>
      <c r="D53" s="787"/>
      <c r="E53" s="787"/>
      <c r="F53" s="788"/>
    </row>
    <row r="54" spans="1:6" ht="13.5" thickBot="1">
      <c r="A54" s="780" t="s">
        <v>805</v>
      </c>
      <c r="B54" s="781"/>
      <c r="C54" s="782">
        <f>+C29+C52</f>
        <v>0</v>
      </c>
      <c r="D54" s="783">
        <f t="shared" ref="D54:E54" si="4">+D29+D52</f>
        <v>0</v>
      </c>
      <c r="E54" s="783">
        <f t="shared" si="4"/>
        <v>0</v>
      </c>
      <c r="F54" s="784">
        <f>D54-E54</f>
        <v>0</v>
      </c>
    </row>
    <row r="55" spans="1:6" ht="13.5" thickBot="1">
      <c r="A55" s="1253"/>
      <c r="B55" s="1254"/>
      <c r="C55" s="1254"/>
      <c r="D55" s="1254"/>
      <c r="E55" s="1254"/>
      <c r="F55" s="1255"/>
    </row>
    <row r="56" spans="1:6" ht="14.25">
      <c r="A56" s="1032" t="s">
        <v>976</v>
      </c>
      <c r="B56" s="1033"/>
      <c r="C56" s="1034"/>
      <c r="D56" s="1034"/>
      <c r="E56" s="1034"/>
      <c r="F56" s="1035"/>
    </row>
    <row r="57" spans="1:6">
      <c r="A57" s="940"/>
      <c r="B57" s="555"/>
      <c r="C57" s="555"/>
      <c r="D57" s="555"/>
      <c r="E57" s="555"/>
      <c r="F57" s="1036"/>
    </row>
    <row r="58" spans="1:6" ht="12.75" customHeight="1">
      <c r="A58" s="2724" t="s">
        <v>975</v>
      </c>
      <c r="B58" s="2636"/>
      <c r="C58" s="2636"/>
      <c r="D58" s="2636"/>
      <c r="E58" s="2636"/>
      <c r="F58" s="2725"/>
    </row>
    <row r="59" spans="1:6" ht="12.75" customHeight="1">
      <c r="A59" s="2724"/>
      <c r="B59" s="2636"/>
      <c r="C59" s="2636"/>
      <c r="D59" s="2636"/>
      <c r="E59" s="2636"/>
      <c r="F59" s="2725"/>
    </row>
    <row r="60" spans="1:6">
      <c r="A60" s="1195"/>
      <c r="B60" s="1196"/>
      <c r="C60" s="1196"/>
      <c r="D60" s="1196"/>
      <c r="E60" s="1196"/>
      <c r="F60" s="1197"/>
    </row>
    <row r="61" spans="1:6">
      <c r="A61" s="1195"/>
      <c r="B61" s="1196"/>
      <c r="C61" s="1196"/>
      <c r="D61" s="1196"/>
      <c r="E61" s="1196"/>
      <c r="F61" s="1197"/>
    </row>
    <row r="62" spans="1:6">
      <c r="A62" s="1195"/>
      <c r="B62" s="1196"/>
      <c r="C62" s="1196"/>
      <c r="D62" s="1196"/>
      <c r="E62" s="1196"/>
      <c r="F62" s="1197"/>
    </row>
    <row r="63" spans="1:6">
      <c r="A63" s="1195"/>
      <c r="B63" s="1196"/>
      <c r="C63" s="1196"/>
      <c r="D63" s="1196"/>
      <c r="E63" s="1196"/>
      <c r="F63" s="1197"/>
    </row>
    <row r="64" spans="1:6">
      <c r="A64" s="1195"/>
      <c r="B64" s="1196"/>
      <c r="C64" s="1196"/>
      <c r="D64" s="1196"/>
      <c r="E64" s="1196"/>
      <c r="F64" s="1197"/>
    </row>
    <row r="65" spans="1:6">
      <c r="A65" s="1195"/>
      <c r="B65" s="1196"/>
      <c r="C65" s="1196"/>
      <c r="D65" s="1196"/>
      <c r="E65" s="1196"/>
      <c r="F65" s="1197"/>
    </row>
    <row r="66" spans="1:6">
      <c r="A66" s="1195"/>
      <c r="B66" s="1196"/>
      <c r="C66" s="1196"/>
      <c r="D66" s="1196"/>
      <c r="E66" s="1196"/>
      <c r="F66" s="1197"/>
    </row>
    <row r="67" spans="1:6">
      <c r="A67" s="1195"/>
      <c r="B67" s="1196"/>
      <c r="C67" s="1196"/>
      <c r="D67" s="1196"/>
      <c r="E67" s="1196"/>
      <c r="F67" s="1197"/>
    </row>
    <row r="68" spans="1:6">
      <c r="A68" s="1195"/>
      <c r="B68" s="1196"/>
      <c r="C68" s="1196"/>
      <c r="D68" s="1196"/>
      <c r="E68" s="1196"/>
      <c r="F68" s="1197"/>
    </row>
    <row r="69" spans="1:6">
      <c r="A69" s="1195"/>
      <c r="B69" s="1196"/>
      <c r="C69" s="1196"/>
      <c r="D69" s="1196"/>
      <c r="E69" s="1196"/>
      <c r="F69" s="1197"/>
    </row>
    <row r="70" spans="1:6">
      <c r="A70" s="1195"/>
      <c r="B70" s="1196"/>
      <c r="C70" s="1196"/>
      <c r="D70" s="1196"/>
      <c r="E70" s="1196"/>
      <c r="F70" s="1197"/>
    </row>
    <row r="71" spans="1:6">
      <c r="A71" s="1195"/>
      <c r="B71" s="1196"/>
      <c r="C71" s="1196"/>
      <c r="D71" s="1196"/>
      <c r="E71" s="1196"/>
      <c r="F71" s="1197"/>
    </row>
    <row r="72" spans="1:6">
      <c r="A72" s="1195"/>
      <c r="B72" s="1196"/>
      <c r="C72" s="1196"/>
      <c r="D72" s="1196"/>
      <c r="E72" s="1196"/>
      <c r="F72" s="1197"/>
    </row>
    <row r="73" spans="1:6">
      <c r="A73" s="1195"/>
      <c r="B73" s="1196"/>
      <c r="C73" s="1196"/>
      <c r="D73" s="1196"/>
      <c r="E73" s="1196"/>
      <c r="F73" s="1197"/>
    </row>
    <row r="74" spans="1:6">
      <c r="A74" s="1195"/>
      <c r="B74" s="1196"/>
      <c r="C74" s="1196"/>
      <c r="D74" s="1196"/>
      <c r="E74" s="1196"/>
      <c r="F74" s="1197"/>
    </row>
    <row r="75" spans="1:6" ht="13.5" thickBot="1">
      <c r="A75" s="801"/>
      <c r="B75" s="802"/>
      <c r="C75" s="802"/>
      <c r="D75" s="802"/>
      <c r="E75" s="802"/>
      <c r="F75" s="1112"/>
    </row>
    <row r="76" spans="1:6">
      <c r="A76" s="789"/>
      <c r="B76" s="790"/>
      <c r="C76" s="790"/>
      <c r="D76" s="790"/>
      <c r="E76" s="790"/>
      <c r="F76" s="790"/>
    </row>
    <row r="77" spans="1:6">
      <c r="A77" s="789"/>
      <c r="B77" s="790"/>
      <c r="C77" s="790"/>
      <c r="D77" s="790"/>
      <c r="E77" s="790"/>
      <c r="F77" s="790"/>
    </row>
    <row r="78" spans="1:6">
      <c r="A78" s="789"/>
      <c r="B78" s="790"/>
      <c r="C78" s="790"/>
      <c r="D78" s="790"/>
      <c r="E78" s="790"/>
      <c r="F78" s="790"/>
    </row>
    <row r="79" spans="1:6">
      <c r="A79" s="789"/>
      <c r="B79" s="790"/>
      <c r="C79" s="790"/>
      <c r="D79" s="790"/>
      <c r="E79" s="790"/>
      <c r="F79" s="790"/>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sheetPr published="0">
    <pageSetUpPr fitToPage="1"/>
  </sheetPr>
  <dimension ref="A1:F79"/>
  <sheetViews>
    <sheetView zoomScaleNormal="100" workbookViewId="0">
      <selection activeCell="K15" sqref="K15"/>
    </sheetView>
  </sheetViews>
  <sheetFormatPr baseColWidth="10" defaultColWidth="8.85546875" defaultRowHeight="12.75"/>
  <cols>
    <col min="1" max="1" width="22" style="352" customWidth="1"/>
    <col min="2" max="2" width="58.5703125" style="352" customWidth="1"/>
    <col min="3" max="6" width="21.28515625" style="352" customWidth="1"/>
    <col min="7" max="16384" width="8.85546875" style="352"/>
  </cols>
  <sheetData>
    <row r="1" spans="1:6" ht="18">
      <c r="A1" s="75" t="s">
        <v>849</v>
      </c>
      <c r="B1" s="791"/>
      <c r="C1" s="791"/>
      <c r="D1" s="791"/>
      <c r="E1" s="791"/>
      <c r="F1" s="791"/>
    </row>
    <row r="2" spans="1:6">
      <c r="A2" s="62" t="str">
        <f>'PAGE DE GARDE'!C8</f>
        <v>GAZ</v>
      </c>
      <c r="B2" s="73" t="str">
        <f>'PAGE DE GARDE'!C10</f>
        <v>REALITE 2015 V0</v>
      </c>
      <c r="C2" s="508"/>
      <c r="D2" s="761"/>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c r="A7" s="769"/>
      <c r="B7" s="767"/>
      <c r="C7" s="767"/>
      <c r="D7" s="767"/>
      <c r="E7" s="767"/>
      <c r="F7" s="768"/>
    </row>
    <row r="8" spans="1:6" ht="12.75" customHeight="1" thickBot="1">
      <c r="A8" s="550" t="s">
        <v>818</v>
      </c>
      <c r="B8" s="767"/>
      <c r="C8" s="767"/>
      <c r="D8" s="767"/>
      <c r="E8" s="767"/>
      <c r="F8" s="768"/>
    </row>
    <row r="9" spans="1:6" ht="12.75" customHeight="1">
      <c r="A9" s="2726" t="s">
        <v>800</v>
      </c>
      <c r="B9" s="2726" t="s">
        <v>801</v>
      </c>
      <c r="C9" s="2729" t="str">
        <f>'PAGE DE GARDE'!$B$16</f>
        <v>REALITE 2014</v>
      </c>
      <c r="D9" s="2729" t="str">
        <f>'PAGE DE GARDE'!$B$15</f>
        <v>BUDGET 2015</v>
      </c>
      <c r="E9" s="2729" t="str">
        <f>'PAGE DE GARDE'!$B$14</f>
        <v>REALITE 2015</v>
      </c>
      <c r="F9" s="2732" t="s">
        <v>974</v>
      </c>
    </row>
    <row r="10" spans="1:6">
      <c r="A10" s="2727"/>
      <c r="B10" s="2727"/>
      <c r="C10" s="2730"/>
      <c r="D10" s="2730"/>
      <c r="E10" s="2730"/>
      <c r="F10" s="2733"/>
    </row>
    <row r="11" spans="1:6" ht="13.5" thickBot="1">
      <c r="A11" s="2728"/>
      <c r="B11" s="2728"/>
      <c r="C11" s="2731"/>
      <c r="D11" s="2731"/>
      <c r="E11" s="2731"/>
      <c r="F11" s="2734"/>
    </row>
    <row r="12" spans="1:6">
      <c r="A12" s="770"/>
      <c r="B12" s="771"/>
      <c r="C12" s="772"/>
      <c r="D12" s="773"/>
      <c r="E12" s="773"/>
      <c r="F12" s="938"/>
    </row>
    <row r="13" spans="1:6">
      <c r="A13" s="774"/>
      <c r="B13" s="775"/>
      <c r="C13" s="776"/>
      <c r="D13" s="777"/>
      <c r="E13" s="777"/>
      <c r="F13" s="939">
        <f>D13-E13</f>
        <v>0</v>
      </c>
    </row>
    <row r="14" spans="1:6">
      <c r="A14" s="774"/>
      <c r="B14" s="775"/>
      <c r="C14" s="776"/>
      <c r="D14" s="777"/>
      <c r="E14" s="777"/>
      <c r="F14" s="939">
        <f t="shared" ref="F14:F27" si="0">D14-E14</f>
        <v>0</v>
      </c>
    </row>
    <row r="15" spans="1:6">
      <c r="A15" s="774"/>
      <c r="B15" s="775"/>
      <c r="C15" s="776"/>
      <c r="D15" s="777"/>
      <c r="E15" s="777"/>
      <c r="F15" s="939">
        <f t="shared" si="0"/>
        <v>0</v>
      </c>
    </row>
    <row r="16" spans="1:6">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c r="A27" s="774"/>
      <c r="B27" s="775"/>
      <c r="C27" s="776"/>
      <c r="D27" s="777"/>
      <c r="E27" s="777"/>
      <c r="F27" s="939">
        <f t="shared" si="0"/>
        <v>0</v>
      </c>
    </row>
    <row r="28" spans="1:6" ht="13.5" thickBot="1">
      <c r="A28" s="770"/>
      <c r="B28" s="771"/>
      <c r="C28" s="778"/>
      <c r="D28" s="975"/>
      <c r="E28" s="975"/>
      <c r="F28" s="1252"/>
    </row>
    <row r="29" spans="1:6" ht="12.75" customHeight="1" thickBot="1">
      <c r="A29" s="780" t="s">
        <v>802</v>
      </c>
      <c r="B29" s="781"/>
      <c r="C29" s="782">
        <f>SUM(C12:C28)</f>
        <v>0</v>
      </c>
      <c r="D29" s="783">
        <f t="shared" ref="D29:E29" si="1">SUM(D12:D28)</f>
        <v>0</v>
      </c>
      <c r="E29" s="783">
        <f t="shared" si="1"/>
        <v>0</v>
      </c>
      <c r="F29" s="784">
        <f>D29-E29</f>
        <v>0</v>
      </c>
    </row>
    <row r="30" spans="1:6" ht="12.75" customHeight="1">
      <c r="A30" s="770"/>
      <c r="B30" s="785"/>
      <c r="C30" s="785"/>
      <c r="D30" s="785"/>
      <c r="E30" s="785"/>
      <c r="F30" s="796"/>
    </row>
    <row r="31" spans="1:6" ht="13.5" thickBot="1">
      <c r="A31" s="550" t="s">
        <v>819</v>
      </c>
      <c r="B31" s="767"/>
      <c r="C31" s="767"/>
      <c r="D31" s="767"/>
      <c r="E31" s="767"/>
      <c r="F31" s="768"/>
    </row>
    <row r="32" spans="1:6" ht="12.75" customHeight="1">
      <c r="A32" s="2726" t="s">
        <v>800</v>
      </c>
      <c r="B32" s="2726" t="s">
        <v>801</v>
      </c>
      <c r="C32" s="2729" t="str">
        <f>'PAGE DE GARDE'!$B$16</f>
        <v>REALITE 2014</v>
      </c>
      <c r="D32" s="2729" t="str">
        <f>'PAGE DE GARDE'!$B$15</f>
        <v>BUDGET 2015</v>
      </c>
      <c r="E32" s="2729" t="str">
        <f>'PAGE DE GARDE'!$B$14</f>
        <v>REALITE 2015</v>
      </c>
      <c r="F32" s="2732" t="s">
        <v>974</v>
      </c>
    </row>
    <row r="33" spans="1:6">
      <c r="A33" s="2727"/>
      <c r="B33" s="2727"/>
      <c r="C33" s="2730"/>
      <c r="D33" s="2730"/>
      <c r="E33" s="2730"/>
      <c r="F33" s="2733"/>
    </row>
    <row r="34" spans="1:6" ht="13.5" thickBot="1">
      <c r="A34" s="2728"/>
      <c r="B34" s="2728"/>
      <c r="C34" s="2731"/>
      <c r="D34" s="2731"/>
      <c r="E34" s="2731"/>
      <c r="F34" s="2734"/>
    </row>
    <row r="35" spans="1:6">
      <c r="A35" s="770"/>
      <c r="B35" s="771"/>
      <c r="C35" s="772"/>
      <c r="D35" s="773"/>
      <c r="E35" s="773"/>
      <c r="F35" s="938"/>
    </row>
    <row r="36" spans="1:6">
      <c r="A36" s="774"/>
      <c r="B36" s="775"/>
      <c r="C36" s="776"/>
      <c r="D36" s="777"/>
      <c r="E36" s="777"/>
      <c r="F36" s="939">
        <f>D36-E36</f>
        <v>0</v>
      </c>
    </row>
    <row r="37" spans="1:6">
      <c r="A37" s="774"/>
      <c r="B37" s="775"/>
      <c r="C37" s="776"/>
      <c r="D37" s="777"/>
      <c r="E37" s="777"/>
      <c r="F37" s="939">
        <f t="shared" ref="F37:F50" si="2">D37-E37</f>
        <v>0</v>
      </c>
    </row>
    <row r="38" spans="1:6">
      <c r="A38" s="774"/>
      <c r="B38" s="775"/>
      <c r="C38" s="776"/>
      <c r="D38" s="777"/>
      <c r="E38" s="777"/>
      <c r="F38" s="939">
        <f t="shared" si="2"/>
        <v>0</v>
      </c>
    </row>
    <row r="39" spans="1:6">
      <c r="A39" s="774"/>
      <c r="B39" s="775"/>
      <c r="C39" s="776"/>
      <c r="D39" s="777"/>
      <c r="E39" s="777"/>
      <c r="F39" s="939">
        <f t="shared" si="2"/>
        <v>0</v>
      </c>
    </row>
    <row r="40" spans="1:6">
      <c r="A40" s="774"/>
      <c r="B40" s="775"/>
      <c r="C40" s="776"/>
      <c r="D40" s="777"/>
      <c r="E40" s="777"/>
      <c r="F40" s="939">
        <f t="shared" si="2"/>
        <v>0</v>
      </c>
    </row>
    <row r="41" spans="1:6">
      <c r="A41" s="774"/>
      <c r="B41" s="775"/>
      <c r="C41" s="776"/>
      <c r="D41" s="777"/>
      <c r="E41" s="777"/>
      <c r="F41" s="939">
        <f t="shared" si="2"/>
        <v>0</v>
      </c>
    </row>
    <row r="42" spans="1:6">
      <c r="A42" s="774"/>
      <c r="B42" s="775"/>
      <c r="C42" s="776"/>
      <c r="D42" s="777"/>
      <c r="E42" s="777"/>
      <c r="F42" s="939">
        <f t="shared" si="2"/>
        <v>0</v>
      </c>
    </row>
    <row r="43" spans="1:6">
      <c r="A43" s="774"/>
      <c r="B43" s="775"/>
      <c r="C43" s="776"/>
      <c r="D43" s="777"/>
      <c r="E43" s="777"/>
      <c r="F43" s="939">
        <f t="shared" si="2"/>
        <v>0</v>
      </c>
    </row>
    <row r="44" spans="1:6">
      <c r="A44" s="774"/>
      <c r="B44" s="775"/>
      <c r="C44" s="776"/>
      <c r="D44" s="777"/>
      <c r="E44" s="777"/>
      <c r="F44" s="939">
        <f t="shared" si="2"/>
        <v>0</v>
      </c>
    </row>
    <row r="45" spans="1:6">
      <c r="A45" s="774"/>
      <c r="B45" s="775"/>
      <c r="C45" s="776"/>
      <c r="D45" s="777"/>
      <c r="E45" s="777"/>
      <c r="F45" s="939">
        <f t="shared" si="2"/>
        <v>0</v>
      </c>
    </row>
    <row r="46" spans="1:6">
      <c r="A46" s="774"/>
      <c r="B46" s="775"/>
      <c r="C46" s="776"/>
      <c r="D46" s="777"/>
      <c r="E46" s="777"/>
      <c r="F46" s="939">
        <f t="shared" si="2"/>
        <v>0</v>
      </c>
    </row>
    <row r="47" spans="1:6">
      <c r="A47" s="774"/>
      <c r="B47" s="775"/>
      <c r="C47" s="776"/>
      <c r="D47" s="777"/>
      <c r="E47" s="777"/>
      <c r="F47" s="939">
        <f t="shared" si="2"/>
        <v>0</v>
      </c>
    </row>
    <row r="48" spans="1:6">
      <c r="A48" s="774"/>
      <c r="B48" s="775"/>
      <c r="C48" s="776"/>
      <c r="D48" s="777"/>
      <c r="E48" s="777"/>
      <c r="F48" s="939">
        <f t="shared" si="2"/>
        <v>0</v>
      </c>
    </row>
    <row r="49" spans="1:6">
      <c r="A49" s="774"/>
      <c r="B49" s="775"/>
      <c r="C49" s="776"/>
      <c r="D49" s="777"/>
      <c r="E49" s="777"/>
      <c r="F49" s="939">
        <f t="shared" si="2"/>
        <v>0</v>
      </c>
    </row>
    <row r="50" spans="1:6">
      <c r="A50" s="774"/>
      <c r="B50" s="775"/>
      <c r="C50" s="776"/>
      <c r="D50" s="777"/>
      <c r="E50" s="777"/>
      <c r="F50" s="939">
        <f t="shared" si="2"/>
        <v>0</v>
      </c>
    </row>
    <row r="51" spans="1:6" ht="13.5" thickBot="1">
      <c r="A51" s="770"/>
      <c r="B51" s="771"/>
      <c r="C51" s="778"/>
      <c r="D51" s="975"/>
      <c r="E51" s="975"/>
      <c r="F51" s="1252"/>
    </row>
    <row r="52" spans="1:6" ht="13.5" thickBot="1">
      <c r="A52" s="780" t="s">
        <v>804</v>
      </c>
      <c r="B52" s="781"/>
      <c r="C52" s="782">
        <f>SUM(C35:C51)</f>
        <v>0</v>
      </c>
      <c r="D52" s="783">
        <f t="shared" ref="D52:E52" si="3">SUM(D35:D51)</f>
        <v>0</v>
      </c>
      <c r="E52" s="783">
        <f t="shared" si="3"/>
        <v>0</v>
      </c>
      <c r="F52" s="784">
        <f>D52-E52</f>
        <v>0</v>
      </c>
    </row>
    <row r="53" spans="1:6" ht="13.5" thickBot="1">
      <c r="A53" s="786"/>
      <c r="B53" s="787"/>
      <c r="C53" s="787"/>
      <c r="D53" s="787"/>
      <c r="E53" s="787"/>
      <c r="F53" s="788"/>
    </row>
    <row r="54" spans="1:6" ht="13.5" thickBot="1">
      <c r="A54" s="780" t="s">
        <v>805</v>
      </c>
      <c r="B54" s="781"/>
      <c r="C54" s="782">
        <f>+C29+C52</f>
        <v>0</v>
      </c>
      <c r="D54" s="783">
        <f t="shared" ref="D54:E54" si="4">+D29+D52</f>
        <v>0</v>
      </c>
      <c r="E54" s="783">
        <f t="shared" si="4"/>
        <v>0</v>
      </c>
      <c r="F54" s="784">
        <f>D54-E54</f>
        <v>0</v>
      </c>
    </row>
    <row r="55" spans="1:6" ht="13.5" thickBot="1">
      <c r="A55" s="1253"/>
      <c r="B55" s="1254"/>
      <c r="C55" s="1254"/>
      <c r="D55" s="1254"/>
      <c r="E55" s="1254"/>
      <c r="F55" s="1255"/>
    </row>
    <row r="56" spans="1:6" ht="14.25">
      <c r="A56" s="1032" t="s">
        <v>976</v>
      </c>
      <c r="B56" s="1033"/>
      <c r="C56" s="1034"/>
      <c r="D56" s="1034"/>
      <c r="E56" s="1034"/>
      <c r="F56" s="1035"/>
    </row>
    <row r="57" spans="1:6">
      <c r="A57" s="940"/>
      <c r="B57" s="555"/>
      <c r="C57" s="555"/>
      <c r="D57" s="555"/>
      <c r="E57" s="555"/>
      <c r="F57" s="1036"/>
    </row>
    <row r="58" spans="1:6" ht="12.75" customHeight="1">
      <c r="A58" s="2724" t="s">
        <v>975</v>
      </c>
      <c r="B58" s="2636"/>
      <c r="C58" s="2636"/>
      <c r="D58" s="2636"/>
      <c r="E58" s="2636"/>
      <c r="F58" s="2725"/>
    </row>
    <row r="59" spans="1:6" ht="12.75" customHeight="1">
      <c r="A59" s="2724"/>
      <c r="B59" s="2636"/>
      <c r="C59" s="2636"/>
      <c r="D59" s="2636"/>
      <c r="E59" s="2636"/>
      <c r="F59" s="2725"/>
    </row>
    <row r="60" spans="1:6">
      <c r="A60" s="1195"/>
      <c r="B60" s="1196"/>
      <c r="C60" s="1196"/>
      <c r="D60" s="1196"/>
      <c r="E60" s="1196"/>
      <c r="F60" s="1197"/>
    </row>
    <row r="61" spans="1:6">
      <c r="A61" s="1195"/>
      <c r="B61" s="1196"/>
      <c r="C61" s="1196"/>
      <c r="D61" s="1196"/>
      <c r="E61" s="1196"/>
      <c r="F61" s="1197"/>
    </row>
    <row r="62" spans="1:6">
      <c r="A62" s="1195"/>
      <c r="B62" s="1196"/>
      <c r="C62" s="1196"/>
      <c r="D62" s="1196"/>
      <c r="E62" s="1196"/>
      <c r="F62" s="1197"/>
    </row>
    <row r="63" spans="1:6">
      <c r="A63" s="1195"/>
      <c r="B63" s="1196"/>
      <c r="C63" s="1196"/>
      <c r="D63" s="1196"/>
      <c r="E63" s="1196"/>
      <c r="F63" s="1197"/>
    </row>
    <row r="64" spans="1:6">
      <c r="A64" s="1195"/>
      <c r="B64" s="1196"/>
      <c r="C64" s="1196"/>
      <c r="D64" s="1196"/>
      <c r="E64" s="1196"/>
      <c r="F64" s="1197"/>
    </row>
    <row r="65" spans="1:6">
      <c r="A65" s="1195"/>
      <c r="B65" s="1196"/>
      <c r="C65" s="1196"/>
      <c r="D65" s="1196"/>
      <c r="E65" s="1196"/>
      <c r="F65" s="1197"/>
    </row>
    <row r="66" spans="1:6">
      <c r="A66" s="1195"/>
      <c r="B66" s="1196"/>
      <c r="C66" s="1196"/>
      <c r="D66" s="1196"/>
      <c r="E66" s="1196"/>
      <c r="F66" s="1197"/>
    </row>
    <row r="67" spans="1:6">
      <c r="A67" s="1195"/>
      <c r="B67" s="1196"/>
      <c r="C67" s="1196"/>
      <c r="D67" s="1196"/>
      <c r="E67" s="1196"/>
      <c r="F67" s="1197"/>
    </row>
    <row r="68" spans="1:6">
      <c r="A68" s="1195"/>
      <c r="B68" s="1196"/>
      <c r="C68" s="1196"/>
      <c r="D68" s="1196"/>
      <c r="E68" s="1196"/>
      <c r="F68" s="1197"/>
    </row>
    <row r="69" spans="1:6">
      <c r="A69" s="1195"/>
      <c r="B69" s="1196"/>
      <c r="C69" s="1196"/>
      <c r="D69" s="1196"/>
      <c r="E69" s="1196"/>
      <c r="F69" s="1197"/>
    </row>
    <row r="70" spans="1:6">
      <c r="A70" s="1195"/>
      <c r="B70" s="1196"/>
      <c r="C70" s="1196"/>
      <c r="D70" s="1196"/>
      <c r="E70" s="1196"/>
      <c r="F70" s="1197"/>
    </row>
    <row r="71" spans="1:6">
      <c r="A71" s="1195"/>
      <c r="B71" s="1196"/>
      <c r="C71" s="1196"/>
      <c r="D71" s="1196"/>
      <c r="E71" s="1196"/>
      <c r="F71" s="1197"/>
    </row>
    <row r="72" spans="1:6">
      <c r="A72" s="1195"/>
      <c r="B72" s="1196"/>
      <c r="C72" s="1196"/>
      <c r="D72" s="1196"/>
      <c r="E72" s="1196"/>
      <c r="F72" s="1197"/>
    </row>
    <row r="73" spans="1:6">
      <c r="A73" s="1195"/>
      <c r="B73" s="1196"/>
      <c r="C73" s="1196"/>
      <c r="D73" s="1196"/>
      <c r="E73" s="1196"/>
      <c r="F73" s="1197"/>
    </row>
    <row r="74" spans="1:6">
      <c r="A74" s="1195"/>
      <c r="B74" s="1196"/>
      <c r="C74" s="1196"/>
      <c r="D74" s="1196"/>
      <c r="E74" s="1196"/>
      <c r="F74" s="1197"/>
    </row>
    <row r="75" spans="1:6" ht="13.5" thickBot="1">
      <c r="A75" s="801"/>
      <c r="B75" s="802"/>
      <c r="C75" s="802"/>
      <c r="D75" s="802"/>
      <c r="E75" s="802"/>
      <c r="F75" s="1112"/>
    </row>
    <row r="76" spans="1:6">
      <c r="A76" s="789"/>
      <c r="B76" s="790"/>
      <c r="C76" s="790"/>
      <c r="D76" s="790"/>
      <c r="E76" s="790"/>
      <c r="F76" s="790"/>
    </row>
    <row r="77" spans="1:6">
      <c r="A77" s="789"/>
      <c r="B77" s="790"/>
      <c r="C77" s="790"/>
      <c r="D77" s="790"/>
      <c r="E77" s="790"/>
      <c r="F77" s="790"/>
    </row>
    <row r="78" spans="1:6">
      <c r="A78" s="789"/>
      <c r="B78" s="790"/>
      <c r="C78" s="790"/>
      <c r="D78" s="790"/>
      <c r="E78" s="790"/>
      <c r="F78" s="790"/>
    </row>
    <row r="79" spans="1:6">
      <c r="A79" s="789"/>
      <c r="B79" s="790"/>
      <c r="C79" s="790"/>
      <c r="D79" s="790"/>
      <c r="E79" s="790"/>
      <c r="F79" s="790"/>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9.xml><?xml version="1.0" encoding="utf-8"?>
<worksheet xmlns="http://schemas.openxmlformats.org/spreadsheetml/2006/main" xmlns:r="http://schemas.openxmlformats.org/officeDocument/2006/relationships">
  <sheetPr published="0">
    <pageSetUpPr fitToPage="1"/>
  </sheetPr>
  <dimension ref="A1:F76"/>
  <sheetViews>
    <sheetView zoomScaleNormal="100" workbookViewId="0">
      <selection activeCell="I15" sqref="I15"/>
    </sheetView>
  </sheetViews>
  <sheetFormatPr baseColWidth="10" defaultColWidth="8.85546875" defaultRowHeight="12.75"/>
  <cols>
    <col min="1" max="1" width="22" style="352" customWidth="1"/>
    <col min="2" max="2" width="58.5703125" style="352" customWidth="1"/>
    <col min="3" max="6" width="21.28515625" style="352" customWidth="1"/>
    <col min="7" max="16384" width="8.85546875" style="352"/>
  </cols>
  <sheetData>
    <row r="1" spans="1:6" s="486" customFormat="1" ht="18">
      <c r="A1" s="75" t="s">
        <v>1315</v>
      </c>
      <c r="B1" s="75"/>
      <c r="C1" s="65"/>
      <c r="D1" s="65"/>
      <c r="E1" s="65"/>
      <c r="F1" s="761"/>
    </row>
    <row r="2" spans="1:6">
      <c r="A2" s="62" t="str">
        <f>'PAGE DE GARDE'!C8</f>
        <v>GAZ</v>
      </c>
      <c r="B2" s="73" t="str">
        <f>'PAGE DE GARDE'!C10</f>
        <v>REALITE 2015 V0</v>
      </c>
      <c r="C2" s="508"/>
      <c r="D2" s="761"/>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c r="A7" s="769"/>
      <c r="B7" s="767"/>
      <c r="C7" s="767"/>
      <c r="D7" s="767"/>
      <c r="E7" s="767"/>
      <c r="F7" s="768"/>
    </row>
    <row r="8" spans="1:6" ht="12.75" customHeight="1" thickBot="1">
      <c r="A8" s="550" t="s">
        <v>799</v>
      </c>
      <c r="B8" s="767"/>
      <c r="C8" s="767"/>
      <c r="D8" s="767"/>
      <c r="E8" s="767"/>
      <c r="F8" s="768"/>
    </row>
    <row r="9" spans="1:6" ht="12.75" customHeight="1">
      <c r="A9" s="2726" t="s">
        <v>800</v>
      </c>
      <c r="B9" s="2726" t="s">
        <v>801</v>
      </c>
      <c r="C9" s="2729" t="str">
        <f>'PAGE DE GARDE'!$B$16</f>
        <v>REALITE 2014</v>
      </c>
      <c r="D9" s="2729" t="str">
        <f>'PAGE DE GARDE'!$B$15</f>
        <v>BUDGET 2015</v>
      </c>
      <c r="E9" s="2729" t="str">
        <f>'PAGE DE GARDE'!$B$14</f>
        <v>REALITE 2015</v>
      </c>
      <c r="F9" s="2732" t="s">
        <v>974</v>
      </c>
    </row>
    <row r="10" spans="1:6">
      <c r="A10" s="2727"/>
      <c r="B10" s="2727"/>
      <c r="C10" s="2730"/>
      <c r="D10" s="2730"/>
      <c r="E10" s="2730"/>
      <c r="F10" s="2733"/>
    </row>
    <row r="11" spans="1:6" ht="13.5" thickBot="1">
      <c r="A11" s="2728"/>
      <c r="B11" s="2728"/>
      <c r="C11" s="2731"/>
      <c r="D11" s="2731"/>
      <c r="E11" s="2731"/>
      <c r="F11" s="2734"/>
    </row>
    <row r="12" spans="1:6">
      <c r="A12" s="770"/>
      <c r="B12" s="771"/>
      <c r="C12" s="772"/>
      <c r="D12" s="773"/>
      <c r="E12" s="773"/>
      <c r="F12" s="938"/>
    </row>
    <row r="13" spans="1:6">
      <c r="A13" s="774"/>
      <c r="B13" s="775"/>
      <c r="C13" s="776"/>
      <c r="D13" s="777"/>
      <c r="E13" s="777"/>
      <c r="F13" s="939">
        <f>D13-E13</f>
        <v>0</v>
      </c>
    </row>
    <row r="14" spans="1:6">
      <c r="A14" s="774"/>
      <c r="B14" s="775"/>
      <c r="C14" s="776"/>
      <c r="D14" s="777"/>
      <c r="E14" s="777"/>
      <c r="F14" s="939">
        <f t="shared" ref="F14:F27" si="0">D14-E14</f>
        <v>0</v>
      </c>
    </row>
    <row r="15" spans="1:6">
      <c r="A15" s="774"/>
      <c r="B15" s="775"/>
      <c r="C15" s="776"/>
      <c r="D15" s="777"/>
      <c r="E15" s="777"/>
      <c r="F15" s="939">
        <f t="shared" si="0"/>
        <v>0</v>
      </c>
    </row>
    <row r="16" spans="1:6">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c r="A27" s="774"/>
      <c r="B27" s="775"/>
      <c r="C27" s="776"/>
      <c r="D27" s="777"/>
      <c r="E27" s="777"/>
      <c r="F27" s="939">
        <f t="shared" si="0"/>
        <v>0</v>
      </c>
    </row>
    <row r="28" spans="1:6" ht="13.5" thickBot="1">
      <c r="A28" s="770"/>
      <c r="B28" s="771"/>
      <c r="C28" s="778"/>
      <c r="D28" s="975"/>
      <c r="E28" s="975"/>
      <c r="F28" s="1252"/>
    </row>
    <row r="29" spans="1:6" ht="12.75" customHeight="1" thickBot="1">
      <c r="A29" s="780" t="s">
        <v>802</v>
      </c>
      <c r="B29" s="781"/>
      <c r="C29" s="782">
        <f>SUM(C12:C28)</f>
        <v>0</v>
      </c>
      <c r="D29" s="783">
        <f t="shared" ref="D29:E29" si="1">SUM(D12:D28)</f>
        <v>0</v>
      </c>
      <c r="E29" s="783">
        <f t="shared" si="1"/>
        <v>0</v>
      </c>
      <c r="F29" s="784">
        <f>D29-E29</f>
        <v>0</v>
      </c>
    </row>
    <row r="30" spans="1:6" ht="12.75" customHeight="1">
      <c r="A30" s="770"/>
      <c r="B30" s="785"/>
      <c r="C30" s="785"/>
      <c r="D30" s="785"/>
      <c r="E30" s="785"/>
      <c r="F30" s="796"/>
    </row>
    <row r="31" spans="1:6" ht="13.5" thickBot="1">
      <c r="A31" s="550" t="s">
        <v>803</v>
      </c>
      <c r="B31" s="767"/>
      <c r="C31" s="767"/>
      <c r="D31" s="767"/>
      <c r="E31" s="767"/>
      <c r="F31" s="768"/>
    </row>
    <row r="32" spans="1:6" ht="12.75" customHeight="1">
      <c r="A32" s="2726" t="s">
        <v>800</v>
      </c>
      <c r="B32" s="2726" t="s">
        <v>801</v>
      </c>
      <c r="C32" s="2729" t="str">
        <f>'PAGE DE GARDE'!$B$16</f>
        <v>REALITE 2014</v>
      </c>
      <c r="D32" s="2729" t="str">
        <f>'PAGE DE GARDE'!$B$15</f>
        <v>BUDGET 2015</v>
      </c>
      <c r="E32" s="2729" t="str">
        <f>'PAGE DE GARDE'!$B$14</f>
        <v>REALITE 2015</v>
      </c>
      <c r="F32" s="2732" t="s">
        <v>974</v>
      </c>
    </row>
    <row r="33" spans="1:6">
      <c r="A33" s="2727"/>
      <c r="B33" s="2727"/>
      <c r="C33" s="2730"/>
      <c r="D33" s="2730"/>
      <c r="E33" s="2730"/>
      <c r="F33" s="2733"/>
    </row>
    <row r="34" spans="1:6" ht="13.5" thickBot="1">
      <c r="A34" s="2728"/>
      <c r="B34" s="2728"/>
      <c r="C34" s="2731"/>
      <c r="D34" s="2731"/>
      <c r="E34" s="2731"/>
      <c r="F34" s="2734"/>
    </row>
    <row r="35" spans="1:6">
      <c r="A35" s="770"/>
      <c r="B35" s="771"/>
      <c r="C35" s="772"/>
      <c r="D35" s="773"/>
      <c r="E35" s="773"/>
      <c r="F35" s="938"/>
    </row>
    <row r="36" spans="1:6">
      <c r="A36" s="774"/>
      <c r="B36" s="775"/>
      <c r="C36" s="776"/>
      <c r="D36" s="777"/>
      <c r="E36" s="777"/>
      <c r="F36" s="939">
        <f t="shared" ref="F36:F50" si="2">D36-E36</f>
        <v>0</v>
      </c>
    </row>
    <row r="37" spans="1:6">
      <c r="A37" s="774"/>
      <c r="B37" s="775"/>
      <c r="C37" s="776"/>
      <c r="D37" s="777"/>
      <c r="E37" s="777"/>
      <c r="F37" s="939">
        <f t="shared" si="2"/>
        <v>0</v>
      </c>
    </row>
    <row r="38" spans="1:6">
      <c r="A38" s="774"/>
      <c r="B38" s="775"/>
      <c r="C38" s="776"/>
      <c r="D38" s="777"/>
      <c r="E38" s="777"/>
      <c r="F38" s="939">
        <f t="shared" si="2"/>
        <v>0</v>
      </c>
    </row>
    <row r="39" spans="1:6">
      <c r="A39" s="774"/>
      <c r="B39" s="775"/>
      <c r="C39" s="776"/>
      <c r="D39" s="777"/>
      <c r="E39" s="777"/>
      <c r="F39" s="939">
        <f t="shared" si="2"/>
        <v>0</v>
      </c>
    </row>
    <row r="40" spans="1:6">
      <c r="A40" s="774"/>
      <c r="B40" s="775"/>
      <c r="C40" s="776"/>
      <c r="D40" s="777"/>
      <c r="E40" s="777"/>
      <c r="F40" s="939">
        <f t="shared" si="2"/>
        <v>0</v>
      </c>
    </row>
    <row r="41" spans="1:6">
      <c r="A41" s="774"/>
      <c r="B41" s="775"/>
      <c r="C41" s="776"/>
      <c r="D41" s="777"/>
      <c r="E41" s="777"/>
      <c r="F41" s="939">
        <f t="shared" si="2"/>
        <v>0</v>
      </c>
    </row>
    <row r="42" spans="1:6">
      <c r="A42" s="774"/>
      <c r="B42" s="775"/>
      <c r="C42" s="776"/>
      <c r="D42" s="777"/>
      <c r="E42" s="777"/>
      <c r="F42" s="939">
        <f t="shared" si="2"/>
        <v>0</v>
      </c>
    </row>
    <row r="43" spans="1:6">
      <c r="A43" s="774"/>
      <c r="B43" s="775"/>
      <c r="C43" s="776"/>
      <c r="D43" s="777"/>
      <c r="E43" s="777"/>
      <c r="F43" s="939">
        <f t="shared" si="2"/>
        <v>0</v>
      </c>
    </row>
    <row r="44" spans="1:6">
      <c r="A44" s="774"/>
      <c r="B44" s="775"/>
      <c r="C44" s="776"/>
      <c r="D44" s="777"/>
      <c r="E44" s="777"/>
      <c r="F44" s="939">
        <f t="shared" si="2"/>
        <v>0</v>
      </c>
    </row>
    <row r="45" spans="1:6">
      <c r="A45" s="774"/>
      <c r="B45" s="775"/>
      <c r="C45" s="776"/>
      <c r="D45" s="777"/>
      <c r="E45" s="777"/>
      <c r="F45" s="939">
        <f t="shared" si="2"/>
        <v>0</v>
      </c>
    </row>
    <row r="46" spans="1:6">
      <c r="A46" s="774"/>
      <c r="B46" s="775"/>
      <c r="C46" s="776"/>
      <c r="D46" s="777"/>
      <c r="E46" s="777"/>
      <c r="F46" s="939">
        <f t="shared" si="2"/>
        <v>0</v>
      </c>
    </row>
    <row r="47" spans="1:6">
      <c r="A47" s="774"/>
      <c r="B47" s="775"/>
      <c r="C47" s="776"/>
      <c r="D47" s="777"/>
      <c r="E47" s="777"/>
      <c r="F47" s="939">
        <f t="shared" si="2"/>
        <v>0</v>
      </c>
    </row>
    <row r="48" spans="1:6">
      <c r="A48" s="774"/>
      <c r="B48" s="775"/>
      <c r="C48" s="776"/>
      <c r="D48" s="777"/>
      <c r="E48" s="777"/>
      <c r="F48" s="939">
        <f t="shared" si="2"/>
        <v>0</v>
      </c>
    </row>
    <row r="49" spans="1:6">
      <c r="A49" s="774"/>
      <c r="B49" s="775"/>
      <c r="C49" s="776"/>
      <c r="D49" s="777"/>
      <c r="E49" s="777"/>
      <c r="F49" s="939">
        <f t="shared" si="2"/>
        <v>0</v>
      </c>
    </row>
    <row r="50" spans="1:6">
      <c r="A50" s="774"/>
      <c r="B50" s="775"/>
      <c r="C50" s="776"/>
      <c r="D50" s="777"/>
      <c r="E50" s="777"/>
      <c r="F50" s="939">
        <f t="shared" si="2"/>
        <v>0</v>
      </c>
    </row>
    <row r="51" spans="1:6" ht="13.5" thickBot="1">
      <c r="A51" s="770"/>
      <c r="B51" s="771"/>
      <c r="C51" s="778"/>
      <c r="D51" s="975"/>
      <c r="E51" s="975"/>
      <c r="F51" s="1252"/>
    </row>
    <row r="52" spans="1:6" ht="13.5" thickBot="1">
      <c r="A52" s="780" t="s">
        <v>804</v>
      </c>
      <c r="B52" s="781"/>
      <c r="C52" s="782">
        <f>SUM(C35:C51)</f>
        <v>0</v>
      </c>
      <c r="D52" s="783">
        <f t="shared" ref="D52:E52" si="3">SUM(D35:D51)</f>
        <v>0</v>
      </c>
      <c r="E52" s="783">
        <f t="shared" si="3"/>
        <v>0</v>
      </c>
      <c r="F52" s="784">
        <f>D52-E52</f>
        <v>0</v>
      </c>
    </row>
    <row r="53" spans="1:6" ht="13.5" thickBot="1">
      <c r="A53" s="786"/>
      <c r="B53" s="787"/>
      <c r="C53" s="787"/>
      <c r="D53" s="787"/>
      <c r="E53" s="787"/>
      <c r="F53" s="788"/>
    </row>
    <row r="54" spans="1:6" ht="13.5" thickBot="1">
      <c r="A54" s="780" t="s">
        <v>805</v>
      </c>
      <c r="B54" s="781"/>
      <c r="C54" s="782">
        <f>+C29+C52</f>
        <v>0</v>
      </c>
      <c r="D54" s="783">
        <f t="shared" ref="D54:E54" si="4">+D29+D52</f>
        <v>0</v>
      </c>
      <c r="E54" s="783">
        <f t="shared" si="4"/>
        <v>0</v>
      </c>
      <c r="F54" s="784">
        <f>D54-E54</f>
        <v>0</v>
      </c>
    </row>
    <row r="55" spans="1:6" ht="13.5" thickBot="1">
      <c r="A55" s="1253"/>
      <c r="B55" s="1254"/>
      <c r="C55" s="1254"/>
      <c r="D55" s="1254"/>
      <c r="E55" s="1254"/>
      <c r="F55" s="1255"/>
    </row>
    <row r="56" spans="1:6" ht="14.25">
      <c r="A56" s="1032" t="s">
        <v>976</v>
      </c>
      <c r="B56" s="1033"/>
      <c r="C56" s="1034"/>
      <c r="D56" s="1034"/>
      <c r="E56" s="1034"/>
      <c r="F56" s="1035"/>
    </row>
    <row r="57" spans="1:6">
      <c r="A57" s="940"/>
      <c r="B57" s="555"/>
      <c r="C57" s="555"/>
      <c r="D57" s="555"/>
      <c r="E57" s="555"/>
      <c r="F57" s="1036"/>
    </row>
    <row r="58" spans="1:6" ht="12.75" customHeight="1">
      <c r="A58" s="2724" t="s">
        <v>975</v>
      </c>
      <c r="B58" s="2636"/>
      <c r="C58" s="2636"/>
      <c r="D58" s="2636"/>
      <c r="E58" s="2636"/>
      <c r="F58" s="2725"/>
    </row>
    <row r="59" spans="1:6" ht="12.75" customHeight="1">
      <c r="A59" s="2724"/>
      <c r="B59" s="2636"/>
      <c r="C59" s="2636"/>
      <c r="D59" s="2636"/>
      <c r="E59" s="2636"/>
      <c r="F59" s="2725"/>
    </row>
    <row r="60" spans="1:6">
      <c r="A60" s="1195"/>
      <c r="B60" s="1196"/>
      <c r="C60" s="1196"/>
      <c r="D60" s="1196"/>
      <c r="E60" s="1196"/>
      <c r="F60" s="1197"/>
    </row>
    <row r="61" spans="1:6">
      <c r="A61" s="1195"/>
      <c r="B61" s="1196"/>
      <c r="C61" s="1196"/>
      <c r="D61" s="1196"/>
      <c r="E61" s="1196"/>
      <c r="F61" s="1197"/>
    </row>
    <row r="62" spans="1:6">
      <c r="A62" s="1195"/>
      <c r="B62" s="1196"/>
      <c r="C62" s="1196"/>
      <c r="D62" s="1196"/>
      <c r="E62" s="1196"/>
      <c r="F62" s="1197"/>
    </row>
    <row r="63" spans="1:6">
      <c r="A63" s="1195"/>
      <c r="B63" s="1196"/>
      <c r="C63" s="1196"/>
      <c r="D63" s="1196"/>
      <c r="E63" s="1196"/>
      <c r="F63" s="1197"/>
    </row>
    <row r="64" spans="1:6">
      <c r="A64" s="1195"/>
      <c r="B64" s="1196"/>
      <c r="C64" s="1196"/>
      <c r="D64" s="1196"/>
      <c r="E64" s="1196"/>
      <c r="F64" s="1197"/>
    </row>
    <row r="65" spans="1:6">
      <c r="A65" s="1195"/>
      <c r="B65" s="1196"/>
      <c r="C65" s="1196"/>
      <c r="D65" s="1196"/>
      <c r="E65" s="1196"/>
      <c r="F65" s="1197"/>
    </row>
    <row r="66" spans="1:6">
      <c r="A66" s="1195"/>
      <c r="B66" s="1196"/>
      <c r="C66" s="1196"/>
      <c r="D66" s="1196"/>
      <c r="E66" s="1196"/>
      <c r="F66" s="1197"/>
    </row>
    <row r="67" spans="1:6">
      <c r="A67" s="1195"/>
      <c r="B67" s="1196"/>
      <c r="C67" s="1196"/>
      <c r="D67" s="1196"/>
      <c r="E67" s="1196"/>
      <c r="F67" s="1197"/>
    </row>
    <row r="68" spans="1:6">
      <c r="A68" s="1195"/>
      <c r="B68" s="1196"/>
      <c r="C68" s="1196"/>
      <c r="D68" s="1196"/>
      <c r="E68" s="1196"/>
      <c r="F68" s="1197"/>
    </row>
    <row r="69" spans="1:6">
      <c r="A69" s="1195"/>
      <c r="B69" s="1196"/>
      <c r="C69" s="1196"/>
      <c r="D69" s="1196"/>
      <c r="E69" s="1196"/>
      <c r="F69" s="1197"/>
    </row>
    <row r="70" spans="1:6">
      <c r="A70" s="1195"/>
      <c r="B70" s="1196"/>
      <c r="C70" s="1196"/>
      <c r="D70" s="1196"/>
      <c r="E70" s="1196"/>
      <c r="F70" s="1197"/>
    </row>
    <row r="71" spans="1:6">
      <c r="A71" s="1195"/>
      <c r="B71" s="1196"/>
      <c r="C71" s="1196"/>
      <c r="D71" s="1196"/>
      <c r="E71" s="1196"/>
      <c r="F71" s="1197"/>
    </row>
    <row r="72" spans="1:6">
      <c r="A72" s="1195"/>
      <c r="B72" s="1196"/>
      <c r="C72" s="1196"/>
      <c r="D72" s="1196"/>
      <c r="E72" s="1196"/>
      <c r="F72" s="1197"/>
    </row>
    <row r="73" spans="1:6">
      <c r="A73" s="1195"/>
      <c r="B73" s="1196"/>
      <c r="C73" s="1196"/>
      <c r="D73" s="1196"/>
      <c r="E73" s="1196"/>
      <c r="F73" s="1197"/>
    </row>
    <row r="74" spans="1:6">
      <c r="A74" s="1195"/>
      <c r="B74" s="1196"/>
      <c r="C74" s="1196"/>
      <c r="D74" s="1196"/>
      <c r="E74" s="1196"/>
      <c r="F74" s="1197"/>
    </row>
    <row r="75" spans="1:6" ht="13.5" thickBot="1">
      <c r="A75" s="801"/>
      <c r="B75" s="802"/>
      <c r="C75" s="802"/>
      <c r="D75" s="802"/>
      <c r="E75" s="802"/>
      <c r="F75" s="1112"/>
    </row>
    <row r="76" spans="1:6">
      <c r="A76" s="789"/>
      <c r="B76" s="790"/>
      <c r="C76" s="790"/>
      <c r="D76" s="790"/>
      <c r="E76" s="790"/>
      <c r="F76" s="790"/>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sheetPr published="0" enableFormatConditionsCalculation="0"/>
  <dimension ref="B1:D33"/>
  <sheetViews>
    <sheetView showGridLines="0" zoomScaleNormal="100" workbookViewId="0">
      <selection activeCell="J22" sqref="J22"/>
    </sheetView>
  </sheetViews>
  <sheetFormatPr baseColWidth="10" defaultColWidth="8.85546875" defaultRowHeight="12.75"/>
  <cols>
    <col min="2" max="2" width="35.42578125" customWidth="1"/>
    <col min="3" max="3" width="32.85546875" customWidth="1"/>
  </cols>
  <sheetData>
    <row r="1" spans="2:4">
      <c r="B1" s="21"/>
      <c r="C1" s="24"/>
    </row>
    <row r="2" spans="2:4" ht="26.25">
      <c r="B2" s="2647" t="s">
        <v>251</v>
      </c>
      <c r="C2" s="2648"/>
      <c r="D2" s="2648"/>
    </row>
    <row r="3" spans="2:4">
      <c r="B3" s="21"/>
      <c r="C3" s="24"/>
    </row>
    <row r="4" spans="2:4" ht="26.25">
      <c r="B4" s="2647" t="s">
        <v>933</v>
      </c>
      <c r="C4" s="2648"/>
      <c r="D4" s="2648"/>
    </row>
    <row r="5" spans="2:4">
      <c r="B5" s="21"/>
      <c r="C5" s="25"/>
    </row>
    <row r="6" spans="2:4">
      <c r="B6" s="21"/>
      <c r="C6" s="24"/>
    </row>
    <row r="7" spans="2:4">
      <c r="B7" s="21" t="s">
        <v>234</v>
      </c>
      <c r="C7" s="24" t="s">
        <v>366</v>
      </c>
    </row>
    <row r="8" spans="2:4">
      <c r="B8" s="21" t="s">
        <v>235</v>
      </c>
      <c r="C8" s="26" t="s">
        <v>1290</v>
      </c>
    </row>
    <row r="9" spans="2:4">
      <c r="B9" s="21"/>
      <c r="C9" s="24"/>
    </row>
    <row r="10" spans="2:4">
      <c r="B10" s="21" t="s">
        <v>236</v>
      </c>
      <c r="C10" s="27" t="s">
        <v>961</v>
      </c>
    </row>
    <row r="11" spans="2:4">
      <c r="B11" s="21"/>
      <c r="C11" s="24"/>
    </row>
    <row r="12" spans="2:4">
      <c r="B12" s="21"/>
      <c r="C12" s="24"/>
    </row>
    <row r="13" spans="2:4">
      <c r="B13" s="99" t="s">
        <v>939</v>
      </c>
      <c r="C13" s="24"/>
    </row>
    <row r="14" spans="2:4">
      <c r="B14" s="1198" t="s">
        <v>943</v>
      </c>
      <c r="C14" s="26" t="s">
        <v>935</v>
      </c>
      <c r="D14" s="34"/>
    </row>
    <row r="15" spans="2:4">
      <c r="B15" s="1198" t="s">
        <v>469</v>
      </c>
      <c r="C15" s="26" t="s">
        <v>936</v>
      </c>
      <c r="D15" s="34"/>
    </row>
    <row r="16" spans="2:4">
      <c r="B16" s="1198" t="s">
        <v>944</v>
      </c>
      <c r="C16" s="26" t="s">
        <v>937</v>
      </c>
      <c r="D16" s="34"/>
    </row>
    <row r="17" spans="2:4">
      <c r="B17" s="1198" t="s">
        <v>1196</v>
      </c>
      <c r="C17" s="26" t="s">
        <v>938</v>
      </c>
      <c r="D17" s="34"/>
    </row>
    <row r="18" spans="2:4">
      <c r="B18" s="21"/>
      <c r="C18" s="24"/>
    </row>
    <row r="19" spans="2:4">
      <c r="B19" s="21"/>
      <c r="C19" s="24"/>
    </row>
    <row r="20" spans="2:4" ht="42" customHeight="1">
      <c r="B20" s="2645" t="s">
        <v>779</v>
      </c>
      <c r="C20" s="2646"/>
    </row>
    <row r="21" spans="2:4" ht="42" customHeight="1">
      <c r="B21" s="749"/>
      <c r="C21" s="750"/>
    </row>
    <row r="22" spans="2:4">
      <c r="B22" s="749"/>
      <c r="C22" s="750"/>
    </row>
    <row r="23" spans="2:4">
      <c r="B23" s="754" t="s">
        <v>780</v>
      </c>
      <c r="C23" s="750"/>
    </row>
    <row r="24" spans="2:4">
      <c r="B24" s="754" t="s">
        <v>781</v>
      </c>
      <c r="C24" s="750"/>
    </row>
    <row r="25" spans="2:4">
      <c r="B25" s="754" t="s">
        <v>782</v>
      </c>
      <c r="C25" s="751"/>
    </row>
    <row r="26" spans="2:4">
      <c r="B26" s="754" t="s">
        <v>783</v>
      </c>
      <c r="C26" s="751"/>
    </row>
    <row r="27" spans="2:4">
      <c r="B27" s="755"/>
      <c r="C27" s="751"/>
    </row>
    <row r="28" spans="2:4">
      <c r="B28" s="755" t="s">
        <v>784</v>
      </c>
      <c r="C28" s="751"/>
    </row>
    <row r="29" spans="2:4">
      <c r="B29" s="755" t="s">
        <v>785</v>
      </c>
      <c r="C29" s="751"/>
    </row>
    <row r="30" spans="2:4">
      <c r="B30" s="755" t="s">
        <v>786</v>
      </c>
      <c r="C30" s="751"/>
    </row>
    <row r="31" spans="2:4">
      <c r="B31" s="752"/>
      <c r="C31" s="753"/>
    </row>
    <row r="33" spans="2:2">
      <c r="B33" s="21" t="s">
        <v>1176</v>
      </c>
    </row>
  </sheetData>
  <mergeCells count="3">
    <mergeCell ref="B20:C20"/>
    <mergeCell ref="B2:D2"/>
    <mergeCell ref="B4:D4"/>
  </mergeCells>
  <pageMargins left="2.0866141732283467" right="0.23622047244094491" top="2.4803149606299213" bottom="0.82677165354330717" header="0.74803149606299213" footer="0.47244094488188981"/>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sheetPr published="0">
    <pageSetUpPr fitToPage="1"/>
  </sheetPr>
  <dimension ref="A1:F75"/>
  <sheetViews>
    <sheetView zoomScaleNormal="100" workbookViewId="0">
      <selection activeCell="I18" sqref="I18"/>
    </sheetView>
  </sheetViews>
  <sheetFormatPr baseColWidth="10" defaultColWidth="8.85546875" defaultRowHeight="12.75"/>
  <cols>
    <col min="1" max="1" width="22" style="352" customWidth="1"/>
    <col min="2" max="2" width="58.5703125" style="352" customWidth="1"/>
    <col min="3" max="6" width="21.28515625" style="352" customWidth="1"/>
    <col min="7" max="16384" width="8.85546875" style="352"/>
  </cols>
  <sheetData>
    <row r="1" spans="1:6" s="486" customFormat="1" ht="18">
      <c r="A1" s="75" t="s">
        <v>1316</v>
      </c>
      <c r="B1" s="75"/>
      <c r="C1" s="65"/>
      <c r="D1" s="65"/>
      <c r="E1" s="65"/>
      <c r="F1" s="761"/>
    </row>
    <row r="2" spans="1:6">
      <c r="A2" s="62" t="str">
        <f>'PAGE DE GARDE'!C8</f>
        <v>GAZ</v>
      </c>
      <c r="B2" s="73" t="str">
        <f>'PAGE DE GARDE'!C10</f>
        <v>REALITE 2015 V0</v>
      </c>
      <c r="C2" s="508"/>
      <c r="D2" s="761"/>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c r="A7" s="769"/>
      <c r="B7" s="767"/>
      <c r="C7" s="767"/>
      <c r="D7" s="767"/>
      <c r="E7" s="767"/>
      <c r="F7" s="768"/>
    </row>
    <row r="8" spans="1:6" ht="12.75" customHeight="1" thickBot="1">
      <c r="A8" s="550" t="s">
        <v>806</v>
      </c>
      <c r="B8" s="767"/>
      <c r="C8" s="767"/>
      <c r="D8" s="767"/>
      <c r="E8" s="767"/>
      <c r="F8" s="768"/>
    </row>
    <row r="9" spans="1:6" ht="12.75" customHeight="1">
      <c r="A9" s="2726" t="s">
        <v>800</v>
      </c>
      <c r="B9" s="2726" t="s">
        <v>801</v>
      </c>
      <c r="C9" s="2729" t="str">
        <f>'PAGE DE GARDE'!$B$16</f>
        <v>REALITE 2014</v>
      </c>
      <c r="D9" s="2729" t="str">
        <f>'PAGE DE GARDE'!$B$15</f>
        <v>BUDGET 2015</v>
      </c>
      <c r="E9" s="2729" t="str">
        <f>'PAGE DE GARDE'!$B$14</f>
        <v>REALITE 2015</v>
      </c>
      <c r="F9" s="2732" t="s">
        <v>974</v>
      </c>
    </row>
    <row r="10" spans="1:6">
      <c r="A10" s="2727"/>
      <c r="B10" s="2727"/>
      <c r="C10" s="2730"/>
      <c r="D10" s="2730"/>
      <c r="E10" s="2730"/>
      <c r="F10" s="2733"/>
    </row>
    <row r="11" spans="1:6" ht="13.5" thickBot="1">
      <c r="A11" s="2728"/>
      <c r="B11" s="2728"/>
      <c r="C11" s="2731"/>
      <c r="D11" s="2731"/>
      <c r="E11" s="2731"/>
      <c r="F11" s="2734"/>
    </row>
    <row r="12" spans="1:6">
      <c r="A12" s="770"/>
      <c r="B12" s="771"/>
      <c r="C12" s="772"/>
      <c r="D12" s="773"/>
      <c r="E12" s="773"/>
      <c r="F12" s="938"/>
    </row>
    <row r="13" spans="1:6">
      <c r="A13" s="774"/>
      <c r="B13" s="775"/>
      <c r="C13" s="776"/>
      <c r="D13" s="777"/>
      <c r="E13" s="777"/>
      <c r="F13" s="939">
        <f>D13-E13</f>
        <v>0</v>
      </c>
    </row>
    <row r="14" spans="1:6">
      <c r="A14" s="774"/>
      <c r="B14" s="775"/>
      <c r="C14" s="776"/>
      <c r="D14" s="777"/>
      <c r="E14" s="777"/>
      <c r="F14" s="939">
        <f t="shared" ref="F14:F26" si="0">D14-E14</f>
        <v>0</v>
      </c>
    </row>
    <row r="15" spans="1:6">
      <c r="A15" s="774"/>
      <c r="B15" s="775"/>
      <c r="C15" s="776"/>
      <c r="D15" s="777"/>
      <c r="E15" s="777"/>
      <c r="F15" s="939">
        <f t="shared" si="0"/>
        <v>0</v>
      </c>
    </row>
    <row r="16" spans="1:6">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c r="A27" s="774"/>
      <c r="B27" s="775"/>
      <c r="C27" s="776"/>
      <c r="D27" s="777"/>
      <c r="E27" s="777"/>
      <c r="F27" s="939">
        <f>D27-E27</f>
        <v>0</v>
      </c>
    </row>
    <row r="28" spans="1:6" ht="13.5" thickBot="1">
      <c r="A28" s="770"/>
      <c r="B28" s="771"/>
      <c r="C28" s="778"/>
      <c r="D28" s="975"/>
      <c r="E28" s="975"/>
      <c r="F28" s="1252"/>
    </row>
    <row r="29" spans="1:6" ht="13.5" thickBot="1">
      <c r="A29" s="780" t="s">
        <v>802</v>
      </c>
      <c r="B29" s="781"/>
      <c r="C29" s="782">
        <f>SUM(C12:C28)</f>
        <v>0</v>
      </c>
      <c r="D29" s="783">
        <f t="shared" ref="D29:E29" si="1">SUM(D12:D28)</f>
        <v>0</v>
      </c>
      <c r="E29" s="783">
        <f t="shared" si="1"/>
        <v>0</v>
      </c>
      <c r="F29" s="784">
        <f>D29-E29</f>
        <v>0</v>
      </c>
    </row>
    <row r="30" spans="1:6">
      <c r="A30" s="770"/>
      <c r="B30" s="785"/>
      <c r="C30" s="785"/>
      <c r="D30" s="785"/>
      <c r="E30" s="785"/>
      <c r="F30" s="796"/>
    </row>
    <row r="31" spans="1:6" ht="12.75" customHeight="1" thickBot="1">
      <c r="A31" s="550" t="s">
        <v>807</v>
      </c>
      <c r="B31" s="767"/>
      <c r="C31" s="767"/>
      <c r="D31" s="767"/>
      <c r="E31" s="767"/>
      <c r="F31" s="768"/>
    </row>
    <row r="32" spans="1:6" ht="12.75" customHeight="1">
      <c r="A32" s="2726" t="s">
        <v>800</v>
      </c>
      <c r="B32" s="2726" t="s">
        <v>801</v>
      </c>
      <c r="C32" s="2729" t="str">
        <f>'PAGE DE GARDE'!$B$16</f>
        <v>REALITE 2014</v>
      </c>
      <c r="D32" s="2729" t="str">
        <f>'PAGE DE GARDE'!$B$15</f>
        <v>BUDGET 2015</v>
      </c>
      <c r="E32" s="2729" t="str">
        <f>'PAGE DE GARDE'!$B$14</f>
        <v>REALITE 2015</v>
      </c>
      <c r="F32" s="2732" t="s">
        <v>974</v>
      </c>
    </row>
    <row r="33" spans="1:6">
      <c r="A33" s="2727"/>
      <c r="B33" s="2727"/>
      <c r="C33" s="2730"/>
      <c r="D33" s="2730"/>
      <c r="E33" s="2730"/>
      <c r="F33" s="2733"/>
    </row>
    <row r="34" spans="1:6" ht="13.5" thickBot="1">
      <c r="A34" s="2728"/>
      <c r="B34" s="2728"/>
      <c r="C34" s="2731"/>
      <c r="D34" s="2731"/>
      <c r="E34" s="2731"/>
      <c r="F34" s="2734"/>
    </row>
    <row r="35" spans="1:6">
      <c r="A35" s="770"/>
      <c r="B35" s="771"/>
      <c r="C35" s="772"/>
      <c r="D35" s="773"/>
      <c r="E35" s="773"/>
      <c r="F35" s="938"/>
    </row>
    <row r="36" spans="1:6">
      <c r="A36" s="774"/>
      <c r="B36" s="775"/>
      <c r="C36" s="776"/>
      <c r="D36" s="777"/>
      <c r="E36" s="777"/>
      <c r="F36" s="939">
        <f t="shared" ref="F36:F50" si="2">D36-E36</f>
        <v>0</v>
      </c>
    </row>
    <row r="37" spans="1:6">
      <c r="A37" s="774"/>
      <c r="B37" s="775"/>
      <c r="C37" s="776"/>
      <c r="D37" s="777"/>
      <c r="E37" s="777"/>
      <c r="F37" s="939">
        <f t="shared" si="2"/>
        <v>0</v>
      </c>
    </row>
    <row r="38" spans="1:6">
      <c r="A38" s="774"/>
      <c r="B38" s="775"/>
      <c r="C38" s="776"/>
      <c r="D38" s="777"/>
      <c r="E38" s="777"/>
      <c r="F38" s="939">
        <f t="shared" si="2"/>
        <v>0</v>
      </c>
    </row>
    <row r="39" spans="1:6">
      <c r="A39" s="774"/>
      <c r="B39" s="775"/>
      <c r="C39" s="776"/>
      <c r="D39" s="777"/>
      <c r="E39" s="777"/>
      <c r="F39" s="939">
        <f t="shared" si="2"/>
        <v>0</v>
      </c>
    </row>
    <row r="40" spans="1:6">
      <c r="A40" s="774"/>
      <c r="B40" s="775"/>
      <c r="C40" s="776"/>
      <c r="D40" s="777"/>
      <c r="E40" s="777"/>
      <c r="F40" s="939">
        <f t="shared" si="2"/>
        <v>0</v>
      </c>
    </row>
    <row r="41" spans="1:6">
      <c r="A41" s="774"/>
      <c r="B41" s="775"/>
      <c r="C41" s="776"/>
      <c r="D41" s="777"/>
      <c r="E41" s="777"/>
      <c r="F41" s="939">
        <f t="shared" si="2"/>
        <v>0</v>
      </c>
    </row>
    <row r="42" spans="1:6">
      <c r="A42" s="774"/>
      <c r="B42" s="775"/>
      <c r="C42" s="776"/>
      <c r="D42" s="777"/>
      <c r="E42" s="777"/>
      <c r="F42" s="939">
        <f t="shared" si="2"/>
        <v>0</v>
      </c>
    </row>
    <row r="43" spans="1:6">
      <c r="A43" s="774"/>
      <c r="B43" s="775"/>
      <c r="C43" s="776"/>
      <c r="D43" s="777"/>
      <c r="E43" s="777"/>
      <c r="F43" s="939">
        <f t="shared" si="2"/>
        <v>0</v>
      </c>
    </row>
    <row r="44" spans="1:6">
      <c r="A44" s="774"/>
      <c r="B44" s="775"/>
      <c r="C44" s="776"/>
      <c r="D44" s="777"/>
      <c r="E44" s="777"/>
      <c r="F44" s="939">
        <f t="shared" si="2"/>
        <v>0</v>
      </c>
    </row>
    <row r="45" spans="1:6">
      <c r="A45" s="774"/>
      <c r="B45" s="775"/>
      <c r="C45" s="776"/>
      <c r="D45" s="777"/>
      <c r="E45" s="777"/>
      <c r="F45" s="939">
        <f t="shared" si="2"/>
        <v>0</v>
      </c>
    </row>
    <row r="46" spans="1:6">
      <c r="A46" s="774"/>
      <c r="B46" s="775"/>
      <c r="C46" s="776"/>
      <c r="D46" s="777"/>
      <c r="E46" s="777"/>
      <c r="F46" s="939">
        <f t="shared" si="2"/>
        <v>0</v>
      </c>
    </row>
    <row r="47" spans="1:6">
      <c r="A47" s="774"/>
      <c r="B47" s="775"/>
      <c r="C47" s="776"/>
      <c r="D47" s="777"/>
      <c r="E47" s="777"/>
      <c r="F47" s="939">
        <f t="shared" si="2"/>
        <v>0</v>
      </c>
    </row>
    <row r="48" spans="1:6">
      <c r="A48" s="774"/>
      <c r="B48" s="775"/>
      <c r="C48" s="776"/>
      <c r="D48" s="777"/>
      <c r="E48" s="777"/>
      <c r="F48" s="939">
        <f t="shared" si="2"/>
        <v>0</v>
      </c>
    </row>
    <row r="49" spans="1:6">
      <c r="A49" s="774"/>
      <c r="B49" s="775"/>
      <c r="C49" s="776"/>
      <c r="D49" s="777"/>
      <c r="E49" s="777"/>
      <c r="F49" s="939">
        <f t="shared" si="2"/>
        <v>0</v>
      </c>
    </row>
    <row r="50" spans="1:6">
      <c r="A50" s="774"/>
      <c r="B50" s="775"/>
      <c r="C50" s="776"/>
      <c r="D50" s="777"/>
      <c r="E50" s="777"/>
      <c r="F50" s="939">
        <f t="shared" si="2"/>
        <v>0</v>
      </c>
    </row>
    <row r="51" spans="1:6" ht="13.5" thickBot="1">
      <c r="A51" s="770"/>
      <c r="B51" s="771"/>
      <c r="C51" s="778"/>
      <c r="D51" s="975"/>
      <c r="E51" s="975"/>
      <c r="F51" s="1252"/>
    </row>
    <row r="52" spans="1:6" ht="13.5" thickBot="1">
      <c r="A52" s="780" t="s">
        <v>804</v>
      </c>
      <c r="B52" s="781"/>
      <c r="C52" s="782">
        <f>SUM(C35:C51)</f>
        <v>0</v>
      </c>
      <c r="D52" s="783">
        <f t="shared" ref="D52:E52" si="3">SUM(D35:D51)</f>
        <v>0</v>
      </c>
      <c r="E52" s="783">
        <f t="shared" si="3"/>
        <v>0</v>
      </c>
      <c r="F52" s="784">
        <f>D52-E52</f>
        <v>0</v>
      </c>
    </row>
    <row r="53" spans="1:6" ht="13.5" thickBot="1">
      <c r="A53" s="786"/>
      <c r="B53" s="787"/>
      <c r="C53" s="787"/>
      <c r="D53" s="787"/>
      <c r="E53" s="787"/>
      <c r="F53" s="788"/>
    </row>
    <row r="54" spans="1:6" ht="13.5" thickBot="1">
      <c r="A54" s="780" t="s">
        <v>805</v>
      </c>
      <c r="B54" s="781"/>
      <c r="C54" s="782">
        <f>+C29+C52</f>
        <v>0</v>
      </c>
      <c r="D54" s="783">
        <f t="shared" ref="D54:E54" si="4">+D29+D52</f>
        <v>0</v>
      </c>
      <c r="E54" s="783">
        <f t="shared" si="4"/>
        <v>0</v>
      </c>
      <c r="F54" s="784">
        <f>D54-E54</f>
        <v>0</v>
      </c>
    </row>
    <row r="55" spans="1:6" ht="13.5" thickBot="1">
      <c r="A55" s="1253"/>
      <c r="B55" s="1254"/>
      <c r="C55" s="1254"/>
      <c r="D55" s="1254"/>
      <c r="E55" s="1254"/>
      <c r="F55" s="1255"/>
    </row>
    <row r="56" spans="1:6" ht="14.25">
      <c r="A56" s="1032" t="s">
        <v>976</v>
      </c>
      <c r="B56" s="1033"/>
      <c r="C56" s="1034"/>
      <c r="D56" s="1034"/>
      <c r="E56" s="1034"/>
      <c r="F56" s="1035"/>
    </row>
    <row r="57" spans="1:6">
      <c r="A57" s="940"/>
      <c r="B57" s="555"/>
      <c r="C57" s="555"/>
      <c r="D57" s="555"/>
      <c r="E57" s="555"/>
      <c r="F57" s="1036"/>
    </row>
    <row r="58" spans="1:6" ht="12.75" customHeight="1">
      <c r="A58" s="2724" t="s">
        <v>975</v>
      </c>
      <c r="B58" s="2636"/>
      <c r="C58" s="2636"/>
      <c r="D58" s="2636"/>
      <c r="E58" s="2636"/>
      <c r="F58" s="2725"/>
    </row>
    <row r="59" spans="1:6" ht="12.75" customHeight="1">
      <c r="A59" s="2724"/>
      <c r="B59" s="2636"/>
      <c r="C59" s="2636"/>
      <c r="D59" s="2636"/>
      <c r="E59" s="2636"/>
      <c r="F59" s="2725"/>
    </row>
    <row r="60" spans="1:6">
      <c r="A60" s="1195"/>
      <c r="B60" s="1196"/>
      <c r="C60" s="1196"/>
      <c r="D60" s="1196"/>
      <c r="E60" s="1196"/>
      <c r="F60" s="1197"/>
    </row>
    <row r="61" spans="1:6">
      <c r="A61" s="1195"/>
      <c r="B61" s="1196"/>
      <c r="C61" s="1196"/>
      <c r="D61" s="1196"/>
      <c r="E61" s="1196"/>
      <c r="F61" s="1197"/>
    </row>
    <row r="62" spans="1:6">
      <c r="A62" s="1195"/>
      <c r="B62" s="1196"/>
      <c r="C62" s="1196"/>
      <c r="D62" s="1196"/>
      <c r="E62" s="1196"/>
      <c r="F62" s="1197"/>
    </row>
    <row r="63" spans="1:6">
      <c r="A63" s="1195"/>
      <c r="B63" s="1196"/>
      <c r="C63" s="1196"/>
      <c r="D63" s="1196"/>
      <c r="E63" s="1196"/>
      <c r="F63" s="1197"/>
    </row>
    <row r="64" spans="1:6">
      <c r="A64" s="1195"/>
      <c r="B64" s="1196"/>
      <c r="C64" s="1196"/>
      <c r="D64" s="1196"/>
      <c r="E64" s="1196"/>
      <c r="F64" s="1197"/>
    </row>
    <row r="65" spans="1:6">
      <c r="A65" s="1195"/>
      <c r="B65" s="1196"/>
      <c r="C65" s="1196"/>
      <c r="D65" s="1196"/>
      <c r="E65" s="1196"/>
      <c r="F65" s="1197"/>
    </row>
    <row r="66" spans="1:6">
      <c r="A66" s="1195"/>
      <c r="B66" s="1196"/>
      <c r="C66" s="1196"/>
      <c r="D66" s="1196"/>
      <c r="E66" s="1196"/>
      <c r="F66" s="1197"/>
    </row>
    <row r="67" spans="1:6">
      <c r="A67" s="1195"/>
      <c r="B67" s="1196"/>
      <c r="C67" s="1196"/>
      <c r="D67" s="1196"/>
      <c r="E67" s="1196"/>
      <c r="F67" s="1197"/>
    </row>
    <row r="68" spans="1:6">
      <c r="A68" s="1195"/>
      <c r="B68" s="1196"/>
      <c r="C68" s="1196"/>
      <c r="D68" s="1196"/>
      <c r="E68" s="1196"/>
      <c r="F68" s="1197"/>
    </row>
    <row r="69" spans="1:6">
      <c r="A69" s="1195"/>
      <c r="B69" s="1196"/>
      <c r="C69" s="1196"/>
      <c r="D69" s="1196"/>
      <c r="E69" s="1196"/>
      <c r="F69" s="1197"/>
    </row>
    <row r="70" spans="1:6">
      <c r="A70" s="1195"/>
      <c r="B70" s="1196"/>
      <c r="C70" s="1196"/>
      <c r="D70" s="1196"/>
      <c r="E70" s="1196"/>
      <c r="F70" s="1197"/>
    </row>
    <row r="71" spans="1:6">
      <c r="A71" s="1195"/>
      <c r="B71" s="1196"/>
      <c r="C71" s="1196"/>
      <c r="D71" s="1196"/>
      <c r="E71" s="1196"/>
      <c r="F71" s="1197"/>
    </row>
    <row r="72" spans="1:6">
      <c r="A72" s="1195"/>
      <c r="B72" s="1196"/>
      <c r="C72" s="1196"/>
      <c r="D72" s="1196"/>
      <c r="E72" s="1196"/>
      <c r="F72" s="1197"/>
    </row>
    <row r="73" spans="1:6">
      <c r="A73" s="1195"/>
      <c r="B73" s="1196"/>
      <c r="C73" s="1196"/>
      <c r="D73" s="1196"/>
      <c r="E73" s="1196"/>
      <c r="F73" s="1197"/>
    </row>
    <row r="74" spans="1:6">
      <c r="A74" s="1195"/>
      <c r="B74" s="1196"/>
      <c r="C74" s="1196"/>
      <c r="D74" s="1196"/>
      <c r="E74" s="1196"/>
      <c r="F74" s="1197"/>
    </row>
    <row r="75" spans="1:6" ht="13.5" thickBot="1">
      <c r="A75" s="801"/>
      <c r="B75" s="802"/>
      <c r="C75" s="802"/>
      <c r="D75" s="802"/>
      <c r="E75" s="802"/>
      <c r="F75" s="1112"/>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sheetPr published="0">
    <pageSetUpPr fitToPage="1"/>
  </sheetPr>
  <dimension ref="A1:F75"/>
  <sheetViews>
    <sheetView zoomScaleNormal="100" workbookViewId="0"/>
  </sheetViews>
  <sheetFormatPr baseColWidth="10" defaultColWidth="8.85546875" defaultRowHeight="12.75"/>
  <cols>
    <col min="1" max="1" width="22" style="352" customWidth="1"/>
    <col min="2" max="2" width="58.5703125" style="352" customWidth="1"/>
    <col min="3" max="6" width="21.28515625" style="352" customWidth="1"/>
    <col min="7" max="16384" width="8.85546875" style="352"/>
  </cols>
  <sheetData>
    <row r="1" spans="1:6" s="486" customFormat="1" ht="18">
      <c r="A1" s="75" t="s">
        <v>1317</v>
      </c>
      <c r="B1" s="75"/>
      <c r="C1" s="65"/>
      <c r="D1" s="65"/>
      <c r="E1" s="65"/>
      <c r="F1" s="761"/>
    </row>
    <row r="2" spans="1:6">
      <c r="A2" s="62" t="str">
        <f>'PAGE DE GARDE'!C8</f>
        <v>GAZ</v>
      </c>
      <c r="B2" s="73" t="str">
        <f>'PAGE DE GARDE'!C10</f>
        <v>REALITE 2015 V0</v>
      </c>
      <c r="C2" s="508"/>
      <c r="D2" s="761"/>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c r="A7" s="769"/>
      <c r="B7" s="767"/>
      <c r="C7" s="767"/>
      <c r="D7" s="767"/>
      <c r="E7" s="767"/>
      <c r="F7" s="768"/>
    </row>
    <row r="8" spans="1:6" ht="12.75" customHeight="1" thickBot="1">
      <c r="A8" s="550" t="s">
        <v>808</v>
      </c>
      <c r="B8" s="767"/>
      <c r="C8" s="767"/>
      <c r="D8" s="767"/>
      <c r="E8" s="767"/>
      <c r="F8" s="768"/>
    </row>
    <row r="9" spans="1:6" ht="12.75" customHeight="1">
      <c r="A9" s="2726" t="s">
        <v>800</v>
      </c>
      <c r="B9" s="2726" t="s">
        <v>801</v>
      </c>
      <c r="C9" s="2729" t="str">
        <f>'PAGE DE GARDE'!$B$16</f>
        <v>REALITE 2014</v>
      </c>
      <c r="D9" s="2729" t="str">
        <f>'PAGE DE GARDE'!$B$15</f>
        <v>BUDGET 2015</v>
      </c>
      <c r="E9" s="2729" t="str">
        <f>'PAGE DE GARDE'!$B$14</f>
        <v>REALITE 2015</v>
      </c>
      <c r="F9" s="2732" t="s">
        <v>974</v>
      </c>
    </row>
    <row r="10" spans="1:6">
      <c r="A10" s="2727"/>
      <c r="B10" s="2727"/>
      <c r="C10" s="2730"/>
      <c r="D10" s="2730"/>
      <c r="E10" s="2730"/>
      <c r="F10" s="2733"/>
    </row>
    <row r="11" spans="1:6" ht="13.5" thickBot="1">
      <c r="A11" s="2728"/>
      <c r="B11" s="2728"/>
      <c r="C11" s="2731"/>
      <c r="D11" s="2731"/>
      <c r="E11" s="2731"/>
      <c r="F11" s="2734"/>
    </row>
    <row r="12" spans="1:6">
      <c r="A12" s="770"/>
      <c r="B12" s="771"/>
      <c r="C12" s="772"/>
      <c r="D12" s="773"/>
      <c r="E12" s="773"/>
      <c r="F12" s="938"/>
    </row>
    <row r="13" spans="1:6">
      <c r="A13" s="774"/>
      <c r="B13" s="775"/>
      <c r="C13" s="776"/>
      <c r="D13" s="777"/>
      <c r="E13" s="777"/>
      <c r="F13" s="939">
        <f t="shared" ref="F13:F27" si="0">D13-E13</f>
        <v>0</v>
      </c>
    </row>
    <row r="14" spans="1:6">
      <c r="A14" s="774"/>
      <c r="B14" s="775"/>
      <c r="C14" s="776"/>
      <c r="D14" s="777"/>
      <c r="E14" s="777"/>
      <c r="F14" s="939">
        <f t="shared" si="0"/>
        <v>0</v>
      </c>
    </row>
    <row r="15" spans="1:6">
      <c r="A15" s="774"/>
      <c r="B15" s="775"/>
      <c r="C15" s="776"/>
      <c r="D15" s="777"/>
      <c r="E15" s="777"/>
      <c r="F15" s="939">
        <f t="shared" si="0"/>
        <v>0</v>
      </c>
    </row>
    <row r="16" spans="1:6">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c r="A27" s="774"/>
      <c r="B27" s="775"/>
      <c r="C27" s="776"/>
      <c r="D27" s="777"/>
      <c r="E27" s="777"/>
      <c r="F27" s="939">
        <f t="shared" si="0"/>
        <v>0</v>
      </c>
    </row>
    <row r="28" spans="1:6" ht="13.5" thickBot="1">
      <c r="A28" s="770"/>
      <c r="B28" s="771"/>
      <c r="C28" s="778"/>
      <c r="D28" s="975"/>
      <c r="E28" s="975"/>
      <c r="F28" s="1252"/>
    </row>
    <row r="29" spans="1:6" ht="12.75" customHeight="1" thickBot="1">
      <c r="A29" s="780" t="s">
        <v>802</v>
      </c>
      <c r="B29" s="781"/>
      <c r="C29" s="782">
        <f>SUM(C12:C28)</f>
        <v>0</v>
      </c>
      <c r="D29" s="783">
        <f t="shared" ref="D29:E29" si="1">SUM(D12:D28)</f>
        <v>0</v>
      </c>
      <c r="E29" s="783">
        <f t="shared" si="1"/>
        <v>0</v>
      </c>
      <c r="F29" s="784">
        <f>D29-E29</f>
        <v>0</v>
      </c>
    </row>
    <row r="30" spans="1:6" ht="12.75" customHeight="1">
      <c r="A30" s="770"/>
      <c r="B30" s="785"/>
      <c r="C30" s="785"/>
      <c r="D30" s="785"/>
      <c r="E30" s="785"/>
      <c r="F30" s="796"/>
    </row>
    <row r="31" spans="1:6" ht="13.5" thickBot="1">
      <c r="A31" s="550" t="s">
        <v>809</v>
      </c>
      <c r="B31" s="767"/>
      <c r="C31" s="767"/>
      <c r="D31" s="767"/>
      <c r="E31" s="767"/>
      <c r="F31" s="768"/>
    </row>
    <row r="32" spans="1:6" ht="12.75" customHeight="1">
      <c r="A32" s="2726" t="s">
        <v>800</v>
      </c>
      <c r="B32" s="2726" t="s">
        <v>801</v>
      </c>
      <c r="C32" s="2729" t="str">
        <f>'PAGE DE GARDE'!$B$16</f>
        <v>REALITE 2014</v>
      </c>
      <c r="D32" s="2729" t="str">
        <f>'PAGE DE GARDE'!$B$15</f>
        <v>BUDGET 2015</v>
      </c>
      <c r="E32" s="2729" t="str">
        <f>'PAGE DE GARDE'!$B$14</f>
        <v>REALITE 2015</v>
      </c>
      <c r="F32" s="2732" t="s">
        <v>974</v>
      </c>
    </row>
    <row r="33" spans="1:6">
      <c r="A33" s="2727"/>
      <c r="B33" s="2727"/>
      <c r="C33" s="2730"/>
      <c r="D33" s="2730"/>
      <c r="E33" s="2730"/>
      <c r="F33" s="2733"/>
    </row>
    <row r="34" spans="1:6" ht="13.5" thickBot="1">
      <c r="A34" s="2728"/>
      <c r="B34" s="2728"/>
      <c r="C34" s="2731"/>
      <c r="D34" s="2731"/>
      <c r="E34" s="2731"/>
      <c r="F34" s="2734"/>
    </row>
    <row r="35" spans="1:6">
      <c r="A35" s="770"/>
      <c r="B35" s="771"/>
      <c r="C35" s="772"/>
      <c r="D35" s="773"/>
      <c r="E35" s="773"/>
      <c r="F35" s="938"/>
    </row>
    <row r="36" spans="1:6">
      <c r="A36" s="774"/>
      <c r="B36" s="775"/>
      <c r="C36" s="776"/>
      <c r="D36" s="777"/>
      <c r="E36" s="777"/>
      <c r="F36" s="939">
        <f t="shared" ref="F36:F50" si="2">D36-E36</f>
        <v>0</v>
      </c>
    </row>
    <row r="37" spans="1:6">
      <c r="A37" s="774"/>
      <c r="B37" s="775"/>
      <c r="C37" s="776"/>
      <c r="D37" s="777"/>
      <c r="E37" s="777"/>
      <c r="F37" s="939">
        <f t="shared" si="2"/>
        <v>0</v>
      </c>
    </row>
    <row r="38" spans="1:6">
      <c r="A38" s="774"/>
      <c r="B38" s="775"/>
      <c r="C38" s="776"/>
      <c r="D38" s="777"/>
      <c r="E38" s="777"/>
      <c r="F38" s="939">
        <f t="shared" si="2"/>
        <v>0</v>
      </c>
    </row>
    <row r="39" spans="1:6">
      <c r="A39" s="774"/>
      <c r="B39" s="775"/>
      <c r="C39" s="776"/>
      <c r="D39" s="777"/>
      <c r="E39" s="777"/>
      <c r="F39" s="939">
        <f t="shared" si="2"/>
        <v>0</v>
      </c>
    </row>
    <row r="40" spans="1:6">
      <c r="A40" s="774"/>
      <c r="B40" s="775"/>
      <c r="C40" s="776"/>
      <c r="D40" s="777"/>
      <c r="E40" s="777"/>
      <c r="F40" s="939">
        <f t="shared" si="2"/>
        <v>0</v>
      </c>
    </row>
    <row r="41" spans="1:6">
      <c r="A41" s="774"/>
      <c r="B41" s="775"/>
      <c r="C41" s="776"/>
      <c r="D41" s="777"/>
      <c r="E41" s="777"/>
      <c r="F41" s="939">
        <f t="shared" si="2"/>
        <v>0</v>
      </c>
    </row>
    <row r="42" spans="1:6">
      <c r="A42" s="774"/>
      <c r="B42" s="775"/>
      <c r="C42" s="776"/>
      <c r="D42" s="777"/>
      <c r="E42" s="777"/>
      <c r="F42" s="939">
        <f t="shared" si="2"/>
        <v>0</v>
      </c>
    </row>
    <row r="43" spans="1:6">
      <c r="A43" s="774"/>
      <c r="B43" s="775"/>
      <c r="C43" s="776"/>
      <c r="D43" s="777"/>
      <c r="E43" s="777"/>
      <c r="F43" s="939">
        <f t="shared" si="2"/>
        <v>0</v>
      </c>
    </row>
    <row r="44" spans="1:6">
      <c r="A44" s="774"/>
      <c r="B44" s="775"/>
      <c r="C44" s="776"/>
      <c r="D44" s="777"/>
      <c r="E44" s="777"/>
      <c r="F44" s="939">
        <f t="shared" si="2"/>
        <v>0</v>
      </c>
    </row>
    <row r="45" spans="1:6">
      <c r="A45" s="774"/>
      <c r="B45" s="775"/>
      <c r="C45" s="776"/>
      <c r="D45" s="777"/>
      <c r="E45" s="777"/>
      <c r="F45" s="939">
        <f t="shared" si="2"/>
        <v>0</v>
      </c>
    </row>
    <row r="46" spans="1:6">
      <c r="A46" s="774"/>
      <c r="B46" s="775"/>
      <c r="C46" s="776"/>
      <c r="D46" s="777"/>
      <c r="E46" s="777"/>
      <c r="F46" s="939">
        <f t="shared" si="2"/>
        <v>0</v>
      </c>
    </row>
    <row r="47" spans="1:6">
      <c r="A47" s="774"/>
      <c r="B47" s="775"/>
      <c r="C47" s="776"/>
      <c r="D47" s="777"/>
      <c r="E47" s="777"/>
      <c r="F47" s="939">
        <f t="shared" si="2"/>
        <v>0</v>
      </c>
    </row>
    <row r="48" spans="1:6">
      <c r="A48" s="774"/>
      <c r="B48" s="775"/>
      <c r="C48" s="776"/>
      <c r="D48" s="777"/>
      <c r="E48" s="777"/>
      <c r="F48" s="939">
        <f t="shared" si="2"/>
        <v>0</v>
      </c>
    </row>
    <row r="49" spans="1:6">
      <c r="A49" s="774"/>
      <c r="B49" s="775"/>
      <c r="C49" s="776"/>
      <c r="D49" s="777"/>
      <c r="E49" s="777"/>
      <c r="F49" s="939">
        <f t="shared" si="2"/>
        <v>0</v>
      </c>
    </row>
    <row r="50" spans="1:6">
      <c r="A50" s="774"/>
      <c r="B50" s="775"/>
      <c r="C50" s="776"/>
      <c r="D50" s="777"/>
      <c r="E50" s="777"/>
      <c r="F50" s="939">
        <f t="shared" si="2"/>
        <v>0</v>
      </c>
    </row>
    <row r="51" spans="1:6" ht="13.5" thickBot="1">
      <c r="A51" s="770"/>
      <c r="B51" s="771"/>
      <c r="C51" s="778"/>
      <c r="D51" s="975"/>
      <c r="E51" s="975"/>
      <c r="F51" s="1252"/>
    </row>
    <row r="52" spans="1:6" ht="13.5" thickBot="1">
      <c r="A52" s="780" t="s">
        <v>804</v>
      </c>
      <c r="B52" s="781"/>
      <c r="C52" s="782">
        <f>SUM(C35:C51)</f>
        <v>0</v>
      </c>
      <c r="D52" s="783">
        <f t="shared" ref="D52:E52" si="3">SUM(D35:D51)</f>
        <v>0</v>
      </c>
      <c r="E52" s="783">
        <f t="shared" si="3"/>
        <v>0</v>
      </c>
      <c r="F52" s="784">
        <f>D52-E52</f>
        <v>0</v>
      </c>
    </row>
    <row r="53" spans="1:6" ht="13.5" thickBot="1">
      <c r="A53" s="786"/>
      <c r="B53" s="787"/>
      <c r="C53" s="787"/>
      <c r="D53" s="787"/>
      <c r="E53" s="787"/>
      <c r="F53" s="788"/>
    </row>
    <row r="54" spans="1:6" ht="13.5" thickBot="1">
      <c r="A54" s="780" t="s">
        <v>805</v>
      </c>
      <c r="B54" s="781"/>
      <c r="C54" s="782">
        <f>+C29+C52</f>
        <v>0</v>
      </c>
      <c r="D54" s="783">
        <f t="shared" ref="D54:E54" si="4">+D29+D52</f>
        <v>0</v>
      </c>
      <c r="E54" s="783">
        <f t="shared" si="4"/>
        <v>0</v>
      </c>
      <c r="F54" s="784">
        <f>D54-E54</f>
        <v>0</v>
      </c>
    </row>
    <row r="55" spans="1:6" ht="13.5" thickBot="1">
      <c r="A55" s="1253"/>
      <c r="B55" s="1254"/>
      <c r="C55" s="1254"/>
      <c r="D55" s="1254"/>
      <c r="E55" s="1254"/>
      <c r="F55" s="1255"/>
    </row>
    <row r="56" spans="1:6" ht="12.75" customHeight="1">
      <c r="A56" s="1032" t="s">
        <v>976</v>
      </c>
      <c r="B56" s="1033"/>
      <c r="C56" s="1034"/>
      <c r="D56" s="1034"/>
      <c r="E56" s="1034"/>
      <c r="F56" s="1035"/>
    </row>
    <row r="57" spans="1:6" ht="13.5" customHeight="1">
      <c r="A57" s="940"/>
      <c r="B57" s="555"/>
      <c r="C57" s="555"/>
      <c r="D57" s="555"/>
      <c r="E57" s="555"/>
      <c r="F57" s="1036"/>
    </row>
    <row r="58" spans="1:6" ht="12.75" customHeight="1">
      <c r="A58" s="2724" t="s">
        <v>975</v>
      </c>
      <c r="B58" s="2636"/>
      <c r="C58" s="2636"/>
      <c r="D58" s="2636"/>
      <c r="E58" s="2636"/>
      <c r="F58" s="2725"/>
    </row>
    <row r="59" spans="1:6" ht="12.75" customHeight="1">
      <c r="A59" s="2724"/>
      <c r="B59" s="2636"/>
      <c r="C59" s="2636"/>
      <c r="D59" s="2636"/>
      <c r="E59" s="2636"/>
      <c r="F59" s="2725"/>
    </row>
    <row r="60" spans="1:6">
      <c r="A60" s="1195"/>
      <c r="B60" s="1196"/>
      <c r="C60" s="1196"/>
      <c r="D60" s="1196"/>
      <c r="E60" s="1196"/>
      <c r="F60" s="1197"/>
    </row>
    <row r="61" spans="1:6">
      <c r="A61" s="1195"/>
      <c r="B61" s="1196"/>
      <c r="C61" s="1196"/>
      <c r="D61" s="1196"/>
      <c r="E61" s="1196"/>
      <c r="F61" s="1197"/>
    </row>
    <row r="62" spans="1:6">
      <c r="A62" s="1195"/>
      <c r="B62" s="1196"/>
      <c r="C62" s="1196"/>
      <c r="D62" s="1196"/>
      <c r="E62" s="1196"/>
      <c r="F62" s="1197"/>
    </row>
    <row r="63" spans="1:6">
      <c r="A63" s="1195"/>
      <c r="B63" s="1196"/>
      <c r="C63" s="1196"/>
      <c r="D63" s="1196"/>
      <c r="E63" s="1196"/>
      <c r="F63" s="1197"/>
    </row>
    <row r="64" spans="1:6">
      <c r="A64" s="1195"/>
      <c r="B64" s="1196"/>
      <c r="C64" s="1196"/>
      <c r="D64" s="1196"/>
      <c r="E64" s="1196"/>
      <c r="F64" s="1197"/>
    </row>
    <row r="65" spans="1:6">
      <c r="A65" s="1195"/>
      <c r="B65" s="1196"/>
      <c r="C65" s="1196"/>
      <c r="D65" s="1196"/>
      <c r="E65" s="1196"/>
      <c r="F65" s="1197"/>
    </row>
    <row r="66" spans="1:6">
      <c r="A66" s="1195"/>
      <c r="B66" s="1196"/>
      <c r="C66" s="1196"/>
      <c r="D66" s="1196"/>
      <c r="E66" s="1196"/>
      <c r="F66" s="1197"/>
    </row>
    <row r="67" spans="1:6">
      <c r="A67" s="1195"/>
      <c r="B67" s="1196"/>
      <c r="C67" s="1196"/>
      <c r="D67" s="1196"/>
      <c r="E67" s="1196"/>
      <c r="F67" s="1197"/>
    </row>
    <row r="68" spans="1:6">
      <c r="A68" s="1195"/>
      <c r="B68" s="1196"/>
      <c r="C68" s="1196"/>
      <c r="D68" s="1196"/>
      <c r="E68" s="1196"/>
      <c r="F68" s="1197"/>
    </row>
    <row r="69" spans="1:6">
      <c r="A69" s="1195"/>
      <c r="B69" s="1196"/>
      <c r="C69" s="1196"/>
      <c r="D69" s="1196"/>
      <c r="E69" s="1196"/>
      <c r="F69" s="1197"/>
    </row>
    <row r="70" spans="1:6">
      <c r="A70" s="1195"/>
      <c r="B70" s="1196"/>
      <c r="C70" s="1196"/>
      <c r="D70" s="1196"/>
      <c r="E70" s="1196"/>
      <c r="F70" s="1197"/>
    </row>
    <row r="71" spans="1:6">
      <c r="A71" s="1195"/>
      <c r="B71" s="1196"/>
      <c r="C71" s="1196"/>
      <c r="D71" s="1196"/>
      <c r="E71" s="1196"/>
      <c r="F71" s="1197"/>
    </row>
    <row r="72" spans="1:6">
      <c r="A72" s="1195"/>
      <c r="B72" s="1196"/>
      <c r="C72" s="1196"/>
      <c r="D72" s="1196"/>
      <c r="E72" s="1196"/>
      <c r="F72" s="1197"/>
    </row>
    <row r="73" spans="1:6">
      <c r="A73" s="1195"/>
      <c r="B73" s="1196"/>
      <c r="C73" s="1196"/>
      <c r="D73" s="1196"/>
      <c r="E73" s="1196"/>
      <c r="F73" s="1197"/>
    </row>
    <row r="74" spans="1:6">
      <c r="A74" s="1195"/>
      <c r="B74" s="1196"/>
      <c r="C74" s="1196"/>
      <c r="D74" s="1196"/>
      <c r="E74" s="1196"/>
      <c r="F74" s="1197"/>
    </row>
    <row r="75" spans="1:6" ht="13.5" thickBot="1">
      <c r="A75" s="801"/>
      <c r="B75" s="802"/>
      <c r="C75" s="802"/>
      <c r="D75" s="802"/>
      <c r="E75" s="802"/>
      <c r="F75" s="1112"/>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sheetPr published="0">
    <pageSetUpPr fitToPage="1"/>
  </sheetPr>
  <dimension ref="A1:H75"/>
  <sheetViews>
    <sheetView zoomScaleNormal="100" workbookViewId="0">
      <selection activeCell="A2" sqref="A2"/>
    </sheetView>
  </sheetViews>
  <sheetFormatPr baseColWidth="10" defaultColWidth="8.85546875" defaultRowHeight="12.75"/>
  <cols>
    <col min="1" max="1" width="22" style="352" customWidth="1"/>
    <col min="2" max="2" width="81" style="352" customWidth="1"/>
    <col min="3" max="6" width="21.28515625" style="352" customWidth="1"/>
    <col min="7" max="16384" width="8.85546875" style="352"/>
  </cols>
  <sheetData>
    <row r="1" spans="1:8" ht="18">
      <c r="A1" s="75" t="s">
        <v>1318</v>
      </c>
      <c r="B1" s="75"/>
      <c r="C1" s="65"/>
      <c r="D1" s="65"/>
      <c r="E1" s="65"/>
      <c r="F1" s="761"/>
      <c r="H1" s="486"/>
    </row>
    <row r="2" spans="1:8">
      <c r="A2" s="62" t="str">
        <f>'PAGE DE GARDE'!C8</f>
        <v>GAZ</v>
      </c>
      <c r="B2" s="73" t="str">
        <f>'PAGE DE GARDE'!C10</f>
        <v>REALITE 2015 V0</v>
      </c>
      <c r="C2" s="508"/>
      <c r="D2" s="761"/>
      <c r="E2" s="508"/>
      <c r="F2" s="508"/>
    </row>
    <row r="3" spans="1:8">
      <c r="A3" s="270" t="str">
        <f>'PAGE DE GARDE'!C7</f>
        <v>GRD</v>
      </c>
      <c r="B3" s="73"/>
      <c r="C3" s="508"/>
      <c r="D3" s="508"/>
      <c r="E3" s="508"/>
      <c r="F3" s="508"/>
    </row>
    <row r="4" spans="1:8" ht="13.5" thickBot="1"/>
    <row r="5" spans="1:8">
      <c r="A5" s="763"/>
      <c r="B5" s="764"/>
      <c r="C5" s="764"/>
      <c r="D5" s="764"/>
      <c r="E5" s="764"/>
      <c r="F5" s="937"/>
    </row>
    <row r="6" spans="1:8">
      <c r="A6" s="765" t="s">
        <v>798</v>
      </c>
      <c r="B6" s="766"/>
      <c r="C6" s="767"/>
      <c r="D6" s="767"/>
      <c r="E6" s="767"/>
      <c r="F6" s="768"/>
    </row>
    <row r="7" spans="1:8">
      <c r="A7" s="769"/>
      <c r="B7" s="767"/>
      <c r="C7" s="767"/>
      <c r="D7" s="767"/>
      <c r="E7" s="767"/>
      <c r="F7" s="768"/>
    </row>
    <row r="8" spans="1:8" ht="12.75" customHeight="1" thickBot="1">
      <c r="A8" s="550" t="s">
        <v>810</v>
      </c>
      <c r="B8" s="767"/>
      <c r="C8" s="767"/>
      <c r="D8" s="767"/>
      <c r="E8" s="767"/>
      <c r="F8" s="768"/>
    </row>
    <row r="9" spans="1:8" ht="12.75" customHeight="1">
      <c r="A9" s="2726" t="s">
        <v>800</v>
      </c>
      <c r="B9" s="2726" t="s">
        <v>801</v>
      </c>
      <c r="C9" s="2729" t="str">
        <f>'PAGE DE GARDE'!$B$16</f>
        <v>REALITE 2014</v>
      </c>
      <c r="D9" s="2729" t="str">
        <f>'PAGE DE GARDE'!$B$15</f>
        <v>BUDGET 2015</v>
      </c>
      <c r="E9" s="2729" t="str">
        <f>'PAGE DE GARDE'!$B$14</f>
        <v>REALITE 2015</v>
      </c>
      <c r="F9" s="2732" t="s">
        <v>974</v>
      </c>
    </row>
    <row r="10" spans="1:8">
      <c r="A10" s="2727"/>
      <c r="B10" s="2727"/>
      <c r="C10" s="2730"/>
      <c r="D10" s="2730"/>
      <c r="E10" s="2730"/>
      <c r="F10" s="2733"/>
    </row>
    <row r="11" spans="1:8" ht="13.5" thickBot="1">
      <c r="A11" s="2728"/>
      <c r="B11" s="2728"/>
      <c r="C11" s="2731"/>
      <c r="D11" s="2731"/>
      <c r="E11" s="2731"/>
      <c r="F11" s="2734"/>
    </row>
    <row r="12" spans="1:8">
      <c r="A12" s="770"/>
      <c r="B12" s="771"/>
      <c r="C12" s="772"/>
      <c r="D12" s="773"/>
      <c r="E12" s="773"/>
      <c r="F12" s="938"/>
    </row>
    <row r="13" spans="1:8">
      <c r="A13" s="774"/>
      <c r="B13" s="775"/>
      <c r="C13" s="776"/>
      <c r="D13" s="777"/>
      <c r="E13" s="777"/>
      <c r="F13" s="939">
        <f>D13-E13</f>
        <v>0</v>
      </c>
    </row>
    <row r="14" spans="1:8">
      <c r="A14" s="774"/>
      <c r="B14" s="775"/>
      <c r="C14" s="776"/>
      <c r="D14" s="777"/>
      <c r="E14" s="777"/>
      <c r="F14" s="939">
        <f t="shared" ref="F14:F27" si="0">D14-E14</f>
        <v>0</v>
      </c>
    </row>
    <row r="15" spans="1:8">
      <c r="A15" s="774"/>
      <c r="B15" s="775"/>
      <c r="C15" s="776"/>
      <c r="D15" s="777"/>
      <c r="E15" s="777"/>
      <c r="F15" s="939">
        <f t="shared" si="0"/>
        <v>0</v>
      </c>
    </row>
    <row r="16" spans="1:8">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c r="A27" s="774"/>
      <c r="B27" s="775"/>
      <c r="C27" s="776"/>
      <c r="D27" s="777"/>
      <c r="E27" s="777"/>
      <c r="F27" s="939">
        <f t="shared" si="0"/>
        <v>0</v>
      </c>
    </row>
    <row r="28" spans="1:6" ht="13.5" thickBot="1">
      <c r="A28" s="770"/>
      <c r="B28" s="771"/>
      <c r="C28" s="778"/>
      <c r="D28" s="975"/>
      <c r="E28" s="975"/>
      <c r="F28" s="1252"/>
    </row>
    <row r="29" spans="1:6" ht="13.5" thickBot="1">
      <c r="A29" s="780" t="s">
        <v>802</v>
      </c>
      <c r="B29" s="781"/>
      <c r="C29" s="782">
        <f>SUM(C12:C28)</f>
        <v>0</v>
      </c>
      <c r="D29" s="783">
        <f t="shared" ref="D29:E29" si="1">SUM(D12:D28)</f>
        <v>0</v>
      </c>
      <c r="E29" s="783">
        <f t="shared" si="1"/>
        <v>0</v>
      </c>
      <c r="F29" s="784">
        <f>D29-E29</f>
        <v>0</v>
      </c>
    </row>
    <row r="30" spans="1:6" ht="12.75" customHeight="1">
      <c r="A30" s="770"/>
      <c r="B30" s="785"/>
      <c r="C30" s="785"/>
      <c r="D30" s="785"/>
      <c r="E30" s="785"/>
      <c r="F30" s="796"/>
    </row>
    <row r="31" spans="1:6" ht="12.75" customHeight="1" thickBot="1">
      <c r="A31" s="550" t="s">
        <v>811</v>
      </c>
      <c r="B31" s="767"/>
      <c r="C31" s="767"/>
      <c r="D31" s="767"/>
      <c r="E31" s="767"/>
      <c r="F31" s="768"/>
    </row>
    <row r="32" spans="1:6" ht="12.75" customHeight="1">
      <c r="A32" s="2726" t="s">
        <v>800</v>
      </c>
      <c r="B32" s="2726" t="s">
        <v>801</v>
      </c>
      <c r="C32" s="2729" t="str">
        <f>'PAGE DE GARDE'!$B$16</f>
        <v>REALITE 2014</v>
      </c>
      <c r="D32" s="2729" t="str">
        <f>'PAGE DE GARDE'!$B$15</f>
        <v>BUDGET 2015</v>
      </c>
      <c r="E32" s="2729" t="str">
        <f>'PAGE DE GARDE'!$B$14</f>
        <v>REALITE 2015</v>
      </c>
      <c r="F32" s="2732" t="s">
        <v>974</v>
      </c>
    </row>
    <row r="33" spans="1:6">
      <c r="A33" s="2727"/>
      <c r="B33" s="2727"/>
      <c r="C33" s="2730"/>
      <c r="D33" s="2730"/>
      <c r="E33" s="2730"/>
      <c r="F33" s="2733"/>
    </row>
    <row r="34" spans="1:6" ht="13.5" thickBot="1">
      <c r="A34" s="2728"/>
      <c r="B34" s="2728"/>
      <c r="C34" s="2731"/>
      <c r="D34" s="2731"/>
      <c r="E34" s="2731"/>
      <c r="F34" s="2734"/>
    </row>
    <row r="35" spans="1:6">
      <c r="A35" s="770"/>
      <c r="B35" s="771"/>
      <c r="C35" s="772"/>
      <c r="D35" s="773"/>
      <c r="E35" s="773"/>
      <c r="F35" s="938"/>
    </row>
    <row r="36" spans="1:6">
      <c r="A36" s="774"/>
      <c r="B36" s="775"/>
      <c r="C36" s="776"/>
      <c r="D36" s="777"/>
      <c r="E36" s="777"/>
      <c r="F36" s="939">
        <f t="shared" ref="F36:F50" si="2">D36-E36</f>
        <v>0</v>
      </c>
    </row>
    <row r="37" spans="1:6">
      <c r="A37" s="774"/>
      <c r="B37" s="775"/>
      <c r="C37" s="776"/>
      <c r="D37" s="777"/>
      <c r="E37" s="777"/>
      <c r="F37" s="939">
        <f t="shared" si="2"/>
        <v>0</v>
      </c>
    </row>
    <row r="38" spans="1:6">
      <c r="A38" s="774"/>
      <c r="B38" s="775"/>
      <c r="C38" s="776"/>
      <c r="D38" s="777"/>
      <c r="E38" s="777"/>
      <c r="F38" s="939">
        <f t="shared" si="2"/>
        <v>0</v>
      </c>
    </row>
    <row r="39" spans="1:6">
      <c r="A39" s="774"/>
      <c r="B39" s="775"/>
      <c r="C39" s="776"/>
      <c r="D39" s="777"/>
      <c r="E39" s="777"/>
      <c r="F39" s="939">
        <f t="shared" si="2"/>
        <v>0</v>
      </c>
    </row>
    <row r="40" spans="1:6">
      <c r="A40" s="774"/>
      <c r="B40" s="775"/>
      <c r="C40" s="776"/>
      <c r="D40" s="777"/>
      <c r="E40" s="777"/>
      <c r="F40" s="939">
        <f t="shared" si="2"/>
        <v>0</v>
      </c>
    </row>
    <row r="41" spans="1:6">
      <c r="A41" s="774"/>
      <c r="B41" s="775"/>
      <c r="C41" s="776"/>
      <c r="D41" s="777"/>
      <c r="E41" s="777"/>
      <c r="F41" s="939">
        <f t="shared" si="2"/>
        <v>0</v>
      </c>
    </row>
    <row r="42" spans="1:6">
      <c r="A42" s="774"/>
      <c r="B42" s="775"/>
      <c r="C42" s="776"/>
      <c r="D42" s="777"/>
      <c r="E42" s="777"/>
      <c r="F42" s="939">
        <f t="shared" si="2"/>
        <v>0</v>
      </c>
    </row>
    <row r="43" spans="1:6">
      <c r="A43" s="774"/>
      <c r="B43" s="775"/>
      <c r="C43" s="776"/>
      <c r="D43" s="777"/>
      <c r="E43" s="777"/>
      <c r="F43" s="939">
        <f t="shared" si="2"/>
        <v>0</v>
      </c>
    </row>
    <row r="44" spans="1:6">
      <c r="A44" s="774"/>
      <c r="B44" s="775"/>
      <c r="C44" s="776"/>
      <c r="D44" s="777"/>
      <c r="E44" s="777"/>
      <c r="F44" s="939">
        <f t="shared" si="2"/>
        <v>0</v>
      </c>
    </row>
    <row r="45" spans="1:6">
      <c r="A45" s="774"/>
      <c r="B45" s="775"/>
      <c r="C45" s="776"/>
      <c r="D45" s="777"/>
      <c r="E45" s="777"/>
      <c r="F45" s="939">
        <f t="shared" si="2"/>
        <v>0</v>
      </c>
    </row>
    <row r="46" spans="1:6">
      <c r="A46" s="774"/>
      <c r="B46" s="775"/>
      <c r="C46" s="776"/>
      <c r="D46" s="777"/>
      <c r="E46" s="777"/>
      <c r="F46" s="939">
        <f t="shared" si="2"/>
        <v>0</v>
      </c>
    </row>
    <row r="47" spans="1:6">
      <c r="A47" s="774"/>
      <c r="B47" s="775"/>
      <c r="C47" s="776"/>
      <c r="D47" s="777"/>
      <c r="E47" s="777"/>
      <c r="F47" s="939">
        <f t="shared" si="2"/>
        <v>0</v>
      </c>
    </row>
    <row r="48" spans="1:6">
      <c r="A48" s="774"/>
      <c r="B48" s="775"/>
      <c r="C48" s="776"/>
      <c r="D48" s="777"/>
      <c r="E48" s="777"/>
      <c r="F48" s="939">
        <f t="shared" si="2"/>
        <v>0</v>
      </c>
    </row>
    <row r="49" spans="1:6">
      <c r="A49" s="774"/>
      <c r="B49" s="775"/>
      <c r="C49" s="776"/>
      <c r="D49" s="777"/>
      <c r="E49" s="777"/>
      <c r="F49" s="939">
        <f t="shared" si="2"/>
        <v>0</v>
      </c>
    </row>
    <row r="50" spans="1:6">
      <c r="A50" s="774"/>
      <c r="B50" s="775"/>
      <c r="C50" s="776"/>
      <c r="D50" s="777"/>
      <c r="E50" s="777"/>
      <c r="F50" s="939">
        <f t="shared" si="2"/>
        <v>0</v>
      </c>
    </row>
    <row r="51" spans="1:6" ht="13.5" thickBot="1">
      <c r="A51" s="770"/>
      <c r="B51" s="771"/>
      <c r="C51" s="778"/>
      <c r="D51" s="975"/>
      <c r="E51" s="975"/>
      <c r="F51" s="1252"/>
    </row>
    <row r="52" spans="1:6" ht="13.5" thickBot="1">
      <c r="A52" s="780" t="s">
        <v>804</v>
      </c>
      <c r="B52" s="781"/>
      <c r="C52" s="782">
        <f>SUM(C35:C51)</f>
        <v>0</v>
      </c>
      <c r="D52" s="783">
        <f t="shared" ref="D52:E52" si="3">SUM(D35:D51)</f>
        <v>0</v>
      </c>
      <c r="E52" s="783">
        <f t="shared" si="3"/>
        <v>0</v>
      </c>
      <c r="F52" s="784">
        <f>D52-E52</f>
        <v>0</v>
      </c>
    </row>
    <row r="53" spans="1:6" ht="13.5" thickBot="1">
      <c r="A53" s="786"/>
      <c r="B53" s="787"/>
      <c r="C53" s="787"/>
      <c r="D53" s="787"/>
      <c r="E53" s="787"/>
      <c r="F53" s="788"/>
    </row>
    <row r="54" spans="1:6" ht="13.5" thickBot="1">
      <c r="A54" s="780" t="s">
        <v>805</v>
      </c>
      <c r="B54" s="781"/>
      <c r="C54" s="782">
        <f>+C29+C52</f>
        <v>0</v>
      </c>
      <c r="D54" s="783">
        <f t="shared" ref="D54:E54" si="4">+D29+D52</f>
        <v>0</v>
      </c>
      <c r="E54" s="783">
        <f t="shared" si="4"/>
        <v>0</v>
      </c>
      <c r="F54" s="784">
        <f>D54-E54</f>
        <v>0</v>
      </c>
    </row>
    <row r="55" spans="1:6" ht="13.5" thickBot="1">
      <c r="A55" s="1253"/>
      <c r="B55" s="1254"/>
      <c r="C55" s="1254"/>
      <c r="D55" s="1254"/>
      <c r="E55" s="1254"/>
      <c r="F55" s="1255"/>
    </row>
    <row r="56" spans="1:6" ht="12.75" customHeight="1">
      <c r="A56" s="1032" t="s">
        <v>976</v>
      </c>
      <c r="B56" s="1033"/>
      <c r="C56" s="1034"/>
      <c r="D56" s="1034"/>
      <c r="E56" s="1034"/>
      <c r="F56" s="1035"/>
    </row>
    <row r="57" spans="1:6" ht="13.5" customHeight="1">
      <c r="A57" s="940"/>
      <c r="B57" s="555"/>
      <c r="C57" s="555"/>
      <c r="D57" s="555"/>
      <c r="E57" s="555"/>
      <c r="F57" s="1036"/>
    </row>
    <row r="58" spans="1:6" ht="12.75" customHeight="1">
      <c r="A58" s="2724" t="s">
        <v>975</v>
      </c>
      <c r="B58" s="2636"/>
      <c r="C58" s="2636"/>
      <c r="D58" s="2636"/>
      <c r="E58" s="2636"/>
      <c r="F58" s="2725"/>
    </row>
    <row r="59" spans="1:6" ht="12.75" customHeight="1">
      <c r="A59" s="2724"/>
      <c r="B59" s="2636"/>
      <c r="C59" s="2636"/>
      <c r="D59" s="2636"/>
      <c r="E59" s="2636"/>
      <c r="F59" s="2725"/>
    </row>
    <row r="60" spans="1:6">
      <c r="A60" s="1195"/>
      <c r="B60" s="1196"/>
      <c r="C60" s="1196"/>
      <c r="D60" s="1196"/>
      <c r="E60" s="1196"/>
      <c r="F60" s="1197"/>
    </row>
    <row r="61" spans="1:6">
      <c r="A61" s="1195"/>
      <c r="B61" s="1196"/>
      <c r="C61" s="1196"/>
      <c r="D61" s="1196"/>
      <c r="E61" s="1196"/>
      <c r="F61" s="1197"/>
    </row>
    <row r="62" spans="1:6">
      <c r="A62" s="1195"/>
      <c r="B62" s="1196"/>
      <c r="C62" s="1196"/>
      <c r="D62" s="1196"/>
      <c r="E62" s="1196"/>
      <c r="F62" s="1197"/>
    </row>
    <row r="63" spans="1:6">
      <c r="A63" s="1195"/>
      <c r="B63" s="1196"/>
      <c r="C63" s="1196"/>
      <c r="D63" s="1196"/>
      <c r="E63" s="1196"/>
      <c r="F63" s="1197"/>
    </row>
    <row r="64" spans="1:6">
      <c r="A64" s="1195"/>
      <c r="B64" s="1196"/>
      <c r="C64" s="1196"/>
      <c r="D64" s="1196"/>
      <c r="E64" s="1196"/>
      <c r="F64" s="1197"/>
    </row>
    <row r="65" spans="1:6">
      <c r="A65" s="1195"/>
      <c r="B65" s="1196"/>
      <c r="C65" s="1196"/>
      <c r="D65" s="1196"/>
      <c r="E65" s="1196"/>
      <c r="F65" s="1197"/>
    </row>
    <row r="66" spans="1:6">
      <c r="A66" s="1195"/>
      <c r="B66" s="1196"/>
      <c r="C66" s="1196"/>
      <c r="D66" s="1196"/>
      <c r="E66" s="1196"/>
      <c r="F66" s="1197"/>
    </row>
    <row r="67" spans="1:6">
      <c r="A67" s="1195"/>
      <c r="B67" s="1196"/>
      <c r="C67" s="1196"/>
      <c r="D67" s="1196"/>
      <c r="E67" s="1196"/>
      <c r="F67" s="1197"/>
    </row>
    <row r="68" spans="1:6">
      <c r="A68" s="1195"/>
      <c r="B68" s="1196"/>
      <c r="C68" s="1196"/>
      <c r="D68" s="1196"/>
      <c r="E68" s="1196"/>
      <c r="F68" s="1197"/>
    </row>
    <row r="69" spans="1:6">
      <c r="A69" s="1195"/>
      <c r="B69" s="1196"/>
      <c r="C69" s="1196"/>
      <c r="D69" s="1196"/>
      <c r="E69" s="1196"/>
      <c r="F69" s="1197"/>
    </row>
    <row r="70" spans="1:6">
      <c r="A70" s="1195"/>
      <c r="B70" s="1196"/>
      <c r="C70" s="1196"/>
      <c r="D70" s="1196"/>
      <c r="E70" s="1196"/>
      <c r="F70" s="1197"/>
    </row>
    <row r="71" spans="1:6">
      <c r="A71" s="1195"/>
      <c r="B71" s="1196"/>
      <c r="C71" s="1196"/>
      <c r="D71" s="1196"/>
      <c r="E71" s="1196"/>
      <c r="F71" s="1197"/>
    </row>
    <row r="72" spans="1:6">
      <c r="A72" s="1195"/>
      <c r="B72" s="1196"/>
      <c r="C72" s="1196"/>
      <c r="D72" s="1196"/>
      <c r="E72" s="1196"/>
      <c r="F72" s="1197"/>
    </row>
    <row r="73" spans="1:6">
      <c r="A73" s="1195"/>
      <c r="B73" s="1196"/>
      <c r="C73" s="1196"/>
      <c r="D73" s="1196"/>
      <c r="E73" s="1196"/>
      <c r="F73" s="1197"/>
    </row>
    <row r="74" spans="1:6">
      <c r="A74" s="1195"/>
      <c r="B74" s="1196"/>
      <c r="C74" s="1196"/>
      <c r="D74" s="1196"/>
      <c r="E74" s="1196"/>
      <c r="F74" s="1197"/>
    </row>
    <row r="75" spans="1:6" ht="13.5" thickBot="1">
      <c r="A75" s="801"/>
      <c r="B75" s="802"/>
      <c r="C75" s="802"/>
      <c r="D75" s="802"/>
      <c r="E75" s="802"/>
      <c r="F75" s="1112"/>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sheetPr published="0">
    <pageSetUpPr fitToPage="1"/>
  </sheetPr>
  <dimension ref="A1:F75"/>
  <sheetViews>
    <sheetView zoomScaleNormal="100" workbookViewId="0">
      <selection activeCell="A2" sqref="A2"/>
    </sheetView>
  </sheetViews>
  <sheetFormatPr baseColWidth="10" defaultColWidth="8.85546875" defaultRowHeight="12.75"/>
  <cols>
    <col min="1" max="1" width="22" style="352" customWidth="1"/>
    <col min="2" max="2" width="58.5703125" style="352" customWidth="1"/>
    <col min="3" max="6" width="21.28515625" style="352" customWidth="1"/>
    <col min="7" max="16384" width="8.85546875" style="352"/>
  </cols>
  <sheetData>
    <row r="1" spans="1:6" ht="18">
      <c r="A1" s="75" t="s">
        <v>1319</v>
      </c>
      <c r="B1" s="791"/>
      <c r="C1" s="791"/>
      <c r="D1" s="791"/>
      <c r="E1" s="791"/>
      <c r="F1" s="791"/>
    </row>
    <row r="2" spans="1:6">
      <c r="A2" s="62" t="str">
        <f>'PAGE DE GARDE'!C8</f>
        <v>GAZ</v>
      </c>
      <c r="B2" s="73" t="str">
        <f>'PAGE DE GARDE'!C10</f>
        <v>REALITE 2015 V0</v>
      </c>
      <c r="C2" s="508"/>
      <c r="D2" s="761"/>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c r="A7" s="769"/>
      <c r="B7" s="767"/>
      <c r="C7" s="767"/>
      <c r="D7" s="767"/>
      <c r="E7" s="767"/>
      <c r="F7" s="768"/>
    </row>
    <row r="8" spans="1:6" ht="12.75" customHeight="1" thickBot="1">
      <c r="A8" s="550" t="s">
        <v>812</v>
      </c>
      <c r="B8" s="767"/>
      <c r="C8" s="767"/>
      <c r="D8" s="767"/>
      <c r="E8" s="767"/>
      <c r="F8" s="768"/>
    </row>
    <row r="9" spans="1:6" ht="12.75" customHeight="1">
      <c r="A9" s="2726" t="s">
        <v>800</v>
      </c>
      <c r="B9" s="2726" t="s">
        <v>801</v>
      </c>
      <c r="C9" s="2729" t="str">
        <f>'PAGE DE GARDE'!$B$16</f>
        <v>REALITE 2014</v>
      </c>
      <c r="D9" s="2729" t="str">
        <f>'PAGE DE GARDE'!$B$15</f>
        <v>BUDGET 2015</v>
      </c>
      <c r="E9" s="2729" t="str">
        <f>'PAGE DE GARDE'!$B$14</f>
        <v>REALITE 2015</v>
      </c>
      <c r="F9" s="2732" t="s">
        <v>974</v>
      </c>
    </row>
    <row r="10" spans="1:6">
      <c r="A10" s="2727"/>
      <c r="B10" s="2727"/>
      <c r="C10" s="2730"/>
      <c r="D10" s="2730"/>
      <c r="E10" s="2730"/>
      <c r="F10" s="2733"/>
    </row>
    <row r="11" spans="1:6" ht="13.5" thickBot="1">
      <c r="A11" s="2728"/>
      <c r="B11" s="2728"/>
      <c r="C11" s="2731"/>
      <c r="D11" s="2731"/>
      <c r="E11" s="2731"/>
      <c r="F11" s="2734"/>
    </row>
    <row r="12" spans="1:6">
      <c r="A12" s="770"/>
      <c r="B12" s="771"/>
      <c r="C12" s="772"/>
      <c r="D12" s="773"/>
      <c r="E12" s="773"/>
      <c r="F12" s="938"/>
    </row>
    <row r="13" spans="1:6">
      <c r="A13" s="774"/>
      <c r="B13" s="775"/>
      <c r="C13" s="776"/>
      <c r="D13" s="777"/>
      <c r="E13" s="777"/>
      <c r="F13" s="939">
        <f>D13-E13</f>
        <v>0</v>
      </c>
    </row>
    <row r="14" spans="1:6">
      <c r="A14" s="774"/>
      <c r="B14" s="775"/>
      <c r="C14" s="776"/>
      <c r="D14" s="777"/>
      <c r="E14" s="777"/>
      <c r="F14" s="939">
        <f t="shared" ref="F14:F27" si="0">D14-E14</f>
        <v>0</v>
      </c>
    </row>
    <row r="15" spans="1:6">
      <c r="A15" s="774"/>
      <c r="B15" s="775"/>
      <c r="C15" s="776"/>
      <c r="D15" s="777"/>
      <c r="E15" s="777"/>
      <c r="F15" s="939">
        <f t="shared" si="0"/>
        <v>0</v>
      </c>
    </row>
    <row r="16" spans="1:6">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c r="A27" s="774"/>
      <c r="B27" s="775"/>
      <c r="C27" s="776"/>
      <c r="D27" s="777"/>
      <c r="E27" s="777"/>
      <c r="F27" s="939">
        <f t="shared" si="0"/>
        <v>0</v>
      </c>
    </row>
    <row r="28" spans="1:6" ht="13.5" thickBot="1">
      <c r="A28" s="770"/>
      <c r="B28" s="771"/>
      <c r="C28" s="778"/>
      <c r="D28" s="975"/>
      <c r="E28" s="975"/>
      <c r="F28" s="1252"/>
    </row>
    <row r="29" spans="1:6" ht="12.75" customHeight="1" thickBot="1">
      <c r="A29" s="780" t="s">
        <v>802</v>
      </c>
      <c r="B29" s="781"/>
      <c r="C29" s="782">
        <f>SUM(C12:C28)</f>
        <v>0</v>
      </c>
      <c r="D29" s="783">
        <f t="shared" ref="D29:E29" si="1">SUM(D12:D28)</f>
        <v>0</v>
      </c>
      <c r="E29" s="783">
        <f t="shared" si="1"/>
        <v>0</v>
      </c>
      <c r="F29" s="784">
        <f>D29-E29</f>
        <v>0</v>
      </c>
    </row>
    <row r="30" spans="1:6" ht="12.75" customHeight="1">
      <c r="A30" s="770"/>
      <c r="B30" s="785"/>
      <c r="C30" s="785"/>
      <c r="D30" s="785"/>
      <c r="E30" s="785"/>
      <c r="F30" s="796"/>
    </row>
    <row r="31" spans="1:6" ht="13.5" thickBot="1">
      <c r="A31" s="550" t="s">
        <v>813</v>
      </c>
      <c r="B31" s="767"/>
      <c r="C31" s="767"/>
      <c r="D31" s="767"/>
      <c r="E31" s="767"/>
      <c r="F31" s="768"/>
    </row>
    <row r="32" spans="1:6" ht="12.75" customHeight="1">
      <c r="A32" s="2726" t="s">
        <v>800</v>
      </c>
      <c r="B32" s="2726" t="s">
        <v>801</v>
      </c>
      <c r="C32" s="2729" t="str">
        <f>'PAGE DE GARDE'!$B$16</f>
        <v>REALITE 2014</v>
      </c>
      <c r="D32" s="2729" t="str">
        <f>'PAGE DE GARDE'!$B$15</f>
        <v>BUDGET 2015</v>
      </c>
      <c r="E32" s="2729" t="str">
        <f>'PAGE DE GARDE'!$B$14</f>
        <v>REALITE 2015</v>
      </c>
      <c r="F32" s="2732" t="s">
        <v>974</v>
      </c>
    </row>
    <row r="33" spans="1:6">
      <c r="A33" s="2727"/>
      <c r="B33" s="2727"/>
      <c r="C33" s="2730"/>
      <c r="D33" s="2730"/>
      <c r="E33" s="2730"/>
      <c r="F33" s="2733"/>
    </row>
    <row r="34" spans="1:6" ht="13.5" thickBot="1">
      <c r="A34" s="2728"/>
      <c r="B34" s="2728"/>
      <c r="C34" s="2731"/>
      <c r="D34" s="2731"/>
      <c r="E34" s="2731"/>
      <c r="F34" s="2734"/>
    </row>
    <row r="35" spans="1:6">
      <c r="A35" s="770"/>
      <c r="B35" s="771"/>
      <c r="C35" s="772"/>
      <c r="D35" s="773"/>
      <c r="E35" s="773"/>
      <c r="F35" s="938"/>
    </row>
    <row r="36" spans="1:6">
      <c r="A36" s="774"/>
      <c r="B36" s="775"/>
      <c r="C36" s="776"/>
      <c r="D36" s="777"/>
      <c r="E36" s="777"/>
      <c r="F36" s="939">
        <f t="shared" ref="F36:F50" si="2">D36-E36</f>
        <v>0</v>
      </c>
    </row>
    <row r="37" spans="1:6">
      <c r="A37" s="774"/>
      <c r="B37" s="775"/>
      <c r="C37" s="776"/>
      <c r="D37" s="777"/>
      <c r="E37" s="777"/>
      <c r="F37" s="939">
        <f t="shared" si="2"/>
        <v>0</v>
      </c>
    </row>
    <row r="38" spans="1:6">
      <c r="A38" s="774"/>
      <c r="B38" s="775"/>
      <c r="C38" s="776"/>
      <c r="D38" s="777"/>
      <c r="E38" s="777"/>
      <c r="F38" s="939">
        <f t="shared" si="2"/>
        <v>0</v>
      </c>
    </row>
    <row r="39" spans="1:6">
      <c r="A39" s="774"/>
      <c r="B39" s="775"/>
      <c r="C39" s="776"/>
      <c r="D39" s="777"/>
      <c r="E39" s="777"/>
      <c r="F39" s="939">
        <f t="shared" si="2"/>
        <v>0</v>
      </c>
    </row>
    <row r="40" spans="1:6">
      <c r="A40" s="774"/>
      <c r="B40" s="775"/>
      <c r="C40" s="776"/>
      <c r="D40" s="777"/>
      <c r="E40" s="777"/>
      <c r="F40" s="939">
        <f t="shared" si="2"/>
        <v>0</v>
      </c>
    </row>
    <row r="41" spans="1:6">
      <c r="A41" s="774"/>
      <c r="B41" s="775"/>
      <c r="C41" s="776"/>
      <c r="D41" s="777"/>
      <c r="E41" s="777"/>
      <c r="F41" s="939">
        <f t="shared" si="2"/>
        <v>0</v>
      </c>
    </row>
    <row r="42" spans="1:6">
      <c r="A42" s="774"/>
      <c r="B42" s="775"/>
      <c r="C42" s="776"/>
      <c r="D42" s="777"/>
      <c r="E42" s="777"/>
      <c r="F42" s="939">
        <f t="shared" si="2"/>
        <v>0</v>
      </c>
    </row>
    <row r="43" spans="1:6">
      <c r="A43" s="774"/>
      <c r="B43" s="775"/>
      <c r="C43" s="776"/>
      <c r="D43" s="777"/>
      <c r="E43" s="777"/>
      <c r="F43" s="939">
        <f t="shared" si="2"/>
        <v>0</v>
      </c>
    </row>
    <row r="44" spans="1:6">
      <c r="A44" s="774"/>
      <c r="B44" s="775"/>
      <c r="C44" s="776"/>
      <c r="D44" s="777"/>
      <c r="E44" s="777"/>
      <c r="F44" s="939">
        <f t="shared" si="2"/>
        <v>0</v>
      </c>
    </row>
    <row r="45" spans="1:6">
      <c r="A45" s="774"/>
      <c r="B45" s="775"/>
      <c r="C45" s="776"/>
      <c r="D45" s="777"/>
      <c r="E45" s="777"/>
      <c r="F45" s="939">
        <f t="shared" si="2"/>
        <v>0</v>
      </c>
    </row>
    <row r="46" spans="1:6">
      <c r="A46" s="774"/>
      <c r="B46" s="775"/>
      <c r="C46" s="776"/>
      <c r="D46" s="777"/>
      <c r="E46" s="777"/>
      <c r="F46" s="939">
        <f t="shared" si="2"/>
        <v>0</v>
      </c>
    </row>
    <row r="47" spans="1:6">
      <c r="A47" s="774"/>
      <c r="B47" s="775"/>
      <c r="C47" s="776"/>
      <c r="D47" s="777"/>
      <c r="E47" s="777"/>
      <c r="F47" s="939">
        <f t="shared" si="2"/>
        <v>0</v>
      </c>
    </row>
    <row r="48" spans="1:6">
      <c r="A48" s="774"/>
      <c r="B48" s="775"/>
      <c r="C48" s="776"/>
      <c r="D48" s="777"/>
      <c r="E48" s="777"/>
      <c r="F48" s="939">
        <f t="shared" si="2"/>
        <v>0</v>
      </c>
    </row>
    <row r="49" spans="1:6">
      <c r="A49" s="774"/>
      <c r="B49" s="775"/>
      <c r="C49" s="776"/>
      <c r="D49" s="777"/>
      <c r="E49" s="777"/>
      <c r="F49" s="939">
        <f t="shared" si="2"/>
        <v>0</v>
      </c>
    </row>
    <row r="50" spans="1:6">
      <c r="A50" s="774"/>
      <c r="B50" s="775"/>
      <c r="C50" s="776"/>
      <c r="D50" s="777"/>
      <c r="E50" s="777"/>
      <c r="F50" s="939">
        <f t="shared" si="2"/>
        <v>0</v>
      </c>
    </row>
    <row r="51" spans="1:6" ht="13.5" thickBot="1">
      <c r="A51" s="770"/>
      <c r="B51" s="771"/>
      <c r="C51" s="778"/>
      <c r="D51" s="975"/>
      <c r="E51" s="975"/>
      <c r="F51" s="1252"/>
    </row>
    <row r="52" spans="1:6" ht="13.5" thickBot="1">
      <c r="A52" s="780" t="s">
        <v>804</v>
      </c>
      <c r="B52" s="781"/>
      <c r="C52" s="782">
        <f>SUM(C35:C51)</f>
        <v>0</v>
      </c>
      <c r="D52" s="783">
        <f t="shared" ref="D52:E52" si="3">SUM(D35:D51)</f>
        <v>0</v>
      </c>
      <c r="E52" s="783">
        <f t="shared" si="3"/>
        <v>0</v>
      </c>
      <c r="F52" s="784">
        <f>D52-E52</f>
        <v>0</v>
      </c>
    </row>
    <row r="53" spans="1:6" ht="13.5" thickBot="1">
      <c r="A53" s="786"/>
      <c r="B53" s="787"/>
      <c r="C53" s="787"/>
      <c r="D53" s="787"/>
      <c r="E53" s="787"/>
      <c r="F53" s="788"/>
    </row>
    <row r="54" spans="1:6" ht="13.5" thickBot="1">
      <c r="A54" s="780" t="s">
        <v>805</v>
      </c>
      <c r="B54" s="781"/>
      <c r="C54" s="782">
        <f>+C29+C52</f>
        <v>0</v>
      </c>
      <c r="D54" s="783">
        <f t="shared" ref="D54:E54" si="4">+D29+D52</f>
        <v>0</v>
      </c>
      <c r="E54" s="783">
        <f t="shared" si="4"/>
        <v>0</v>
      </c>
      <c r="F54" s="784">
        <f>D54-E54</f>
        <v>0</v>
      </c>
    </row>
    <row r="55" spans="1:6" ht="13.5" thickBot="1">
      <c r="A55" s="1253"/>
      <c r="B55" s="1254"/>
      <c r="C55" s="1254"/>
      <c r="D55" s="1254"/>
      <c r="E55" s="1254"/>
      <c r="F55" s="1255"/>
    </row>
    <row r="56" spans="1:6" ht="12.75" customHeight="1">
      <c r="A56" s="1032" t="s">
        <v>976</v>
      </c>
      <c r="B56" s="1033"/>
      <c r="C56" s="1034"/>
      <c r="D56" s="1034"/>
      <c r="E56" s="1034"/>
      <c r="F56" s="1035"/>
    </row>
    <row r="57" spans="1:6" ht="13.5" customHeight="1">
      <c r="A57" s="940"/>
      <c r="B57" s="555"/>
      <c r="C57" s="555"/>
      <c r="D57" s="555"/>
      <c r="E57" s="555"/>
      <c r="F57" s="1036"/>
    </row>
    <row r="58" spans="1:6" ht="12.75" customHeight="1">
      <c r="A58" s="2724" t="s">
        <v>975</v>
      </c>
      <c r="B58" s="2636"/>
      <c r="C58" s="2636"/>
      <c r="D58" s="2636"/>
      <c r="E58" s="2636"/>
      <c r="F58" s="2725"/>
    </row>
    <row r="59" spans="1:6" ht="12.75" customHeight="1">
      <c r="A59" s="2724"/>
      <c r="B59" s="2636"/>
      <c r="C59" s="2636"/>
      <c r="D59" s="2636"/>
      <c r="E59" s="2636"/>
      <c r="F59" s="2725"/>
    </row>
    <row r="60" spans="1:6">
      <c r="A60" s="1195"/>
      <c r="B60" s="1196"/>
      <c r="C60" s="1196"/>
      <c r="D60" s="1196"/>
      <c r="E60" s="1196"/>
      <c r="F60" s="1197"/>
    </row>
    <row r="61" spans="1:6">
      <c r="A61" s="1195"/>
      <c r="B61" s="1196"/>
      <c r="C61" s="1196"/>
      <c r="D61" s="1196"/>
      <c r="E61" s="1196"/>
      <c r="F61" s="1197"/>
    </row>
    <row r="62" spans="1:6">
      <c r="A62" s="1195"/>
      <c r="B62" s="1196"/>
      <c r="C62" s="1196"/>
      <c r="D62" s="1196"/>
      <c r="E62" s="1196"/>
      <c r="F62" s="1197"/>
    </row>
    <row r="63" spans="1:6">
      <c r="A63" s="1195"/>
      <c r="B63" s="1196"/>
      <c r="C63" s="1196"/>
      <c r="D63" s="1196"/>
      <c r="E63" s="1196"/>
      <c r="F63" s="1197"/>
    </row>
    <row r="64" spans="1:6">
      <c r="A64" s="1195"/>
      <c r="B64" s="1196"/>
      <c r="C64" s="1196"/>
      <c r="D64" s="1196"/>
      <c r="E64" s="1196"/>
      <c r="F64" s="1197"/>
    </row>
    <row r="65" spans="1:6">
      <c r="A65" s="1195"/>
      <c r="B65" s="1196"/>
      <c r="C65" s="1196"/>
      <c r="D65" s="1196"/>
      <c r="E65" s="1196"/>
      <c r="F65" s="1197"/>
    </row>
    <row r="66" spans="1:6">
      <c r="A66" s="1195"/>
      <c r="B66" s="1196"/>
      <c r="C66" s="1196"/>
      <c r="D66" s="1196"/>
      <c r="E66" s="1196"/>
      <c r="F66" s="1197"/>
    </row>
    <row r="67" spans="1:6">
      <c r="A67" s="1195"/>
      <c r="B67" s="1196"/>
      <c r="C67" s="1196"/>
      <c r="D67" s="1196"/>
      <c r="E67" s="1196"/>
      <c r="F67" s="1197"/>
    </row>
    <row r="68" spans="1:6">
      <c r="A68" s="1195"/>
      <c r="B68" s="1196"/>
      <c r="C68" s="1196"/>
      <c r="D68" s="1196"/>
      <c r="E68" s="1196"/>
      <c r="F68" s="1197"/>
    </row>
    <row r="69" spans="1:6">
      <c r="A69" s="1195"/>
      <c r="B69" s="1196"/>
      <c r="C69" s="1196"/>
      <c r="D69" s="1196"/>
      <c r="E69" s="1196"/>
      <c r="F69" s="1197"/>
    </row>
    <row r="70" spans="1:6">
      <c r="A70" s="1195"/>
      <c r="B70" s="1196"/>
      <c r="C70" s="1196"/>
      <c r="D70" s="1196"/>
      <c r="E70" s="1196"/>
      <c r="F70" s="1197"/>
    </row>
    <row r="71" spans="1:6">
      <c r="A71" s="1195"/>
      <c r="B71" s="1196"/>
      <c r="C71" s="1196"/>
      <c r="D71" s="1196"/>
      <c r="E71" s="1196"/>
      <c r="F71" s="1197"/>
    </row>
    <row r="72" spans="1:6">
      <c r="A72" s="1195"/>
      <c r="B72" s="1196"/>
      <c r="C72" s="1196"/>
      <c r="D72" s="1196"/>
      <c r="E72" s="1196"/>
      <c r="F72" s="1197"/>
    </row>
    <row r="73" spans="1:6">
      <c r="A73" s="1195"/>
      <c r="B73" s="1196"/>
      <c r="C73" s="1196"/>
      <c r="D73" s="1196"/>
      <c r="E73" s="1196"/>
      <c r="F73" s="1197"/>
    </row>
    <row r="74" spans="1:6">
      <c r="A74" s="1195"/>
      <c r="B74" s="1196"/>
      <c r="C74" s="1196"/>
      <c r="D74" s="1196"/>
      <c r="E74" s="1196"/>
      <c r="F74" s="1197"/>
    </row>
    <row r="75" spans="1:6" ht="13.5" thickBot="1">
      <c r="A75" s="801"/>
      <c r="B75" s="802"/>
      <c r="C75" s="802"/>
      <c r="D75" s="802"/>
      <c r="E75" s="802"/>
      <c r="F75" s="1112"/>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sheetPr published="0">
    <pageSetUpPr fitToPage="1"/>
  </sheetPr>
  <dimension ref="A1:F75"/>
  <sheetViews>
    <sheetView workbookViewId="0">
      <selection activeCell="A2" sqref="A2"/>
    </sheetView>
  </sheetViews>
  <sheetFormatPr baseColWidth="10" defaultColWidth="8.85546875" defaultRowHeight="12.75"/>
  <cols>
    <col min="1" max="1" width="22" style="352" customWidth="1"/>
    <col min="2" max="2" width="58.5703125" style="352" customWidth="1"/>
    <col min="3" max="6" width="21.28515625" style="352" customWidth="1"/>
    <col min="7" max="16384" width="8.85546875" style="352"/>
  </cols>
  <sheetData>
    <row r="1" spans="1:6" ht="18">
      <c r="A1" s="75" t="s">
        <v>1320</v>
      </c>
      <c r="B1" s="791"/>
      <c r="C1" s="791"/>
      <c r="D1" s="791"/>
      <c r="E1" s="791"/>
      <c r="F1" s="791"/>
    </row>
    <row r="2" spans="1:6">
      <c r="A2" s="62" t="str">
        <f>'PAGE DE GARDE'!C8</f>
        <v>GAZ</v>
      </c>
      <c r="B2" s="73" t="str">
        <f>'PAGE DE GARDE'!C10</f>
        <v>REALITE 2015 V0</v>
      </c>
      <c r="C2" s="508"/>
      <c r="D2" s="761"/>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c r="A7" s="769"/>
      <c r="B7" s="767"/>
      <c r="C7" s="767"/>
      <c r="D7" s="767"/>
      <c r="E7" s="767"/>
      <c r="F7" s="768"/>
    </row>
    <row r="8" spans="1:6" ht="12.75" customHeight="1" thickBot="1">
      <c r="A8" s="550" t="s">
        <v>814</v>
      </c>
      <c r="B8" s="767"/>
      <c r="C8" s="767"/>
      <c r="D8" s="767"/>
      <c r="E8" s="767"/>
      <c r="F8" s="768"/>
    </row>
    <row r="9" spans="1:6" ht="12.75" customHeight="1">
      <c r="A9" s="2726" t="s">
        <v>800</v>
      </c>
      <c r="B9" s="2726" t="s">
        <v>801</v>
      </c>
      <c r="C9" s="2729" t="str">
        <f>'PAGE DE GARDE'!$B$16</f>
        <v>REALITE 2014</v>
      </c>
      <c r="D9" s="2729" t="str">
        <f>'PAGE DE GARDE'!$B$15</f>
        <v>BUDGET 2015</v>
      </c>
      <c r="E9" s="2729" t="str">
        <f>'PAGE DE GARDE'!$B$14</f>
        <v>REALITE 2015</v>
      </c>
      <c r="F9" s="2732" t="s">
        <v>974</v>
      </c>
    </row>
    <row r="10" spans="1:6">
      <c r="A10" s="2727"/>
      <c r="B10" s="2727"/>
      <c r="C10" s="2730"/>
      <c r="D10" s="2730"/>
      <c r="E10" s="2730"/>
      <c r="F10" s="2733"/>
    </row>
    <row r="11" spans="1:6" ht="13.5" thickBot="1">
      <c r="A11" s="2728"/>
      <c r="B11" s="2728"/>
      <c r="C11" s="2731"/>
      <c r="D11" s="2731"/>
      <c r="E11" s="2731"/>
      <c r="F11" s="2734"/>
    </row>
    <row r="12" spans="1:6">
      <c r="A12" s="770"/>
      <c r="B12" s="771"/>
      <c r="C12" s="772"/>
      <c r="D12" s="773"/>
      <c r="E12" s="773"/>
      <c r="F12" s="938"/>
    </row>
    <row r="13" spans="1:6">
      <c r="A13" s="774"/>
      <c r="B13" s="775"/>
      <c r="C13" s="776"/>
      <c r="D13" s="777"/>
      <c r="E13" s="777"/>
      <c r="F13" s="939">
        <f>D13-E13</f>
        <v>0</v>
      </c>
    </row>
    <row r="14" spans="1:6">
      <c r="A14" s="774"/>
      <c r="B14" s="775"/>
      <c r="C14" s="776"/>
      <c r="D14" s="777"/>
      <c r="E14" s="777"/>
      <c r="F14" s="939">
        <f t="shared" ref="F14:F27" si="0">D14-E14</f>
        <v>0</v>
      </c>
    </row>
    <row r="15" spans="1:6">
      <c r="A15" s="774"/>
      <c r="B15" s="775"/>
      <c r="C15" s="776"/>
      <c r="D15" s="777"/>
      <c r="E15" s="777"/>
      <c r="F15" s="939">
        <f t="shared" si="0"/>
        <v>0</v>
      </c>
    </row>
    <row r="16" spans="1:6">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c r="A27" s="774"/>
      <c r="B27" s="775"/>
      <c r="C27" s="776"/>
      <c r="D27" s="777"/>
      <c r="E27" s="777"/>
      <c r="F27" s="939">
        <f t="shared" si="0"/>
        <v>0</v>
      </c>
    </row>
    <row r="28" spans="1:6" ht="13.5" thickBot="1">
      <c r="A28" s="770"/>
      <c r="B28" s="771"/>
      <c r="C28" s="778"/>
      <c r="D28" s="975"/>
      <c r="E28" s="975"/>
      <c r="F28" s="1252"/>
    </row>
    <row r="29" spans="1:6" ht="12.75" customHeight="1" thickBot="1">
      <c r="A29" s="780" t="s">
        <v>802</v>
      </c>
      <c r="B29" s="781"/>
      <c r="C29" s="782">
        <f>SUM(C12:C28)</f>
        <v>0</v>
      </c>
      <c r="D29" s="783">
        <f t="shared" ref="D29:E29" si="1">SUM(D12:D28)</f>
        <v>0</v>
      </c>
      <c r="E29" s="783">
        <f t="shared" si="1"/>
        <v>0</v>
      </c>
      <c r="F29" s="784">
        <f>D29-E29</f>
        <v>0</v>
      </c>
    </row>
    <row r="30" spans="1:6" ht="12.75" customHeight="1">
      <c r="A30" s="770"/>
      <c r="B30" s="785"/>
      <c r="C30" s="785"/>
      <c r="D30" s="785"/>
      <c r="E30" s="785"/>
      <c r="F30" s="796"/>
    </row>
    <row r="31" spans="1:6" ht="13.5" thickBot="1">
      <c r="A31" s="550" t="s">
        <v>815</v>
      </c>
      <c r="B31" s="767"/>
      <c r="C31" s="767"/>
      <c r="D31" s="767"/>
      <c r="E31" s="767"/>
      <c r="F31" s="768"/>
    </row>
    <row r="32" spans="1:6" ht="12.75" customHeight="1">
      <c r="A32" s="2726" t="s">
        <v>800</v>
      </c>
      <c r="B32" s="2726" t="s">
        <v>801</v>
      </c>
      <c r="C32" s="2729" t="str">
        <f>'PAGE DE GARDE'!$B$16</f>
        <v>REALITE 2014</v>
      </c>
      <c r="D32" s="2729" t="str">
        <f>'PAGE DE GARDE'!$B$15</f>
        <v>BUDGET 2015</v>
      </c>
      <c r="E32" s="2729" t="str">
        <f>'PAGE DE GARDE'!$B$14</f>
        <v>REALITE 2015</v>
      </c>
      <c r="F32" s="2732" t="s">
        <v>974</v>
      </c>
    </row>
    <row r="33" spans="1:6">
      <c r="A33" s="2727"/>
      <c r="B33" s="2727"/>
      <c r="C33" s="2730"/>
      <c r="D33" s="2730"/>
      <c r="E33" s="2730"/>
      <c r="F33" s="2733"/>
    </row>
    <row r="34" spans="1:6" ht="13.5" thickBot="1">
      <c r="A34" s="2728"/>
      <c r="B34" s="2728"/>
      <c r="C34" s="2731"/>
      <c r="D34" s="2731"/>
      <c r="E34" s="2731"/>
      <c r="F34" s="2734"/>
    </row>
    <row r="35" spans="1:6">
      <c r="A35" s="770"/>
      <c r="B35" s="771"/>
      <c r="C35" s="772"/>
      <c r="D35" s="773"/>
      <c r="E35" s="773"/>
      <c r="F35" s="938"/>
    </row>
    <row r="36" spans="1:6">
      <c r="A36" s="774"/>
      <c r="B36" s="775"/>
      <c r="C36" s="776"/>
      <c r="D36" s="777"/>
      <c r="E36" s="777"/>
      <c r="F36" s="939">
        <f t="shared" ref="F36:F50" si="2">D36-E36</f>
        <v>0</v>
      </c>
    </row>
    <row r="37" spans="1:6">
      <c r="A37" s="774"/>
      <c r="B37" s="775"/>
      <c r="C37" s="776"/>
      <c r="D37" s="777"/>
      <c r="E37" s="777"/>
      <c r="F37" s="939">
        <f t="shared" si="2"/>
        <v>0</v>
      </c>
    </row>
    <row r="38" spans="1:6">
      <c r="A38" s="774"/>
      <c r="B38" s="775"/>
      <c r="C38" s="776"/>
      <c r="D38" s="777"/>
      <c r="E38" s="777"/>
      <c r="F38" s="939">
        <f t="shared" si="2"/>
        <v>0</v>
      </c>
    </row>
    <row r="39" spans="1:6">
      <c r="A39" s="774"/>
      <c r="B39" s="775"/>
      <c r="C39" s="776"/>
      <c r="D39" s="777"/>
      <c r="E39" s="777"/>
      <c r="F39" s="939">
        <f t="shared" si="2"/>
        <v>0</v>
      </c>
    </row>
    <row r="40" spans="1:6">
      <c r="A40" s="774"/>
      <c r="B40" s="775"/>
      <c r="C40" s="776"/>
      <c r="D40" s="777"/>
      <c r="E40" s="777"/>
      <c r="F40" s="939">
        <f t="shared" si="2"/>
        <v>0</v>
      </c>
    </row>
    <row r="41" spans="1:6">
      <c r="A41" s="774"/>
      <c r="B41" s="775"/>
      <c r="C41" s="776"/>
      <c r="D41" s="777"/>
      <c r="E41" s="777"/>
      <c r="F41" s="939">
        <f t="shared" si="2"/>
        <v>0</v>
      </c>
    </row>
    <row r="42" spans="1:6">
      <c r="A42" s="774"/>
      <c r="B42" s="775"/>
      <c r="C42" s="776"/>
      <c r="D42" s="777"/>
      <c r="E42" s="777"/>
      <c r="F42" s="939">
        <f t="shared" si="2"/>
        <v>0</v>
      </c>
    </row>
    <row r="43" spans="1:6">
      <c r="A43" s="774"/>
      <c r="B43" s="775"/>
      <c r="C43" s="776"/>
      <c r="D43" s="777"/>
      <c r="E43" s="777"/>
      <c r="F43" s="939">
        <f t="shared" si="2"/>
        <v>0</v>
      </c>
    </row>
    <row r="44" spans="1:6">
      <c r="A44" s="774"/>
      <c r="B44" s="775"/>
      <c r="C44" s="776"/>
      <c r="D44" s="777"/>
      <c r="E44" s="777"/>
      <c r="F44" s="939">
        <f t="shared" si="2"/>
        <v>0</v>
      </c>
    </row>
    <row r="45" spans="1:6">
      <c r="A45" s="774"/>
      <c r="B45" s="775"/>
      <c r="C45" s="776"/>
      <c r="D45" s="777"/>
      <c r="E45" s="777"/>
      <c r="F45" s="939">
        <f t="shared" si="2"/>
        <v>0</v>
      </c>
    </row>
    <row r="46" spans="1:6">
      <c r="A46" s="774"/>
      <c r="B46" s="775"/>
      <c r="C46" s="776"/>
      <c r="D46" s="777"/>
      <c r="E46" s="777"/>
      <c r="F46" s="939">
        <f t="shared" si="2"/>
        <v>0</v>
      </c>
    </row>
    <row r="47" spans="1:6">
      <c r="A47" s="774"/>
      <c r="B47" s="775"/>
      <c r="C47" s="776"/>
      <c r="D47" s="777"/>
      <c r="E47" s="777"/>
      <c r="F47" s="939">
        <f t="shared" si="2"/>
        <v>0</v>
      </c>
    </row>
    <row r="48" spans="1:6">
      <c r="A48" s="774"/>
      <c r="B48" s="775"/>
      <c r="C48" s="776"/>
      <c r="D48" s="777"/>
      <c r="E48" s="777"/>
      <c r="F48" s="939">
        <f t="shared" si="2"/>
        <v>0</v>
      </c>
    </row>
    <row r="49" spans="1:6">
      <c r="A49" s="774"/>
      <c r="B49" s="775"/>
      <c r="C49" s="776"/>
      <c r="D49" s="777"/>
      <c r="E49" s="777"/>
      <c r="F49" s="939">
        <f t="shared" si="2"/>
        <v>0</v>
      </c>
    </row>
    <row r="50" spans="1:6">
      <c r="A50" s="774"/>
      <c r="B50" s="775"/>
      <c r="C50" s="776"/>
      <c r="D50" s="777"/>
      <c r="E50" s="777"/>
      <c r="F50" s="939">
        <f t="shared" si="2"/>
        <v>0</v>
      </c>
    </row>
    <row r="51" spans="1:6" ht="13.5" thickBot="1">
      <c r="A51" s="770"/>
      <c r="B51" s="771"/>
      <c r="C51" s="778"/>
      <c r="D51" s="975"/>
      <c r="E51" s="975"/>
      <c r="F51" s="1252"/>
    </row>
    <row r="52" spans="1:6" ht="13.5" thickBot="1">
      <c r="A52" s="780" t="s">
        <v>804</v>
      </c>
      <c r="B52" s="781"/>
      <c r="C52" s="782">
        <f>SUM(C35:C51)</f>
        <v>0</v>
      </c>
      <c r="D52" s="783">
        <f t="shared" ref="D52:E52" si="3">SUM(D35:D51)</f>
        <v>0</v>
      </c>
      <c r="E52" s="783">
        <f t="shared" si="3"/>
        <v>0</v>
      </c>
      <c r="F52" s="784">
        <f>D52-E52</f>
        <v>0</v>
      </c>
    </row>
    <row r="53" spans="1:6" ht="13.5" thickBot="1">
      <c r="A53" s="786"/>
      <c r="B53" s="787"/>
      <c r="C53" s="787"/>
      <c r="D53" s="787"/>
      <c r="E53" s="787"/>
      <c r="F53" s="788"/>
    </row>
    <row r="54" spans="1:6" ht="13.5" thickBot="1">
      <c r="A54" s="780" t="s">
        <v>805</v>
      </c>
      <c r="B54" s="781"/>
      <c r="C54" s="782">
        <f>+C29+C52</f>
        <v>0</v>
      </c>
      <c r="D54" s="783">
        <f t="shared" ref="D54:E54" si="4">+D29+D52</f>
        <v>0</v>
      </c>
      <c r="E54" s="783">
        <f t="shared" si="4"/>
        <v>0</v>
      </c>
      <c r="F54" s="784">
        <f>D54-E54</f>
        <v>0</v>
      </c>
    </row>
    <row r="55" spans="1:6" ht="13.5" thickBot="1">
      <c r="A55" s="1253"/>
      <c r="B55" s="1254"/>
      <c r="C55" s="1254"/>
      <c r="D55" s="1254"/>
      <c r="E55" s="1254"/>
      <c r="F55" s="1255"/>
    </row>
    <row r="56" spans="1:6" ht="12.75" customHeight="1">
      <c r="A56" s="1032" t="s">
        <v>976</v>
      </c>
      <c r="B56" s="1033"/>
      <c r="C56" s="1034"/>
      <c r="D56" s="1034"/>
      <c r="E56" s="1034"/>
      <c r="F56" s="1035"/>
    </row>
    <row r="57" spans="1:6" ht="13.5" customHeight="1">
      <c r="A57" s="940"/>
      <c r="B57" s="555"/>
      <c r="C57" s="555"/>
      <c r="D57" s="555"/>
      <c r="E57" s="555"/>
      <c r="F57" s="1036"/>
    </row>
    <row r="58" spans="1:6" ht="12.75" customHeight="1">
      <c r="A58" s="2724" t="s">
        <v>975</v>
      </c>
      <c r="B58" s="2636"/>
      <c r="C58" s="2636"/>
      <c r="D58" s="2636"/>
      <c r="E58" s="2636"/>
      <c r="F58" s="2725"/>
    </row>
    <row r="59" spans="1:6" ht="12.75" customHeight="1">
      <c r="A59" s="2724"/>
      <c r="B59" s="2636"/>
      <c r="C59" s="2636"/>
      <c r="D59" s="2636"/>
      <c r="E59" s="2636"/>
      <c r="F59" s="2725"/>
    </row>
    <row r="60" spans="1:6">
      <c r="A60" s="1195"/>
      <c r="B60" s="1196"/>
      <c r="C60" s="1196"/>
      <c r="D60" s="1196"/>
      <c r="E60" s="1196"/>
      <c r="F60" s="1197"/>
    </row>
    <row r="61" spans="1:6">
      <c r="A61" s="1195"/>
      <c r="B61" s="1196"/>
      <c r="C61" s="1196"/>
      <c r="D61" s="1196"/>
      <c r="E61" s="1196"/>
      <c r="F61" s="1197"/>
    </row>
    <row r="62" spans="1:6">
      <c r="A62" s="1195"/>
      <c r="B62" s="1196"/>
      <c r="C62" s="1196"/>
      <c r="D62" s="1196"/>
      <c r="E62" s="1196"/>
      <c r="F62" s="1197"/>
    </row>
    <row r="63" spans="1:6">
      <c r="A63" s="1195"/>
      <c r="B63" s="1196"/>
      <c r="C63" s="1196"/>
      <c r="D63" s="1196"/>
      <c r="E63" s="1196"/>
      <c r="F63" s="1197"/>
    </row>
    <row r="64" spans="1:6">
      <c r="A64" s="1195"/>
      <c r="B64" s="1196"/>
      <c r="C64" s="1196"/>
      <c r="D64" s="1196"/>
      <c r="E64" s="1196"/>
      <c r="F64" s="1197"/>
    </row>
    <row r="65" spans="1:6">
      <c r="A65" s="1195"/>
      <c r="B65" s="1196"/>
      <c r="C65" s="1196"/>
      <c r="D65" s="1196"/>
      <c r="E65" s="1196"/>
      <c r="F65" s="1197"/>
    </row>
    <row r="66" spans="1:6">
      <c r="A66" s="1195"/>
      <c r="B66" s="1196"/>
      <c r="C66" s="1196"/>
      <c r="D66" s="1196"/>
      <c r="E66" s="1196"/>
      <c r="F66" s="1197"/>
    </row>
    <row r="67" spans="1:6">
      <c r="A67" s="1195"/>
      <c r="B67" s="1196"/>
      <c r="C67" s="1196"/>
      <c r="D67" s="1196"/>
      <c r="E67" s="1196"/>
      <c r="F67" s="1197"/>
    </row>
    <row r="68" spans="1:6">
      <c r="A68" s="1195"/>
      <c r="B68" s="1196"/>
      <c r="C68" s="1196"/>
      <c r="D68" s="1196"/>
      <c r="E68" s="1196"/>
      <c r="F68" s="1197"/>
    </row>
    <row r="69" spans="1:6">
      <c r="A69" s="1195"/>
      <c r="B69" s="1196"/>
      <c r="C69" s="1196"/>
      <c r="D69" s="1196"/>
      <c r="E69" s="1196"/>
      <c r="F69" s="1197"/>
    </row>
    <row r="70" spans="1:6">
      <c r="A70" s="1195"/>
      <c r="B70" s="1196"/>
      <c r="C70" s="1196"/>
      <c r="D70" s="1196"/>
      <c r="E70" s="1196"/>
      <c r="F70" s="1197"/>
    </row>
    <row r="71" spans="1:6">
      <c r="A71" s="1195"/>
      <c r="B71" s="1196"/>
      <c r="C71" s="1196"/>
      <c r="D71" s="1196"/>
      <c r="E71" s="1196"/>
      <c r="F71" s="1197"/>
    </row>
    <row r="72" spans="1:6">
      <c r="A72" s="1195"/>
      <c r="B72" s="1196"/>
      <c r="C72" s="1196"/>
      <c r="D72" s="1196"/>
      <c r="E72" s="1196"/>
      <c r="F72" s="1197"/>
    </row>
    <row r="73" spans="1:6">
      <c r="A73" s="1195"/>
      <c r="B73" s="1196"/>
      <c r="C73" s="1196"/>
      <c r="D73" s="1196"/>
      <c r="E73" s="1196"/>
      <c r="F73" s="1197"/>
    </row>
    <row r="74" spans="1:6">
      <c r="A74" s="1195"/>
      <c r="B74" s="1196"/>
      <c r="C74" s="1196"/>
      <c r="D74" s="1196"/>
      <c r="E74" s="1196"/>
      <c r="F74" s="1197"/>
    </row>
    <row r="75" spans="1:6" ht="13.5" thickBot="1">
      <c r="A75" s="801"/>
      <c r="B75" s="802"/>
      <c r="C75" s="802"/>
      <c r="D75" s="802"/>
      <c r="E75" s="802"/>
      <c r="F75" s="1112"/>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352" customWidth="1"/>
    <col min="2" max="2" width="58.5703125" style="352" customWidth="1"/>
    <col min="3" max="6" width="21.28515625" style="352" customWidth="1"/>
    <col min="7" max="16384" width="8.85546875" style="352"/>
  </cols>
  <sheetData>
    <row r="1" spans="1:6" ht="18">
      <c r="A1" s="75" t="s">
        <v>828</v>
      </c>
      <c r="B1" s="75"/>
      <c r="C1" s="65"/>
      <c r="D1" s="65"/>
      <c r="E1" s="65"/>
      <c r="F1" s="761"/>
    </row>
    <row r="2" spans="1:6">
      <c r="A2" s="62" t="str">
        <f>'PAGE DE GARDE'!C8</f>
        <v>GAZ</v>
      </c>
      <c r="B2" s="73" t="str">
        <f>'PAGE DE GARDE'!C10</f>
        <v>REALITE 2015 V0</v>
      </c>
      <c r="C2" s="508"/>
      <c r="D2" s="761"/>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c r="A7" s="769"/>
      <c r="B7" s="767"/>
      <c r="C7" s="767"/>
      <c r="D7" s="767"/>
      <c r="E7" s="767"/>
      <c r="F7" s="768"/>
    </row>
    <row r="8" spans="1:6" ht="12.75" customHeight="1" thickBot="1">
      <c r="A8" s="550" t="s">
        <v>816</v>
      </c>
      <c r="B8" s="767"/>
      <c r="C8" s="767"/>
      <c r="D8" s="767"/>
      <c r="E8" s="767"/>
      <c r="F8" s="768"/>
    </row>
    <row r="9" spans="1:6" ht="12.75" customHeight="1">
      <c r="A9" s="2726" t="s">
        <v>800</v>
      </c>
      <c r="B9" s="2726" t="s">
        <v>801</v>
      </c>
      <c r="C9" s="2729" t="str">
        <f>'PAGE DE GARDE'!$B$16</f>
        <v>REALITE 2014</v>
      </c>
      <c r="D9" s="2729" t="str">
        <f>'PAGE DE GARDE'!$B$15</f>
        <v>BUDGET 2015</v>
      </c>
      <c r="E9" s="2729" t="str">
        <f>'PAGE DE GARDE'!$B$14</f>
        <v>REALITE 2015</v>
      </c>
      <c r="F9" s="2732" t="s">
        <v>974</v>
      </c>
    </row>
    <row r="10" spans="1:6">
      <c r="A10" s="2727"/>
      <c r="B10" s="2727"/>
      <c r="C10" s="2730"/>
      <c r="D10" s="2730"/>
      <c r="E10" s="2730"/>
      <c r="F10" s="2733"/>
    </row>
    <row r="11" spans="1:6" ht="13.5" thickBot="1">
      <c r="A11" s="2728"/>
      <c r="B11" s="2728"/>
      <c r="C11" s="2731"/>
      <c r="D11" s="2731"/>
      <c r="E11" s="2731"/>
      <c r="F11" s="2734"/>
    </row>
    <row r="12" spans="1:6">
      <c r="A12" s="770"/>
      <c r="B12" s="771"/>
      <c r="C12" s="772"/>
      <c r="D12" s="773"/>
      <c r="E12" s="773"/>
      <c r="F12" s="938"/>
    </row>
    <row r="13" spans="1:6">
      <c r="A13" s="774"/>
      <c r="B13" s="775"/>
      <c r="C13" s="776"/>
      <c r="D13" s="777"/>
      <c r="E13" s="777"/>
      <c r="F13" s="939">
        <f t="shared" ref="F13:F27" si="0">D13-E13</f>
        <v>0</v>
      </c>
    </row>
    <row r="14" spans="1:6">
      <c r="A14" s="774"/>
      <c r="B14" s="775"/>
      <c r="C14" s="776"/>
      <c r="D14" s="777"/>
      <c r="E14" s="777"/>
      <c r="F14" s="939">
        <f t="shared" si="0"/>
        <v>0</v>
      </c>
    </row>
    <row r="15" spans="1:6">
      <c r="A15" s="774"/>
      <c r="B15" s="775"/>
      <c r="C15" s="776"/>
      <c r="D15" s="777"/>
      <c r="E15" s="777"/>
      <c r="F15" s="939">
        <f t="shared" si="0"/>
        <v>0</v>
      </c>
    </row>
    <row r="16" spans="1:6">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c r="A27" s="774"/>
      <c r="B27" s="775"/>
      <c r="C27" s="776"/>
      <c r="D27" s="777"/>
      <c r="E27" s="777"/>
      <c r="F27" s="939">
        <f t="shared" si="0"/>
        <v>0</v>
      </c>
    </row>
    <row r="28" spans="1:6" ht="13.5" thickBot="1">
      <c r="A28" s="770"/>
      <c r="B28" s="771"/>
      <c r="C28" s="778"/>
      <c r="D28" s="975"/>
      <c r="E28" s="975"/>
      <c r="F28" s="1252"/>
    </row>
    <row r="29" spans="1:6" ht="13.5" thickBot="1">
      <c r="A29" s="780" t="s">
        <v>802</v>
      </c>
      <c r="B29" s="781"/>
      <c r="C29" s="782">
        <f>SUM(C12:C28)</f>
        <v>0</v>
      </c>
      <c r="D29" s="783">
        <f t="shared" ref="D29:E29" si="1">SUM(D12:D28)</f>
        <v>0</v>
      </c>
      <c r="E29" s="783">
        <f t="shared" si="1"/>
        <v>0</v>
      </c>
      <c r="F29" s="784">
        <f>D29-E29</f>
        <v>0</v>
      </c>
    </row>
    <row r="30" spans="1:6" ht="12.75" customHeight="1">
      <c r="A30" s="770"/>
      <c r="B30" s="785"/>
      <c r="C30" s="785"/>
      <c r="D30" s="785"/>
      <c r="E30" s="785"/>
      <c r="F30" s="796"/>
    </row>
    <row r="31" spans="1:6" ht="12.75" customHeight="1" thickBot="1">
      <c r="A31" s="550" t="s">
        <v>817</v>
      </c>
      <c r="B31" s="767"/>
      <c r="C31" s="767"/>
      <c r="D31" s="767"/>
      <c r="E31" s="767"/>
      <c r="F31" s="768"/>
    </row>
    <row r="32" spans="1:6" ht="12.75" customHeight="1">
      <c r="A32" s="2726" t="s">
        <v>800</v>
      </c>
      <c r="B32" s="2726" t="s">
        <v>801</v>
      </c>
      <c r="C32" s="2729" t="str">
        <f>'PAGE DE GARDE'!$B$16</f>
        <v>REALITE 2014</v>
      </c>
      <c r="D32" s="2729" t="str">
        <f>'PAGE DE GARDE'!$B$15</f>
        <v>BUDGET 2015</v>
      </c>
      <c r="E32" s="2729" t="str">
        <f>'PAGE DE GARDE'!$B$14</f>
        <v>REALITE 2015</v>
      </c>
      <c r="F32" s="2732" t="s">
        <v>974</v>
      </c>
    </row>
    <row r="33" spans="1:6">
      <c r="A33" s="2727"/>
      <c r="B33" s="2727"/>
      <c r="C33" s="2730"/>
      <c r="D33" s="2730"/>
      <c r="E33" s="2730"/>
      <c r="F33" s="2733"/>
    </row>
    <row r="34" spans="1:6" ht="13.5" thickBot="1">
      <c r="A34" s="2728"/>
      <c r="B34" s="2728"/>
      <c r="C34" s="2731"/>
      <c r="D34" s="2731"/>
      <c r="E34" s="2731"/>
      <c r="F34" s="2734"/>
    </row>
    <row r="35" spans="1:6">
      <c r="A35" s="770"/>
      <c r="B35" s="771"/>
      <c r="C35" s="772"/>
      <c r="D35" s="773"/>
      <c r="E35" s="773"/>
      <c r="F35" s="938"/>
    </row>
    <row r="36" spans="1:6">
      <c r="A36" s="774"/>
      <c r="B36" s="775"/>
      <c r="C36" s="776"/>
      <c r="D36" s="777"/>
      <c r="E36" s="777"/>
      <c r="F36" s="939">
        <f t="shared" ref="F36:F50" si="2">D36-E36</f>
        <v>0</v>
      </c>
    </row>
    <row r="37" spans="1:6">
      <c r="A37" s="774"/>
      <c r="B37" s="775"/>
      <c r="C37" s="776"/>
      <c r="D37" s="777"/>
      <c r="E37" s="777"/>
      <c r="F37" s="939">
        <f t="shared" si="2"/>
        <v>0</v>
      </c>
    </row>
    <row r="38" spans="1:6">
      <c r="A38" s="774"/>
      <c r="B38" s="775"/>
      <c r="C38" s="776"/>
      <c r="D38" s="777"/>
      <c r="E38" s="777"/>
      <c r="F38" s="939">
        <f t="shared" si="2"/>
        <v>0</v>
      </c>
    </row>
    <row r="39" spans="1:6">
      <c r="A39" s="774"/>
      <c r="B39" s="775"/>
      <c r="C39" s="776"/>
      <c r="D39" s="777"/>
      <c r="E39" s="777"/>
      <c r="F39" s="939">
        <f t="shared" si="2"/>
        <v>0</v>
      </c>
    </row>
    <row r="40" spans="1:6">
      <c r="A40" s="774"/>
      <c r="B40" s="775"/>
      <c r="C40" s="776"/>
      <c r="D40" s="777"/>
      <c r="E40" s="777"/>
      <c r="F40" s="939">
        <f t="shared" si="2"/>
        <v>0</v>
      </c>
    </row>
    <row r="41" spans="1:6">
      <c r="A41" s="774"/>
      <c r="B41" s="775"/>
      <c r="C41" s="776"/>
      <c r="D41" s="777"/>
      <c r="E41" s="777"/>
      <c r="F41" s="939">
        <f t="shared" si="2"/>
        <v>0</v>
      </c>
    </row>
    <row r="42" spans="1:6">
      <c r="A42" s="774"/>
      <c r="B42" s="775"/>
      <c r="C42" s="776"/>
      <c r="D42" s="777"/>
      <c r="E42" s="777"/>
      <c r="F42" s="939">
        <f t="shared" si="2"/>
        <v>0</v>
      </c>
    </row>
    <row r="43" spans="1:6">
      <c r="A43" s="774"/>
      <c r="B43" s="775"/>
      <c r="C43" s="776"/>
      <c r="D43" s="777"/>
      <c r="E43" s="777"/>
      <c r="F43" s="939">
        <f t="shared" si="2"/>
        <v>0</v>
      </c>
    </row>
    <row r="44" spans="1:6">
      <c r="A44" s="774"/>
      <c r="B44" s="775"/>
      <c r="C44" s="776"/>
      <c r="D44" s="777"/>
      <c r="E44" s="777"/>
      <c r="F44" s="939">
        <f t="shared" si="2"/>
        <v>0</v>
      </c>
    </row>
    <row r="45" spans="1:6">
      <c r="A45" s="774"/>
      <c r="B45" s="775"/>
      <c r="C45" s="776"/>
      <c r="D45" s="777"/>
      <c r="E45" s="777"/>
      <c r="F45" s="939">
        <f t="shared" si="2"/>
        <v>0</v>
      </c>
    </row>
    <row r="46" spans="1:6">
      <c r="A46" s="774"/>
      <c r="B46" s="775"/>
      <c r="C46" s="776"/>
      <c r="D46" s="777"/>
      <c r="E46" s="777"/>
      <c r="F46" s="939">
        <f t="shared" si="2"/>
        <v>0</v>
      </c>
    </row>
    <row r="47" spans="1:6">
      <c r="A47" s="774"/>
      <c r="B47" s="775"/>
      <c r="C47" s="776"/>
      <c r="D47" s="777"/>
      <c r="E47" s="777"/>
      <c r="F47" s="939">
        <f t="shared" si="2"/>
        <v>0</v>
      </c>
    </row>
    <row r="48" spans="1:6">
      <c r="A48" s="774"/>
      <c r="B48" s="775"/>
      <c r="C48" s="776"/>
      <c r="D48" s="777"/>
      <c r="E48" s="777"/>
      <c r="F48" s="939">
        <f t="shared" si="2"/>
        <v>0</v>
      </c>
    </row>
    <row r="49" spans="1:6">
      <c r="A49" s="774"/>
      <c r="B49" s="775"/>
      <c r="C49" s="776"/>
      <c r="D49" s="777"/>
      <c r="E49" s="777"/>
      <c r="F49" s="939">
        <f t="shared" si="2"/>
        <v>0</v>
      </c>
    </row>
    <row r="50" spans="1:6">
      <c r="A50" s="774"/>
      <c r="B50" s="775"/>
      <c r="C50" s="776"/>
      <c r="D50" s="777"/>
      <c r="E50" s="777"/>
      <c r="F50" s="939">
        <f t="shared" si="2"/>
        <v>0</v>
      </c>
    </row>
    <row r="51" spans="1:6" ht="13.5" thickBot="1">
      <c r="A51" s="770"/>
      <c r="B51" s="771"/>
      <c r="C51" s="778"/>
      <c r="D51" s="975"/>
      <c r="E51" s="975"/>
      <c r="F51" s="1252"/>
    </row>
    <row r="52" spans="1:6" ht="13.5" thickBot="1">
      <c r="A52" s="780" t="s">
        <v>804</v>
      </c>
      <c r="B52" s="781"/>
      <c r="C52" s="782">
        <f>SUM(C35:C51)</f>
        <v>0</v>
      </c>
      <c r="D52" s="783">
        <f t="shared" ref="D52:E52" si="3">SUM(D35:D51)</f>
        <v>0</v>
      </c>
      <c r="E52" s="783">
        <f t="shared" si="3"/>
        <v>0</v>
      </c>
      <c r="F52" s="784">
        <f>D52-E52</f>
        <v>0</v>
      </c>
    </row>
    <row r="53" spans="1:6" ht="13.5" thickBot="1">
      <c r="A53" s="786"/>
      <c r="B53" s="787"/>
      <c r="C53" s="787"/>
      <c r="D53" s="787"/>
      <c r="E53" s="787"/>
      <c r="F53" s="788"/>
    </row>
    <row r="54" spans="1:6" ht="13.5" thickBot="1">
      <c r="A54" s="780" t="s">
        <v>805</v>
      </c>
      <c r="B54" s="781"/>
      <c r="C54" s="782">
        <f>+C29+C52</f>
        <v>0</v>
      </c>
      <c r="D54" s="783">
        <f t="shared" ref="D54:E54" si="4">+D29+D52</f>
        <v>0</v>
      </c>
      <c r="E54" s="783">
        <f t="shared" si="4"/>
        <v>0</v>
      </c>
      <c r="F54" s="784">
        <f>D54-E54</f>
        <v>0</v>
      </c>
    </row>
    <row r="55" spans="1:6" ht="13.5" thickBot="1">
      <c r="A55" s="1253"/>
      <c r="B55" s="1254"/>
      <c r="C55" s="1254"/>
      <c r="D55" s="1254"/>
      <c r="E55" s="1254"/>
      <c r="F55" s="1255"/>
    </row>
    <row r="56" spans="1:6" ht="12.75" customHeight="1">
      <c r="A56" s="1032" t="s">
        <v>976</v>
      </c>
      <c r="B56" s="1033"/>
      <c r="C56" s="1034"/>
      <c r="D56" s="1034"/>
      <c r="E56" s="1034"/>
      <c r="F56" s="1035"/>
    </row>
    <row r="57" spans="1:6" ht="13.5" customHeight="1">
      <c r="A57" s="940"/>
      <c r="B57" s="555"/>
      <c r="C57" s="555"/>
      <c r="D57" s="555"/>
      <c r="E57" s="555"/>
      <c r="F57" s="1036"/>
    </row>
    <row r="58" spans="1:6" ht="12.75" customHeight="1">
      <c r="A58" s="2724" t="s">
        <v>975</v>
      </c>
      <c r="B58" s="2636"/>
      <c r="C58" s="2636"/>
      <c r="D58" s="2636"/>
      <c r="E58" s="2636"/>
      <c r="F58" s="2725"/>
    </row>
    <row r="59" spans="1:6" ht="12.75" customHeight="1">
      <c r="A59" s="2724"/>
      <c r="B59" s="2636"/>
      <c r="C59" s="2636"/>
      <c r="D59" s="2636"/>
      <c r="E59" s="2636"/>
      <c r="F59" s="2725"/>
    </row>
    <row r="60" spans="1:6">
      <c r="A60" s="1195"/>
      <c r="B60" s="1196"/>
      <c r="C60" s="1196"/>
      <c r="D60" s="1196"/>
      <c r="E60" s="1196"/>
      <c r="F60" s="1197"/>
    </row>
    <row r="61" spans="1:6">
      <c r="A61" s="1195"/>
      <c r="B61" s="1196"/>
      <c r="C61" s="1196"/>
      <c r="D61" s="1196"/>
      <c r="E61" s="1196"/>
      <c r="F61" s="1197"/>
    </row>
    <row r="62" spans="1:6">
      <c r="A62" s="1195"/>
      <c r="B62" s="1196"/>
      <c r="C62" s="1196"/>
      <c r="D62" s="1196"/>
      <c r="E62" s="1196"/>
      <c r="F62" s="1197"/>
    </row>
    <row r="63" spans="1:6">
      <c r="A63" s="1195"/>
      <c r="B63" s="1196"/>
      <c r="C63" s="1196"/>
      <c r="D63" s="1196"/>
      <c r="E63" s="1196"/>
      <c r="F63" s="1197"/>
    </row>
    <row r="64" spans="1:6">
      <c r="A64" s="1195"/>
      <c r="B64" s="1196"/>
      <c r="C64" s="1196"/>
      <c r="D64" s="1196"/>
      <c r="E64" s="1196"/>
      <c r="F64" s="1197"/>
    </row>
    <row r="65" spans="1:6">
      <c r="A65" s="1195"/>
      <c r="B65" s="1196"/>
      <c r="C65" s="1196"/>
      <c r="D65" s="1196"/>
      <c r="E65" s="1196"/>
      <c r="F65" s="1197"/>
    </row>
    <row r="66" spans="1:6">
      <c r="A66" s="1195"/>
      <c r="B66" s="1196"/>
      <c r="C66" s="1196"/>
      <c r="D66" s="1196"/>
      <c r="E66" s="1196"/>
      <c r="F66" s="1197"/>
    </row>
    <row r="67" spans="1:6">
      <c r="A67" s="1195"/>
      <c r="B67" s="1196"/>
      <c r="C67" s="1196"/>
      <c r="D67" s="1196"/>
      <c r="E67" s="1196"/>
      <c r="F67" s="1197"/>
    </row>
    <row r="68" spans="1:6">
      <c r="A68" s="1195"/>
      <c r="B68" s="1196"/>
      <c r="C68" s="1196"/>
      <c r="D68" s="1196"/>
      <c r="E68" s="1196"/>
      <c r="F68" s="1197"/>
    </row>
    <row r="69" spans="1:6">
      <c r="A69" s="1195"/>
      <c r="B69" s="1196"/>
      <c r="C69" s="1196"/>
      <c r="D69" s="1196"/>
      <c r="E69" s="1196"/>
      <c r="F69" s="1197"/>
    </row>
    <row r="70" spans="1:6">
      <c r="A70" s="1195"/>
      <c r="B70" s="1196"/>
      <c r="C70" s="1196"/>
      <c r="D70" s="1196"/>
      <c r="E70" s="1196"/>
      <c r="F70" s="1197"/>
    </row>
    <row r="71" spans="1:6">
      <c r="A71" s="1195"/>
      <c r="B71" s="1196"/>
      <c r="C71" s="1196"/>
      <c r="D71" s="1196"/>
      <c r="E71" s="1196"/>
      <c r="F71" s="1197"/>
    </row>
    <row r="72" spans="1:6">
      <c r="A72" s="1195"/>
      <c r="B72" s="1196"/>
      <c r="C72" s="1196"/>
      <c r="D72" s="1196"/>
      <c r="E72" s="1196"/>
      <c r="F72" s="1197"/>
    </row>
    <row r="73" spans="1:6">
      <c r="A73" s="1195"/>
      <c r="B73" s="1196"/>
      <c r="C73" s="1196"/>
      <c r="D73" s="1196"/>
      <c r="E73" s="1196"/>
      <c r="F73" s="1197"/>
    </row>
    <row r="74" spans="1:6">
      <c r="A74" s="1195"/>
      <c r="B74" s="1196"/>
      <c r="C74" s="1196"/>
      <c r="D74" s="1196"/>
      <c r="E74" s="1196"/>
      <c r="F74" s="1197"/>
    </row>
    <row r="75" spans="1:6" ht="13.5" thickBot="1">
      <c r="A75" s="801"/>
      <c r="B75" s="802"/>
      <c r="C75" s="802"/>
      <c r="D75" s="802"/>
      <c r="E75" s="802"/>
      <c r="F75" s="1112"/>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sheetPr published="0">
    <pageSetUpPr fitToPage="1"/>
  </sheetPr>
  <dimension ref="A1:F75"/>
  <sheetViews>
    <sheetView workbookViewId="0">
      <selection activeCell="K15" sqref="K15"/>
    </sheetView>
  </sheetViews>
  <sheetFormatPr baseColWidth="10" defaultColWidth="8.85546875" defaultRowHeight="12.75"/>
  <cols>
    <col min="1" max="1" width="22" style="352" customWidth="1"/>
    <col min="2" max="2" width="58.5703125" style="352" customWidth="1"/>
    <col min="3" max="6" width="21.28515625" style="352" customWidth="1"/>
    <col min="7" max="16384" width="8.85546875" style="352"/>
  </cols>
  <sheetData>
    <row r="1" spans="1:6" ht="18">
      <c r="A1" s="75" t="s">
        <v>829</v>
      </c>
      <c r="B1" s="75"/>
      <c r="C1" s="65"/>
      <c r="D1" s="65"/>
      <c r="E1" s="65"/>
      <c r="F1" s="761"/>
    </row>
    <row r="2" spans="1:6">
      <c r="A2" s="62" t="str">
        <f>'PAGE DE GARDE'!C8</f>
        <v>GAZ</v>
      </c>
      <c r="B2" s="73" t="str">
        <f>'PAGE DE GARDE'!C10</f>
        <v>REALITE 2015 V0</v>
      </c>
      <c r="C2" s="508"/>
      <c r="D2" s="761"/>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c r="A7" s="769"/>
      <c r="B7" s="767"/>
      <c r="C7" s="767"/>
      <c r="D7" s="767"/>
      <c r="E7" s="767"/>
      <c r="F7" s="768"/>
    </row>
    <row r="8" spans="1:6" ht="12.75" customHeight="1" thickBot="1">
      <c r="A8" s="550" t="s">
        <v>820</v>
      </c>
      <c r="B8" s="767"/>
      <c r="C8" s="767"/>
      <c r="D8" s="767"/>
      <c r="E8" s="767"/>
      <c r="F8" s="768"/>
    </row>
    <row r="9" spans="1:6" ht="12.75" customHeight="1">
      <c r="A9" s="2726" t="s">
        <v>800</v>
      </c>
      <c r="B9" s="2726" t="s">
        <v>801</v>
      </c>
      <c r="C9" s="2729" t="str">
        <f>'PAGE DE GARDE'!$B$16</f>
        <v>REALITE 2014</v>
      </c>
      <c r="D9" s="2729" t="str">
        <f>'PAGE DE GARDE'!$B$15</f>
        <v>BUDGET 2015</v>
      </c>
      <c r="E9" s="2729" t="str">
        <f>'PAGE DE GARDE'!$B$14</f>
        <v>REALITE 2015</v>
      </c>
      <c r="F9" s="2732" t="s">
        <v>974</v>
      </c>
    </row>
    <row r="10" spans="1:6">
      <c r="A10" s="2727"/>
      <c r="B10" s="2727"/>
      <c r="C10" s="2730"/>
      <c r="D10" s="2730"/>
      <c r="E10" s="2730"/>
      <c r="F10" s="2733"/>
    </row>
    <row r="11" spans="1:6" ht="13.5" thickBot="1">
      <c r="A11" s="2728"/>
      <c r="B11" s="2728"/>
      <c r="C11" s="2731"/>
      <c r="D11" s="2731"/>
      <c r="E11" s="2731"/>
      <c r="F11" s="2734"/>
    </row>
    <row r="12" spans="1:6">
      <c r="A12" s="770"/>
      <c r="B12" s="771"/>
      <c r="C12" s="772"/>
      <c r="D12" s="773"/>
      <c r="E12" s="773"/>
      <c r="F12" s="938"/>
    </row>
    <row r="13" spans="1:6">
      <c r="A13" s="774"/>
      <c r="B13" s="775"/>
      <c r="C13" s="776"/>
      <c r="D13" s="777"/>
      <c r="E13" s="777"/>
      <c r="F13" s="939">
        <f t="shared" ref="F13:F27" si="0">D13-E13</f>
        <v>0</v>
      </c>
    </row>
    <row r="14" spans="1:6">
      <c r="A14" s="774"/>
      <c r="B14" s="775"/>
      <c r="C14" s="776"/>
      <c r="D14" s="777"/>
      <c r="E14" s="777"/>
      <c r="F14" s="939">
        <f t="shared" si="0"/>
        <v>0</v>
      </c>
    </row>
    <row r="15" spans="1:6">
      <c r="A15" s="774"/>
      <c r="B15" s="775"/>
      <c r="C15" s="776"/>
      <c r="D15" s="777"/>
      <c r="E15" s="777"/>
      <c r="F15" s="939">
        <f t="shared" si="0"/>
        <v>0</v>
      </c>
    </row>
    <row r="16" spans="1:6">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c r="A27" s="774"/>
      <c r="B27" s="775"/>
      <c r="C27" s="776"/>
      <c r="D27" s="777"/>
      <c r="E27" s="777"/>
      <c r="F27" s="939">
        <f t="shared" si="0"/>
        <v>0</v>
      </c>
    </row>
    <row r="28" spans="1:6" ht="13.5" thickBot="1">
      <c r="A28" s="770"/>
      <c r="B28" s="771"/>
      <c r="C28" s="778"/>
      <c r="D28" s="975"/>
      <c r="E28" s="975"/>
      <c r="F28" s="1252"/>
    </row>
    <row r="29" spans="1:6" ht="12.75" customHeight="1" thickBot="1">
      <c r="A29" s="780" t="s">
        <v>802</v>
      </c>
      <c r="B29" s="781"/>
      <c r="C29" s="782">
        <f>SUM(C12:C28)</f>
        <v>0</v>
      </c>
      <c r="D29" s="783">
        <f t="shared" ref="D29:E29" si="1">SUM(D12:D28)</f>
        <v>0</v>
      </c>
      <c r="E29" s="783">
        <f t="shared" si="1"/>
        <v>0</v>
      </c>
      <c r="F29" s="784">
        <f>D29-E29</f>
        <v>0</v>
      </c>
    </row>
    <row r="30" spans="1:6" ht="12.75" customHeight="1">
      <c r="A30" s="770"/>
      <c r="B30" s="785"/>
      <c r="C30" s="785"/>
      <c r="D30" s="785"/>
      <c r="E30" s="785"/>
      <c r="F30" s="796"/>
    </row>
    <row r="31" spans="1:6" ht="13.5" thickBot="1">
      <c r="A31" s="550" t="s">
        <v>821</v>
      </c>
      <c r="B31" s="767"/>
      <c r="C31" s="767"/>
      <c r="D31" s="767"/>
      <c r="E31" s="767"/>
      <c r="F31" s="768"/>
    </row>
    <row r="32" spans="1:6" ht="12.75" customHeight="1">
      <c r="A32" s="2726" t="s">
        <v>800</v>
      </c>
      <c r="B32" s="2726" t="s">
        <v>801</v>
      </c>
      <c r="C32" s="2729" t="str">
        <f>'PAGE DE GARDE'!$B$16</f>
        <v>REALITE 2014</v>
      </c>
      <c r="D32" s="2729" t="str">
        <f>'PAGE DE GARDE'!$B$15</f>
        <v>BUDGET 2015</v>
      </c>
      <c r="E32" s="2729" t="str">
        <f>'PAGE DE GARDE'!$B$14</f>
        <v>REALITE 2015</v>
      </c>
      <c r="F32" s="2732" t="s">
        <v>974</v>
      </c>
    </row>
    <row r="33" spans="1:6">
      <c r="A33" s="2727"/>
      <c r="B33" s="2727"/>
      <c r="C33" s="2730"/>
      <c r="D33" s="2730"/>
      <c r="E33" s="2730"/>
      <c r="F33" s="2733"/>
    </row>
    <row r="34" spans="1:6" ht="13.5" thickBot="1">
      <c r="A34" s="2728"/>
      <c r="B34" s="2728"/>
      <c r="C34" s="2731"/>
      <c r="D34" s="2731"/>
      <c r="E34" s="2731"/>
      <c r="F34" s="2734"/>
    </row>
    <row r="35" spans="1:6">
      <c r="A35" s="770"/>
      <c r="B35" s="771"/>
      <c r="C35" s="772"/>
      <c r="D35" s="773"/>
      <c r="E35" s="773"/>
      <c r="F35" s="938"/>
    </row>
    <row r="36" spans="1:6">
      <c r="A36" s="774"/>
      <c r="B36" s="775"/>
      <c r="C36" s="776"/>
      <c r="D36" s="777"/>
      <c r="E36" s="777"/>
      <c r="F36" s="939">
        <f t="shared" ref="F36:F50" si="2">D36-E36</f>
        <v>0</v>
      </c>
    </row>
    <row r="37" spans="1:6">
      <c r="A37" s="774"/>
      <c r="B37" s="775"/>
      <c r="C37" s="776"/>
      <c r="D37" s="777"/>
      <c r="E37" s="777"/>
      <c r="F37" s="939">
        <f t="shared" si="2"/>
        <v>0</v>
      </c>
    </row>
    <row r="38" spans="1:6">
      <c r="A38" s="774"/>
      <c r="B38" s="775"/>
      <c r="C38" s="776"/>
      <c r="D38" s="777"/>
      <c r="E38" s="777"/>
      <c r="F38" s="939">
        <f t="shared" si="2"/>
        <v>0</v>
      </c>
    </row>
    <row r="39" spans="1:6">
      <c r="A39" s="774"/>
      <c r="B39" s="775"/>
      <c r="C39" s="776"/>
      <c r="D39" s="777"/>
      <c r="E39" s="777"/>
      <c r="F39" s="939">
        <f t="shared" si="2"/>
        <v>0</v>
      </c>
    </row>
    <row r="40" spans="1:6">
      <c r="A40" s="774"/>
      <c r="B40" s="775"/>
      <c r="C40" s="776"/>
      <c r="D40" s="777"/>
      <c r="E40" s="777"/>
      <c r="F40" s="939">
        <f t="shared" si="2"/>
        <v>0</v>
      </c>
    </row>
    <row r="41" spans="1:6">
      <c r="A41" s="774"/>
      <c r="B41" s="775"/>
      <c r="C41" s="776"/>
      <c r="D41" s="777"/>
      <c r="E41" s="777"/>
      <c r="F41" s="939">
        <f t="shared" si="2"/>
        <v>0</v>
      </c>
    </row>
    <row r="42" spans="1:6">
      <c r="A42" s="774"/>
      <c r="B42" s="775"/>
      <c r="C42" s="776"/>
      <c r="D42" s="777"/>
      <c r="E42" s="777"/>
      <c r="F42" s="939">
        <f t="shared" si="2"/>
        <v>0</v>
      </c>
    </row>
    <row r="43" spans="1:6">
      <c r="A43" s="774"/>
      <c r="B43" s="775"/>
      <c r="C43" s="776"/>
      <c r="D43" s="777"/>
      <c r="E43" s="777"/>
      <c r="F43" s="939">
        <f t="shared" si="2"/>
        <v>0</v>
      </c>
    </row>
    <row r="44" spans="1:6">
      <c r="A44" s="774"/>
      <c r="B44" s="775"/>
      <c r="C44" s="776"/>
      <c r="D44" s="777"/>
      <c r="E44" s="777"/>
      <c r="F44" s="939">
        <f t="shared" si="2"/>
        <v>0</v>
      </c>
    </row>
    <row r="45" spans="1:6">
      <c r="A45" s="774"/>
      <c r="B45" s="775"/>
      <c r="C45" s="776"/>
      <c r="D45" s="777"/>
      <c r="E45" s="777"/>
      <c r="F45" s="939">
        <f t="shared" si="2"/>
        <v>0</v>
      </c>
    </row>
    <row r="46" spans="1:6">
      <c r="A46" s="774"/>
      <c r="B46" s="775"/>
      <c r="C46" s="776"/>
      <c r="D46" s="777"/>
      <c r="E46" s="777"/>
      <c r="F46" s="939">
        <f t="shared" si="2"/>
        <v>0</v>
      </c>
    </row>
    <row r="47" spans="1:6">
      <c r="A47" s="774"/>
      <c r="B47" s="775"/>
      <c r="C47" s="776"/>
      <c r="D47" s="777"/>
      <c r="E47" s="777"/>
      <c r="F47" s="939">
        <f t="shared" si="2"/>
        <v>0</v>
      </c>
    </row>
    <row r="48" spans="1:6">
      <c r="A48" s="774"/>
      <c r="B48" s="775"/>
      <c r="C48" s="776"/>
      <c r="D48" s="777"/>
      <c r="E48" s="777"/>
      <c r="F48" s="939">
        <f t="shared" si="2"/>
        <v>0</v>
      </c>
    </row>
    <row r="49" spans="1:6">
      <c r="A49" s="774"/>
      <c r="B49" s="775"/>
      <c r="C49" s="776"/>
      <c r="D49" s="777"/>
      <c r="E49" s="777"/>
      <c r="F49" s="939">
        <f t="shared" si="2"/>
        <v>0</v>
      </c>
    </row>
    <row r="50" spans="1:6">
      <c r="A50" s="774"/>
      <c r="B50" s="775"/>
      <c r="C50" s="776"/>
      <c r="D50" s="777"/>
      <c r="E50" s="777"/>
      <c r="F50" s="939">
        <f t="shared" si="2"/>
        <v>0</v>
      </c>
    </row>
    <row r="51" spans="1:6" ht="13.5" thickBot="1">
      <c r="A51" s="770"/>
      <c r="B51" s="771"/>
      <c r="C51" s="778"/>
      <c r="D51" s="975"/>
      <c r="E51" s="975"/>
      <c r="F51" s="1252"/>
    </row>
    <row r="52" spans="1:6" ht="13.5" thickBot="1">
      <c r="A52" s="780" t="s">
        <v>804</v>
      </c>
      <c r="B52" s="781"/>
      <c r="C52" s="782">
        <f>SUM(C35:C51)</f>
        <v>0</v>
      </c>
      <c r="D52" s="783">
        <f t="shared" ref="D52:E52" si="3">SUM(D35:D51)</f>
        <v>0</v>
      </c>
      <c r="E52" s="783">
        <f t="shared" si="3"/>
        <v>0</v>
      </c>
      <c r="F52" s="784">
        <f>D52-E52</f>
        <v>0</v>
      </c>
    </row>
    <row r="53" spans="1:6" ht="13.5" thickBot="1">
      <c r="A53" s="786"/>
      <c r="B53" s="787"/>
      <c r="C53" s="787"/>
      <c r="D53" s="787"/>
      <c r="E53" s="787"/>
      <c r="F53" s="788"/>
    </row>
    <row r="54" spans="1:6" ht="13.5" thickBot="1">
      <c r="A54" s="780" t="s">
        <v>805</v>
      </c>
      <c r="B54" s="781"/>
      <c r="C54" s="782">
        <f>+C29+C52</f>
        <v>0</v>
      </c>
      <c r="D54" s="783">
        <f t="shared" ref="D54:E54" si="4">+D29+D52</f>
        <v>0</v>
      </c>
      <c r="E54" s="783">
        <f t="shared" si="4"/>
        <v>0</v>
      </c>
      <c r="F54" s="784">
        <f>D54-E54</f>
        <v>0</v>
      </c>
    </row>
    <row r="55" spans="1:6" ht="13.5" thickBot="1">
      <c r="A55" s="1253"/>
      <c r="B55" s="1254"/>
      <c r="C55" s="1254"/>
      <c r="D55" s="1254"/>
      <c r="E55" s="1254"/>
      <c r="F55" s="1255"/>
    </row>
    <row r="56" spans="1:6" ht="12.75" customHeight="1">
      <c r="A56" s="1032" t="s">
        <v>976</v>
      </c>
      <c r="B56" s="1033"/>
      <c r="C56" s="1034"/>
      <c r="D56" s="1034"/>
      <c r="E56" s="1034"/>
      <c r="F56" s="1035"/>
    </row>
    <row r="57" spans="1:6" ht="13.5" customHeight="1">
      <c r="A57" s="940"/>
      <c r="B57" s="555"/>
      <c r="C57" s="555"/>
      <c r="D57" s="555"/>
      <c r="E57" s="555"/>
      <c r="F57" s="1036"/>
    </row>
    <row r="58" spans="1:6" ht="12.75" customHeight="1">
      <c r="A58" s="2724" t="s">
        <v>975</v>
      </c>
      <c r="B58" s="2636"/>
      <c r="C58" s="2636"/>
      <c r="D58" s="2636"/>
      <c r="E58" s="2636"/>
      <c r="F58" s="2725"/>
    </row>
    <row r="59" spans="1:6" ht="12.75" customHeight="1">
      <c r="A59" s="2724"/>
      <c r="B59" s="2636"/>
      <c r="C59" s="2636"/>
      <c r="D59" s="2636"/>
      <c r="E59" s="2636"/>
      <c r="F59" s="2725"/>
    </row>
    <row r="60" spans="1:6">
      <c r="A60" s="1195"/>
      <c r="B60" s="1196"/>
      <c r="C60" s="1196"/>
      <c r="D60" s="1196"/>
      <c r="E60" s="1196"/>
      <c r="F60" s="1197"/>
    </row>
    <row r="61" spans="1:6">
      <c r="A61" s="1195"/>
      <c r="B61" s="1196"/>
      <c r="C61" s="1196"/>
      <c r="D61" s="1196"/>
      <c r="E61" s="1196"/>
      <c r="F61" s="1197"/>
    </row>
    <row r="62" spans="1:6">
      <c r="A62" s="1195"/>
      <c r="B62" s="1196"/>
      <c r="C62" s="1196"/>
      <c r="D62" s="1196"/>
      <c r="E62" s="1196"/>
      <c r="F62" s="1197"/>
    </row>
    <row r="63" spans="1:6">
      <c r="A63" s="1195"/>
      <c r="B63" s="1196"/>
      <c r="C63" s="1196"/>
      <c r="D63" s="1196"/>
      <c r="E63" s="1196"/>
      <c r="F63" s="1197"/>
    </row>
    <row r="64" spans="1:6">
      <c r="A64" s="1195"/>
      <c r="B64" s="1196"/>
      <c r="C64" s="1196"/>
      <c r="D64" s="1196"/>
      <c r="E64" s="1196"/>
      <c r="F64" s="1197"/>
    </row>
    <row r="65" spans="1:6">
      <c r="A65" s="1195"/>
      <c r="B65" s="1196"/>
      <c r="C65" s="1196"/>
      <c r="D65" s="1196"/>
      <c r="E65" s="1196"/>
      <c r="F65" s="1197"/>
    </row>
    <row r="66" spans="1:6">
      <c r="A66" s="1195"/>
      <c r="B66" s="1196"/>
      <c r="C66" s="1196"/>
      <c r="D66" s="1196"/>
      <c r="E66" s="1196"/>
      <c r="F66" s="1197"/>
    </row>
    <row r="67" spans="1:6">
      <c r="A67" s="1195"/>
      <c r="B67" s="1196"/>
      <c r="C67" s="1196"/>
      <c r="D67" s="1196"/>
      <c r="E67" s="1196"/>
      <c r="F67" s="1197"/>
    </row>
    <row r="68" spans="1:6">
      <c r="A68" s="1195"/>
      <c r="B68" s="1196"/>
      <c r="C68" s="1196"/>
      <c r="D68" s="1196"/>
      <c r="E68" s="1196"/>
      <c r="F68" s="1197"/>
    </row>
    <row r="69" spans="1:6">
      <c r="A69" s="1195"/>
      <c r="B69" s="1196"/>
      <c r="C69" s="1196"/>
      <c r="D69" s="1196"/>
      <c r="E69" s="1196"/>
      <c r="F69" s="1197"/>
    </row>
    <row r="70" spans="1:6">
      <c r="A70" s="1195"/>
      <c r="B70" s="1196"/>
      <c r="C70" s="1196"/>
      <c r="D70" s="1196"/>
      <c r="E70" s="1196"/>
      <c r="F70" s="1197"/>
    </row>
    <row r="71" spans="1:6">
      <c r="A71" s="1195"/>
      <c r="B71" s="1196"/>
      <c r="C71" s="1196"/>
      <c r="D71" s="1196"/>
      <c r="E71" s="1196"/>
      <c r="F71" s="1197"/>
    </row>
    <row r="72" spans="1:6">
      <c r="A72" s="1195"/>
      <c r="B72" s="1196"/>
      <c r="C72" s="1196"/>
      <c r="D72" s="1196"/>
      <c r="E72" s="1196"/>
      <c r="F72" s="1197"/>
    </row>
    <row r="73" spans="1:6">
      <c r="A73" s="1195"/>
      <c r="B73" s="1196"/>
      <c r="C73" s="1196"/>
      <c r="D73" s="1196"/>
      <c r="E73" s="1196"/>
      <c r="F73" s="1197"/>
    </row>
    <row r="74" spans="1:6">
      <c r="A74" s="1195"/>
      <c r="B74" s="1196"/>
      <c r="C74" s="1196"/>
      <c r="D74" s="1196"/>
      <c r="E74" s="1196"/>
      <c r="F74" s="1197"/>
    </row>
    <row r="75" spans="1:6" ht="13.5" thickBot="1">
      <c r="A75" s="801"/>
      <c r="B75" s="802"/>
      <c r="C75" s="802"/>
      <c r="D75" s="802"/>
      <c r="E75" s="802"/>
      <c r="F75" s="1112"/>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sheetPr published="0">
    <pageSetUpPr fitToPage="1"/>
  </sheetPr>
  <dimension ref="A1:F75"/>
  <sheetViews>
    <sheetView workbookViewId="0">
      <selection activeCell="H16" sqref="H16"/>
    </sheetView>
  </sheetViews>
  <sheetFormatPr baseColWidth="10" defaultColWidth="8.85546875" defaultRowHeight="12.75"/>
  <cols>
    <col min="1" max="1" width="22" style="352" customWidth="1"/>
    <col min="2" max="2" width="58.5703125" style="352" customWidth="1"/>
    <col min="3" max="6" width="21.28515625" style="352" customWidth="1"/>
    <col min="7" max="16384" width="8.85546875" style="352"/>
  </cols>
  <sheetData>
    <row r="1" spans="1:6" ht="18">
      <c r="A1" s="75" t="s">
        <v>830</v>
      </c>
      <c r="B1" s="75"/>
      <c r="C1" s="65"/>
      <c r="D1" s="65"/>
      <c r="E1" s="65"/>
      <c r="F1" s="761"/>
    </row>
    <row r="2" spans="1:6">
      <c r="A2" s="62" t="str">
        <f>'PAGE DE GARDE'!C8</f>
        <v>GAZ</v>
      </c>
      <c r="B2" s="73" t="str">
        <f>'PAGE DE GARDE'!C10</f>
        <v>REALITE 2015 V0</v>
      </c>
      <c r="C2" s="508"/>
      <c r="D2" s="761"/>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c r="A7" s="769"/>
      <c r="B7" s="767"/>
      <c r="C7" s="767"/>
      <c r="D7" s="767"/>
      <c r="E7" s="767"/>
      <c r="F7" s="768"/>
    </row>
    <row r="8" spans="1:6" ht="12.75" customHeight="1" thickBot="1">
      <c r="A8" s="550" t="s">
        <v>822</v>
      </c>
      <c r="B8" s="767"/>
      <c r="C8" s="767"/>
      <c r="D8" s="767"/>
      <c r="E8" s="767"/>
      <c r="F8" s="768"/>
    </row>
    <row r="9" spans="1:6" ht="12.75" customHeight="1">
      <c r="A9" s="2726" t="s">
        <v>800</v>
      </c>
      <c r="B9" s="2726" t="s">
        <v>801</v>
      </c>
      <c r="C9" s="2729" t="str">
        <f>'PAGE DE GARDE'!$B$16</f>
        <v>REALITE 2014</v>
      </c>
      <c r="D9" s="2729" t="str">
        <f>'PAGE DE GARDE'!$B$15</f>
        <v>BUDGET 2015</v>
      </c>
      <c r="E9" s="2729" t="str">
        <f>'PAGE DE GARDE'!$B$14</f>
        <v>REALITE 2015</v>
      </c>
      <c r="F9" s="2732" t="s">
        <v>974</v>
      </c>
    </row>
    <row r="10" spans="1:6">
      <c r="A10" s="2735"/>
      <c r="B10" s="2735"/>
      <c r="C10" s="2736"/>
      <c r="D10" s="2736"/>
      <c r="E10" s="2730"/>
      <c r="F10" s="2733"/>
    </row>
    <row r="11" spans="1:6" ht="13.5" thickBot="1">
      <c r="A11" s="2728"/>
      <c r="B11" s="2728"/>
      <c r="C11" s="2731"/>
      <c r="D11" s="2731"/>
      <c r="E11" s="2731"/>
      <c r="F11" s="2734"/>
    </row>
    <row r="12" spans="1:6">
      <c r="A12" s="770"/>
      <c r="B12" s="771"/>
      <c r="C12" s="772"/>
      <c r="D12" s="773"/>
      <c r="E12" s="773"/>
      <c r="F12" s="938"/>
    </row>
    <row r="13" spans="1:6">
      <c r="A13" s="774"/>
      <c r="B13" s="775"/>
      <c r="C13" s="776"/>
      <c r="D13" s="777"/>
      <c r="E13" s="777"/>
      <c r="F13" s="939">
        <f>D13-E13</f>
        <v>0</v>
      </c>
    </row>
    <row r="14" spans="1:6">
      <c r="A14" s="774"/>
      <c r="B14" s="775"/>
      <c r="C14" s="776"/>
      <c r="D14" s="777"/>
      <c r="E14" s="777"/>
      <c r="F14" s="939">
        <f t="shared" ref="F14:F27" si="0">D14-E14</f>
        <v>0</v>
      </c>
    </row>
    <row r="15" spans="1:6">
      <c r="A15" s="774"/>
      <c r="B15" s="775"/>
      <c r="C15" s="776"/>
      <c r="D15" s="777"/>
      <c r="E15" s="777"/>
      <c r="F15" s="939">
        <f t="shared" si="0"/>
        <v>0</v>
      </c>
    </row>
    <row r="16" spans="1:6">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c r="A27" s="774"/>
      <c r="B27" s="775"/>
      <c r="C27" s="776"/>
      <c r="D27" s="777"/>
      <c r="E27" s="777"/>
      <c r="F27" s="939">
        <f t="shared" si="0"/>
        <v>0</v>
      </c>
    </row>
    <row r="28" spans="1:6" ht="13.5" thickBot="1">
      <c r="A28" s="770"/>
      <c r="B28" s="771"/>
      <c r="C28" s="778"/>
      <c r="D28" s="975"/>
      <c r="E28" s="975"/>
      <c r="F28" s="1252"/>
    </row>
    <row r="29" spans="1:6" ht="12.75" customHeight="1" thickBot="1">
      <c r="A29" s="780" t="s">
        <v>802</v>
      </c>
      <c r="B29" s="781"/>
      <c r="C29" s="782">
        <f>SUM(C12:C28)</f>
        <v>0</v>
      </c>
      <c r="D29" s="783">
        <f t="shared" ref="D29:E29" si="1">SUM(D12:D28)</f>
        <v>0</v>
      </c>
      <c r="E29" s="783">
        <f t="shared" si="1"/>
        <v>0</v>
      </c>
      <c r="F29" s="784">
        <f>D29-E29</f>
        <v>0</v>
      </c>
    </row>
    <row r="30" spans="1:6" ht="12.75" customHeight="1">
      <c r="A30" s="770"/>
      <c r="B30" s="785"/>
      <c r="C30" s="785"/>
      <c r="D30" s="785"/>
      <c r="E30" s="785"/>
      <c r="F30" s="796"/>
    </row>
    <row r="31" spans="1:6" ht="13.5" thickBot="1">
      <c r="A31" s="550" t="s">
        <v>823</v>
      </c>
      <c r="B31" s="767"/>
      <c r="C31" s="767"/>
      <c r="D31" s="767"/>
      <c r="E31" s="767"/>
      <c r="F31" s="768"/>
    </row>
    <row r="32" spans="1:6" ht="12.75" customHeight="1">
      <c r="A32" s="2726" t="s">
        <v>800</v>
      </c>
      <c r="B32" s="2726" t="s">
        <v>801</v>
      </c>
      <c r="C32" s="2729" t="str">
        <f>'PAGE DE GARDE'!$B$16</f>
        <v>REALITE 2014</v>
      </c>
      <c r="D32" s="2729" t="str">
        <f>'PAGE DE GARDE'!$B$15</f>
        <v>BUDGET 2015</v>
      </c>
      <c r="E32" s="2729" t="str">
        <f>'PAGE DE GARDE'!$B$14</f>
        <v>REALITE 2015</v>
      </c>
      <c r="F32" s="2732" t="s">
        <v>974</v>
      </c>
    </row>
    <row r="33" spans="1:6">
      <c r="A33" s="2727"/>
      <c r="B33" s="2727"/>
      <c r="C33" s="2730"/>
      <c r="D33" s="2730"/>
      <c r="E33" s="2730"/>
      <c r="F33" s="2733"/>
    </row>
    <row r="34" spans="1:6" ht="13.5" thickBot="1">
      <c r="A34" s="2728"/>
      <c r="B34" s="2728"/>
      <c r="C34" s="2731"/>
      <c r="D34" s="2731"/>
      <c r="E34" s="2731"/>
      <c r="F34" s="2734"/>
    </row>
    <row r="35" spans="1:6">
      <c r="A35" s="770"/>
      <c r="B35" s="771"/>
      <c r="C35" s="772"/>
      <c r="D35" s="773"/>
      <c r="E35" s="773"/>
      <c r="F35" s="938"/>
    </row>
    <row r="36" spans="1:6">
      <c r="A36" s="774"/>
      <c r="B36" s="775"/>
      <c r="C36" s="776"/>
      <c r="D36" s="777"/>
      <c r="E36" s="777"/>
      <c r="F36" s="939">
        <f t="shared" ref="F36:F50" si="2">D36-E36</f>
        <v>0</v>
      </c>
    </row>
    <row r="37" spans="1:6">
      <c r="A37" s="774"/>
      <c r="B37" s="775"/>
      <c r="C37" s="776"/>
      <c r="D37" s="777"/>
      <c r="E37" s="777"/>
      <c r="F37" s="939">
        <f t="shared" si="2"/>
        <v>0</v>
      </c>
    </row>
    <row r="38" spans="1:6">
      <c r="A38" s="774"/>
      <c r="B38" s="775"/>
      <c r="C38" s="776"/>
      <c r="D38" s="777"/>
      <c r="E38" s="777"/>
      <c r="F38" s="939">
        <f t="shared" si="2"/>
        <v>0</v>
      </c>
    </row>
    <row r="39" spans="1:6">
      <c r="A39" s="774"/>
      <c r="B39" s="775"/>
      <c r="C39" s="776"/>
      <c r="D39" s="777"/>
      <c r="E39" s="777"/>
      <c r="F39" s="939">
        <f t="shared" si="2"/>
        <v>0</v>
      </c>
    </row>
    <row r="40" spans="1:6">
      <c r="A40" s="774"/>
      <c r="B40" s="775"/>
      <c r="C40" s="776"/>
      <c r="D40" s="777"/>
      <c r="E40" s="777"/>
      <c r="F40" s="939">
        <f t="shared" si="2"/>
        <v>0</v>
      </c>
    </row>
    <row r="41" spans="1:6">
      <c r="A41" s="774"/>
      <c r="B41" s="775"/>
      <c r="C41" s="776"/>
      <c r="D41" s="777"/>
      <c r="E41" s="777"/>
      <c r="F41" s="939">
        <f t="shared" si="2"/>
        <v>0</v>
      </c>
    </row>
    <row r="42" spans="1:6">
      <c r="A42" s="774"/>
      <c r="B42" s="775"/>
      <c r="C42" s="776"/>
      <c r="D42" s="777"/>
      <c r="E42" s="777"/>
      <c r="F42" s="939">
        <f t="shared" si="2"/>
        <v>0</v>
      </c>
    </row>
    <row r="43" spans="1:6">
      <c r="A43" s="774"/>
      <c r="B43" s="775"/>
      <c r="C43" s="776"/>
      <c r="D43" s="777"/>
      <c r="E43" s="777"/>
      <c r="F43" s="939">
        <f t="shared" si="2"/>
        <v>0</v>
      </c>
    </row>
    <row r="44" spans="1:6">
      <c r="A44" s="774"/>
      <c r="B44" s="775"/>
      <c r="C44" s="776"/>
      <c r="D44" s="777"/>
      <c r="E44" s="777"/>
      <c r="F44" s="939">
        <f t="shared" si="2"/>
        <v>0</v>
      </c>
    </row>
    <row r="45" spans="1:6">
      <c r="A45" s="774"/>
      <c r="B45" s="775"/>
      <c r="C45" s="776"/>
      <c r="D45" s="777"/>
      <c r="E45" s="777"/>
      <c r="F45" s="939">
        <f t="shared" si="2"/>
        <v>0</v>
      </c>
    </row>
    <row r="46" spans="1:6">
      <c r="A46" s="774"/>
      <c r="B46" s="775"/>
      <c r="C46" s="776"/>
      <c r="D46" s="777"/>
      <c r="E46" s="777"/>
      <c r="F46" s="939">
        <f t="shared" si="2"/>
        <v>0</v>
      </c>
    </row>
    <row r="47" spans="1:6">
      <c r="A47" s="774"/>
      <c r="B47" s="775"/>
      <c r="C47" s="776"/>
      <c r="D47" s="777"/>
      <c r="E47" s="777"/>
      <c r="F47" s="939">
        <f t="shared" si="2"/>
        <v>0</v>
      </c>
    </row>
    <row r="48" spans="1:6">
      <c r="A48" s="774"/>
      <c r="B48" s="775"/>
      <c r="C48" s="776"/>
      <c r="D48" s="777"/>
      <c r="E48" s="777"/>
      <c r="F48" s="939">
        <f t="shared" si="2"/>
        <v>0</v>
      </c>
    </row>
    <row r="49" spans="1:6">
      <c r="A49" s="774"/>
      <c r="B49" s="775"/>
      <c r="C49" s="776"/>
      <c r="D49" s="777"/>
      <c r="E49" s="777"/>
      <c r="F49" s="939">
        <f t="shared" si="2"/>
        <v>0</v>
      </c>
    </row>
    <row r="50" spans="1:6">
      <c r="A50" s="774"/>
      <c r="B50" s="775"/>
      <c r="C50" s="776"/>
      <c r="D50" s="777"/>
      <c r="E50" s="777"/>
      <c r="F50" s="939">
        <f t="shared" si="2"/>
        <v>0</v>
      </c>
    </row>
    <row r="51" spans="1:6" ht="13.5" thickBot="1">
      <c r="A51" s="770"/>
      <c r="B51" s="771"/>
      <c r="C51" s="778"/>
      <c r="D51" s="975"/>
      <c r="E51" s="975"/>
      <c r="F51" s="1252"/>
    </row>
    <row r="52" spans="1:6" ht="13.5" thickBot="1">
      <c r="A52" s="780" t="s">
        <v>804</v>
      </c>
      <c r="B52" s="781"/>
      <c r="C52" s="782">
        <f>SUM(C35:C51)</f>
        <v>0</v>
      </c>
      <c r="D52" s="783">
        <f t="shared" ref="D52:E52" si="3">SUM(D35:D51)</f>
        <v>0</v>
      </c>
      <c r="E52" s="783">
        <f t="shared" si="3"/>
        <v>0</v>
      </c>
      <c r="F52" s="784">
        <f>D52-E52</f>
        <v>0</v>
      </c>
    </row>
    <row r="53" spans="1:6" ht="13.5" thickBot="1">
      <c r="A53" s="786"/>
      <c r="B53" s="787"/>
      <c r="C53" s="787"/>
      <c r="D53" s="787"/>
      <c r="E53" s="787"/>
      <c r="F53" s="788"/>
    </row>
    <row r="54" spans="1:6" ht="13.5" thickBot="1">
      <c r="A54" s="780" t="s">
        <v>805</v>
      </c>
      <c r="B54" s="781"/>
      <c r="C54" s="782">
        <f>+C29+C52</f>
        <v>0</v>
      </c>
      <c r="D54" s="783">
        <f t="shared" ref="D54:E54" si="4">+D29+D52</f>
        <v>0</v>
      </c>
      <c r="E54" s="783">
        <f t="shared" si="4"/>
        <v>0</v>
      </c>
      <c r="F54" s="784">
        <f>D54-E54</f>
        <v>0</v>
      </c>
    </row>
    <row r="55" spans="1:6" ht="13.5" thickBot="1">
      <c r="A55" s="1253"/>
      <c r="B55" s="1254"/>
      <c r="C55" s="1254"/>
      <c r="D55" s="1254"/>
      <c r="E55" s="1254"/>
      <c r="F55" s="1255"/>
    </row>
    <row r="56" spans="1:6" ht="12.75" customHeight="1">
      <c r="A56" s="1032" t="s">
        <v>976</v>
      </c>
      <c r="B56" s="1033"/>
      <c r="C56" s="1034"/>
      <c r="D56" s="1034"/>
      <c r="E56" s="1034"/>
      <c r="F56" s="1035"/>
    </row>
    <row r="57" spans="1:6" ht="13.5" customHeight="1">
      <c r="A57" s="940"/>
      <c r="B57" s="555"/>
      <c r="C57" s="555"/>
      <c r="D57" s="555"/>
      <c r="E57" s="555"/>
      <c r="F57" s="1036"/>
    </row>
    <row r="58" spans="1:6" ht="12.75" customHeight="1">
      <c r="A58" s="2724" t="s">
        <v>975</v>
      </c>
      <c r="B58" s="2636"/>
      <c r="C58" s="2636"/>
      <c r="D58" s="2636"/>
      <c r="E58" s="2636"/>
      <c r="F58" s="2725"/>
    </row>
    <row r="59" spans="1:6" ht="12.75" customHeight="1">
      <c r="A59" s="2724"/>
      <c r="B59" s="2636"/>
      <c r="C59" s="2636"/>
      <c r="D59" s="2636"/>
      <c r="E59" s="2636"/>
      <c r="F59" s="2725"/>
    </row>
    <row r="60" spans="1:6">
      <c r="A60" s="1195"/>
      <c r="B60" s="1196"/>
      <c r="C60" s="1196"/>
      <c r="D60" s="1196"/>
      <c r="E60" s="1196"/>
      <c r="F60" s="1197"/>
    </row>
    <row r="61" spans="1:6">
      <c r="A61" s="1195"/>
      <c r="B61" s="1196"/>
      <c r="C61" s="1196"/>
      <c r="D61" s="1196"/>
      <c r="E61" s="1196"/>
      <c r="F61" s="1197"/>
    </row>
    <row r="62" spans="1:6">
      <c r="A62" s="1195"/>
      <c r="B62" s="1196"/>
      <c r="C62" s="1196"/>
      <c r="D62" s="1196"/>
      <c r="E62" s="1196"/>
      <c r="F62" s="1197"/>
    </row>
    <row r="63" spans="1:6">
      <c r="A63" s="1195"/>
      <c r="B63" s="1196"/>
      <c r="C63" s="1196"/>
      <c r="D63" s="1196"/>
      <c r="E63" s="1196"/>
      <c r="F63" s="1197"/>
    </row>
    <row r="64" spans="1:6">
      <c r="A64" s="1195"/>
      <c r="B64" s="1196"/>
      <c r="C64" s="1196"/>
      <c r="D64" s="1196"/>
      <c r="E64" s="1196"/>
      <c r="F64" s="1197"/>
    </row>
    <row r="65" spans="1:6">
      <c r="A65" s="1195"/>
      <c r="B65" s="1196"/>
      <c r="C65" s="1196"/>
      <c r="D65" s="1196"/>
      <c r="E65" s="1196"/>
      <c r="F65" s="1197"/>
    </row>
    <row r="66" spans="1:6">
      <c r="A66" s="1195"/>
      <c r="B66" s="1196"/>
      <c r="C66" s="1196"/>
      <c r="D66" s="1196"/>
      <c r="E66" s="1196"/>
      <c r="F66" s="1197"/>
    </row>
    <row r="67" spans="1:6">
      <c r="A67" s="1195"/>
      <c r="B67" s="1196"/>
      <c r="C67" s="1196"/>
      <c r="D67" s="1196"/>
      <c r="E67" s="1196"/>
      <c r="F67" s="1197"/>
    </row>
    <row r="68" spans="1:6">
      <c r="A68" s="1195"/>
      <c r="B68" s="1196"/>
      <c r="C68" s="1196"/>
      <c r="D68" s="1196"/>
      <c r="E68" s="1196"/>
      <c r="F68" s="1197"/>
    </row>
    <row r="69" spans="1:6">
      <c r="A69" s="1195"/>
      <c r="B69" s="1196"/>
      <c r="C69" s="1196"/>
      <c r="D69" s="1196"/>
      <c r="E69" s="1196"/>
      <c r="F69" s="1197"/>
    </row>
    <row r="70" spans="1:6">
      <c r="A70" s="1195"/>
      <c r="B70" s="1196"/>
      <c r="C70" s="1196"/>
      <c r="D70" s="1196"/>
      <c r="E70" s="1196"/>
      <c r="F70" s="1197"/>
    </row>
    <row r="71" spans="1:6">
      <c r="A71" s="1195"/>
      <c r="B71" s="1196"/>
      <c r="C71" s="1196"/>
      <c r="D71" s="1196"/>
      <c r="E71" s="1196"/>
      <c r="F71" s="1197"/>
    </row>
    <row r="72" spans="1:6">
      <c r="A72" s="1195"/>
      <c r="B72" s="1196"/>
      <c r="C72" s="1196"/>
      <c r="D72" s="1196"/>
      <c r="E72" s="1196"/>
      <c r="F72" s="1197"/>
    </row>
    <row r="73" spans="1:6">
      <c r="A73" s="1195"/>
      <c r="B73" s="1196"/>
      <c r="C73" s="1196"/>
      <c r="D73" s="1196"/>
      <c r="E73" s="1196"/>
      <c r="F73" s="1197"/>
    </row>
    <row r="74" spans="1:6">
      <c r="A74" s="1195"/>
      <c r="B74" s="1196"/>
      <c r="C74" s="1196"/>
      <c r="D74" s="1196"/>
      <c r="E74" s="1196"/>
      <c r="F74" s="1197"/>
    </row>
    <row r="75" spans="1:6" ht="13.5" thickBot="1">
      <c r="A75" s="801"/>
      <c r="B75" s="802"/>
      <c r="C75" s="802"/>
      <c r="D75" s="802"/>
      <c r="E75" s="802"/>
      <c r="F75" s="1112"/>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sheetPr published="0">
    <pageSetUpPr fitToPage="1"/>
  </sheetPr>
  <dimension ref="A1:I52"/>
  <sheetViews>
    <sheetView showGridLines="0" workbookViewId="0">
      <selection activeCell="H16" sqref="H16"/>
    </sheetView>
  </sheetViews>
  <sheetFormatPr baseColWidth="10" defaultColWidth="8.85546875" defaultRowHeight="12.75"/>
  <cols>
    <col min="1" max="1" width="22" style="486" customWidth="1"/>
    <col min="2" max="2" width="58.5703125" style="486" customWidth="1"/>
    <col min="3" max="6" width="21.28515625" style="486" customWidth="1"/>
    <col min="7" max="16384" width="8.85546875" style="486"/>
  </cols>
  <sheetData>
    <row r="1" spans="1:9" ht="18">
      <c r="A1" s="75" t="s">
        <v>831</v>
      </c>
      <c r="B1" s="75"/>
      <c r="C1" s="75"/>
      <c r="D1" s="506"/>
      <c r="E1" s="506"/>
      <c r="F1" s="506"/>
    </row>
    <row r="2" spans="1:9">
      <c r="A2" s="62" t="str">
        <f>'PAGE DE GARDE'!C8</f>
        <v>GAZ</v>
      </c>
      <c r="B2" s="73" t="str">
        <f>'PAGE DE GARDE'!C10</f>
        <v>REALITE 2015 V0</v>
      </c>
      <c r="C2" s="508"/>
      <c r="D2" s="761"/>
      <c r="E2" s="508"/>
      <c r="F2" s="508"/>
      <c r="G2" s="485"/>
      <c r="H2" s="485"/>
      <c r="I2" s="485"/>
    </row>
    <row r="3" spans="1:9">
      <c r="A3" s="270" t="str">
        <f>'PAGE DE GARDE'!C7</f>
        <v>GRD</v>
      </c>
      <c r="B3" s="73"/>
      <c r="C3" s="508"/>
      <c r="D3" s="508"/>
      <c r="E3" s="508"/>
      <c r="F3" s="508"/>
      <c r="G3" s="485"/>
      <c r="H3" s="485"/>
      <c r="I3" s="485"/>
    </row>
    <row r="4" spans="1:9" ht="13.5" thickBot="1">
      <c r="G4" s="485"/>
    </row>
    <row r="5" spans="1:9">
      <c r="A5" s="763"/>
      <c r="B5" s="764"/>
      <c r="C5" s="764"/>
      <c r="D5" s="764"/>
      <c r="E5" s="764"/>
      <c r="F5" s="937"/>
    </row>
    <row r="6" spans="1:9">
      <c r="A6" s="765" t="s">
        <v>798</v>
      </c>
      <c r="B6" s="766"/>
      <c r="C6" s="767"/>
      <c r="D6" s="767"/>
      <c r="E6" s="767"/>
      <c r="F6" s="768"/>
    </row>
    <row r="7" spans="1:9" ht="13.5" thickBot="1">
      <c r="A7" s="769"/>
      <c r="B7" s="767"/>
      <c r="C7" s="767"/>
      <c r="D7" s="767"/>
      <c r="E7" s="767"/>
      <c r="F7" s="768"/>
    </row>
    <row r="8" spans="1:9" ht="12.75" customHeight="1">
      <c r="A8" s="2737" t="s">
        <v>800</v>
      </c>
      <c r="B8" s="2726" t="s">
        <v>801</v>
      </c>
      <c r="C8" s="2729" t="str">
        <f>'PAGE DE GARDE'!$B$16</f>
        <v>REALITE 2014</v>
      </c>
      <c r="D8" s="2729" t="str">
        <f>'PAGE DE GARDE'!$B$15</f>
        <v>BUDGET 2015</v>
      </c>
      <c r="E8" s="2729" t="str">
        <f>'PAGE DE GARDE'!$B$14</f>
        <v>REALITE 2015</v>
      </c>
      <c r="F8" s="2732" t="s">
        <v>974</v>
      </c>
    </row>
    <row r="9" spans="1:9">
      <c r="A9" s="2738"/>
      <c r="B9" s="2727"/>
      <c r="C9" s="2730"/>
      <c r="D9" s="2730"/>
      <c r="E9" s="2730"/>
      <c r="F9" s="2733"/>
    </row>
    <row r="10" spans="1:9" ht="13.5" thickBot="1">
      <c r="A10" s="2739"/>
      <c r="B10" s="2740"/>
      <c r="C10" s="2741"/>
      <c r="D10" s="2741"/>
      <c r="E10" s="2731"/>
      <c r="F10" s="2734"/>
    </row>
    <row r="11" spans="1:9">
      <c r="A11" s="770"/>
      <c r="B11" s="771"/>
      <c r="C11" s="772"/>
      <c r="D11" s="773"/>
      <c r="E11" s="773"/>
      <c r="F11" s="938"/>
    </row>
    <row r="12" spans="1:9">
      <c r="A12" s="774"/>
      <c r="B12" s="775"/>
      <c r="C12" s="776"/>
      <c r="D12" s="777"/>
      <c r="E12" s="777"/>
      <c r="F12" s="939">
        <f>D12-E12</f>
        <v>0</v>
      </c>
    </row>
    <row r="13" spans="1:9">
      <c r="A13" s="774"/>
      <c r="B13" s="775"/>
      <c r="C13" s="776"/>
      <c r="D13" s="777"/>
      <c r="E13" s="777"/>
      <c r="F13" s="939">
        <f t="shared" ref="F13:F26" si="0">D13-E13</f>
        <v>0</v>
      </c>
    </row>
    <row r="14" spans="1:9">
      <c r="A14" s="774"/>
      <c r="B14" s="775"/>
      <c r="C14" s="776"/>
      <c r="D14" s="777"/>
      <c r="E14" s="777"/>
      <c r="F14" s="939">
        <f t="shared" si="0"/>
        <v>0</v>
      </c>
    </row>
    <row r="15" spans="1:9">
      <c r="A15" s="774"/>
      <c r="B15" s="775"/>
      <c r="C15" s="776"/>
      <c r="D15" s="777"/>
      <c r="E15" s="777"/>
      <c r="F15" s="939">
        <f t="shared" si="0"/>
        <v>0</v>
      </c>
    </row>
    <row r="16" spans="1:9">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ht="13.5" thickBot="1">
      <c r="A27" s="770"/>
      <c r="B27" s="771"/>
      <c r="C27" s="778"/>
      <c r="D27" s="975"/>
      <c r="E27" s="975"/>
      <c r="F27" s="1252"/>
    </row>
    <row r="28" spans="1:6" ht="13.5" thickBot="1">
      <c r="A28" s="780" t="s">
        <v>368</v>
      </c>
      <c r="B28" s="781"/>
      <c r="C28" s="782">
        <f>SUM(C11:C27)</f>
        <v>0</v>
      </c>
      <c r="D28" s="783">
        <f t="shared" ref="D28:E28" si="1">SUM(D11:D27)</f>
        <v>0</v>
      </c>
      <c r="E28" s="783">
        <f t="shared" si="1"/>
        <v>0</v>
      </c>
      <c r="F28" s="784">
        <f>D28-E28</f>
        <v>0</v>
      </c>
    </row>
    <row r="29" spans="1:6" ht="13.5" thickBot="1">
      <c r="A29" s="1253"/>
      <c r="B29" s="1254"/>
      <c r="C29" s="1254"/>
      <c r="D29" s="1254"/>
      <c r="E29" s="1254"/>
      <c r="F29" s="1255"/>
    </row>
    <row r="30" spans="1:6" ht="12.75" customHeight="1">
      <c r="A30" s="1032" t="s">
        <v>976</v>
      </c>
      <c r="B30" s="1033"/>
      <c r="C30" s="1034"/>
      <c r="D30" s="1034"/>
      <c r="E30" s="1034"/>
      <c r="F30" s="1035"/>
    </row>
    <row r="31" spans="1:6" ht="13.5" customHeight="1">
      <c r="A31" s="940"/>
      <c r="B31" s="555"/>
      <c r="C31" s="555"/>
      <c r="D31" s="555"/>
      <c r="E31" s="555"/>
      <c r="F31" s="1036"/>
    </row>
    <row r="32" spans="1:6" ht="12.75" customHeight="1">
      <c r="A32" s="2724" t="s">
        <v>975</v>
      </c>
      <c r="B32" s="2636"/>
      <c r="C32" s="2636"/>
      <c r="D32" s="2636"/>
      <c r="E32" s="2636"/>
      <c r="F32" s="2725"/>
    </row>
    <row r="33" spans="1:6" ht="12.75" customHeight="1">
      <c r="A33" s="2724"/>
      <c r="B33" s="2636"/>
      <c r="C33" s="2636"/>
      <c r="D33" s="2636"/>
      <c r="E33" s="2636"/>
      <c r="F33" s="2725"/>
    </row>
    <row r="34" spans="1:6">
      <c r="A34" s="1195"/>
      <c r="B34" s="1196"/>
      <c r="C34" s="1196"/>
      <c r="D34" s="1196"/>
      <c r="E34" s="1196"/>
      <c r="F34" s="1197"/>
    </row>
    <row r="35" spans="1:6">
      <c r="A35" s="1195"/>
      <c r="B35" s="1196"/>
      <c r="C35" s="1196"/>
      <c r="D35" s="1196"/>
      <c r="E35" s="1196"/>
      <c r="F35" s="1197"/>
    </row>
    <row r="36" spans="1:6">
      <c r="A36" s="1195"/>
      <c r="B36" s="1196"/>
      <c r="C36" s="1196"/>
      <c r="D36" s="1196"/>
      <c r="E36" s="1196"/>
      <c r="F36" s="1197"/>
    </row>
    <row r="37" spans="1:6">
      <c r="A37" s="1195"/>
      <c r="B37" s="1196"/>
      <c r="C37" s="1196"/>
      <c r="D37" s="1196"/>
      <c r="E37" s="1196"/>
      <c r="F37" s="1197"/>
    </row>
    <row r="38" spans="1:6">
      <c r="A38" s="1195"/>
      <c r="B38" s="1196"/>
      <c r="C38" s="1196"/>
      <c r="D38" s="1196"/>
      <c r="E38" s="1196"/>
      <c r="F38" s="1197"/>
    </row>
    <row r="39" spans="1:6">
      <c r="A39" s="1195"/>
      <c r="B39" s="1196"/>
      <c r="C39" s="1196"/>
      <c r="D39" s="1196"/>
      <c r="E39" s="1196"/>
      <c r="F39" s="1197"/>
    </row>
    <row r="40" spans="1:6">
      <c r="A40" s="1195"/>
      <c r="B40" s="1196"/>
      <c r="C40" s="1196"/>
      <c r="D40" s="1196"/>
      <c r="E40" s="1196"/>
      <c r="F40" s="1197"/>
    </row>
    <row r="41" spans="1:6">
      <c r="A41" s="1195"/>
      <c r="B41" s="1196"/>
      <c r="C41" s="1196"/>
      <c r="D41" s="1196"/>
      <c r="E41" s="1196"/>
      <c r="F41" s="1197"/>
    </row>
    <row r="42" spans="1:6">
      <c r="A42" s="1195"/>
      <c r="B42" s="1196"/>
      <c r="C42" s="1196"/>
      <c r="D42" s="1196"/>
      <c r="E42" s="1196"/>
      <c r="F42" s="1197"/>
    </row>
    <row r="43" spans="1:6">
      <c r="A43" s="1195"/>
      <c r="B43" s="1196"/>
      <c r="C43" s="1196"/>
      <c r="D43" s="1196"/>
      <c r="E43" s="1196"/>
      <c r="F43" s="1197"/>
    </row>
    <row r="44" spans="1:6">
      <c r="A44" s="1195"/>
      <c r="B44" s="1196"/>
      <c r="C44" s="1196"/>
      <c r="D44" s="1196"/>
      <c r="E44" s="1196"/>
      <c r="F44" s="1197"/>
    </row>
    <row r="45" spans="1:6">
      <c r="A45" s="1195"/>
      <c r="B45" s="1196"/>
      <c r="C45" s="1196"/>
      <c r="D45" s="1196"/>
      <c r="E45" s="1196"/>
      <c r="F45" s="1197"/>
    </row>
    <row r="46" spans="1:6">
      <c r="A46" s="1195"/>
      <c r="B46" s="1196"/>
      <c r="C46" s="1196"/>
      <c r="D46" s="1196"/>
      <c r="E46" s="1196"/>
      <c r="F46" s="1197"/>
    </row>
    <row r="47" spans="1:6">
      <c r="A47" s="1195"/>
      <c r="B47" s="1196"/>
      <c r="C47" s="1196"/>
      <c r="D47" s="1196"/>
      <c r="E47" s="1196"/>
      <c r="F47" s="1197"/>
    </row>
    <row r="48" spans="1:6">
      <c r="A48" s="1195"/>
      <c r="B48" s="1196"/>
      <c r="C48" s="1196"/>
      <c r="D48" s="1196"/>
      <c r="E48" s="1196"/>
      <c r="F48" s="1197"/>
    </row>
    <row r="49" spans="1:6" ht="13.5" thickBot="1">
      <c r="A49" s="801"/>
      <c r="B49" s="802"/>
      <c r="C49" s="802"/>
      <c r="D49" s="802"/>
      <c r="E49" s="802"/>
      <c r="F49" s="1112"/>
    </row>
    <row r="50" spans="1:6">
      <c r="A50" s="183"/>
      <c r="B50" s="83"/>
      <c r="C50" s="83"/>
      <c r="D50" s="83"/>
      <c r="E50" s="83"/>
      <c r="F50" s="83"/>
    </row>
    <row r="51" spans="1:6">
      <c r="A51" s="183"/>
      <c r="B51" s="83"/>
      <c r="C51" s="83"/>
      <c r="D51" s="83"/>
      <c r="E51" s="83"/>
      <c r="F51" s="83"/>
    </row>
    <row r="52" spans="1:6">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sheetPr published="0">
    <pageSetUpPr fitToPage="1"/>
  </sheetPr>
  <dimension ref="A1:I51"/>
  <sheetViews>
    <sheetView showGridLines="0" workbookViewId="0">
      <selection activeCell="H16" sqref="H16"/>
    </sheetView>
  </sheetViews>
  <sheetFormatPr baseColWidth="10" defaultColWidth="8.85546875" defaultRowHeight="12.75"/>
  <cols>
    <col min="1" max="1" width="22" style="486" customWidth="1"/>
    <col min="2" max="2" width="58.5703125" style="486" customWidth="1"/>
    <col min="3" max="6" width="21.28515625" style="486" customWidth="1"/>
    <col min="7" max="16384" width="8.85546875" style="486"/>
  </cols>
  <sheetData>
    <row r="1" spans="1:9" ht="18">
      <c r="A1" s="75" t="s">
        <v>832</v>
      </c>
      <c r="B1" s="75"/>
      <c r="C1" s="75"/>
      <c r="D1" s="506"/>
      <c r="E1" s="506"/>
      <c r="F1" s="506"/>
    </row>
    <row r="2" spans="1:9">
      <c r="A2" s="62" t="str">
        <f>'PAGE DE GARDE'!C8</f>
        <v>GAZ</v>
      </c>
      <c r="B2" s="73" t="str">
        <f>'PAGE DE GARDE'!C10</f>
        <v>REALITE 2015 V0</v>
      </c>
      <c r="C2" s="508"/>
      <c r="D2" s="761"/>
      <c r="E2" s="508"/>
      <c r="F2" s="508"/>
      <c r="G2" s="485"/>
      <c r="H2" s="485"/>
      <c r="I2" s="485"/>
    </row>
    <row r="3" spans="1:9">
      <c r="A3" s="270" t="str">
        <f>'PAGE DE GARDE'!C7</f>
        <v>GRD</v>
      </c>
      <c r="B3" s="73"/>
      <c r="C3" s="508"/>
      <c r="D3" s="508"/>
      <c r="E3" s="508"/>
      <c r="F3" s="508"/>
      <c r="G3" s="485"/>
      <c r="H3" s="485"/>
      <c r="I3" s="485"/>
    </row>
    <row r="4" spans="1:9" ht="13.5" thickBot="1">
      <c r="G4" s="485"/>
    </row>
    <row r="5" spans="1:9">
      <c r="A5" s="763"/>
      <c r="B5" s="764"/>
      <c r="C5" s="764"/>
      <c r="D5" s="764"/>
      <c r="E5" s="764"/>
      <c r="F5" s="764"/>
    </row>
    <row r="6" spans="1:9">
      <c r="A6" s="765" t="s">
        <v>798</v>
      </c>
      <c r="B6" s="766"/>
      <c r="C6" s="767"/>
      <c r="D6" s="767"/>
      <c r="E6" s="767"/>
      <c r="F6" s="767"/>
    </row>
    <row r="7" spans="1:9" ht="13.5" thickBot="1">
      <c r="A7" s="769"/>
      <c r="B7" s="767"/>
      <c r="C7" s="767"/>
      <c r="D7" s="767"/>
      <c r="E7" s="767"/>
      <c r="F7" s="767"/>
    </row>
    <row r="8" spans="1:9" ht="12.75" customHeight="1">
      <c r="A8" s="2737" t="s">
        <v>800</v>
      </c>
      <c r="B8" s="2726" t="s">
        <v>801</v>
      </c>
      <c r="C8" s="2729" t="str">
        <f>'PAGE DE GARDE'!$B$16</f>
        <v>REALITE 2014</v>
      </c>
      <c r="D8" s="2729" t="str">
        <f>'PAGE DE GARDE'!$B$15</f>
        <v>BUDGET 2015</v>
      </c>
      <c r="E8" s="2729" t="str">
        <f>'PAGE DE GARDE'!$B$14</f>
        <v>REALITE 2015</v>
      </c>
      <c r="F8" s="2732" t="s">
        <v>974</v>
      </c>
    </row>
    <row r="9" spans="1:9">
      <c r="A9" s="2738"/>
      <c r="B9" s="2727"/>
      <c r="C9" s="2730"/>
      <c r="D9" s="2730"/>
      <c r="E9" s="2730"/>
      <c r="F9" s="2733"/>
    </row>
    <row r="10" spans="1:9" ht="13.5" thickBot="1">
      <c r="A10" s="2739"/>
      <c r="B10" s="2740"/>
      <c r="C10" s="2741"/>
      <c r="D10" s="2741"/>
      <c r="E10" s="2731"/>
      <c r="F10" s="2734"/>
    </row>
    <row r="11" spans="1:9">
      <c r="A11" s="770"/>
      <c r="B11" s="771"/>
      <c r="C11" s="772"/>
      <c r="D11" s="773"/>
      <c r="E11" s="773"/>
      <c r="F11" s="773"/>
    </row>
    <row r="12" spans="1:9">
      <c r="A12" s="774"/>
      <c r="B12" s="775"/>
      <c r="C12" s="776"/>
      <c r="D12" s="777"/>
      <c r="E12" s="777"/>
      <c r="F12" s="777">
        <f>D12-E12</f>
        <v>0</v>
      </c>
    </row>
    <row r="13" spans="1:9">
      <c r="A13" s="774"/>
      <c r="B13" s="775"/>
      <c r="C13" s="776"/>
      <c r="D13" s="777"/>
      <c r="E13" s="777"/>
      <c r="F13" s="777">
        <f t="shared" ref="F13:F26" si="0">D13-E13</f>
        <v>0</v>
      </c>
    </row>
    <row r="14" spans="1:9">
      <c r="A14" s="774"/>
      <c r="B14" s="775"/>
      <c r="C14" s="776"/>
      <c r="D14" s="777"/>
      <c r="E14" s="777"/>
      <c r="F14" s="777">
        <f t="shared" si="0"/>
        <v>0</v>
      </c>
    </row>
    <row r="15" spans="1:9">
      <c r="A15" s="774"/>
      <c r="B15" s="775"/>
      <c r="C15" s="776"/>
      <c r="D15" s="777"/>
      <c r="E15" s="777"/>
      <c r="F15" s="777">
        <f t="shared" si="0"/>
        <v>0</v>
      </c>
    </row>
    <row r="16" spans="1:9">
      <c r="A16" s="774"/>
      <c r="B16" s="775"/>
      <c r="C16" s="776"/>
      <c r="D16" s="777"/>
      <c r="E16" s="777"/>
      <c r="F16" s="777">
        <f t="shared" si="0"/>
        <v>0</v>
      </c>
    </row>
    <row r="17" spans="1:6">
      <c r="A17" s="774"/>
      <c r="B17" s="775"/>
      <c r="C17" s="776"/>
      <c r="D17" s="777"/>
      <c r="E17" s="777"/>
      <c r="F17" s="777">
        <f t="shared" si="0"/>
        <v>0</v>
      </c>
    </row>
    <row r="18" spans="1:6">
      <c r="A18" s="774"/>
      <c r="B18" s="775"/>
      <c r="C18" s="776"/>
      <c r="D18" s="777"/>
      <c r="E18" s="777"/>
      <c r="F18" s="777">
        <f t="shared" si="0"/>
        <v>0</v>
      </c>
    </row>
    <row r="19" spans="1:6">
      <c r="A19" s="774"/>
      <c r="B19" s="775"/>
      <c r="C19" s="776"/>
      <c r="D19" s="777"/>
      <c r="E19" s="777"/>
      <c r="F19" s="777">
        <f t="shared" si="0"/>
        <v>0</v>
      </c>
    </row>
    <row r="20" spans="1:6">
      <c r="A20" s="774"/>
      <c r="B20" s="775"/>
      <c r="C20" s="776"/>
      <c r="D20" s="777"/>
      <c r="E20" s="777"/>
      <c r="F20" s="777">
        <f t="shared" si="0"/>
        <v>0</v>
      </c>
    </row>
    <row r="21" spans="1:6">
      <c r="A21" s="774"/>
      <c r="B21" s="775"/>
      <c r="C21" s="776"/>
      <c r="D21" s="777"/>
      <c r="E21" s="777"/>
      <c r="F21" s="777">
        <f t="shared" si="0"/>
        <v>0</v>
      </c>
    </row>
    <row r="22" spans="1:6">
      <c r="A22" s="774"/>
      <c r="B22" s="775"/>
      <c r="C22" s="776"/>
      <c r="D22" s="777"/>
      <c r="E22" s="777"/>
      <c r="F22" s="777">
        <f t="shared" si="0"/>
        <v>0</v>
      </c>
    </row>
    <row r="23" spans="1:6">
      <c r="A23" s="774"/>
      <c r="B23" s="775"/>
      <c r="C23" s="776"/>
      <c r="D23" s="777"/>
      <c r="E23" s="777"/>
      <c r="F23" s="777">
        <f t="shared" si="0"/>
        <v>0</v>
      </c>
    </row>
    <row r="24" spans="1:6">
      <c r="A24" s="774"/>
      <c r="B24" s="775"/>
      <c r="C24" s="776"/>
      <c r="D24" s="777"/>
      <c r="E24" s="777"/>
      <c r="F24" s="777">
        <f t="shared" si="0"/>
        <v>0</v>
      </c>
    </row>
    <row r="25" spans="1:6">
      <c r="A25" s="774"/>
      <c r="B25" s="775"/>
      <c r="C25" s="776"/>
      <c r="D25" s="777"/>
      <c r="E25" s="777"/>
      <c r="F25" s="777">
        <f t="shared" si="0"/>
        <v>0</v>
      </c>
    </row>
    <row r="26" spans="1:6">
      <c r="A26" s="774"/>
      <c r="B26" s="775"/>
      <c r="C26" s="776"/>
      <c r="D26" s="777"/>
      <c r="E26" s="777"/>
      <c r="F26" s="777">
        <f t="shared" si="0"/>
        <v>0</v>
      </c>
    </row>
    <row r="27" spans="1:6" ht="13.5" thickBot="1">
      <c r="A27" s="770"/>
      <c r="B27" s="771"/>
      <c r="C27" s="778"/>
      <c r="D27" s="779"/>
      <c r="E27" s="779"/>
      <c r="F27" s="779"/>
    </row>
    <row r="28" spans="1:6" ht="13.5" thickBot="1">
      <c r="A28" s="780" t="s">
        <v>368</v>
      </c>
      <c r="B28" s="781"/>
      <c r="C28" s="782">
        <f>SUM(C11:C27)</f>
        <v>0</v>
      </c>
      <c r="D28" s="783">
        <f t="shared" ref="D28:E28" si="1">SUM(D11:D27)</f>
        <v>0</v>
      </c>
      <c r="E28" s="783">
        <f t="shared" si="1"/>
        <v>0</v>
      </c>
      <c r="F28" s="783">
        <f>D28-E28</f>
        <v>0</v>
      </c>
    </row>
    <row r="29" spans="1:6" ht="12.75" customHeight="1" thickBot="1">
      <c r="A29" s="786"/>
      <c r="B29" s="787"/>
      <c r="C29" s="787"/>
      <c r="D29" s="787"/>
      <c r="E29" s="787"/>
      <c r="F29" s="787"/>
    </row>
    <row r="30" spans="1:6" ht="12.75" customHeight="1">
      <c r="A30" s="1032" t="s">
        <v>976</v>
      </c>
      <c r="B30" s="1033"/>
      <c r="C30" s="1034"/>
      <c r="D30" s="1034"/>
      <c r="E30" s="1034"/>
      <c r="F30" s="1035"/>
    </row>
    <row r="31" spans="1:6" ht="12.75" customHeight="1">
      <c r="A31" s="940"/>
      <c r="B31" s="555"/>
      <c r="C31" s="555"/>
      <c r="D31" s="555"/>
      <c r="E31" s="555"/>
      <c r="F31" s="1036"/>
    </row>
    <row r="32" spans="1:6" ht="12.75" customHeight="1">
      <c r="A32" s="2724" t="s">
        <v>975</v>
      </c>
      <c r="B32" s="2636"/>
      <c r="C32" s="2636"/>
      <c r="D32" s="2636"/>
      <c r="E32" s="2636"/>
      <c r="F32" s="2725"/>
    </row>
    <row r="33" spans="1:6" ht="12.75" customHeight="1">
      <c r="A33" s="2724"/>
      <c r="B33" s="2636"/>
      <c r="C33" s="2636"/>
      <c r="D33" s="2636"/>
      <c r="E33" s="2636"/>
      <c r="F33" s="2725"/>
    </row>
    <row r="34" spans="1:6">
      <c r="A34" s="1195"/>
      <c r="B34" s="1196"/>
      <c r="C34" s="1196"/>
      <c r="D34" s="1196"/>
      <c r="E34" s="1196"/>
      <c r="F34" s="1197"/>
    </row>
    <row r="35" spans="1:6">
      <c r="A35" s="1195"/>
      <c r="B35" s="1196"/>
      <c r="C35" s="1196"/>
      <c r="D35" s="1196"/>
      <c r="E35" s="1196"/>
      <c r="F35" s="1197"/>
    </row>
    <row r="36" spans="1:6">
      <c r="A36" s="1195"/>
      <c r="B36" s="1196"/>
      <c r="C36" s="1196"/>
      <c r="D36" s="1196"/>
      <c r="E36" s="1196"/>
      <c r="F36" s="1197"/>
    </row>
    <row r="37" spans="1:6">
      <c r="A37" s="1195"/>
      <c r="B37" s="1196"/>
      <c r="C37" s="1196"/>
      <c r="D37" s="1196"/>
      <c r="E37" s="1196"/>
      <c r="F37" s="1197"/>
    </row>
    <row r="38" spans="1:6">
      <c r="A38" s="1195"/>
      <c r="B38" s="1196"/>
      <c r="C38" s="1196"/>
      <c r="D38" s="1196"/>
      <c r="E38" s="1196"/>
      <c r="F38" s="1197"/>
    </row>
    <row r="39" spans="1:6">
      <c r="A39" s="1195"/>
      <c r="B39" s="1196"/>
      <c r="C39" s="1196"/>
      <c r="D39" s="1196"/>
      <c r="E39" s="1196"/>
      <c r="F39" s="1197"/>
    </row>
    <row r="40" spans="1:6">
      <c r="A40" s="1195"/>
      <c r="B40" s="1196"/>
      <c r="C40" s="1196"/>
      <c r="D40" s="1196"/>
      <c r="E40" s="1196"/>
      <c r="F40" s="1197"/>
    </row>
    <row r="41" spans="1:6">
      <c r="A41" s="1195"/>
      <c r="B41" s="1196"/>
      <c r="C41" s="1196"/>
      <c r="D41" s="1196"/>
      <c r="E41" s="1196"/>
      <c r="F41" s="1197"/>
    </row>
    <row r="42" spans="1:6">
      <c r="A42" s="1195"/>
      <c r="B42" s="1196"/>
      <c r="C42" s="1196"/>
      <c r="D42" s="1196"/>
      <c r="E42" s="1196"/>
      <c r="F42" s="1197"/>
    </row>
    <row r="43" spans="1:6">
      <c r="A43" s="1195"/>
      <c r="B43" s="1196"/>
      <c r="C43" s="1196"/>
      <c r="D43" s="1196"/>
      <c r="E43" s="1196"/>
      <c r="F43" s="1197"/>
    </row>
    <row r="44" spans="1:6">
      <c r="A44" s="1195"/>
      <c r="B44" s="1196"/>
      <c r="C44" s="1196"/>
      <c r="D44" s="1196"/>
      <c r="E44" s="1196"/>
      <c r="F44" s="1197"/>
    </row>
    <row r="45" spans="1:6">
      <c r="A45" s="1195"/>
      <c r="B45" s="1196"/>
      <c r="C45" s="1196"/>
      <c r="D45" s="1196"/>
      <c r="E45" s="1196"/>
      <c r="F45" s="1197"/>
    </row>
    <row r="46" spans="1:6">
      <c r="A46" s="1195"/>
      <c r="B46" s="1196"/>
      <c r="C46" s="1196"/>
      <c r="D46" s="1196"/>
      <c r="E46" s="1196"/>
      <c r="F46" s="1197"/>
    </row>
    <row r="47" spans="1:6">
      <c r="A47" s="1195"/>
      <c r="B47" s="1196"/>
      <c r="C47" s="1196"/>
      <c r="D47" s="1196"/>
      <c r="E47" s="1196"/>
      <c r="F47" s="1197"/>
    </row>
    <row r="48" spans="1:6">
      <c r="A48" s="1195"/>
      <c r="B48" s="1196"/>
      <c r="C48" s="1196"/>
      <c r="D48" s="1196"/>
      <c r="E48" s="1196"/>
      <c r="F48" s="1197"/>
    </row>
    <row r="49" spans="1:6" ht="13.5" thickBot="1">
      <c r="A49" s="801"/>
      <c r="B49" s="802"/>
      <c r="C49" s="802"/>
      <c r="D49" s="802"/>
      <c r="E49" s="802"/>
      <c r="F49" s="1112"/>
    </row>
    <row r="50" spans="1:6">
      <c r="A50" s="183"/>
      <c r="B50" s="83"/>
      <c r="C50" s="83"/>
      <c r="D50" s="83"/>
      <c r="E50" s="83"/>
      <c r="F50" s="83"/>
    </row>
    <row r="51" spans="1:6">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sheetPr published="0" enableFormatConditionsCalculation="0">
    <pageSetUpPr fitToPage="1"/>
  </sheetPr>
  <dimension ref="A1:C122"/>
  <sheetViews>
    <sheetView showGridLines="0" zoomScaleNormal="100" workbookViewId="0">
      <pane ySplit="1" topLeftCell="A2" activePane="bottomLeft" state="frozen"/>
      <selection activeCell="B40" sqref="B40"/>
      <selection pane="bottomLeft" activeCell="B9" sqref="B9"/>
    </sheetView>
  </sheetViews>
  <sheetFormatPr baseColWidth="10" defaultColWidth="8.85546875" defaultRowHeight="12.75"/>
  <cols>
    <col min="1" max="1" width="11" style="9" customWidth="1"/>
    <col min="2" max="2" width="148.42578125" style="9" bestFit="1" customWidth="1"/>
    <col min="3" max="3" width="3.140625" style="9" customWidth="1"/>
    <col min="4" max="16384" width="8.85546875" style="9"/>
  </cols>
  <sheetData>
    <row r="1" spans="1:3" ht="18">
      <c r="B1" s="2603" t="s">
        <v>1564</v>
      </c>
    </row>
    <row r="2" spans="1:3" ht="15" customHeight="1"/>
    <row r="3" spans="1:3" ht="15" customHeight="1">
      <c r="B3" s="74"/>
    </row>
    <row r="5" spans="1:3" ht="15" customHeight="1">
      <c r="B5" s="2599" t="s">
        <v>1562</v>
      </c>
      <c r="C5" s="19"/>
    </row>
    <row r="6" spans="1:3" ht="15" customHeight="1">
      <c r="B6" s="2599" t="s">
        <v>1555</v>
      </c>
      <c r="C6" s="19"/>
    </row>
    <row r="7" spans="1:3" s="1407" customFormat="1" ht="15" customHeight="1">
      <c r="B7" s="2599"/>
      <c r="C7" s="19"/>
    </row>
    <row r="8" spans="1:3" ht="15" customHeight="1">
      <c r="A8" s="472"/>
      <c r="B8" s="2600" t="str">
        <f>'Tableau 1A'!A1</f>
        <v>Tableau 1A : Bilan (comptabilité générale)</v>
      </c>
      <c r="C8" s="19"/>
    </row>
    <row r="9" spans="1:3" ht="15" customHeight="1">
      <c r="A9" s="472"/>
      <c r="B9" s="2599" t="s">
        <v>1017</v>
      </c>
      <c r="C9" s="19"/>
    </row>
    <row r="10" spans="1:3" ht="15" customHeight="1">
      <c r="A10" s="471"/>
      <c r="B10" s="2600" t="str">
        <f>'Tableau 1C'!A1</f>
        <v>Tableau 1C : Evolution bilantaire - Activités régulées du GRD Gaz</v>
      </c>
      <c r="C10" s="19"/>
    </row>
    <row r="11" spans="1:3" ht="15" customHeight="1">
      <c r="A11" s="471"/>
      <c r="B11" s="2599" t="s">
        <v>1018</v>
      </c>
      <c r="C11" s="19"/>
    </row>
    <row r="12" spans="1:3" ht="15" customHeight="1">
      <c r="A12" s="471"/>
      <c r="B12" s="2600" t="str">
        <f>'Tableau 1E'!A1</f>
        <v>Tableau 1E : Evolution des fonds propres et affectation du résultat</v>
      </c>
      <c r="C12" s="19"/>
    </row>
    <row r="13" spans="1:3" ht="15" customHeight="1">
      <c r="A13" s="471"/>
      <c r="B13" s="2599"/>
      <c r="C13" s="19"/>
    </row>
    <row r="14" spans="1:3" ht="15" customHeight="1">
      <c r="A14" s="471"/>
      <c r="B14" s="2601" t="str">
        <f>'Tableau 2'!A1</f>
        <v>Tableau 2 : Vue d'ensemble du compte de résultats</v>
      </c>
    </row>
    <row r="15" spans="1:3" ht="15" customHeight="1">
      <c r="A15" s="472"/>
      <c r="B15" s="2601" t="str">
        <f>'Tableau 2A'!A1</f>
        <v xml:space="preserve">Tableau 2A : Compte de résultats (comptabilité générale) </v>
      </c>
    </row>
    <row r="16" spans="1:3" ht="15" customHeight="1">
      <c r="A16" s="472"/>
      <c r="B16" s="2602" t="s">
        <v>1019</v>
      </c>
    </row>
    <row r="17" spans="1:3" ht="15" customHeight="1">
      <c r="A17" s="472"/>
      <c r="B17" s="2600" t="str">
        <f>'Tableau 3A'!A1</f>
        <v>Tableau 3A : Compte de résultats (comptabilité générale) - comptabilité analytique</v>
      </c>
      <c r="C17" s="19"/>
    </row>
    <row r="18" spans="1:3" ht="15" customHeight="1">
      <c r="A18" s="472"/>
      <c r="B18" s="2599" t="s">
        <v>1020</v>
      </c>
      <c r="C18" s="19"/>
    </row>
    <row r="19" spans="1:3" ht="15" customHeight="1">
      <c r="A19" s="472"/>
      <c r="B19" s="2600" t="str">
        <f>'Tableau 4A'!A1</f>
        <v>Tableau 4A : Compte de résultat par groupe de clients</v>
      </c>
      <c r="C19" s="19"/>
    </row>
    <row r="20" spans="1:3" ht="15" customHeight="1">
      <c r="A20" s="472"/>
      <c r="B20" s="2599" t="s">
        <v>1021</v>
      </c>
      <c r="C20" s="19"/>
    </row>
    <row r="21" spans="1:3" ht="15" customHeight="1">
      <c r="A21" s="472"/>
      <c r="B21" s="2599"/>
      <c r="C21" s="19"/>
    </row>
    <row r="22" spans="1:3" ht="15" customHeight="1">
      <c r="A22" s="472"/>
      <c r="B22" s="2599" t="s">
        <v>1022</v>
      </c>
      <c r="C22" s="19"/>
    </row>
    <row r="23" spans="1:3" ht="15" customHeight="1">
      <c r="A23" s="472"/>
      <c r="B23" s="2600"/>
      <c r="C23" s="19"/>
    </row>
    <row r="24" spans="1:3" ht="15" customHeight="1">
      <c r="A24" s="472"/>
      <c r="B24" s="2599" t="s">
        <v>1563</v>
      </c>
      <c r="C24" s="19"/>
    </row>
    <row r="25" spans="1:3" s="1407" customFormat="1" ht="15" customHeight="1">
      <c r="A25" s="472"/>
      <c r="B25" s="2600" t="str">
        <f>'Tableau 6 bis'!A1</f>
        <v>Tableau 6 bis : Correction du plafond des coûts gérables</v>
      </c>
      <c r="C25" s="19"/>
    </row>
    <row r="26" spans="1:3" s="1407" customFormat="1" ht="15" customHeight="1">
      <c r="A26" s="472"/>
      <c r="B26" s="96" t="str">
        <f>'Tableau 6 ter'!A1</f>
        <v xml:space="preserve">Tableau 6ter : Plafond Atrias </v>
      </c>
      <c r="C26" s="19"/>
    </row>
    <row r="27" spans="1:3" ht="15" customHeight="1">
      <c r="B27" s="96" t="str">
        <f>'Tableau 6A'!A1</f>
        <v>Tableau 6A :  Fiche budgétaire des coûts de dossier</v>
      </c>
      <c r="C27" s="19"/>
    </row>
    <row r="28" spans="1:3" ht="15" customHeight="1">
      <c r="B28" s="96" t="str">
        <f>'Tableau 6B'!A1</f>
        <v>Tableau 6B : Fiche budgétaire des coûts pour les installations hors infrastructure</v>
      </c>
      <c r="C28" s="19"/>
    </row>
    <row r="29" spans="1:3" ht="15" customHeight="1">
      <c r="B29" s="96" t="str">
        <f>'Tableau 6C'!A1</f>
        <v>Tableau 6C : Fiche budgétaire des coûts pour études d'infrastructure</v>
      </c>
      <c r="C29" s="19"/>
    </row>
    <row r="30" spans="1:3" ht="15" customHeight="1">
      <c r="B30" s="96" t="str">
        <f>'Tableau 6D'!A1</f>
        <v>Tableau 6D : Fiche budgétaire des coûts pour la construction et l'entretien de sous-stations pour détente MP</v>
      </c>
      <c r="C30" s="19"/>
    </row>
    <row r="31" spans="1:3" ht="15" customHeight="1">
      <c r="B31" s="96" t="str">
        <f>'Tableau 6E'!A1</f>
        <v>Tableau 6E : Fiche budgétaire des coûts pour la construction et l'entretien du réseau MP</v>
      </c>
      <c r="C31" s="19"/>
    </row>
    <row r="32" spans="1:3" ht="15" customHeight="1">
      <c r="B32" s="96" t="str">
        <f>'Tableau 6F'!A1</f>
        <v>Tableau 6F : Fiche budgétaire des coûts pour la construction et l'entretien des raccordements et compteurs MP</v>
      </c>
      <c r="C32" s="19"/>
    </row>
    <row r="33" spans="2:3" ht="15" customHeight="1">
      <c r="B33" s="96" t="str">
        <f>'Tableau 6G'!A1</f>
        <v>Tableau 6G : Fiche budgétaire des coûts pour la construction et l'entretien de cabines de gaz BP</v>
      </c>
      <c r="C33" s="19"/>
    </row>
    <row r="34" spans="2:3" ht="15" customHeight="1">
      <c r="B34" s="96" t="str">
        <f>'Tableau 6H'!A1</f>
        <v>Tableau 6H : Fiche budgétaire des coûts pour la construction et l'entretien du réseau BP</v>
      </c>
      <c r="C34" s="19"/>
    </row>
    <row r="35" spans="2:3" ht="15" customHeight="1">
      <c r="B35" s="96" t="str">
        <f>'Tableau 6I'!A1</f>
        <v>Tableau 6I : Fiche budgétaire des coûts pour la construction et l'entretien des raccordements et compteurs BP</v>
      </c>
      <c r="C35" s="19"/>
    </row>
    <row r="36" spans="2:3" ht="15" customHeight="1">
      <c r="B36" s="96" t="str">
        <f>'Tableau 6J'!A1</f>
        <v>Tableau 6J : Fiche budgétaire des autres coûts liés à l'infrastructure</v>
      </c>
      <c r="C36" s="19"/>
    </row>
    <row r="37" spans="2:3" ht="15" customHeight="1">
      <c r="B37" s="98" t="s">
        <v>1460</v>
      </c>
      <c r="C37" s="19"/>
    </row>
    <row r="38" spans="2:3" ht="15" customHeight="1">
      <c r="B38" s="96" t="str">
        <f>'Tableau 6L'!A1</f>
        <v>Tableau 6L : Fiche budgétaire pour la gestion du système</v>
      </c>
      <c r="C38" s="19"/>
    </row>
    <row r="39" spans="2:3" ht="15" customHeight="1">
      <c r="B39" s="96" t="str">
        <f>'Tableau 6M'!A1</f>
        <v>Tableau 6M : Fiche budgétaire des coûts de la mise à disposition d'appareils pour la mesure, le comptage et le rélevé</v>
      </c>
      <c r="C39" s="19"/>
    </row>
    <row r="40" spans="2:3" ht="15" customHeight="1">
      <c r="B40" s="96" t="str">
        <f>'Tableau 6N'!A1</f>
        <v>Tableau 6N : Fiche budgétaire projets (informatique)</v>
      </c>
      <c r="C40" s="19"/>
    </row>
    <row r="41" spans="2:3" ht="15" customHeight="1">
      <c r="B41" s="96" t="str">
        <f>'Tableau 6O'!A1</f>
        <v>Tableau 6O : Fiche budgétaire recherche et développement</v>
      </c>
      <c r="C41" s="19"/>
    </row>
    <row r="42" spans="2:3" ht="15" customHeight="1">
      <c r="B42" s="96" t="str">
        <f>'Tableau 6P'!A1</f>
        <v>Tableau 6P : Fiche budgétaire études effectuées par des tiers</v>
      </c>
      <c r="C42" s="19"/>
    </row>
    <row r="43" spans="2:3" ht="15" customHeight="1">
      <c r="B43" s="96"/>
      <c r="C43" s="19"/>
    </row>
    <row r="44" spans="2:3" ht="15" customHeight="1">
      <c r="B44" s="96" t="str">
        <f>'Tableau 7'!A1</f>
        <v>Tableau 7 : Coûts non gérables</v>
      </c>
      <c r="C44" s="19"/>
    </row>
    <row r="45" spans="2:3" s="1407" customFormat="1" ht="15" customHeight="1">
      <c r="B45" s="98" t="s">
        <v>1461</v>
      </c>
      <c r="C45" s="19"/>
    </row>
    <row r="46" spans="2:3" s="1407" customFormat="1" ht="15" customHeight="1">
      <c r="B46" s="98" t="s">
        <v>1462</v>
      </c>
      <c r="C46" s="19"/>
    </row>
    <row r="47" spans="2:3" ht="15" customHeight="1">
      <c r="B47" s="96" t="str">
        <f>'Tableau 7C'!A1</f>
        <v>Tableau 7C : Fiche budgétaire Transit entre gestionnaires de réseaux de distribution</v>
      </c>
      <c r="C47" s="19"/>
    </row>
    <row r="48" spans="2:3" ht="15" customHeight="1">
      <c r="B48" s="96" t="str">
        <f>'Tableau 7D'!A1</f>
        <v>Tableau 7D : Matrice transit</v>
      </c>
      <c r="C48" s="19"/>
    </row>
    <row r="49" spans="1:3" ht="15" customHeight="1">
      <c r="B49" s="96" t="str">
        <f>'Tableau 7E'!A1</f>
        <v>Tableau 7E : Fiche budgétaire des réductions de valeur (pour tous les comptes de grand livre de la classe 63)</v>
      </c>
      <c r="C49" s="19"/>
    </row>
    <row r="50" spans="1:3" ht="15" customHeight="1">
      <c r="B50" s="96" t="str">
        <f>'Tableau 7F'!A1</f>
        <v>Tableau 7F : Fiche budgétaire des provisions (pour tous les comptes de grand livre de la classe 63 qui concernent la constitution ou la reprise de provisions)</v>
      </c>
      <c r="C50" s="19"/>
    </row>
    <row r="51" spans="1:3" ht="15" customHeight="1">
      <c r="B51" s="96" t="str">
        <f>'Tableau 7G'!A1</f>
        <v>Tableau 7G : Fiche budgétaire autres coûts d'exploitation (pour tous les comptes de grand livre de la classe 64)</v>
      </c>
      <c r="C51" s="19"/>
    </row>
    <row r="52" spans="1:3" ht="15" customHeight="1">
      <c r="B52" s="96" t="str">
        <f>'Tableau 7H'!A1</f>
        <v>Tableau 7H : Fiche budgétaire autres produits d'exploitation (pour tous les comptes de grand livre de la classe 74)</v>
      </c>
      <c r="C52" s="19"/>
    </row>
    <row r="53" spans="1:3" ht="15" customHeight="1">
      <c r="B53" s="96" t="str">
        <f>'Tableau 7I'!A1</f>
        <v>Tableau 7I : Fiche budgétaire des charges financières (pour tous les comptes de grand livre de la classe 65) y compris Embedded costs</v>
      </c>
    </row>
    <row r="54" spans="1:3" ht="15" customHeight="1">
      <c r="B54" s="96" t="str">
        <f>'Tableau 7J'!A1</f>
        <v>Tableau 7J: Liste des emprunts et Embedded costs</v>
      </c>
    </row>
    <row r="55" spans="1:3" ht="15" customHeight="1">
      <c r="B55" s="96" t="str">
        <f>'Tableau 7K'!A1</f>
        <v>Tableau 7K : Fiche budgétaire des produits financiers (pour tous les comptes de grand livre de la classe 75)</v>
      </c>
    </row>
    <row r="56" spans="1:3" ht="15" customHeight="1">
      <c r="B56" s="96" t="str">
        <f>'Tableau 7L'!A1</f>
        <v>Tableau 7L : Fiche budgétaire des charges exceptionnelles (pour tous les comptes de grand livre de la classe 66)</v>
      </c>
    </row>
    <row r="57" spans="1:3" ht="15" customHeight="1">
      <c r="B57" s="96" t="str">
        <f>'Tableau 7M'!A1</f>
        <v>Tableau 7M : Fiche budgétaire des produits exceptionnels (pour tous les comptes de grand livre de la classe 76)</v>
      </c>
    </row>
    <row r="58" spans="1:3" ht="15" customHeight="1">
      <c r="A58" s="471"/>
      <c r="B58" s="96" t="str">
        <f>'Tableau 7N'!A1</f>
        <v xml:space="preserve">Tableau 7N : Fiche budgétaire pour l'activation interne </v>
      </c>
    </row>
    <row r="59" spans="1:3" ht="15" customHeight="1">
      <c r="A59" s="471"/>
      <c r="B59" s="96" t="str">
        <f>'Tableau 7O'!A1</f>
        <v>Tableau 7O : Fiche budgétaire services complémentaires</v>
      </c>
    </row>
    <row r="60" spans="1:3" ht="15" customHeight="1">
      <c r="A60" s="471"/>
      <c r="B60" s="96" t="str">
        <f>'Tableau 7P'!A1</f>
        <v>Tableau 7P : Fiche budgétaire services supplémentaires</v>
      </c>
    </row>
    <row r="61" spans="1:3" ht="15" customHeight="1">
      <c r="B61" s="96" t="str">
        <f>'Tableau 7Q'!A1</f>
        <v>Tableau 7Q : Fiche budgétaire pour les charges de pension des agents sous statut public</v>
      </c>
    </row>
    <row r="62" spans="1:3" ht="15" customHeight="1">
      <c r="B62" s="96"/>
    </row>
    <row r="63" spans="1:3" ht="15" customHeight="1">
      <c r="B63" s="96" t="str">
        <f>'Tableau 8A'!A1</f>
        <v>Tableau 8A : Réconciliation des charges totales avec le chiffre d'affaires pour les tarifs périodiques et non-périodiques</v>
      </c>
    </row>
    <row r="64" spans="1:3" ht="15" customHeight="1">
      <c r="B64" s="98" t="s">
        <v>1412</v>
      </c>
    </row>
    <row r="65" spans="2:2" ht="15" customHeight="1">
      <c r="B65" s="96" t="str">
        <f>'Tableau 8C'!A1</f>
        <v>Tableau 8C : Evolution des produits par composante tarifaire</v>
      </c>
    </row>
    <row r="66" spans="2:2" ht="15" customHeight="1">
      <c r="B66" s="96" t="str">
        <f>'Tableau 8D'!A1</f>
        <v>Tableau 8D : Correspondance entre les produits comptables et les produits du modèle de rapport</v>
      </c>
    </row>
    <row r="67" spans="2:2" ht="15" customHeight="1">
      <c r="B67" s="96"/>
    </row>
    <row r="68" spans="2:2" ht="15" customHeight="1">
      <c r="B68" s="96" t="str">
        <f>'Tableau 9A'!A1</f>
        <v>Tableau 9A : Évolution de l'actif régulé "primaire"</v>
      </c>
    </row>
    <row r="69" spans="2:2" ht="15" customHeight="1">
      <c r="B69" s="96" t="str">
        <f>'Tableau 9B'!A1</f>
        <v xml:space="preserve">Tableau 9B : Évolution de l'actif régulé "secondaire" </v>
      </c>
    </row>
    <row r="70" spans="2:2" ht="15" customHeight="1">
      <c r="B70" s="96" t="str">
        <f>'Tableau 9C'!A1</f>
        <v>Tableau 9C : Évolution de l'actif régulé selon l'AR 2008</v>
      </c>
    </row>
    <row r="71" spans="2:2" ht="15" customHeight="1">
      <c r="B71" s="96"/>
    </row>
    <row r="72" spans="2:2" ht="15" customHeight="1">
      <c r="B72" s="98" t="s">
        <v>1270</v>
      </c>
    </row>
    <row r="73" spans="2:2" ht="15" customHeight="1">
      <c r="B73" s="96" t="str">
        <f>'Tableau 10B'!A1</f>
        <v xml:space="preserve">Tableau 10B : Détail de l'évolution de l'actif régulé primaire </v>
      </c>
    </row>
    <row r="74" spans="2:2" ht="15" customHeight="1">
      <c r="B74" s="96" t="str">
        <f>'Tableau 10C'!A1</f>
        <v>Tableau 10C : Détail de l'évolution de l'actif régulé secondaire</v>
      </c>
    </row>
    <row r="75" spans="2:2" s="1407" customFormat="1" ht="15" customHeight="1">
      <c r="B75" s="96"/>
    </row>
    <row r="76" spans="2:2" ht="15" customHeight="1">
      <c r="B76" s="96" t="str">
        <f>'Tableau 11A'!A1</f>
        <v>Tableau 11A : Amortissements de l'actif régulé primaire à reprendre dans les tarifs</v>
      </c>
    </row>
    <row r="77" spans="2:2" ht="15" customHeight="1">
      <c r="B77" s="96" t="str">
        <f>'Tableau 11B'!A1</f>
        <v>Tableau 11B : Amortissements de l'actif régulé secondaire à reprendre dans les tarifs</v>
      </c>
    </row>
    <row r="78" spans="2:2" s="1407" customFormat="1" ht="15" customHeight="1">
      <c r="B78" s="96"/>
    </row>
    <row r="79" spans="2:2" ht="15" customHeight="1">
      <c r="B79" s="96" t="str">
        <f>'Tableau 12'!A1</f>
        <v>Tableau 12 : Besoin en Fonds de roulement net</v>
      </c>
    </row>
    <row r="80" spans="2:2" ht="15" customHeight="1">
      <c r="B80" s="96" t="str">
        <f>'Tableau 13'!A1</f>
        <v>Tableau 13 : Vue d'ensemble des comptes de régularisation</v>
      </c>
    </row>
    <row r="81" spans="2:2" s="1407" customFormat="1" ht="15" customHeight="1">
      <c r="B81" s="96"/>
    </row>
    <row r="82" spans="2:2" ht="15" customHeight="1">
      <c r="B82" s="96" t="str">
        <f>'Tableau 14'!A1</f>
        <v>Tableau 14 : Calcul de la marge bénéficiaire équitable totale et comparaison avec la marge équitable AR 2008</v>
      </c>
    </row>
    <row r="83" spans="2:2" ht="15" customHeight="1">
      <c r="B83" s="96" t="str">
        <f>'Tableau 14A'!A1</f>
        <v>Tableau 14A : Calcul du pourcentage de rendement primaire et de la marge bénéficiaire équitable primaire</v>
      </c>
    </row>
    <row r="84" spans="2:2" ht="15" customHeight="1">
      <c r="B84" s="96" t="str">
        <f>'Tableau 14B'!A1</f>
        <v>Tableau 14B : Calcul du pourcentage de rendement secondaire et de la marge bénéficiaire équitable secondaire</v>
      </c>
    </row>
    <row r="85" spans="2:2" ht="15" customHeight="1">
      <c r="B85" s="96" t="str">
        <f>'Tableau 14C'!A1</f>
        <v>Tableau 14C : Calcul du pourcentage de rendement et de la marge bénéficiaire équitable selon l'AR 2008</v>
      </c>
    </row>
    <row r="86" spans="2:2" ht="15" customHeight="1">
      <c r="B86" s="96"/>
    </row>
    <row r="87" spans="2:2" ht="15" customHeight="1">
      <c r="B87" s="96" t="str">
        <f>'Tableau 15'!A1</f>
        <v>Tableau 15 : Vue d'ensemble du cash-flow</v>
      </c>
    </row>
    <row r="88" spans="2:2" ht="15" customHeight="1">
      <c r="B88" s="96"/>
    </row>
    <row r="89" spans="2:2" s="192" customFormat="1" ht="15" customHeight="1">
      <c r="B89" s="473" t="str">
        <f>'Tableau 16A'!A1</f>
        <v>Tableau 16A : Fiche budgétaire des obligations de service public</v>
      </c>
    </row>
    <row r="90" spans="2:2" ht="15" customHeight="1">
      <c r="B90" s="96" t="str">
        <f>'Tableau 16B'!A1</f>
        <v xml:space="preserve">Tableau 16B  : Coût des obligations de service public </v>
      </c>
    </row>
    <row r="91" spans="2:2" ht="15" customHeight="1">
      <c r="B91" s="96"/>
    </row>
    <row r="92" spans="2:2" ht="15" customHeight="1">
      <c r="B92" s="96" t="str">
        <f>'Tableau 17'!A1</f>
        <v>Tableau 17 : Postes de tarif (impôts, prélèvements, surcharges, contributions et rétributions)</v>
      </c>
    </row>
    <row r="93" spans="2:2" s="1407" customFormat="1" ht="15" customHeight="1">
      <c r="B93" s="96" t="str">
        <f>Tableau_17___Postes_de_tarif__impôts__prélèvements__surcharges__contributions_et_rétributions</f>
        <v>Tableau 17A : Charges fiscales résultant de l'impôt des sociétés sur le résultat des activités régulées</v>
      </c>
    </row>
    <row r="94" spans="2:2" ht="15" customHeight="1">
      <c r="B94" s="96" t="str">
        <f>'Tableau 17B'!A1</f>
        <v>Tableau 17B : Fiche budgétaire redevance de voirie</v>
      </c>
    </row>
    <row r="95" spans="2:2" ht="15" customHeight="1">
      <c r="B95" s="96"/>
    </row>
    <row r="96" spans="2:2" ht="15" customHeight="1">
      <c r="B96" s="96" t="str">
        <f>'Tableau 18A'!A1</f>
        <v>Tableau 18A : Fiche budgétaire pour les pensions (hors ONSSAPL)</v>
      </c>
    </row>
    <row r="97" spans="1:2" ht="15" customHeight="1">
      <c r="B97" s="96" t="str">
        <f>'Tableau 18B'!A1</f>
        <v xml:space="preserve">Tableau 18B : Vue d'ensemble des obligations de pension </v>
      </c>
    </row>
    <row r="98" spans="1:2" ht="15" customHeight="1">
      <c r="B98" s="96"/>
    </row>
    <row r="99" spans="1:2" ht="15" customHeight="1">
      <c r="B99" s="96" t="str">
        <f>'Tableau 19'!A1</f>
        <v>Tableau 19 : Evolution des volumes/comparaison entre les volumes budgétés et les volumes réels</v>
      </c>
    </row>
    <row r="100" spans="1:2" ht="15" customHeight="1">
      <c r="B100" s="96"/>
    </row>
    <row r="101" spans="1:2" ht="15" customHeight="1">
      <c r="B101" s="96" t="str">
        <f>'Tableau 20A'!A1</f>
        <v>Tableau 20A : Coûts de personnel cadres et non-cadres</v>
      </c>
    </row>
    <row r="102" spans="1:2" ht="15" customHeight="1">
      <c r="B102" s="96" t="str">
        <f>'Tableau 20B'!A1</f>
        <v>Tableau 20B : Évolution de l'effectif du personnel en ETP</v>
      </c>
    </row>
    <row r="103" spans="1:2" ht="15" customHeight="1">
      <c r="A103" s="471"/>
      <c r="B103" s="96" t="str">
        <f>'Tableau 20C'!A1</f>
        <v>Tableau 20C : Coûts de personnel statutaires et non-statutaires</v>
      </c>
    </row>
    <row r="104" spans="1:2" ht="15" customHeight="1">
      <c r="A104" s="471"/>
      <c r="B104" s="96"/>
    </row>
    <row r="105" spans="1:2">
      <c r="B105" s="96" t="s">
        <v>1259</v>
      </c>
    </row>
    <row r="106" spans="1:2">
      <c r="B106" s="96" t="s">
        <v>1258</v>
      </c>
    </row>
    <row r="107" spans="1:2">
      <c r="B107" s="96" t="s">
        <v>1260</v>
      </c>
    </row>
    <row r="108" spans="1:2">
      <c r="B108" s="96" t="s">
        <v>1261</v>
      </c>
    </row>
    <row r="109" spans="1:2">
      <c r="B109" s="96"/>
    </row>
    <row r="110" spans="1:2">
      <c r="B110" s="96" t="s">
        <v>1262</v>
      </c>
    </row>
    <row r="111" spans="1:2">
      <c r="B111" s="96" t="s">
        <v>1263</v>
      </c>
    </row>
    <row r="112" spans="1:2">
      <c r="B112" s="96" t="s">
        <v>1264</v>
      </c>
    </row>
    <row r="113" spans="2:2">
      <c r="B113" s="96"/>
    </row>
    <row r="114" spans="2:2">
      <c r="B114" s="96" t="s">
        <v>1265</v>
      </c>
    </row>
    <row r="115" spans="2:2">
      <c r="B115" s="96" t="s">
        <v>1266</v>
      </c>
    </row>
    <row r="116" spans="2:2">
      <c r="B116" s="96" t="s">
        <v>1267</v>
      </c>
    </row>
    <row r="117" spans="2:2">
      <c r="B117" s="96" t="s">
        <v>1268</v>
      </c>
    </row>
    <row r="119" spans="2:2" ht="15" customHeight="1">
      <c r="B119" s="96" t="str">
        <f>'Tableau 28'!A1</f>
        <v>Tableau 28 : Vue d'ensemble des soldes</v>
      </c>
    </row>
    <row r="120" spans="2:2" ht="15" customHeight="1">
      <c r="B120" s="96" t="str">
        <f>'Tableau 29'!A1</f>
        <v>Tableau 29: Suivi des dettes et créances tarifaires</v>
      </c>
    </row>
    <row r="121" spans="2:2" ht="15" customHeight="1">
      <c r="B121" s="96"/>
    </row>
    <row r="122" spans="2:2" ht="15" customHeight="1">
      <c r="B122" s="96" t="str">
        <f>'Tableau 30'!A1</f>
        <v xml:space="preserve">Tableau 30: EAN et nombre de point de comptage </v>
      </c>
    </row>
  </sheetData>
  <phoneticPr fontId="63" type="noConversion"/>
  <hyperlinks>
    <hyperlink ref="B6" location="HYPOTHESES!A1" display="HYPOTHESES!A1"/>
    <hyperlink ref="B8" location="'Tableau 1A'!A1" display="'Tableau 1A'!A1"/>
    <hyperlink ref="B9" location="'Tableau 1B'!A1" display="'Tableau 1B'!A1"/>
    <hyperlink ref="B10" location="'Tableau 1C'!A1" display="'Tableau 1C'!A1"/>
    <hyperlink ref="B17" location="'Tableau 3A'!A1" display="'Tableau 3A'!A1"/>
    <hyperlink ref="B18" location="'Tableau 3B'!A1" display="'Tableau 3B'!A1"/>
    <hyperlink ref="B19" location="'Tableau 4A'!A1" display="'Tableau 4A'!A1"/>
    <hyperlink ref="B20" location="'Tableau 4B'!A1" display="'Tableau 4B'!A1"/>
    <hyperlink ref="B24" location="'Tableau 6 '!A1" display="'Tableau 6 '!A1"/>
    <hyperlink ref="B27" location="'Tableau 6A'!A1" display="'Tableau 6A'!A1"/>
    <hyperlink ref="B28" location="'Tableau 6B'!A1" display="'Tableau 6B'!A1"/>
    <hyperlink ref="B29" location="'Tableau 6C'!A1" display="'Tableau 6C'!A1"/>
    <hyperlink ref="B30" location="'Tableau 6D'!A1" display="'Tableau 6D'!A1"/>
    <hyperlink ref="B31" location="'Tableau 6E'!A1" display="'Tableau 6E'!A1"/>
    <hyperlink ref="B32" location="'Tableau 6F'!A1" display="'Tableau 6F'!A1"/>
    <hyperlink ref="B33" location="'Tableau 6G'!A1" display="'Tableau 6G'!A1"/>
    <hyperlink ref="B34" location="'Tableau 6H'!A1" display="'Tableau 6H'!A1"/>
    <hyperlink ref="B35" location="'Tableau 6I'!A1" display="'Tableau 6I'!A1"/>
    <hyperlink ref="B36" location="'Tableau 6J'!A1" display="'Tableau 6J'!A1"/>
    <hyperlink ref="B38" location="'Tableau 6L'!A1" display="'Tableau 6L'!A1"/>
    <hyperlink ref="B40" location="'Tableau 6N'!A1" display="'Tableau 6N'!A1"/>
    <hyperlink ref="B44" location="'Tableau 7'!A1" display="'Tableau 7'!A1"/>
    <hyperlink ref="B47" location="'Tableau 7C'!A1" display="'Tableau 7C'!A1"/>
    <hyperlink ref="B48" location="'Tableau 7D'!A1" display="'Tableau 7D'!A1"/>
    <hyperlink ref="B49" location="'Tableau 7E'!A1" display="'Tableau 7E'!A1"/>
    <hyperlink ref="B50" location="'Tableau 7F'!A1" display="'Tableau 7F'!A1"/>
    <hyperlink ref="B51" location="'Tableau 7G'!A1" display="'Tableau 7G'!A1"/>
    <hyperlink ref="B54" location="'Tableau 7J'!A1" display="'Tableau 7J'!A1"/>
    <hyperlink ref="B55" location="'Tableau 7K'!A1" display="'Tableau 7K'!A1"/>
    <hyperlink ref="B56" location="'Tableau 7L'!A1" display="'Tableau 7L'!A1"/>
    <hyperlink ref="B63" location="'Tableau 8A'!A1" display="'Tableau 8A'!A1"/>
    <hyperlink ref="B68" location="'Tableau 9A'!A1" display="'Tableau 9A'!A1"/>
    <hyperlink ref="B73" location="'Tableau 10B'!A1" display="'Tableau 10B'!A1"/>
    <hyperlink ref="B74" location="'Tableau 10C'!A1" display="'Tableau 10C'!A1"/>
    <hyperlink ref="B76" location="'Tableau 11A'!A1" display="'Tableau 11A'!A1"/>
    <hyperlink ref="B79" location="'Tableau 12'!A1" display="'Tableau 12'!A1"/>
    <hyperlink ref="B82" location="'Tableau 14'!A1" display="'Tableau 14'!A1"/>
    <hyperlink ref="B89" location="'Tableau 16A'!A1" display="'Tableau 16A'!A1"/>
    <hyperlink ref="B92" location="'Tableau 17'!A1" display="'Tableau 17'!A1"/>
    <hyperlink ref="B99" location="'Tableau 19'!A1" display="'Tableau 19'!A1"/>
    <hyperlink ref="B101" location="'Tableau 20A'!A1" display="'Tableau 20A'!A1"/>
    <hyperlink ref="B65" location="'Tableau 8C'!A1" display="'Tableau 8C'!A1"/>
    <hyperlink ref="B66" location="'Tableau 8D'!A1" display="'Tableau 8D'!A1"/>
    <hyperlink ref="B119" location="'Tableau 28'!A1" display="'Tableau 28'!A1"/>
    <hyperlink ref="B122" location="'Tableau 30'!A1" display="'Tableau 30'!A1"/>
    <hyperlink ref="B41" location="'Tableau 6O'!A1" display="'Tableau 6O'!A1"/>
    <hyperlink ref="B42" location="'Tableau 6P'!A1" display="'Tableau 6P'!A1"/>
    <hyperlink ref="B57" location="'Tableau 7M'!A1" display="'Tableau 7M'!A1"/>
    <hyperlink ref="B58" location="'Tableau 7N'!A1" display="'Tableau 7N'!A1"/>
    <hyperlink ref="B11" location="'Tableau 1D'!A1" display="'Tableau 1D'!A1"/>
    <hyperlink ref="B12" location="'Tableau 1E'!A1" display="'Tableau 1E'!A1"/>
    <hyperlink ref="B14" location="'Tableau 2'!A1" display="'Tableau 2'!A1"/>
    <hyperlink ref="B15" location="'Tableau 2A'!A1" display="'Tableau 2A'!A1"/>
    <hyperlink ref="B16" location="'Tableau 2B'!A1" display="'Tableau 2B'!A1"/>
    <hyperlink ref="B39" location="'Tableau 6M'!A1" display="'Tableau 6M'!A1"/>
    <hyperlink ref="B52" location="'Tableau 7H'!A1" display="'Tableau 7H'!A1"/>
    <hyperlink ref="B53" location="'Tableau 7I'!A1" display="'Tableau 7I'!A1"/>
    <hyperlink ref="B69" location="'Tableau 9B'!A1" display="'Tableau 9B'!A1"/>
    <hyperlink ref="B70" location="'Tableau 9C'!A1" display="'Tableau 9C'!A1"/>
    <hyperlink ref="B77" location="'Tableau 11B'!A1" display="'Tableau 11B'!A1"/>
    <hyperlink ref="B80" location="'Tableau 13'!A1" display="'Tableau 13'!A1"/>
    <hyperlink ref="B83" location="'Tableau 14A'!A1" display="'Tableau 14A'!A1"/>
    <hyperlink ref="B84" location="'Tableau 14B'!A1" display="'Tableau 14B'!A1"/>
    <hyperlink ref="B85" location="'Tableau 14C'!A1" display="'Tableau 14C'!A1"/>
    <hyperlink ref="B87" location="'Tableau 15'!A1" display="'Tableau 15'!A1"/>
    <hyperlink ref="B90" location="'Tableau 16B'!A1" display="'Tableau 16B'!A1"/>
    <hyperlink ref="B96" location="'Tableau 18A'!A1" display="'Tableau 18A'!A1"/>
    <hyperlink ref="B97" location="'Tableau 18B'!A1" display="'Tableau 18B'!A1"/>
    <hyperlink ref="B102" location="'Tableau 20B'!A1" display="'Tableau 20B'!A1"/>
    <hyperlink ref="B103" location="'Tableau 20C'!A1" display="'Tableau 20C'!A1"/>
    <hyperlink ref="B5" location="ANNEXES!A1" display="ANNEXES!A1"/>
    <hyperlink ref="B61" location="'Tableau 7O'!A1" display="'Tableau 7O'!A1"/>
    <hyperlink ref="B94" location="'Tableau 17B'!A1" display="'Tableau 17B'!A1"/>
    <hyperlink ref="B59:B60" location="'Tableau 7N'!A1" display="'Tableau 7N'!A1"/>
    <hyperlink ref="B120" location="'Tableau 29'!A1" display="'Tableau 29'!A1"/>
    <hyperlink ref="B26" location="'Tableau 6 ter'!A1" display="'Tableau 6 ter'!A1"/>
    <hyperlink ref="B25" location="'Tableau 6 bis'!A1" display="'Tableau 6 bis'!A1"/>
    <hyperlink ref="B93" location="'Tableau 17A'!A1" display="'Tableau 17A'!A1"/>
  </hyperlinks>
  <pageMargins left="0.55118110236220474" right="0.23622047244094491" top="0.59055118110236227" bottom="0.31496062992125984" header="0.39370078740157483" footer="0.15748031496062992"/>
  <pageSetup paperSize="9" scale="49"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sheetPr published="0">
    <pageSetUpPr fitToPage="1"/>
  </sheetPr>
  <dimension ref="A1:I51"/>
  <sheetViews>
    <sheetView showGridLines="0" workbookViewId="0">
      <selection activeCell="H16" sqref="H16"/>
    </sheetView>
  </sheetViews>
  <sheetFormatPr baseColWidth="10" defaultColWidth="8.85546875" defaultRowHeight="12.75"/>
  <cols>
    <col min="1" max="1" width="22" style="486" customWidth="1"/>
    <col min="2" max="2" width="58.5703125" style="486" customWidth="1"/>
    <col min="3" max="6" width="21.28515625" style="486" customWidth="1"/>
    <col min="7" max="16384" width="8.85546875" style="486"/>
  </cols>
  <sheetData>
    <row r="1" spans="1:9" ht="18">
      <c r="A1" s="75" t="s">
        <v>833</v>
      </c>
      <c r="B1" s="75"/>
      <c r="C1" s="75"/>
      <c r="D1" s="506"/>
      <c r="E1" s="506"/>
      <c r="F1" s="506"/>
    </row>
    <row r="2" spans="1:9">
      <c r="A2" s="62" t="str">
        <f>'PAGE DE GARDE'!C8</f>
        <v>GAZ</v>
      </c>
      <c r="B2" s="73" t="str">
        <f>'PAGE DE GARDE'!C10</f>
        <v>REALITE 2015 V0</v>
      </c>
      <c r="C2" s="508"/>
      <c r="D2" s="761"/>
      <c r="E2" s="508"/>
      <c r="F2" s="508"/>
      <c r="G2" s="485"/>
      <c r="H2" s="485"/>
      <c r="I2" s="485"/>
    </row>
    <row r="3" spans="1:9">
      <c r="A3" s="270" t="str">
        <f>'PAGE DE GARDE'!C7</f>
        <v>GRD</v>
      </c>
      <c r="B3" s="73"/>
      <c r="C3" s="508"/>
      <c r="D3" s="508"/>
      <c r="E3" s="508"/>
      <c r="F3" s="508"/>
      <c r="G3" s="485"/>
      <c r="H3" s="485"/>
      <c r="I3" s="485"/>
    </row>
    <row r="4" spans="1:9" ht="13.5" thickBot="1">
      <c r="G4" s="485"/>
    </row>
    <row r="5" spans="1:9">
      <c r="A5" s="763"/>
      <c r="B5" s="764"/>
      <c r="C5" s="764"/>
      <c r="D5" s="764"/>
      <c r="E5" s="764"/>
      <c r="F5" s="937"/>
    </row>
    <row r="6" spans="1:9">
      <c r="A6" s="765" t="s">
        <v>798</v>
      </c>
      <c r="B6" s="766"/>
      <c r="C6" s="767"/>
      <c r="D6" s="767"/>
      <c r="E6" s="767"/>
      <c r="F6" s="768"/>
    </row>
    <row r="7" spans="1:9" ht="13.5" thickBot="1">
      <c r="A7" s="769"/>
      <c r="B7" s="767"/>
      <c r="C7" s="767"/>
      <c r="D7" s="767"/>
      <c r="E7" s="767"/>
      <c r="F7" s="768"/>
    </row>
    <row r="8" spans="1:9" ht="12.75" customHeight="1">
      <c r="A8" s="2737" t="s">
        <v>800</v>
      </c>
      <c r="B8" s="2726" t="s">
        <v>801</v>
      </c>
      <c r="C8" s="2729" t="str">
        <f>'PAGE DE GARDE'!$B$16</f>
        <v>REALITE 2014</v>
      </c>
      <c r="D8" s="2729" t="str">
        <f>'PAGE DE GARDE'!$B$15</f>
        <v>BUDGET 2015</v>
      </c>
      <c r="E8" s="2729" t="str">
        <f>'PAGE DE GARDE'!$B$14</f>
        <v>REALITE 2015</v>
      </c>
      <c r="F8" s="2732" t="s">
        <v>974</v>
      </c>
    </row>
    <row r="9" spans="1:9">
      <c r="A9" s="2738"/>
      <c r="B9" s="2727"/>
      <c r="C9" s="2730"/>
      <c r="D9" s="2730"/>
      <c r="E9" s="2730"/>
      <c r="F9" s="2733"/>
    </row>
    <row r="10" spans="1:9" ht="13.5" thickBot="1">
      <c r="A10" s="2739"/>
      <c r="B10" s="2740"/>
      <c r="C10" s="2741"/>
      <c r="D10" s="2741"/>
      <c r="E10" s="2731"/>
      <c r="F10" s="2734"/>
    </row>
    <row r="11" spans="1:9">
      <c r="A11" s="770"/>
      <c r="B11" s="771"/>
      <c r="C11" s="772"/>
      <c r="D11" s="773"/>
      <c r="E11" s="773"/>
      <c r="F11" s="938"/>
    </row>
    <row r="12" spans="1:9">
      <c r="A12" s="774"/>
      <c r="B12" s="775"/>
      <c r="C12" s="776"/>
      <c r="D12" s="777"/>
      <c r="E12" s="777"/>
      <c r="F12" s="939">
        <f>D12-E12</f>
        <v>0</v>
      </c>
    </row>
    <row r="13" spans="1:9">
      <c r="A13" s="774"/>
      <c r="B13" s="775"/>
      <c r="C13" s="776"/>
      <c r="D13" s="777"/>
      <c r="E13" s="777"/>
      <c r="F13" s="939">
        <f t="shared" ref="F13:F26" si="0">D13-E13</f>
        <v>0</v>
      </c>
    </row>
    <row r="14" spans="1:9">
      <c r="A14" s="774"/>
      <c r="B14" s="775"/>
      <c r="C14" s="776"/>
      <c r="D14" s="777"/>
      <c r="E14" s="777"/>
      <c r="F14" s="939">
        <f t="shared" si="0"/>
        <v>0</v>
      </c>
    </row>
    <row r="15" spans="1:9">
      <c r="A15" s="774"/>
      <c r="B15" s="775"/>
      <c r="C15" s="776"/>
      <c r="D15" s="777"/>
      <c r="E15" s="777"/>
      <c r="F15" s="939">
        <f t="shared" si="0"/>
        <v>0</v>
      </c>
    </row>
    <row r="16" spans="1:9">
      <c r="A16" s="774"/>
      <c r="B16" s="775"/>
      <c r="C16" s="776"/>
      <c r="D16" s="777"/>
      <c r="E16" s="777"/>
      <c r="F16" s="939">
        <f t="shared" si="0"/>
        <v>0</v>
      </c>
    </row>
    <row r="17" spans="1:6">
      <c r="A17" s="774"/>
      <c r="B17" s="775"/>
      <c r="C17" s="776"/>
      <c r="D17" s="777"/>
      <c r="E17" s="777"/>
      <c r="F17" s="939">
        <f t="shared" si="0"/>
        <v>0</v>
      </c>
    </row>
    <row r="18" spans="1:6">
      <c r="A18" s="774"/>
      <c r="B18" s="775"/>
      <c r="C18" s="776"/>
      <c r="D18" s="777"/>
      <c r="E18" s="777"/>
      <c r="F18" s="939">
        <f t="shared" si="0"/>
        <v>0</v>
      </c>
    </row>
    <row r="19" spans="1:6">
      <c r="A19" s="774"/>
      <c r="B19" s="775"/>
      <c r="C19" s="776"/>
      <c r="D19" s="777"/>
      <c r="E19" s="777"/>
      <c r="F19" s="939">
        <f t="shared" si="0"/>
        <v>0</v>
      </c>
    </row>
    <row r="20" spans="1:6">
      <c r="A20" s="774"/>
      <c r="B20" s="775"/>
      <c r="C20" s="776"/>
      <c r="D20" s="777"/>
      <c r="E20" s="777"/>
      <c r="F20" s="939">
        <f t="shared" si="0"/>
        <v>0</v>
      </c>
    </row>
    <row r="21" spans="1:6">
      <c r="A21" s="774"/>
      <c r="B21" s="775"/>
      <c r="C21" s="776"/>
      <c r="D21" s="777"/>
      <c r="E21" s="777"/>
      <c r="F21" s="939">
        <f t="shared" si="0"/>
        <v>0</v>
      </c>
    </row>
    <row r="22" spans="1:6">
      <c r="A22" s="774"/>
      <c r="B22" s="775"/>
      <c r="C22" s="776"/>
      <c r="D22" s="777"/>
      <c r="E22" s="777"/>
      <c r="F22" s="939">
        <f t="shared" si="0"/>
        <v>0</v>
      </c>
    </row>
    <row r="23" spans="1:6">
      <c r="A23" s="774"/>
      <c r="B23" s="775"/>
      <c r="C23" s="776"/>
      <c r="D23" s="777"/>
      <c r="E23" s="777"/>
      <c r="F23" s="939">
        <f t="shared" si="0"/>
        <v>0</v>
      </c>
    </row>
    <row r="24" spans="1:6">
      <c r="A24" s="774"/>
      <c r="B24" s="775"/>
      <c r="C24" s="776"/>
      <c r="D24" s="777"/>
      <c r="E24" s="777"/>
      <c r="F24" s="939">
        <f t="shared" si="0"/>
        <v>0</v>
      </c>
    </row>
    <row r="25" spans="1:6">
      <c r="A25" s="774"/>
      <c r="B25" s="775"/>
      <c r="C25" s="776"/>
      <c r="D25" s="777"/>
      <c r="E25" s="777"/>
      <c r="F25" s="939">
        <f t="shared" si="0"/>
        <v>0</v>
      </c>
    </row>
    <row r="26" spans="1:6">
      <c r="A26" s="774"/>
      <c r="B26" s="775"/>
      <c r="C26" s="776"/>
      <c r="D26" s="777"/>
      <c r="E26" s="777"/>
      <c r="F26" s="939">
        <f t="shared" si="0"/>
        <v>0</v>
      </c>
    </row>
    <row r="27" spans="1:6" ht="13.5" thickBot="1">
      <c r="A27" s="770"/>
      <c r="B27" s="771"/>
      <c r="C27" s="778"/>
      <c r="D27" s="975"/>
      <c r="E27" s="975"/>
      <c r="F27" s="1252"/>
    </row>
    <row r="28" spans="1:6" ht="13.5" thickBot="1">
      <c r="A28" s="780" t="s">
        <v>368</v>
      </c>
      <c r="B28" s="781"/>
      <c r="C28" s="782">
        <f>SUM(C11:C27)</f>
        <v>0</v>
      </c>
      <c r="D28" s="783">
        <f t="shared" ref="D28:E28" si="1">SUM(D11:D27)</f>
        <v>0</v>
      </c>
      <c r="E28" s="783">
        <f t="shared" si="1"/>
        <v>0</v>
      </c>
      <c r="F28" s="784">
        <f>D28-E28</f>
        <v>0</v>
      </c>
    </row>
    <row r="29" spans="1:6" ht="13.5" thickBot="1">
      <c r="A29" s="1253"/>
      <c r="B29" s="1254"/>
      <c r="C29" s="1254"/>
      <c r="D29" s="1254"/>
      <c r="E29" s="1254"/>
      <c r="F29" s="1255"/>
    </row>
    <row r="30" spans="1:6" ht="12.75" customHeight="1">
      <c r="A30" s="1032" t="s">
        <v>976</v>
      </c>
      <c r="B30" s="1033"/>
      <c r="C30" s="1034"/>
      <c r="D30" s="1034"/>
      <c r="E30" s="1034"/>
      <c r="F30" s="1035"/>
    </row>
    <row r="31" spans="1:6" ht="12.75" customHeight="1">
      <c r="A31" s="940"/>
      <c r="B31" s="555"/>
      <c r="C31" s="555"/>
      <c r="D31" s="555"/>
      <c r="E31" s="555"/>
      <c r="F31" s="1036"/>
    </row>
    <row r="32" spans="1:6" ht="12.75" customHeight="1">
      <c r="A32" s="2724" t="s">
        <v>975</v>
      </c>
      <c r="B32" s="2636"/>
      <c r="C32" s="2636"/>
      <c r="D32" s="2636"/>
      <c r="E32" s="2636"/>
      <c r="F32" s="2725"/>
    </row>
    <row r="33" spans="1:6" ht="12.75" customHeight="1">
      <c r="A33" s="2724"/>
      <c r="B33" s="2636"/>
      <c r="C33" s="2636"/>
      <c r="D33" s="2636"/>
      <c r="E33" s="2636"/>
      <c r="F33" s="2725"/>
    </row>
    <row r="34" spans="1:6">
      <c r="A34" s="1195"/>
      <c r="B34" s="1196"/>
      <c r="C34" s="1196"/>
      <c r="D34" s="1196"/>
      <c r="E34" s="1196"/>
      <c r="F34" s="1197"/>
    </row>
    <row r="35" spans="1:6">
      <c r="A35" s="1195"/>
      <c r="B35" s="1196"/>
      <c r="C35" s="1196"/>
      <c r="D35" s="1196"/>
      <c r="E35" s="1196"/>
      <c r="F35" s="1197"/>
    </row>
    <row r="36" spans="1:6">
      <c r="A36" s="1195"/>
      <c r="B36" s="1196"/>
      <c r="C36" s="1196"/>
      <c r="D36" s="1196"/>
      <c r="E36" s="1196"/>
      <c r="F36" s="1197"/>
    </row>
    <row r="37" spans="1:6">
      <c r="A37" s="1195"/>
      <c r="B37" s="1196"/>
      <c r="C37" s="1196"/>
      <c r="D37" s="1196"/>
      <c r="E37" s="1196"/>
      <c r="F37" s="1197"/>
    </row>
    <row r="38" spans="1:6">
      <c r="A38" s="1195"/>
      <c r="B38" s="1196"/>
      <c r="C38" s="1196"/>
      <c r="D38" s="1196"/>
      <c r="E38" s="1196"/>
      <c r="F38" s="1197"/>
    </row>
    <row r="39" spans="1:6">
      <c r="A39" s="1195"/>
      <c r="B39" s="1196"/>
      <c r="C39" s="1196"/>
      <c r="D39" s="1196"/>
      <c r="E39" s="1196"/>
      <c r="F39" s="1197"/>
    </row>
    <row r="40" spans="1:6">
      <c r="A40" s="1195"/>
      <c r="B40" s="1196"/>
      <c r="C40" s="1196"/>
      <c r="D40" s="1196"/>
      <c r="E40" s="1196"/>
      <c r="F40" s="1197"/>
    </row>
    <row r="41" spans="1:6">
      <c r="A41" s="1195"/>
      <c r="B41" s="1196"/>
      <c r="C41" s="1196"/>
      <c r="D41" s="1196"/>
      <c r="E41" s="1196"/>
      <c r="F41" s="1197"/>
    </row>
    <row r="42" spans="1:6">
      <c r="A42" s="1195"/>
      <c r="B42" s="1196"/>
      <c r="C42" s="1196"/>
      <c r="D42" s="1196"/>
      <c r="E42" s="1196"/>
      <c r="F42" s="1197"/>
    </row>
    <row r="43" spans="1:6">
      <c r="A43" s="1195"/>
      <c r="B43" s="1196"/>
      <c r="C43" s="1196"/>
      <c r="D43" s="1196"/>
      <c r="E43" s="1196"/>
      <c r="F43" s="1197"/>
    </row>
    <row r="44" spans="1:6">
      <c r="A44" s="1195"/>
      <c r="B44" s="1196"/>
      <c r="C44" s="1196"/>
      <c r="D44" s="1196"/>
      <c r="E44" s="1196"/>
      <c r="F44" s="1197"/>
    </row>
    <row r="45" spans="1:6">
      <c r="A45" s="1195"/>
      <c r="B45" s="1196"/>
      <c r="C45" s="1196"/>
      <c r="D45" s="1196"/>
      <c r="E45" s="1196"/>
      <c r="F45" s="1197"/>
    </row>
    <row r="46" spans="1:6">
      <c r="A46" s="1195"/>
      <c r="B46" s="1196"/>
      <c r="C46" s="1196"/>
      <c r="D46" s="1196"/>
      <c r="E46" s="1196"/>
      <c r="F46" s="1197"/>
    </row>
    <row r="47" spans="1:6">
      <c r="A47" s="1195"/>
      <c r="B47" s="1196"/>
      <c r="C47" s="1196"/>
      <c r="D47" s="1196"/>
      <c r="E47" s="1196"/>
      <c r="F47" s="1197"/>
    </row>
    <row r="48" spans="1:6">
      <c r="A48" s="1195"/>
      <c r="B48" s="1196"/>
      <c r="C48" s="1196"/>
      <c r="D48" s="1196"/>
      <c r="E48" s="1196"/>
      <c r="F48" s="1197"/>
    </row>
    <row r="49" spans="1:6" ht="13.5" thickBot="1">
      <c r="A49" s="801"/>
      <c r="B49" s="802"/>
      <c r="C49" s="802"/>
      <c r="D49" s="802"/>
      <c r="E49" s="802"/>
      <c r="F49" s="1112"/>
    </row>
    <row r="50" spans="1:6">
      <c r="A50" s="183"/>
      <c r="B50" s="83"/>
      <c r="C50" s="83"/>
      <c r="D50" s="83"/>
      <c r="E50" s="83"/>
      <c r="F50" s="83"/>
    </row>
    <row r="51" spans="1:6">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sheetPr published="0">
    <pageSetUpPr fitToPage="1"/>
  </sheetPr>
  <dimension ref="A1:E66"/>
  <sheetViews>
    <sheetView showGridLines="0" zoomScaleNormal="100" workbookViewId="0">
      <selection activeCell="F1" sqref="F1"/>
    </sheetView>
  </sheetViews>
  <sheetFormatPr baseColWidth="10" defaultColWidth="8.85546875" defaultRowHeight="12.75"/>
  <cols>
    <col min="1" max="1" width="63.42578125" style="486" customWidth="1"/>
    <col min="2" max="2" width="19.7109375" style="486" customWidth="1"/>
    <col min="3" max="3" width="20.7109375" style="486" customWidth="1"/>
    <col min="4" max="5" width="19.7109375" style="486" customWidth="1"/>
    <col min="6" max="16384" width="8.85546875" style="486"/>
  </cols>
  <sheetData>
    <row r="1" spans="1:5" s="507" customFormat="1" ht="18">
      <c r="A1" s="75" t="s">
        <v>834</v>
      </c>
      <c r="B1" s="75"/>
      <c r="C1" s="506"/>
      <c r="D1" s="506"/>
      <c r="E1" s="506"/>
    </row>
    <row r="2" spans="1:5" s="509" customFormat="1" ht="11.25">
      <c r="A2" s="62" t="str">
        <f>'PAGE DE GARDE'!C8</f>
        <v>GAZ</v>
      </c>
      <c r="B2" s="73" t="str">
        <f>'PAGE DE GARDE'!C10</f>
        <v>REALITE 2015 V0</v>
      </c>
      <c r="C2" s="508"/>
      <c r="D2" s="508"/>
      <c r="E2" s="508"/>
    </row>
    <row r="3" spans="1:5" s="509" customFormat="1" ht="11.25">
      <c r="A3" s="270" t="str">
        <f>'PAGE DE GARDE'!C7</f>
        <v>GRD</v>
      </c>
      <c r="B3" s="73"/>
      <c r="C3" s="508"/>
      <c r="D3" s="508"/>
      <c r="E3" s="508"/>
    </row>
    <row r="4" spans="1:5" s="970" customFormat="1" ht="18.75" thickBot="1">
      <c r="A4" s="968"/>
      <c r="B4" s="969"/>
      <c r="C4" s="969"/>
      <c r="D4" s="969"/>
      <c r="E4" s="969"/>
    </row>
    <row r="5" spans="1:5" ht="13.5" thickBot="1">
      <c r="A5" s="2742" t="s">
        <v>516</v>
      </c>
      <c r="B5" s="2743"/>
      <c r="C5" s="2743"/>
      <c r="D5" s="2743"/>
      <c r="E5" s="2744"/>
    </row>
    <row r="6" spans="1:5" ht="12.75" customHeight="1">
      <c r="A6" s="1513" t="s">
        <v>397</v>
      </c>
      <c r="B6" s="2745" t="str">
        <f>'PAGE DE GARDE'!$B$16</f>
        <v>REALITE 2014</v>
      </c>
      <c r="C6" s="2745" t="str">
        <f>'PAGE DE GARDE'!$B$15</f>
        <v>BUDGET 2015</v>
      </c>
      <c r="D6" s="2745" t="str">
        <f>'PAGE DE GARDE'!$B$14</f>
        <v>REALITE 2015</v>
      </c>
      <c r="E6" s="2745" t="s">
        <v>974</v>
      </c>
    </row>
    <row r="7" spans="1:5" ht="27" customHeight="1">
      <c r="A7" s="1514"/>
      <c r="B7" s="2746"/>
      <c r="C7" s="2746"/>
      <c r="D7" s="2746"/>
      <c r="E7" s="2746"/>
    </row>
    <row r="8" spans="1:5" ht="15">
      <c r="A8" s="1515"/>
      <c r="B8" s="1516"/>
      <c r="C8" s="1517"/>
      <c r="D8" s="1518"/>
      <c r="E8" s="1516"/>
    </row>
    <row r="9" spans="1:5" ht="15">
      <c r="A9" s="1536" t="s">
        <v>212</v>
      </c>
      <c r="B9" s="1519"/>
      <c r="C9" s="1520"/>
      <c r="D9" s="1521"/>
      <c r="E9" s="1519"/>
    </row>
    <row r="10" spans="1:5" ht="15">
      <c r="A10" s="1515"/>
      <c r="B10" s="1535"/>
      <c r="C10" s="1538"/>
      <c r="D10" s="1539"/>
      <c r="E10" s="1535"/>
    </row>
    <row r="11" spans="1:5">
      <c r="A11" s="1544" t="s">
        <v>437</v>
      </c>
      <c r="B11" s="1529"/>
      <c r="C11" s="1537"/>
      <c r="D11" s="1529"/>
      <c r="E11" s="1529">
        <f>+C11-D11</f>
        <v>0</v>
      </c>
    </row>
    <row r="12" spans="1:5">
      <c r="A12" s="1544" t="s">
        <v>398</v>
      </c>
      <c r="B12" s="1529"/>
      <c r="C12" s="1537"/>
      <c r="D12" s="1529"/>
      <c r="E12" s="1529">
        <f>+C12-D12</f>
        <v>0</v>
      </c>
    </row>
    <row r="13" spans="1:5">
      <c r="A13" s="1544" t="s">
        <v>399</v>
      </c>
      <c r="B13" s="1529"/>
      <c r="C13" s="1537"/>
      <c r="D13" s="1529"/>
      <c r="E13" s="1529">
        <f>+C13-D13</f>
        <v>0</v>
      </c>
    </row>
    <row r="14" spans="1:5" ht="15">
      <c r="A14" s="1515"/>
      <c r="B14" s="1535"/>
      <c r="C14" s="1538"/>
      <c r="D14" s="1539"/>
      <c r="E14" s="1535"/>
    </row>
    <row r="15" spans="1:5">
      <c r="A15" s="1544" t="s">
        <v>438</v>
      </c>
      <c r="B15" s="1529"/>
      <c r="C15" s="1537"/>
      <c r="D15" s="1529"/>
      <c r="E15" s="1529">
        <f>+C15-D15</f>
        <v>0</v>
      </c>
    </row>
    <row r="16" spans="1:5">
      <c r="A16" s="1544" t="s">
        <v>347</v>
      </c>
      <c r="B16" s="1529"/>
      <c r="C16" s="1537"/>
      <c r="D16" s="1529"/>
      <c r="E16" s="1529">
        <f>+C16-D16</f>
        <v>0</v>
      </c>
    </row>
    <row r="17" spans="1:5">
      <c r="A17" s="1544" t="s">
        <v>348</v>
      </c>
      <c r="B17" s="1529"/>
      <c r="C17" s="1537"/>
      <c r="D17" s="1529"/>
      <c r="E17" s="1529">
        <f>+C17-D17</f>
        <v>0</v>
      </c>
    </row>
    <row r="18" spans="1:5">
      <c r="A18" s="1544" t="s">
        <v>349</v>
      </c>
      <c r="B18" s="1529"/>
      <c r="C18" s="1537"/>
      <c r="D18" s="1529"/>
      <c r="E18" s="1529">
        <f>+C18-D18</f>
        <v>0</v>
      </c>
    </row>
    <row r="19" spans="1:5">
      <c r="A19" s="1522"/>
      <c r="B19" s="1533"/>
      <c r="C19" s="1540"/>
      <c r="D19" s="1533"/>
      <c r="E19" s="1535"/>
    </row>
    <row r="20" spans="1:5">
      <c r="A20" s="1544" t="s">
        <v>213</v>
      </c>
      <c r="B20" s="1529"/>
      <c r="C20" s="1537"/>
      <c r="D20" s="1529"/>
      <c r="E20" s="1529">
        <f>+C20-D20</f>
        <v>0</v>
      </c>
    </row>
    <row r="21" spans="1:5">
      <c r="A21" s="1544" t="s">
        <v>206</v>
      </c>
      <c r="B21" s="1529"/>
      <c r="C21" s="1537"/>
      <c r="D21" s="1529"/>
      <c r="E21" s="1529">
        <f>+C21-D21</f>
        <v>0</v>
      </c>
    </row>
    <row r="22" spans="1:5">
      <c r="A22" s="1544" t="s">
        <v>214</v>
      </c>
      <c r="B22" s="1529"/>
      <c r="C22" s="1537"/>
      <c r="D22" s="1529"/>
      <c r="E22" s="1529">
        <f>+C22-D22</f>
        <v>0</v>
      </c>
    </row>
    <row r="23" spans="1:5">
      <c r="A23" s="1544" t="s">
        <v>215</v>
      </c>
      <c r="B23" s="1529"/>
      <c r="C23" s="1537"/>
      <c r="D23" s="1529"/>
      <c r="E23" s="1529">
        <f>+C23-D23</f>
        <v>0</v>
      </c>
    </row>
    <row r="24" spans="1:5" ht="15.75" thickBot="1">
      <c r="A24" s="1523"/>
      <c r="B24" s="1541"/>
      <c r="C24" s="1542"/>
      <c r="D24" s="1543"/>
      <c r="E24" s="1541"/>
    </row>
    <row r="25" spans="1:5" ht="13.5" thickBot="1">
      <c r="A25" s="1524" t="s">
        <v>216</v>
      </c>
      <c r="B25" s="782">
        <f>SUM(B11:B23)</f>
        <v>0</v>
      </c>
      <c r="C25" s="782">
        <f>SUM(C11:C23)</f>
        <v>0</v>
      </c>
      <c r="D25" s="782">
        <f>SUM(D11:D23)</f>
        <v>0</v>
      </c>
      <c r="E25" s="781">
        <f>C25-D25</f>
        <v>0</v>
      </c>
    </row>
    <row r="30" spans="1:5" ht="13.5" thickBot="1"/>
    <row r="31" spans="1:5" ht="13.5" thickBot="1">
      <c r="A31" s="2742" t="s">
        <v>517</v>
      </c>
      <c r="B31" s="2743"/>
      <c r="C31" s="2743"/>
      <c r="D31" s="2743"/>
      <c r="E31" s="2744"/>
    </row>
    <row r="32" spans="1:5" ht="12.75" customHeight="1">
      <c r="A32" s="1513" t="s">
        <v>397</v>
      </c>
      <c r="B32" s="2745" t="str">
        <f>'PAGE DE GARDE'!$B$16</f>
        <v>REALITE 2014</v>
      </c>
      <c r="C32" s="2745" t="str">
        <f>'PAGE DE GARDE'!$B$15</f>
        <v>BUDGET 2015</v>
      </c>
      <c r="D32" s="2745" t="str">
        <f>'PAGE DE GARDE'!$B$14</f>
        <v>REALITE 2015</v>
      </c>
      <c r="E32" s="2745" t="s">
        <v>974</v>
      </c>
    </row>
    <row r="33" spans="1:5" ht="25.5" customHeight="1">
      <c r="A33" s="1514"/>
      <c r="B33" s="2746"/>
      <c r="C33" s="2746"/>
      <c r="D33" s="2746"/>
      <c r="E33" s="2746"/>
    </row>
    <row r="34" spans="1:5" ht="15">
      <c r="A34" s="1515"/>
      <c r="B34" s="1516"/>
      <c r="C34" s="1518"/>
      <c r="D34" s="1518"/>
      <c r="E34" s="1516"/>
    </row>
    <row r="35" spans="1:5" ht="15">
      <c r="A35" s="1536" t="s">
        <v>212</v>
      </c>
      <c r="B35" s="1519"/>
      <c r="C35" s="1521"/>
      <c r="D35" s="1521"/>
      <c r="E35" s="1519"/>
    </row>
    <row r="36" spans="1:5" ht="15">
      <c r="A36" s="1515"/>
      <c r="B36" s="1516"/>
      <c r="C36" s="1518"/>
      <c r="D36" s="1518"/>
      <c r="E36" s="1516"/>
    </row>
    <row r="37" spans="1:5">
      <c r="A37" s="1525" t="s">
        <v>1303</v>
      </c>
      <c r="B37" s="1529"/>
      <c r="C37" s="1529"/>
      <c r="D37" s="1529"/>
      <c r="E37" s="1530">
        <f>C37-D37</f>
        <v>0</v>
      </c>
    </row>
    <row r="38" spans="1:5">
      <c r="A38" s="1525" t="s">
        <v>505</v>
      </c>
      <c r="B38" s="1529"/>
      <c r="C38" s="1529"/>
      <c r="D38" s="1529"/>
      <c r="E38" s="1530">
        <f t="shared" ref="E38:E51" si="0">C38-D38</f>
        <v>0</v>
      </c>
    </row>
    <row r="39" spans="1:5">
      <c r="A39" s="1525" t="s">
        <v>271</v>
      </c>
      <c r="B39" s="1529"/>
      <c r="C39" s="1529"/>
      <c r="D39" s="1529"/>
      <c r="E39" s="1530">
        <f t="shared" si="0"/>
        <v>0</v>
      </c>
    </row>
    <row r="40" spans="1:5">
      <c r="A40" s="1525" t="s">
        <v>506</v>
      </c>
      <c r="B40" s="1529"/>
      <c r="C40" s="1529"/>
      <c r="D40" s="1529"/>
      <c r="E40" s="1530">
        <f t="shared" si="0"/>
        <v>0</v>
      </c>
    </row>
    <row r="41" spans="1:5">
      <c r="A41" s="1525" t="s">
        <v>911</v>
      </c>
      <c r="B41" s="1529"/>
      <c r="C41" s="1529"/>
      <c r="D41" s="1529"/>
      <c r="E41" s="1530">
        <f t="shared" si="0"/>
        <v>0</v>
      </c>
    </row>
    <row r="42" spans="1:5">
      <c r="A42" s="1525" t="s">
        <v>912</v>
      </c>
      <c r="B42" s="1529"/>
      <c r="C42" s="1529"/>
      <c r="D42" s="1529"/>
      <c r="E42" s="1530">
        <f t="shared" si="0"/>
        <v>0</v>
      </c>
    </row>
    <row r="43" spans="1:5">
      <c r="A43" s="1525" t="s">
        <v>18</v>
      </c>
      <c r="B43" s="1529"/>
      <c r="C43" s="1529"/>
      <c r="D43" s="1529"/>
      <c r="E43" s="1530">
        <f t="shared" si="0"/>
        <v>0</v>
      </c>
    </row>
    <row r="44" spans="1:5">
      <c r="A44" s="1525" t="s">
        <v>281</v>
      </c>
      <c r="B44" s="1529"/>
      <c r="C44" s="1529"/>
      <c r="D44" s="1529"/>
      <c r="E44" s="1530">
        <f t="shared" si="0"/>
        <v>0</v>
      </c>
    </row>
    <row r="45" spans="1:5">
      <c r="A45" s="1525" t="s">
        <v>282</v>
      </c>
      <c r="B45" s="1529"/>
      <c r="C45" s="1529"/>
      <c r="D45" s="1529"/>
      <c r="E45" s="1530">
        <f t="shared" si="0"/>
        <v>0</v>
      </c>
    </row>
    <row r="46" spans="1:5">
      <c r="A46" s="1525" t="s">
        <v>283</v>
      </c>
      <c r="B46" s="1529"/>
      <c r="C46" s="1529"/>
      <c r="D46" s="1529"/>
      <c r="E46" s="1530">
        <f t="shared" si="0"/>
        <v>0</v>
      </c>
    </row>
    <row r="47" spans="1:5">
      <c r="A47" s="1525" t="s">
        <v>518</v>
      </c>
      <c r="B47" s="1529"/>
      <c r="C47" s="1529"/>
      <c r="D47" s="1529"/>
      <c r="E47" s="1530">
        <f t="shared" si="0"/>
        <v>0</v>
      </c>
    </row>
    <row r="48" spans="1:5">
      <c r="A48" s="1525" t="s">
        <v>1414</v>
      </c>
      <c r="B48" s="1529"/>
      <c r="C48" s="1529"/>
      <c r="D48" s="1529"/>
      <c r="E48" s="1530">
        <f t="shared" si="0"/>
        <v>0</v>
      </c>
    </row>
    <row r="49" spans="1:5">
      <c r="A49" s="1525" t="s">
        <v>285</v>
      </c>
      <c r="B49" s="1529"/>
      <c r="C49" s="1529"/>
      <c r="D49" s="1529"/>
      <c r="E49" s="1530">
        <f t="shared" si="0"/>
        <v>0</v>
      </c>
    </row>
    <row r="50" spans="1:5">
      <c r="A50" s="1525" t="s">
        <v>647</v>
      </c>
      <c r="B50" s="1529"/>
      <c r="C50" s="1529"/>
      <c r="D50" s="1529"/>
      <c r="E50" s="1530">
        <f t="shared" si="0"/>
        <v>0</v>
      </c>
    </row>
    <row r="51" spans="1:5">
      <c r="A51" s="1525" t="s">
        <v>161</v>
      </c>
      <c r="B51" s="1529"/>
      <c r="C51" s="1529"/>
      <c r="D51" s="1529"/>
      <c r="E51" s="1530">
        <f t="shared" si="0"/>
        <v>0</v>
      </c>
    </row>
    <row r="52" spans="1:5" ht="13.5" thickBot="1">
      <c r="A52" s="1525" t="s">
        <v>508</v>
      </c>
      <c r="B52" s="1529"/>
      <c r="C52" s="1529"/>
      <c r="D52" s="1529"/>
      <c r="E52" s="1530">
        <f>C52-D52</f>
        <v>0</v>
      </c>
    </row>
    <row r="53" spans="1:5" ht="13.5" thickBot="1">
      <c r="A53" s="1528" t="s">
        <v>523</v>
      </c>
      <c r="B53" s="782">
        <f>SUM(B36:B52)</f>
        <v>0</v>
      </c>
      <c r="C53" s="782">
        <f>SUM(C36:C52)</f>
        <v>0</v>
      </c>
      <c r="D53" s="782">
        <f>SUM(D36:D52)</f>
        <v>0</v>
      </c>
      <c r="E53" s="781">
        <f>SUM(E36:E52)</f>
        <v>0</v>
      </c>
    </row>
    <row r="54" spans="1:5">
      <c r="A54" s="1526"/>
      <c r="B54" s="1531"/>
      <c r="C54" s="1531"/>
      <c r="D54" s="1531"/>
      <c r="E54" s="1531"/>
    </row>
    <row r="55" spans="1:5">
      <c r="A55" s="1525" t="s">
        <v>519</v>
      </c>
      <c r="B55" s="1529"/>
      <c r="C55" s="1529"/>
      <c r="D55" s="1529"/>
      <c r="E55" s="1530">
        <f t="shared" ref="E55:E60" si="1">C55-D55</f>
        <v>0</v>
      </c>
    </row>
    <row r="56" spans="1:5">
      <c r="A56" s="1525" t="s">
        <v>520</v>
      </c>
      <c r="B56" s="1529"/>
      <c r="C56" s="1529"/>
      <c r="D56" s="1529"/>
      <c r="E56" s="1530">
        <f t="shared" si="1"/>
        <v>0</v>
      </c>
    </row>
    <row r="57" spans="1:5">
      <c r="A57" s="1525" t="s">
        <v>53</v>
      </c>
      <c r="B57" s="1529"/>
      <c r="C57" s="1529"/>
      <c r="D57" s="1529"/>
      <c r="E57" s="1530">
        <f t="shared" si="1"/>
        <v>0</v>
      </c>
    </row>
    <row r="58" spans="1:5">
      <c r="A58" s="1525" t="s">
        <v>507</v>
      </c>
      <c r="B58" s="1529"/>
      <c r="C58" s="1529"/>
      <c r="D58" s="1529"/>
      <c r="E58" s="1530">
        <f t="shared" si="1"/>
        <v>0</v>
      </c>
    </row>
    <row r="59" spans="1:5">
      <c r="A59" s="1525" t="s">
        <v>10</v>
      </c>
      <c r="B59" s="1529"/>
      <c r="C59" s="1529"/>
      <c r="D59" s="1529"/>
      <c r="E59" s="1530">
        <f t="shared" si="1"/>
        <v>0</v>
      </c>
    </row>
    <row r="60" spans="1:5" ht="13.5" thickBot="1">
      <c r="A60" s="1525" t="s">
        <v>521</v>
      </c>
      <c r="B60" s="1529"/>
      <c r="C60" s="1529"/>
      <c r="D60" s="1529"/>
      <c r="E60" s="1530">
        <f t="shared" si="1"/>
        <v>0</v>
      </c>
    </row>
    <row r="61" spans="1:5" ht="13.5" thickBot="1">
      <c r="A61" s="1528" t="s">
        <v>522</v>
      </c>
      <c r="B61" s="782">
        <f>SUM(B55:B60)</f>
        <v>0</v>
      </c>
      <c r="C61" s="782">
        <f>SUM(C55:C60)</f>
        <v>0</v>
      </c>
      <c r="D61" s="782">
        <f>SUM(D55:D60)</f>
        <v>0</v>
      </c>
      <c r="E61" s="781">
        <f>SUM(E55:E60)</f>
        <v>0</v>
      </c>
    </row>
    <row r="62" spans="1:5" ht="15.75" thickBot="1">
      <c r="A62" s="1527"/>
      <c r="B62" s="1532"/>
      <c r="C62" s="1533"/>
      <c r="D62" s="1534"/>
      <c r="E62" s="1535"/>
    </row>
    <row r="63" spans="1:5" ht="13.5" thickBot="1">
      <c r="A63" s="1524" t="s">
        <v>216</v>
      </c>
      <c r="B63" s="782">
        <f>B53+B61</f>
        <v>0</v>
      </c>
      <c r="C63" s="782">
        <f>C53+C61</f>
        <v>0</v>
      </c>
      <c r="D63" s="782">
        <f>D53+D61</f>
        <v>0</v>
      </c>
      <c r="E63" s="781">
        <f>E53+E61</f>
        <v>0</v>
      </c>
    </row>
    <row r="65" spans="1:5">
      <c r="A65" s="2544" t="s">
        <v>1559</v>
      </c>
      <c r="B65" s="2545">
        <f>'Tableau 3A'!K276+'Tableau 3A'!K280+'Tableau 3A'!K284+'Tableau 3A'!K285+'Tableau 3A'!K286</f>
        <v>0</v>
      </c>
      <c r="C65" s="2545">
        <f>'Tableau 3A'!L276+'Tableau 3A'!L280+'Tableau 3A'!L284+'Tableau 3A'!L285+'Tableau 3A'!L286</f>
        <v>0</v>
      </c>
      <c r="D65" s="2545">
        <f>'Tableau 3A'!M276+'Tableau 3A'!M280+'Tableau 3A'!M284+'Tableau 3A'!M285+'Tableau 3A'!M286</f>
        <v>0</v>
      </c>
      <c r="E65" s="487"/>
    </row>
    <row r="66" spans="1:5">
      <c r="A66" s="2544" t="s">
        <v>210</v>
      </c>
      <c r="B66" s="2545">
        <f>B63-B65</f>
        <v>0</v>
      </c>
      <c r="C66" s="2545">
        <f>C63-C65</f>
        <v>0</v>
      </c>
      <c r="D66" s="2545">
        <f>D63-D65</f>
        <v>0</v>
      </c>
      <c r="E66" s="487"/>
    </row>
  </sheetData>
  <mergeCells count="10">
    <mergeCell ref="A31:E31"/>
    <mergeCell ref="B32:B33"/>
    <mergeCell ref="C32:C33"/>
    <mergeCell ref="D32:D33"/>
    <mergeCell ref="E32:E33"/>
    <mergeCell ref="A5:E5"/>
    <mergeCell ref="B6:B7"/>
    <mergeCell ref="C6:C7"/>
    <mergeCell ref="D6:D7"/>
    <mergeCell ref="E6:E7"/>
  </mergeCells>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3" manualBreakCount="13">
    <brk id="25" max="16383" man="1"/>
    <brk id="74" max="16383" man="1"/>
    <brk id="130" max="16383" man="1"/>
    <brk id="185" max="16383" man="1"/>
    <brk id="241" max="16383" man="1"/>
    <brk id="297" max="16383" man="1"/>
    <brk id="352" max="16383" man="1"/>
    <brk id="408" max="16383" man="1"/>
    <brk id="464" max="16383" man="1"/>
    <brk id="522" max="16383" man="1"/>
    <brk id="578" max="16383" man="1"/>
    <brk id="635" max="16383" man="1"/>
    <brk id="691" max="16383" man="1"/>
  </rowBreaks>
</worksheet>
</file>

<file path=xl/worksheets/sheet32.xml><?xml version="1.0" encoding="utf-8"?>
<worksheet xmlns="http://schemas.openxmlformats.org/spreadsheetml/2006/main" xmlns:r="http://schemas.openxmlformats.org/officeDocument/2006/relationships">
  <sheetPr published="0"/>
  <dimension ref="A1:G78"/>
  <sheetViews>
    <sheetView zoomScaleNormal="100" workbookViewId="0">
      <selection activeCell="H16" sqref="H16"/>
    </sheetView>
  </sheetViews>
  <sheetFormatPr baseColWidth="10" defaultColWidth="8.85546875" defaultRowHeight="12.75"/>
  <cols>
    <col min="1" max="1" width="22" style="352" customWidth="1"/>
    <col min="2" max="2" width="58.5703125" style="352" customWidth="1"/>
    <col min="3" max="6" width="21.28515625" style="352" customWidth="1"/>
    <col min="7" max="7" width="25.140625" style="352" customWidth="1"/>
    <col min="8" max="16384" width="8.85546875" style="352"/>
  </cols>
  <sheetData>
    <row r="1" spans="1:6" ht="18">
      <c r="A1" s="75" t="s">
        <v>908</v>
      </c>
      <c r="B1" s="75"/>
      <c r="C1" s="506"/>
      <c r="D1" s="506"/>
      <c r="E1" s="506"/>
      <c r="F1" s="506"/>
    </row>
    <row r="2" spans="1:6">
      <c r="A2" s="62" t="str">
        <f>'PAGE DE GARDE'!C8</f>
        <v>GAZ</v>
      </c>
      <c r="B2" s="73" t="str">
        <f>'PAGE DE GARDE'!C10</f>
        <v>REALITE 2015 V0</v>
      </c>
      <c r="C2" s="508"/>
      <c r="D2" s="761"/>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c r="A7" s="765"/>
      <c r="B7" s="766"/>
      <c r="C7" s="767"/>
      <c r="D7" s="767"/>
      <c r="E7" s="767"/>
      <c r="F7" s="768"/>
    </row>
    <row r="8" spans="1:6" ht="13.5" thickBot="1">
      <c r="A8" s="550" t="s">
        <v>909</v>
      </c>
      <c r="B8" s="767"/>
      <c r="C8" s="767"/>
      <c r="D8" s="767"/>
      <c r="E8" s="767"/>
      <c r="F8" s="768"/>
    </row>
    <row r="9" spans="1:6" ht="12.75" customHeight="1">
      <c r="A9" s="2737" t="s">
        <v>800</v>
      </c>
      <c r="B9" s="2726" t="s">
        <v>801</v>
      </c>
      <c r="C9" s="2729" t="str">
        <f>'PAGE DE GARDE'!$B$16</f>
        <v>REALITE 2014</v>
      </c>
      <c r="D9" s="2729" t="str">
        <f>'PAGE DE GARDE'!$B$15</f>
        <v>BUDGET 2015</v>
      </c>
      <c r="E9" s="2729" t="str">
        <f>'PAGE DE GARDE'!$B$14</f>
        <v>REALITE 2015</v>
      </c>
      <c r="F9" s="2732" t="s">
        <v>974</v>
      </c>
    </row>
    <row r="10" spans="1:6">
      <c r="A10" s="2751"/>
      <c r="B10" s="2735"/>
      <c r="C10" s="2736"/>
      <c r="D10" s="2736"/>
      <c r="E10" s="2730"/>
      <c r="F10" s="2733"/>
    </row>
    <row r="11" spans="1:6" ht="13.5" thickBot="1">
      <c r="A11" s="2752"/>
      <c r="B11" s="2728"/>
      <c r="C11" s="2731"/>
      <c r="D11" s="2731"/>
      <c r="E11" s="2731"/>
      <c r="F11" s="2734"/>
    </row>
    <row r="12" spans="1:6">
      <c r="A12" s="770"/>
      <c r="B12" s="771"/>
      <c r="C12" s="972"/>
      <c r="D12" s="773"/>
      <c r="E12" s="773"/>
      <c r="F12" s="1184"/>
    </row>
    <row r="13" spans="1:6">
      <c r="A13" s="774"/>
      <c r="B13" s="775"/>
      <c r="C13" s="774"/>
      <c r="D13" s="777"/>
      <c r="E13" s="777"/>
      <c r="F13" s="1271">
        <f>D13-E13</f>
        <v>0</v>
      </c>
    </row>
    <row r="14" spans="1:6">
      <c r="A14" s="774"/>
      <c r="B14" s="775"/>
      <c r="C14" s="774"/>
      <c r="D14" s="777"/>
      <c r="E14" s="777"/>
      <c r="F14" s="1271">
        <f t="shared" ref="F14:F27" si="0">D14-E14</f>
        <v>0</v>
      </c>
    </row>
    <row r="15" spans="1:6">
      <c r="A15" s="774"/>
      <c r="B15" s="775"/>
      <c r="C15" s="774"/>
      <c r="D15" s="777"/>
      <c r="E15" s="777"/>
      <c r="F15" s="1271">
        <f t="shared" si="0"/>
        <v>0</v>
      </c>
    </row>
    <row r="16" spans="1:6">
      <c r="A16" s="774"/>
      <c r="B16" s="775"/>
      <c r="C16" s="774"/>
      <c r="D16" s="777"/>
      <c r="E16" s="777"/>
      <c r="F16" s="1271">
        <f t="shared" si="0"/>
        <v>0</v>
      </c>
    </row>
    <row r="17" spans="1:7">
      <c r="A17" s="774"/>
      <c r="B17" s="775"/>
      <c r="C17" s="774"/>
      <c r="D17" s="777"/>
      <c r="E17" s="777"/>
      <c r="F17" s="1271">
        <f t="shared" si="0"/>
        <v>0</v>
      </c>
    </row>
    <row r="18" spans="1:7">
      <c r="A18" s="774"/>
      <c r="B18" s="775"/>
      <c r="C18" s="774"/>
      <c r="D18" s="777"/>
      <c r="E18" s="777"/>
      <c r="F18" s="1271">
        <f t="shared" si="0"/>
        <v>0</v>
      </c>
    </row>
    <row r="19" spans="1:7">
      <c r="A19" s="774"/>
      <c r="B19" s="775"/>
      <c r="C19" s="774"/>
      <c r="D19" s="777"/>
      <c r="E19" s="777"/>
      <c r="F19" s="1271">
        <f t="shared" si="0"/>
        <v>0</v>
      </c>
    </row>
    <row r="20" spans="1:7">
      <c r="A20" s="774"/>
      <c r="B20" s="775"/>
      <c r="C20" s="774"/>
      <c r="D20" s="777"/>
      <c r="E20" s="777"/>
      <c r="F20" s="1271">
        <f t="shared" si="0"/>
        <v>0</v>
      </c>
    </row>
    <row r="21" spans="1:7">
      <c r="A21" s="774"/>
      <c r="B21" s="775"/>
      <c r="C21" s="774"/>
      <c r="D21" s="777"/>
      <c r="E21" s="777"/>
      <c r="F21" s="1271">
        <f t="shared" si="0"/>
        <v>0</v>
      </c>
    </row>
    <row r="22" spans="1:7">
      <c r="A22" s="774"/>
      <c r="B22" s="775"/>
      <c r="C22" s="774"/>
      <c r="D22" s="777"/>
      <c r="E22" s="777"/>
      <c r="F22" s="1271">
        <f t="shared" si="0"/>
        <v>0</v>
      </c>
    </row>
    <row r="23" spans="1:7">
      <c r="A23" s="774"/>
      <c r="B23" s="775"/>
      <c r="C23" s="774"/>
      <c r="D23" s="777"/>
      <c r="E23" s="777"/>
      <c r="F23" s="1271">
        <f t="shared" si="0"/>
        <v>0</v>
      </c>
    </row>
    <row r="24" spans="1:7">
      <c r="A24" s="774"/>
      <c r="B24" s="775"/>
      <c r="C24" s="774"/>
      <c r="D24" s="777"/>
      <c r="E24" s="777"/>
      <c r="F24" s="1271">
        <f t="shared" si="0"/>
        <v>0</v>
      </c>
    </row>
    <row r="25" spans="1:7">
      <c r="A25" s="774"/>
      <c r="B25" s="775"/>
      <c r="C25" s="774"/>
      <c r="D25" s="777"/>
      <c r="E25" s="777"/>
      <c r="F25" s="1271">
        <f t="shared" si="0"/>
        <v>0</v>
      </c>
    </row>
    <row r="26" spans="1:7">
      <c r="A26" s="774"/>
      <c r="B26" s="775"/>
      <c r="C26" s="774"/>
      <c r="D26" s="777"/>
      <c r="E26" s="777"/>
      <c r="F26" s="1271">
        <f t="shared" si="0"/>
        <v>0</v>
      </c>
    </row>
    <row r="27" spans="1:7">
      <c r="A27" s="774"/>
      <c r="B27" s="775"/>
      <c r="C27" s="774"/>
      <c r="D27" s="777"/>
      <c r="E27" s="777"/>
      <c r="F27" s="1271">
        <f t="shared" si="0"/>
        <v>0</v>
      </c>
    </row>
    <row r="28" spans="1:7" ht="13.5" thickBot="1">
      <c r="A28" s="770"/>
      <c r="B28" s="771"/>
      <c r="C28" s="770"/>
      <c r="D28" s="779"/>
      <c r="E28" s="779"/>
      <c r="F28" s="796"/>
    </row>
    <row r="29" spans="1:7" ht="13.5" thickBot="1">
      <c r="A29" s="780" t="s">
        <v>368</v>
      </c>
      <c r="B29" s="781"/>
      <c r="C29" s="780">
        <f>SUM(C12:C28)</f>
        <v>0</v>
      </c>
      <c r="D29" s="783">
        <f t="shared" ref="D29:E29" si="1">SUM(D12:D28)</f>
        <v>0</v>
      </c>
      <c r="E29" s="783">
        <f t="shared" si="1"/>
        <v>0</v>
      </c>
      <c r="F29" s="1293">
        <f>D29-E29</f>
        <v>0</v>
      </c>
      <c r="G29" s="1262" t="s">
        <v>1012</v>
      </c>
    </row>
    <row r="30" spans="1:7" ht="13.5" thickBot="1">
      <c r="A30" s="1267"/>
      <c r="B30" s="1268"/>
      <c r="C30" s="1268"/>
      <c r="D30" s="1268"/>
      <c r="E30" s="1268"/>
      <c r="F30" s="1269"/>
      <c r="G30" s="561"/>
    </row>
    <row r="31" spans="1:7" ht="13.5" thickBot="1">
      <c r="A31" s="1266" t="s">
        <v>1213</v>
      </c>
      <c r="B31" s="1258"/>
      <c r="C31" s="1258"/>
      <c r="D31" s="1258"/>
      <c r="E31" s="1258"/>
      <c r="F31" s="1259"/>
    </row>
    <row r="32" spans="1:7" ht="12.75" customHeight="1">
      <c r="A32" s="2737" t="s">
        <v>800</v>
      </c>
      <c r="B32" s="2737" t="s">
        <v>801</v>
      </c>
      <c r="C32" s="2729" t="str">
        <f>'PAGE DE GARDE'!$B$16</f>
        <v>REALITE 2014</v>
      </c>
      <c r="D32" s="2729" t="str">
        <f>'PAGE DE GARDE'!$B$15</f>
        <v>BUDGET 2015</v>
      </c>
      <c r="E32" s="2729" t="str">
        <f>'PAGE DE GARDE'!$B$14</f>
        <v>REALITE 2015</v>
      </c>
      <c r="F32" s="2732" t="s">
        <v>974</v>
      </c>
    </row>
    <row r="33" spans="1:6">
      <c r="A33" s="2738"/>
      <c r="B33" s="2738"/>
      <c r="C33" s="2730"/>
      <c r="D33" s="2730"/>
      <c r="E33" s="2730"/>
      <c r="F33" s="2733"/>
    </row>
    <row r="34" spans="1:6" ht="13.5" thickBot="1">
      <c r="A34" s="2752"/>
      <c r="B34" s="2752"/>
      <c r="C34" s="2731"/>
      <c r="D34" s="2731"/>
      <c r="E34" s="2731"/>
      <c r="F34" s="2734"/>
    </row>
    <row r="35" spans="1:6">
      <c r="A35" s="770"/>
      <c r="B35" s="770"/>
      <c r="C35" s="972"/>
      <c r="D35" s="773"/>
      <c r="E35" s="773"/>
      <c r="F35" s="1184"/>
    </row>
    <row r="36" spans="1:6">
      <c r="A36" s="774"/>
      <c r="B36" s="774"/>
      <c r="C36" s="774"/>
      <c r="D36" s="777"/>
      <c r="E36" s="777"/>
      <c r="F36" s="1271"/>
    </row>
    <row r="37" spans="1:6">
      <c r="A37" s="774"/>
      <c r="B37" s="774"/>
      <c r="C37" s="774"/>
      <c r="D37" s="777"/>
      <c r="E37" s="777"/>
      <c r="F37" s="1271"/>
    </row>
    <row r="38" spans="1:6">
      <c r="A38" s="774"/>
      <c r="B38" s="774"/>
      <c r="C38" s="774"/>
      <c r="D38" s="777"/>
      <c r="E38" s="777"/>
      <c r="F38" s="1271"/>
    </row>
    <row r="39" spans="1:6">
      <c r="A39" s="774"/>
      <c r="B39" s="774"/>
      <c r="C39" s="774"/>
      <c r="D39" s="777"/>
      <c r="E39" s="777"/>
      <c r="F39" s="1271"/>
    </row>
    <row r="40" spans="1:6">
      <c r="A40" s="774"/>
      <c r="B40" s="774"/>
      <c r="C40" s="774"/>
      <c r="D40" s="777"/>
      <c r="E40" s="777"/>
      <c r="F40" s="1271"/>
    </row>
    <row r="41" spans="1:6">
      <c r="A41" s="774"/>
      <c r="B41" s="774"/>
      <c r="C41" s="774"/>
      <c r="D41" s="777"/>
      <c r="E41" s="777"/>
      <c r="F41" s="1271"/>
    </row>
    <row r="42" spans="1:6">
      <c r="A42" s="774"/>
      <c r="B42" s="774"/>
      <c r="C42" s="774"/>
      <c r="D42" s="777"/>
      <c r="E42" s="777"/>
      <c r="F42" s="1271"/>
    </row>
    <row r="43" spans="1:6">
      <c r="A43" s="774"/>
      <c r="B43" s="774"/>
      <c r="C43" s="774"/>
      <c r="D43" s="777"/>
      <c r="E43" s="777"/>
      <c r="F43" s="1271"/>
    </row>
    <row r="44" spans="1:6">
      <c r="A44" s="774"/>
      <c r="B44" s="774"/>
      <c r="C44" s="774"/>
      <c r="D44" s="777"/>
      <c r="E44" s="777"/>
      <c r="F44" s="1271"/>
    </row>
    <row r="45" spans="1:6">
      <c r="A45" s="774"/>
      <c r="B45" s="774"/>
      <c r="C45" s="774"/>
      <c r="D45" s="777"/>
      <c r="E45" s="777"/>
      <c r="F45" s="1271"/>
    </row>
    <row r="46" spans="1:6">
      <c r="A46" s="774"/>
      <c r="B46" s="774"/>
      <c r="C46" s="774"/>
      <c r="D46" s="777"/>
      <c r="E46" s="777"/>
      <c r="F46" s="1271"/>
    </row>
    <row r="47" spans="1:6">
      <c r="A47" s="774"/>
      <c r="B47" s="774"/>
      <c r="C47" s="774"/>
      <c r="D47" s="777"/>
      <c r="E47" s="777"/>
      <c r="F47" s="1271"/>
    </row>
    <row r="48" spans="1:6">
      <c r="A48" s="774"/>
      <c r="B48" s="774"/>
      <c r="C48" s="774"/>
      <c r="D48" s="777"/>
      <c r="E48" s="777"/>
      <c r="F48" s="1271"/>
    </row>
    <row r="49" spans="1:7">
      <c r="A49" s="774"/>
      <c r="B49" s="774"/>
      <c r="C49" s="774"/>
      <c r="D49" s="777"/>
      <c r="E49" s="777"/>
      <c r="F49" s="1271"/>
    </row>
    <row r="50" spans="1:7">
      <c r="A50" s="774"/>
      <c r="B50" s="774"/>
      <c r="C50" s="774"/>
      <c r="D50" s="777"/>
      <c r="E50" s="777"/>
      <c r="F50" s="1271"/>
    </row>
    <row r="51" spans="1:7" ht="13.5" thickBot="1">
      <c r="A51" s="770"/>
      <c r="B51" s="770"/>
      <c r="C51" s="770"/>
      <c r="D51" s="779"/>
      <c r="E51" s="779"/>
      <c r="F51" s="796"/>
    </row>
    <row r="52" spans="1:7" ht="13.5" thickBot="1">
      <c r="A52" s="780" t="s">
        <v>368</v>
      </c>
      <c r="B52" s="780"/>
      <c r="C52" s="780">
        <f>SUM(C35:C51)</f>
        <v>0</v>
      </c>
      <c r="D52" s="783">
        <f t="shared" ref="D52:E52" si="2">SUM(D35:D51)</f>
        <v>0</v>
      </c>
      <c r="E52" s="783">
        <f t="shared" si="2"/>
        <v>0</v>
      </c>
      <c r="F52" s="1293">
        <f>D52-E52</f>
        <v>0</v>
      </c>
      <c r="G52" s="1262" t="s">
        <v>1013</v>
      </c>
    </row>
    <row r="53" spans="1:7" ht="13.5" thickBot="1">
      <c r="A53" s="1260"/>
      <c r="B53" s="1261"/>
      <c r="C53" s="1261"/>
      <c r="D53" s="1261"/>
      <c r="E53" s="1261"/>
      <c r="F53" s="1261"/>
    </row>
    <row r="54" spans="1:7" ht="13.5" thickBot="1">
      <c r="A54" s="780" t="s">
        <v>850</v>
      </c>
      <c r="B54" s="781"/>
      <c r="C54" s="780">
        <f>C29+C52</f>
        <v>0</v>
      </c>
      <c r="D54" s="783">
        <f>D29+D52</f>
        <v>0</v>
      </c>
      <c r="E54" s="783">
        <f>E29+E52</f>
        <v>0</v>
      </c>
      <c r="F54" s="1293">
        <f>F29+F52</f>
        <v>0</v>
      </c>
      <c r="G54" s="1262" t="s">
        <v>1014</v>
      </c>
    </row>
    <row r="55" spans="1:7">
      <c r="A55" s="1263"/>
      <c r="B55" s="1264"/>
      <c r="C55" s="1264"/>
      <c r="D55" s="1264"/>
      <c r="E55" s="1264"/>
      <c r="F55" s="1264"/>
    </row>
    <row r="56" spans="1:7">
      <c r="A56" s="1260"/>
      <c r="B56" s="1261"/>
      <c r="C56" s="1261"/>
      <c r="D56" s="1261"/>
      <c r="E56" s="1261"/>
      <c r="F56" s="1261"/>
    </row>
    <row r="57" spans="1:7" ht="13.5" thickBot="1">
      <c r="A57" s="1265"/>
      <c r="B57" s="792"/>
      <c r="C57" s="792"/>
      <c r="D57" s="792"/>
      <c r="E57" s="792"/>
      <c r="F57" s="792"/>
    </row>
    <row r="58" spans="1:7" ht="14.25">
      <c r="A58" s="1032" t="s">
        <v>976</v>
      </c>
      <c r="B58" s="1033"/>
      <c r="C58" s="1034"/>
      <c r="D58" s="1034"/>
      <c r="E58" s="1034"/>
      <c r="F58" s="1035"/>
    </row>
    <row r="59" spans="1:7" ht="12.75" customHeight="1">
      <c r="A59" s="940"/>
      <c r="B59" s="555"/>
      <c r="C59" s="555"/>
      <c r="D59" s="555"/>
      <c r="E59" s="555"/>
      <c r="F59" s="1036"/>
    </row>
    <row r="60" spans="1:7" ht="12.75" customHeight="1">
      <c r="A60" s="2724" t="s">
        <v>975</v>
      </c>
      <c r="B60" s="2636"/>
      <c r="C60" s="2636"/>
      <c r="D60" s="2636"/>
      <c r="E60" s="2636"/>
      <c r="F60" s="2725"/>
    </row>
    <row r="61" spans="1:7" ht="12.75" customHeight="1">
      <c r="A61" s="2747"/>
      <c r="B61" s="2753"/>
      <c r="C61" s="2753"/>
      <c r="D61" s="2753"/>
      <c r="E61" s="2753"/>
      <c r="F61" s="2754"/>
    </row>
    <row r="62" spans="1:7">
      <c r="A62" s="2747"/>
      <c r="B62" s="2748"/>
      <c r="C62" s="2748"/>
      <c r="D62" s="2748"/>
      <c r="E62" s="2748"/>
      <c r="F62" s="2749"/>
    </row>
    <row r="63" spans="1:7" ht="14.25">
      <c r="A63" s="1111" t="s">
        <v>1215</v>
      </c>
      <c r="B63" s="1511"/>
      <c r="C63" s="1511"/>
      <c r="D63" s="1511"/>
      <c r="E63" s="1511"/>
      <c r="F63" s="1512"/>
    </row>
    <row r="64" spans="1:7">
      <c r="A64" s="2747" t="s">
        <v>1015</v>
      </c>
      <c r="B64" s="2748"/>
      <c r="C64" s="2748"/>
      <c r="D64" s="2748"/>
      <c r="E64" s="2748"/>
      <c r="F64" s="2749"/>
    </row>
    <row r="65" spans="1:6">
      <c r="A65" s="2724" t="s">
        <v>1214</v>
      </c>
      <c r="B65" s="2649"/>
      <c r="C65" s="2649"/>
      <c r="D65" s="2649"/>
      <c r="E65" s="2649"/>
      <c r="F65" s="2750"/>
    </row>
    <row r="66" spans="1:6">
      <c r="A66" s="1195"/>
      <c r="B66" s="1193"/>
      <c r="C66" s="1193"/>
      <c r="D66" s="1193"/>
      <c r="E66" s="1193"/>
      <c r="F66" s="1270"/>
    </row>
    <row r="67" spans="1:6">
      <c r="A67" s="1195"/>
      <c r="B67" s="1193"/>
      <c r="C67" s="1193"/>
      <c r="D67" s="1193"/>
      <c r="E67" s="1193"/>
      <c r="F67" s="1270"/>
    </row>
    <row r="68" spans="1:6">
      <c r="A68" s="1195"/>
      <c r="B68" s="1193"/>
      <c r="C68" s="1193"/>
      <c r="D68" s="1193"/>
      <c r="E68" s="1193"/>
      <c r="F68" s="1270"/>
    </row>
    <row r="69" spans="1:6">
      <c r="A69" s="1195"/>
      <c r="B69" s="1193"/>
      <c r="C69" s="1193"/>
      <c r="D69" s="1193"/>
      <c r="E69" s="1193"/>
      <c r="F69" s="1270"/>
    </row>
    <row r="70" spans="1:6">
      <c r="A70" s="1195"/>
      <c r="B70" s="1196"/>
      <c r="C70" s="1196"/>
      <c r="D70" s="1196"/>
      <c r="E70" s="1196"/>
      <c r="F70" s="1197"/>
    </row>
    <row r="71" spans="1:6" ht="13.5" thickBot="1">
      <c r="A71" s="1190"/>
      <c r="B71" s="1191"/>
      <c r="C71" s="1191"/>
      <c r="D71" s="1191"/>
      <c r="E71" s="1191"/>
      <c r="F71" s="1192"/>
    </row>
    <row r="72" spans="1:6">
      <c r="A72" s="1163"/>
      <c r="B72" s="1163"/>
      <c r="C72" s="1163"/>
      <c r="D72" s="1163"/>
      <c r="E72" s="1163"/>
      <c r="F72" s="1163"/>
    </row>
    <row r="73" spans="1:6">
      <c r="A73" s="1163"/>
      <c r="B73" s="1163"/>
      <c r="C73" s="1163"/>
      <c r="D73" s="1163"/>
      <c r="E73" s="1163"/>
      <c r="F73" s="1163"/>
    </row>
    <row r="74" spans="1:6">
      <c r="A74" s="1163"/>
      <c r="B74" s="1163"/>
      <c r="C74" s="1163"/>
      <c r="D74" s="1163"/>
      <c r="E74" s="1163"/>
      <c r="F74" s="1163"/>
    </row>
    <row r="75" spans="1:6">
      <c r="A75" s="1163"/>
      <c r="B75" s="1163"/>
      <c r="C75" s="1163"/>
      <c r="D75" s="1163"/>
      <c r="E75" s="1163"/>
      <c r="F75" s="1163"/>
    </row>
    <row r="76" spans="1:6">
      <c r="A76" s="1163"/>
      <c r="B76" s="1163"/>
      <c r="C76" s="1163"/>
      <c r="D76" s="1163"/>
      <c r="E76" s="1163"/>
      <c r="F76" s="1163"/>
    </row>
    <row r="77" spans="1:6">
      <c r="A77" s="1163"/>
      <c r="B77" s="1163"/>
      <c r="C77" s="1163"/>
      <c r="D77" s="1163"/>
      <c r="E77" s="1163"/>
      <c r="F77" s="1163"/>
    </row>
    <row r="78" spans="1:6">
      <c r="A78" s="790"/>
      <c r="B78" s="790"/>
      <c r="C78" s="790"/>
      <c r="D78" s="790"/>
      <c r="E78" s="790"/>
      <c r="F78" s="790"/>
    </row>
  </sheetData>
  <mergeCells count="17">
    <mergeCell ref="F32:F34"/>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 ref="D32:D34"/>
    <mergeCell ref="E32:E34"/>
  </mergeCells>
  <pageMargins left="0.70866141732283472" right="0.70866141732283472" top="0.74803149606299213" bottom="0.74803149606299213" header="0.31496062992125984" footer="0.31496062992125984"/>
  <pageSetup paperSize="9" scale="54" orientation="landscape" r:id="rId1"/>
</worksheet>
</file>

<file path=xl/worksheets/sheet33.xml><?xml version="1.0" encoding="utf-8"?>
<worksheet xmlns="http://schemas.openxmlformats.org/spreadsheetml/2006/main" xmlns:r="http://schemas.openxmlformats.org/officeDocument/2006/relationships">
  <sheetPr published="0">
    <pageSetUpPr fitToPage="1"/>
  </sheetPr>
  <dimension ref="A1:H38"/>
  <sheetViews>
    <sheetView showGridLines="0" workbookViewId="0">
      <selection activeCell="D13" sqref="D13"/>
    </sheetView>
  </sheetViews>
  <sheetFormatPr baseColWidth="10" defaultColWidth="8.85546875" defaultRowHeight="12.75"/>
  <cols>
    <col min="1" max="1" width="28.85546875" style="486" bestFit="1" customWidth="1"/>
    <col min="2" max="2" width="25" style="486" bestFit="1" customWidth="1"/>
    <col min="3" max="6" width="20.140625" style="486" customWidth="1"/>
    <col min="7" max="7" width="20.140625" style="483" customWidth="1"/>
    <col min="8" max="8" width="20.140625" style="486" customWidth="1"/>
    <col min="9" max="10" width="19.140625" style="486" bestFit="1" customWidth="1"/>
    <col min="11" max="16384" width="8.85546875" style="486"/>
  </cols>
  <sheetData>
    <row r="1" spans="1:8" s="507" customFormat="1" ht="18">
      <c r="A1" s="75" t="s">
        <v>907</v>
      </c>
      <c r="B1" s="75"/>
      <c r="C1" s="75"/>
      <c r="D1" s="506"/>
      <c r="E1" s="506"/>
      <c r="F1" s="506"/>
      <c r="G1" s="762"/>
      <c r="H1" s="506"/>
    </row>
    <row r="2" spans="1:8" s="509" customFormat="1" ht="11.25">
      <c r="A2" s="62" t="str">
        <f>'PAGE DE GARDE'!C8</f>
        <v>GAZ</v>
      </c>
      <c r="B2" s="73" t="str">
        <f>'PAGE DE GARDE'!C10</f>
        <v>REALITE 2015 V0</v>
      </c>
      <c r="C2" s="62"/>
      <c r="D2" s="508"/>
      <c r="E2" s="508"/>
      <c r="F2" s="508"/>
      <c r="G2" s="977"/>
      <c r="H2" s="508"/>
    </row>
    <row r="3" spans="1:8" s="509" customFormat="1" ht="11.25">
      <c r="A3" s="270" t="str">
        <f>'PAGE DE GARDE'!C7</f>
        <v>GRD</v>
      </c>
      <c r="B3" s="73"/>
      <c r="C3" s="62"/>
      <c r="D3" s="508"/>
      <c r="E3" s="508"/>
      <c r="F3" s="508"/>
      <c r="G3" s="977"/>
      <c r="H3" s="508"/>
    </row>
    <row r="4" spans="1:8" ht="13.5" thickBot="1"/>
    <row r="5" spans="1:8" ht="13.5" thickBot="1">
      <c r="C5" s="2755" t="str">
        <f>'PAGE DE GARDE'!B14</f>
        <v>REALITE 2015</v>
      </c>
      <c r="D5" s="2756"/>
      <c r="E5" s="2756"/>
      <c r="F5" s="2757"/>
      <c r="G5" s="486"/>
      <c r="H5" s="1464"/>
    </row>
    <row r="6" spans="1:8" ht="13.5" thickBot="1">
      <c r="C6" s="2022" t="s">
        <v>851</v>
      </c>
      <c r="D6" s="2023" t="s">
        <v>852</v>
      </c>
      <c r="E6" s="2024" t="s">
        <v>853</v>
      </c>
      <c r="F6" s="2025" t="s">
        <v>30</v>
      </c>
      <c r="G6" s="486"/>
    </row>
    <row r="7" spans="1:8">
      <c r="A7" s="978" t="s">
        <v>851</v>
      </c>
      <c r="B7" s="1272" t="s">
        <v>406</v>
      </c>
      <c r="C7" s="982"/>
      <c r="D7" s="983"/>
      <c r="E7" s="983"/>
      <c r="F7" s="1281"/>
      <c r="G7" s="486"/>
    </row>
    <row r="8" spans="1:8">
      <c r="A8" s="980"/>
      <c r="B8" s="1273" t="s">
        <v>446</v>
      </c>
      <c r="C8" s="982"/>
      <c r="D8" s="981"/>
      <c r="E8" s="981"/>
      <c r="F8" s="1280">
        <f>C8+D8+E8</f>
        <v>0</v>
      </c>
      <c r="G8" s="486"/>
    </row>
    <row r="9" spans="1:8">
      <c r="A9" s="980"/>
      <c r="B9" s="1273" t="s">
        <v>31</v>
      </c>
      <c r="C9" s="982"/>
      <c r="D9" s="981"/>
      <c r="E9" s="981"/>
      <c r="F9" s="1280">
        <f>C9+D9+E9</f>
        <v>0</v>
      </c>
      <c r="G9" s="486"/>
    </row>
    <row r="10" spans="1:8">
      <c r="A10" s="980"/>
      <c r="B10" s="1274" t="s">
        <v>397</v>
      </c>
      <c r="C10" s="982"/>
      <c r="D10" s="981"/>
      <c r="E10" s="981"/>
      <c r="F10" s="1280"/>
      <c r="G10" s="486"/>
    </row>
    <row r="11" spans="1:8">
      <c r="A11" s="980"/>
      <c r="B11" s="1273" t="s">
        <v>446</v>
      </c>
      <c r="C11" s="982"/>
      <c r="D11" s="981"/>
      <c r="E11" s="981"/>
      <c r="F11" s="1280">
        <f t="shared" ref="F11:F12" si="0">C11+D11+E11</f>
        <v>0</v>
      </c>
      <c r="G11" s="486"/>
    </row>
    <row r="12" spans="1:8">
      <c r="A12" s="984"/>
      <c r="B12" s="1275" t="s">
        <v>31</v>
      </c>
      <c r="C12" s="1282"/>
      <c r="D12" s="985"/>
      <c r="E12" s="985"/>
      <c r="F12" s="1280">
        <f t="shared" si="0"/>
        <v>0</v>
      </c>
      <c r="G12" s="486"/>
    </row>
    <row r="13" spans="1:8">
      <c r="A13" s="986" t="s">
        <v>852</v>
      </c>
      <c r="B13" s="1002" t="s">
        <v>406</v>
      </c>
      <c r="C13" s="1283"/>
      <c r="D13" s="987"/>
      <c r="E13" s="979"/>
      <c r="F13" s="1279"/>
      <c r="G13" s="486"/>
    </row>
    <row r="14" spans="1:8">
      <c r="A14" s="980"/>
      <c r="B14" s="1273" t="s">
        <v>446</v>
      </c>
      <c r="C14" s="1284"/>
      <c r="D14" s="988"/>
      <c r="E14" s="981"/>
      <c r="F14" s="1280">
        <f t="shared" ref="F14:F15" si="1">C14+D14+E14</f>
        <v>0</v>
      </c>
      <c r="G14" s="486"/>
    </row>
    <row r="15" spans="1:8">
      <c r="A15" s="980"/>
      <c r="B15" s="1273" t="s">
        <v>31</v>
      </c>
      <c r="C15" s="1284"/>
      <c r="D15" s="988"/>
      <c r="E15" s="981"/>
      <c r="F15" s="1280">
        <f t="shared" si="1"/>
        <v>0</v>
      </c>
      <c r="G15" s="486"/>
    </row>
    <row r="16" spans="1:8">
      <c r="A16" s="980"/>
      <c r="B16" s="1274" t="s">
        <v>397</v>
      </c>
      <c r="C16" s="1285"/>
      <c r="D16" s="988"/>
      <c r="E16" s="983"/>
      <c r="F16" s="1281"/>
      <c r="G16" s="486"/>
    </row>
    <row r="17" spans="1:7">
      <c r="A17" s="980"/>
      <c r="B17" s="1273" t="s">
        <v>446</v>
      </c>
      <c r="C17" s="1284"/>
      <c r="D17" s="988"/>
      <c r="E17" s="981"/>
      <c r="F17" s="1280">
        <f t="shared" ref="F17:F18" si="2">C17+D17+E17</f>
        <v>0</v>
      </c>
      <c r="G17" s="486"/>
    </row>
    <row r="18" spans="1:7">
      <c r="A18" s="984"/>
      <c r="B18" s="1275" t="s">
        <v>31</v>
      </c>
      <c r="C18" s="1286"/>
      <c r="D18" s="989"/>
      <c r="E18" s="985"/>
      <c r="F18" s="1280">
        <f t="shared" si="2"/>
        <v>0</v>
      </c>
      <c r="G18" s="486"/>
    </row>
    <row r="19" spans="1:7">
      <c r="A19" s="990" t="s">
        <v>853</v>
      </c>
      <c r="B19" s="1002" t="s">
        <v>406</v>
      </c>
      <c r="C19" s="1283"/>
      <c r="D19" s="979"/>
      <c r="E19" s="987"/>
      <c r="F19" s="1279"/>
      <c r="G19" s="486"/>
    </row>
    <row r="20" spans="1:7">
      <c r="A20" s="980"/>
      <c r="B20" s="1273" t="s">
        <v>446</v>
      </c>
      <c r="C20" s="1284"/>
      <c r="D20" s="981"/>
      <c r="E20" s="988"/>
      <c r="F20" s="1280">
        <f t="shared" ref="F20:F21" si="3">C20+D20+E20</f>
        <v>0</v>
      </c>
      <c r="G20" s="486"/>
    </row>
    <row r="21" spans="1:7">
      <c r="A21" s="980"/>
      <c r="B21" s="1273" t="s">
        <v>31</v>
      </c>
      <c r="C21" s="1284"/>
      <c r="D21" s="981"/>
      <c r="E21" s="988"/>
      <c r="F21" s="1280">
        <f t="shared" si="3"/>
        <v>0</v>
      </c>
      <c r="G21" s="486"/>
    </row>
    <row r="22" spans="1:7">
      <c r="A22" s="980"/>
      <c r="B22" s="1274" t="s">
        <v>397</v>
      </c>
      <c r="C22" s="1285"/>
      <c r="D22" s="983"/>
      <c r="E22" s="988"/>
      <c r="F22" s="1281"/>
      <c r="G22" s="486"/>
    </row>
    <row r="23" spans="1:7">
      <c r="A23" s="980"/>
      <c r="B23" s="1273" t="s">
        <v>446</v>
      </c>
      <c r="C23" s="1284"/>
      <c r="D23" s="981"/>
      <c r="E23" s="988"/>
      <c r="F23" s="1280">
        <f t="shared" ref="F23:F24" si="4">C23+D23+E23</f>
        <v>0</v>
      </c>
      <c r="G23" s="486"/>
    </row>
    <row r="24" spans="1:7">
      <c r="A24" s="984"/>
      <c r="B24" s="1275" t="s">
        <v>31</v>
      </c>
      <c r="C24" s="1286"/>
      <c r="D24" s="985"/>
      <c r="E24" s="989"/>
      <c r="F24" s="1280">
        <f t="shared" si="4"/>
        <v>0</v>
      </c>
      <c r="G24" s="486"/>
    </row>
    <row r="25" spans="1:7" s="483" customFormat="1">
      <c r="A25" s="991" t="s">
        <v>32</v>
      </c>
      <c r="B25" s="1003" t="s">
        <v>406</v>
      </c>
      <c r="C25" s="994"/>
      <c r="D25" s="992"/>
      <c r="E25" s="992"/>
      <c r="F25" s="993"/>
      <c r="G25" s="486"/>
    </row>
    <row r="26" spans="1:7" s="483" customFormat="1">
      <c r="A26" s="994"/>
      <c r="B26" s="1276" t="s">
        <v>446</v>
      </c>
      <c r="C26" s="996">
        <f t="shared" ref="C26:E27" si="5">C8+C14+C20</f>
        <v>0</v>
      </c>
      <c r="D26" s="996">
        <f t="shared" si="5"/>
        <v>0</v>
      </c>
      <c r="E26" s="996">
        <f t="shared" si="5"/>
        <v>0</v>
      </c>
      <c r="F26" s="997"/>
      <c r="G26" s="486"/>
    </row>
    <row r="27" spans="1:7" s="483" customFormat="1">
      <c r="A27" s="994"/>
      <c r="B27" s="1276" t="s">
        <v>31</v>
      </c>
      <c r="C27" s="996">
        <f t="shared" si="5"/>
        <v>0</v>
      </c>
      <c r="D27" s="996">
        <f t="shared" si="5"/>
        <v>0</v>
      </c>
      <c r="E27" s="996">
        <f t="shared" si="5"/>
        <v>0</v>
      </c>
      <c r="F27" s="997"/>
      <c r="G27" s="486"/>
    </row>
    <row r="28" spans="1:7" s="483" customFormat="1">
      <c r="A28" s="994"/>
      <c r="B28" s="1277" t="s">
        <v>397</v>
      </c>
      <c r="C28" s="996"/>
      <c r="D28" s="995"/>
      <c r="E28" s="995"/>
      <c r="F28" s="997"/>
      <c r="G28" s="486"/>
    </row>
    <row r="29" spans="1:7" s="483" customFormat="1">
      <c r="A29" s="994"/>
      <c r="B29" s="1276" t="s">
        <v>446</v>
      </c>
      <c r="C29" s="998">
        <f t="shared" ref="C29:E30" si="6">C11+C17+C23</f>
        <v>0</v>
      </c>
      <c r="D29" s="998">
        <f t="shared" si="6"/>
        <v>0</v>
      </c>
      <c r="E29" s="998">
        <f t="shared" si="6"/>
        <v>0</v>
      </c>
      <c r="F29" s="997"/>
      <c r="G29" s="486"/>
    </row>
    <row r="30" spans="1:7" s="483" customFormat="1" ht="13.5" thickBot="1">
      <c r="A30" s="999"/>
      <c r="B30" s="1278" t="s">
        <v>31</v>
      </c>
      <c r="C30" s="1000">
        <f t="shared" si="6"/>
        <v>0</v>
      </c>
      <c r="D30" s="1000">
        <f t="shared" si="6"/>
        <v>0</v>
      </c>
      <c r="E30" s="1000">
        <f t="shared" si="6"/>
        <v>0</v>
      </c>
      <c r="F30" s="1001"/>
      <c r="G30" s="486"/>
    </row>
    <row r="33" spans="1:7" ht="13.5" thickBot="1"/>
    <row r="34" spans="1:7" ht="14.25">
      <c r="A34" s="1032" t="s">
        <v>872</v>
      </c>
      <c r="B34" s="1507"/>
      <c r="C34" s="1507"/>
      <c r="D34" s="1507"/>
      <c r="E34" s="1507"/>
      <c r="F34" s="1507"/>
      <c r="G34" s="1508"/>
    </row>
    <row r="35" spans="1:7">
      <c r="A35" s="1506" t="s">
        <v>1212</v>
      </c>
      <c r="B35" s="581"/>
      <c r="C35" s="581"/>
      <c r="D35" s="581"/>
      <c r="E35" s="581"/>
      <c r="F35" s="581"/>
      <c r="G35" s="1509"/>
    </row>
    <row r="36" spans="1:7">
      <c r="A36" s="1506"/>
      <c r="B36" s="581"/>
      <c r="C36" s="581"/>
      <c r="D36" s="581"/>
      <c r="E36" s="581"/>
      <c r="F36" s="581"/>
      <c r="G36" s="1509"/>
    </row>
    <row r="37" spans="1:7">
      <c r="A37" s="971"/>
      <c r="B37" s="581"/>
      <c r="C37" s="581"/>
      <c r="D37" s="581"/>
      <c r="E37" s="581"/>
      <c r="F37" s="581"/>
      <c r="G37" s="1509"/>
    </row>
    <row r="38" spans="1:7" ht="13.5" thickBot="1">
      <c r="A38" s="1043"/>
      <c r="B38" s="1044"/>
      <c r="C38" s="1044"/>
      <c r="D38" s="1044"/>
      <c r="E38" s="1044"/>
      <c r="F38" s="1044"/>
      <c r="G38" s="1510"/>
    </row>
  </sheetData>
  <mergeCells count="1">
    <mergeCell ref="C5:F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sheetPr published="0"/>
  <dimension ref="A1:H47"/>
  <sheetViews>
    <sheetView showGridLines="0" zoomScaleNormal="100" workbookViewId="0">
      <selection activeCell="H16" sqref="H16"/>
    </sheetView>
  </sheetViews>
  <sheetFormatPr baseColWidth="10" defaultColWidth="8.85546875" defaultRowHeight="12.75"/>
  <cols>
    <col min="1" max="1" width="30.28515625" style="352" customWidth="1"/>
    <col min="2" max="2" width="50.42578125" style="352" customWidth="1"/>
    <col min="3" max="6" width="20" style="352" customWidth="1"/>
    <col min="7" max="16384" width="8.85546875" style="352"/>
  </cols>
  <sheetData>
    <row r="1" spans="1:6" s="486" customFormat="1" ht="18">
      <c r="A1" s="75" t="s">
        <v>906</v>
      </c>
      <c r="B1" s="75"/>
      <c r="C1" s="75"/>
      <c r="D1" s="506"/>
      <c r="E1" s="506"/>
      <c r="F1" s="506"/>
    </row>
    <row r="2" spans="1:6">
      <c r="A2" s="62" t="str">
        <f>'PAGE DE GARDE'!C8</f>
        <v>GAZ</v>
      </c>
      <c r="B2" s="73" t="str">
        <f>'PAGE DE GARDE'!C10</f>
        <v>REALITE 2015 V0</v>
      </c>
      <c r="C2" s="62"/>
      <c r="D2" s="508"/>
      <c r="E2" s="508"/>
      <c r="F2" s="508"/>
    </row>
    <row r="3" spans="1:6">
      <c r="A3" s="270" t="str">
        <f>'PAGE DE GARDE'!C7</f>
        <v>GRD</v>
      </c>
      <c r="B3" s="73"/>
      <c r="C3" s="62"/>
      <c r="D3" s="508"/>
      <c r="E3" s="508"/>
      <c r="F3" s="508"/>
    </row>
    <row r="4" spans="1:6" ht="13.5" thickBot="1"/>
    <row r="5" spans="1:6">
      <c r="A5" s="763"/>
      <c r="B5" s="764"/>
      <c r="C5" s="764"/>
      <c r="D5" s="764"/>
      <c r="E5" s="764"/>
      <c r="F5" s="937"/>
    </row>
    <row r="6" spans="1:6">
      <c r="A6" s="765" t="s">
        <v>798</v>
      </c>
      <c r="B6" s="766"/>
      <c r="C6" s="767"/>
      <c r="D6" s="767"/>
      <c r="E6" s="767"/>
      <c r="F6" s="768"/>
    </row>
    <row r="7" spans="1:6" ht="13.5" thickBot="1">
      <c r="A7" s="769"/>
      <c r="B7" s="767"/>
      <c r="C7" s="767"/>
      <c r="D7" s="767"/>
      <c r="E7" s="767"/>
      <c r="F7" s="768"/>
    </row>
    <row r="8" spans="1:6" ht="12.75" customHeight="1">
      <c r="A8" s="2737" t="s">
        <v>800</v>
      </c>
      <c r="B8" s="2726" t="s">
        <v>801</v>
      </c>
      <c r="C8" s="2729" t="str">
        <f>'PAGE DE GARDE'!$B$16</f>
        <v>REALITE 2014</v>
      </c>
      <c r="D8" s="2729" t="str">
        <f>'PAGE DE GARDE'!$B$15</f>
        <v>BUDGET 2015</v>
      </c>
      <c r="E8" s="2729" t="str">
        <f>'PAGE DE GARDE'!$B$14</f>
        <v>REALITE 2015</v>
      </c>
      <c r="F8" s="2732" t="s">
        <v>974</v>
      </c>
    </row>
    <row r="9" spans="1:6">
      <c r="A9" s="2738"/>
      <c r="B9" s="2727"/>
      <c r="C9" s="2730"/>
      <c r="D9" s="2730"/>
      <c r="E9" s="2730"/>
      <c r="F9" s="2733"/>
    </row>
    <row r="10" spans="1:6" ht="13.5" thickBot="1">
      <c r="A10" s="2739"/>
      <c r="B10" s="2740"/>
      <c r="C10" s="2741"/>
      <c r="D10" s="2741"/>
      <c r="E10" s="2731"/>
      <c r="F10" s="2734"/>
    </row>
    <row r="11" spans="1:6">
      <c r="A11" s="770"/>
      <c r="B11" s="771"/>
      <c r="C11" s="770"/>
      <c r="D11" s="773"/>
      <c r="E11" s="773"/>
      <c r="F11" s="796"/>
    </row>
    <row r="12" spans="1:6">
      <c r="A12" s="774"/>
      <c r="B12" s="775"/>
      <c r="C12" s="774"/>
      <c r="D12" s="777"/>
      <c r="E12" s="777"/>
      <c r="F12" s="1271">
        <f>D12-E12</f>
        <v>0</v>
      </c>
    </row>
    <row r="13" spans="1:6">
      <c r="A13" s="774"/>
      <c r="B13" s="775"/>
      <c r="C13" s="774"/>
      <c r="D13" s="777"/>
      <c r="E13" s="777"/>
      <c r="F13" s="1271">
        <f t="shared" ref="F13:F23" si="0">D13-E13</f>
        <v>0</v>
      </c>
    </row>
    <row r="14" spans="1:6">
      <c r="A14" s="774"/>
      <c r="B14" s="775"/>
      <c r="C14" s="774"/>
      <c r="D14" s="777"/>
      <c r="E14" s="777"/>
      <c r="F14" s="1271">
        <f t="shared" si="0"/>
        <v>0</v>
      </c>
    </row>
    <row r="15" spans="1:6">
      <c r="A15" s="774"/>
      <c r="B15" s="775"/>
      <c r="C15" s="774"/>
      <c r="D15" s="777"/>
      <c r="E15" s="777"/>
      <c r="F15" s="1271">
        <f t="shared" si="0"/>
        <v>0</v>
      </c>
    </row>
    <row r="16" spans="1:6">
      <c r="A16" s="774"/>
      <c r="B16" s="775"/>
      <c r="C16" s="774"/>
      <c r="D16" s="777"/>
      <c r="E16" s="777"/>
      <c r="F16" s="1271">
        <f t="shared" si="0"/>
        <v>0</v>
      </c>
    </row>
    <row r="17" spans="1:6">
      <c r="A17" s="774"/>
      <c r="B17" s="775"/>
      <c r="C17" s="774"/>
      <c r="D17" s="777"/>
      <c r="E17" s="777"/>
      <c r="F17" s="1271">
        <f t="shared" si="0"/>
        <v>0</v>
      </c>
    </row>
    <row r="18" spans="1:6">
      <c r="A18" s="774"/>
      <c r="B18" s="775"/>
      <c r="C18" s="774"/>
      <c r="D18" s="777"/>
      <c r="E18" s="777"/>
      <c r="F18" s="1271">
        <f t="shared" si="0"/>
        <v>0</v>
      </c>
    </row>
    <row r="19" spans="1:6">
      <c r="A19" s="774"/>
      <c r="B19" s="775"/>
      <c r="C19" s="774"/>
      <c r="D19" s="777"/>
      <c r="E19" s="777"/>
      <c r="F19" s="1271">
        <f t="shared" si="0"/>
        <v>0</v>
      </c>
    </row>
    <row r="20" spans="1:6">
      <c r="A20" s="774"/>
      <c r="B20" s="775"/>
      <c r="C20" s="774"/>
      <c r="D20" s="777"/>
      <c r="E20" s="777"/>
      <c r="F20" s="1271">
        <f t="shared" si="0"/>
        <v>0</v>
      </c>
    </row>
    <row r="21" spans="1:6">
      <c r="A21" s="774"/>
      <c r="B21" s="775"/>
      <c r="C21" s="774"/>
      <c r="D21" s="777"/>
      <c r="E21" s="777"/>
      <c r="F21" s="1271">
        <f t="shared" si="0"/>
        <v>0</v>
      </c>
    </row>
    <row r="22" spans="1:6">
      <c r="A22" s="774"/>
      <c r="B22" s="775"/>
      <c r="C22" s="774"/>
      <c r="D22" s="777"/>
      <c r="E22" s="777"/>
      <c r="F22" s="1271">
        <f t="shared" si="0"/>
        <v>0</v>
      </c>
    </row>
    <row r="23" spans="1:6">
      <c r="A23" s="774"/>
      <c r="B23" s="775"/>
      <c r="C23" s="774"/>
      <c r="D23" s="777"/>
      <c r="E23" s="777"/>
      <c r="F23" s="1271">
        <f t="shared" si="0"/>
        <v>0</v>
      </c>
    </row>
    <row r="24" spans="1:6" ht="13.5" thickBot="1">
      <c r="A24" s="770"/>
      <c r="B24" s="771"/>
      <c r="C24" s="770"/>
      <c r="D24" s="779"/>
      <c r="E24" s="779"/>
      <c r="F24" s="796"/>
    </row>
    <row r="25" spans="1:6" ht="13.5" thickBot="1">
      <c r="A25" s="780" t="s">
        <v>368</v>
      </c>
      <c r="B25" s="781"/>
      <c r="C25" s="780">
        <f>SUM(C5:C24)</f>
        <v>0</v>
      </c>
      <c r="D25" s="783">
        <f t="shared" ref="D25:E25" si="1">SUM(D5:D24)</f>
        <v>0</v>
      </c>
      <c r="E25" s="783">
        <f t="shared" si="1"/>
        <v>0</v>
      </c>
      <c r="F25" s="1293">
        <f>D25-E25</f>
        <v>0</v>
      </c>
    </row>
    <row r="26" spans="1:6" ht="13.5" thickBot="1">
      <c r="A26" s="770"/>
      <c r="B26" s="785"/>
      <c r="C26" s="785"/>
      <c r="D26" s="785"/>
      <c r="E26" s="785"/>
      <c r="F26" s="796"/>
    </row>
    <row r="27" spans="1:6" ht="14.25">
      <c r="A27" s="1032" t="s">
        <v>872</v>
      </c>
      <c r="B27" s="1033"/>
      <c r="C27" s="1034"/>
      <c r="D27" s="1034"/>
      <c r="E27" s="1034"/>
      <c r="F27" s="1035"/>
    </row>
    <row r="28" spans="1:6">
      <c r="A28" s="940"/>
      <c r="B28" s="555"/>
      <c r="C28" s="555"/>
      <c r="D28" s="555"/>
      <c r="E28" s="555"/>
      <c r="F28" s="1036"/>
    </row>
    <row r="29" spans="1:6" ht="12.75" customHeight="1">
      <c r="A29" s="2724" t="s">
        <v>975</v>
      </c>
      <c r="B29" s="2636"/>
      <c r="C29" s="2636"/>
      <c r="D29" s="2636"/>
      <c r="E29" s="2636"/>
      <c r="F29" s="2725"/>
    </row>
    <row r="30" spans="1:6" ht="12.75" customHeight="1">
      <c r="A30" s="2724"/>
      <c r="B30" s="2636"/>
      <c r="C30" s="2636"/>
      <c r="D30" s="2636"/>
      <c r="E30" s="2636"/>
      <c r="F30" s="2725"/>
    </row>
    <row r="31" spans="1:6">
      <c r="A31" s="1195"/>
      <c r="B31" s="1196"/>
      <c r="C31" s="1196"/>
      <c r="D31" s="1196"/>
      <c r="E31" s="1196"/>
      <c r="F31" s="1197"/>
    </row>
    <row r="32" spans="1:6">
      <c r="A32" s="1195"/>
      <c r="B32" s="1196"/>
      <c r="C32" s="1196"/>
      <c r="D32" s="1196"/>
      <c r="E32" s="1196"/>
      <c r="F32" s="1197"/>
    </row>
    <row r="33" spans="1:8">
      <c r="A33" s="1195"/>
      <c r="B33" s="1196"/>
      <c r="C33" s="1196"/>
      <c r="D33" s="1196"/>
      <c r="E33" s="1196"/>
      <c r="F33" s="1197"/>
    </row>
    <row r="34" spans="1:8">
      <c r="A34" s="1195"/>
      <c r="B34" s="1196"/>
      <c r="C34" s="1196"/>
      <c r="D34" s="1196"/>
      <c r="E34" s="1196"/>
      <c r="F34" s="1197"/>
    </row>
    <row r="35" spans="1:8">
      <c r="A35" s="1195"/>
      <c r="B35" s="1196"/>
      <c r="C35" s="1196"/>
      <c r="D35" s="1196"/>
      <c r="E35" s="1196"/>
      <c r="F35" s="1197"/>
    </row>
    <row r="36" spans="1:8">
      <c r="A36" s="1195"/>
      <c r="B36" s="1196"/>
      <c r="C36" s="1196"/>
      <c r="D36" s="1196"/>
      <c r="E36" s="1196"/>
      <c r="F36" s="1197"/>
    </row>
    <row r="37" spans="1:8">
      <c r="A37" s="1195"/>
      <c r="B37" s="1196"/>
      <c r="C37" s="1196"/>
      <c r="D37" s="1196"/>
      <c r="E37" s="1196"/>
      <c r="F37" s="1197"/>
    </row>
    <row r="38" spans="1:8">
      <c r="A38" s="1195"/>
      <c r="B38" s="1196"/>
      <c r="C38" s="1196"/>
      <c r="D38" s="1196"/>
      <c r="E38" s="1196"/>
      <c r="F38" s="1197"/>
    </row>
    <row r="39" spans="1:8">
      <c r="A39" s="1195"/>
      <c r="B39" s="1196"/>
      <c r="C39" s="1196"/>
      <c r="D39" s="1196"/>
      <c r="E39" s="1196"/>
      <c r="F39" s="1197"/>
    </row>
    <row r="40" spans="1:8">
      <c r="A40" s="1195"/>
      <c r="B40" s="1196"/>
      <c r="C40" s="1196"/>
      <c r="D40" s="1196"/>
      <c r="E40" s="1196"/>
      <c r="F40" s="1197"/>
    </row>
    <row r="41" spans="1:8">
      <c r="A41" s="1195"/>
      <c r="B41" s="1196"/>
      <c r="C41" s="1196"/>
      <c r="D41" s="1196"/>
      <c r="E41" s="1196"/>
      <c r="F41" s="1197"/>
    </row>
    <row r="42" spans="1:8">
      <c r="A42" s="1195"/>
      <c r="B42" s="1196"/>
      <c r="C42" s="1196"/>
      <c r="D42" s="1196"/>
      <c r="E42" s="1196"/>
      <c r="F42" s="1197"/>
    </row>
    <row r="43" spans="1:8">
      <c r="A43" s="1195"/>
      <c r="B43" s="1196"/>
      <c r="C43" s="1196"/>
      <c r="D43" s="1196"/>
      <c r="E43" s="1196"/>
      <c r="F43" s="1197"/>
      <c r="G43" s="944"/>
      <c r="H43" s="944"/>
    </row>
    <row r="44" spans="1:8">
      <c r="A44" s="1195"/>
      <c r="B44" s="1196"/>
      <c r="C44" s="1196"/>
      <c r="D44" s="1196"/>
      <c r="E44" s="1196"/>
      <c r="F44" s="1197"/>
      <c r="G44" s="944"/>
      <c r="H44" s="944"/>
    </row>
    <row r="45" spans="1:8">
      <c r="A45" s="1195"/>
      <c r="B45" s="1196"/>
      <c r="C45" s="1196"/>
      <c r="D45" s="1196"/>
      <c r="E45" s="1196"/>
      <c r="F45" s="1197"/>
      <c r="G45" s="944"/>
      <c r="H45" s="944"/>
    </row>
    <row r="46" spans="1:8" ht="13.5" thickBot="1">
      <c r="A46" s="801"/>
      <c r="B46" s="802"/>
      <c r="C46" s="802"/>
      <c r="D46" s="802"/>
      <c r="E46" s="802"/>
      <c r="F46" s="1112"/>
      <c r="G46" s="944"/>
      <c r="H46" s="944"/>
    </row>
    <row r="47" spans="1:8">
      <c r="A47" s="944"/>
      <c r="B47" s="944"/>
      <c r="C47" s="944"/>
      <c r="D47" s="944"/>
      <c r="E47" s="944"/>
      <c r="F47" s="944"/>
      <c r="G47" s="944"/>
      <c r="H47" s="944"/>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sheetPr published="0">
    <pageSetUpPr fitToPage="1"/>
  </sheetPr>
  <dimension ref="A1:I77"/>
  <sheetViews>
    <sheetView showGridLines="0" zoomScaleNormal="100" workbookViewId="0">
      <selection activeCell="H16" sqref="H16"/>
    </sheetView>
  </sheetViews>
  <sheetFormatPr baseColWidth="10" defaultColWidth="8.85546875" defaultRowHeight="12.75"/>
  <cols>
    <col min="1" max="1" width="22" style="486" customWidth="1"/>
    <col min="2" max="2" width="103.28515625" style="486" customWidth="1"/>
    <col min="3" max="6" width="21.28515625" style="486" customWidth="1"/>
    <col min="7" max="16384" width="8.85546875" style="486"/>
  </cols>
  <sheetData>
    <row r="1" spans="1:9" ht="18">
      <c r="A1" s="75" t="s">
        <v>903</v>
      </c>
      <c r="B1" s="75"/>
      <c r="C1" s="506"/>
      <c r="D1" s="506"/>
      <c r="E1" s="506"/>
      <c r="F1" s="506"/>
      <c r="G1" s="485"/>
      <c r="H1" s="485"/>
      <c r="I1" s="485"/>
    </row>
    <row r="2" spans="1:9" ht="18">
      <c r="A2" s="62" t="str">
        <f>'PAGE DE GARDE'!C8</f>
        <v>GAZ</v>
      </c>
      <c r="B2" s="73" t="str">
        <f>'PAGE DE GARDE'!C10</f>
        <v>REALITE 2015 V0</v>
      </c>
      <c r="C2" s="508"/>
      <c r="D2" s="762"/>
      <c r="E2" s="761"/>
      <c r="F2" s="508"/>
      <c r="G2" s="485"/>
      <c r="H2" s="485"/>
      <c r="I2" s="485"/>
    </row>
    <row r="3" spans="1:9">
      <c r="A3" s="270" t="str">
        <f>'PAGE DE GARDE'!C7</f>
        <v>GRD</v>
      </c>
      <c r="B3" s="73"/>
      <c r="C3" s="508"/>
      <c r="D3" s="508"/>
      <c r="E3" s="508"/>
      <c r="F3" s="508"/>
      <c r="G3" s="485"/>
      <c r="H3" s="485"/>
      <c r="I3" s="485"/>
    </row>
    <row r="4" spans="1:9" ht="13.5" thickBot="1">
      <c r="G4" s="485"/>
    </row>
    <row r="5" spans="1:9">
      <c r="A5" s="763"/>
      <c r="B5" s="764"/>
      <c r="C5" s="764"/>
      <c r="D5" s="764"/>
      <c r="E5" s="764"/>
      <c r="F5" s="937"/>
    </row>
    <row r="6" spans="1:9">
      <c r="A6" s="765" t="s">
        <v>798</v>
      </c>
      <c r="B6" s="766"/>
      <c r="C6" s="767"/>
      <c r="D6" s="767"/>
      <c r="E6" s="767"/>
      <c r="F6" s="768"/>
    </row>
    <row r="7" spans="1:9">
      <c r="A7" s="769"/>
      <c r="B7" s="767"/>
      <c r="C7" s="767"/>
      <c r="D7" s="767"/>
      <c r="E7" s="767"/>
      <c r="F7" s="768"/>
    </row>
    <row r="8" spans="1:9" ht="13.5" thickBot="1">
      <c r="A8" s="550" t="s">
        <v>904</v>
      </c>
      <c r="B8" s="767"/>
      <c r="C8" s="767"/>
      <c r="D8" s="767"/>
      <c r="E8" s="767"/>
      <c r="F8" s="768"/>
    </row>
    <row r="9" spans="1:9" ht="14.25" customHeight="1">
      <c r="A9" s="2737" t="s">
        <v>800</v>
      </c>
      <c r="B9" s="2726" t="s">
        <v>801</v>
      </c>
      <c r="C9" s="2765" t="str">
        <f>'PAGE DE GARDE'!$B$16</f>
        <v>REALITE 2014</v>
      </c>
      <c r="D9" s="2729" t="str">
        <f>'PAGE DE GARDE'!$B$15</f>
        <v>BUDGET 2015</v>
      </c>
      <c r="E9" s="2729" t="str">
        <f>'PAGE DE GARDE'!$B$14</f>
        <v>REALITE 2015</v>
      </c>
      <c r="F9" s="2762" t="s">
        <v>974</v>
      </c>
    </row>
    <row r="10" spans="1:9">
      <c r="A10" s="2751"/>
      <c r="B10" s="2735"/>
      <c r="C10" s="2766"/>
      <c r="D10" s="2768"/>
      <c r="E10" s="2761"/>
      <c r="F10" s="2763"/>
    </row>
    <row r="11" spans="1:9" ht="13.5" thickBot="1">
      <c r="A11" s="2752"/>
      <c r="B11" s="2728"/>
      <c r="C11" s="2767"/>
      <c r="D11" s="2731"/>
      <c r="E11" s="2731"/>
      <c r="F11" s="2764"/>
    </row>
    <row r="12" spans="1:9">
      <c r="A12" s="770"/>
      <c r="B12" s="771"/>
      <c r="C12" s="972"/>
      <c r="D12" s="773"/>
      <c r="E12" s="773"/>
      <c r="F12" s="1184"/>
    </row>
    <row r="13" spans="1:9">
      <c r="A13" s="774"/>
      <c r="B13" s="775"/>
      <c r="C13" s="774"/>
      <c r="D13" s="777"/>
      <c r="E13" s="777"/>
      <c r="F13" s="1271">
        <f>D13-E13</f>
        <v>0</v>
      </c>
    </row>
    <row r="14" spans="1:9">
      <c r="A14" s="774"/>
      <c r="B14" s="775"/>
      <c r="C14" s="774"/>
      <c r="D14" s="777"/>
      <c r="E14" s="777"/>
      <c r="F14" s="1271">
        <f t="shared" ref="F14:F27" si="0">D14-E14</f>
        <v>0</v>
      </c>
    </row>
    <row r="15" spans="1:9">
      <c r="A15" s="774"/>
      <c r="B15" s="775"/>
      <c r="C15" s="774"/>
      <c r="D15" s="777"/>
      <c r="E15" s="777"/>
      <c r="F15" s="1271">
        <f t="shared" si="0"/>
        <v>0</v>
      </c>
    </row>
    <row r="16" spans="1:9">
      <c r="A16" s="774"/>
      <c r="B16" s="775"/>
      <c r="C16" s="774"/>
      <c r="D16" s="777"/>
      <c r="E16" s="777"/>
      <c r="F16" s="1271">
        <f t="shared" si="0"/>
        <v>0</v>
      </c>
    </row>
    <row r="17" spans="1:6">
      <c r="A17" s="774"/>
      <c r="B17" s="775"/>
      <c r="C17" s="774"/>
      <c r="D17" s="777"/>
      <c r="E17" s="777"/>
      <c r="F17" s="1271">
        <f t="shared" si="0"/>
        <v>0</v>
      </c>
    </row>
    <row r="18" spans="1:6">
      <c r="A18" s="774"/>
      <c r="B18" s="775"/>
      <c r="C18" s="774"/>
      <c r="D18" s="777"/>
      <c r="E18" s="777"/>
      <c r="F18" s="1271">
        <f t="shared" si="0"/>
        <v>0</v>
      </c>
    </row>
    <row r="19" spans="1:6">
      <c r="A19" s="774"/>
      <c r="B19" s="775"/>
      <c r="C19" s="774"/>
      <c r="D19" s="777"/>
      <c r="E19" s="777"/>
      <c r="F19" s="1271">
        <f t="shared" si="0"/>
        <v>0</v>
      </c>
    </row>
    <row r="20" spans="1:6">
      <c r="A20" s="774"/>
      <c r="B20" s="775"/>
      <c r="C20" s="774"/>
      <c r="D20" s="777"/>
      <c r="E20" s="777"/>
      <c r="F20" s="1271">
        <f t="shared" si="0"/>
        <v>0</v>
      </c>
    </row>
    <row r="21" spans="1:6">
      <c r="A21" s="774"/>
      <c r="B21" s="775"/>
      <c r="C21" s="774"/>
      <c r="D21" s="777"/>
      <c r="E21" s="777"/>
      <c r="F21" s="1271">
        <f t="shared" si="0"/>
        <v>0</v>
      </c>
    </row>
    <row r="22" spans="1:6">
      <c r="A22" s="774"/>
      <c r="B22" s="775"/>
      <c r="C22" s="774"/>
      <c r="D22" s="777"/>
      <c r="E22" s="777"/>
      <c r="F22" s="1271">
        <f t="shared" si="0"/>
        <v>0</v>
      </c>
    </row>
    <row r="23" spans="1:6">
      <c r="A23" s="774"/>
      <c r="B23" s="775"/>
      <c r="C23" s="774"/>
      <c r="D23" s="777"/>
      <c r="E23" s="777"/>
      <c r="F23" s="1271">
        <f t="shared" si="0"/>
        <v>0</v>
      </c>
    </row>
    <row r="24" spans="1:6">
      <c r="A24" s="774"/>
      <c r="B24" s="775"/>
      <c r="C24" s="774"/>
      <c r="D24" s="777"/>
      <c r="E24" s="777"/>
      <c r="F24" s="1271">
        <f t="shared" si="0"/>
        <v>0</v>
      </c>
    </row>
    <row r="25" spans="1:6">
      <c r="A25" s="774"/>
      <c r="B25" s="775"/>
      <c r="C25" s="774"/>
      <c r="D25" s="777"/>
      <c r="E25" s="777"/>
      <c r="F25" s="1271">
        <f t="shared" si="0"/>
        <v>0</v>
      </c>
    </row>
    <row r="26" spans="1:6">
      <c r="A26" s="774"/>
      <c r="B26" s="775"/>
      <c r="C26" s="774"/>
      <c r="D26" s="777"/>
      <c r="E26" s="777"/>
      <c r="F26" s="1271">
        <f t="shared" si="0"/>
        <v>0</v>
      </c>
    </row>
    <row r="27" spans="1:6">
      <c r="A27" s="774"/>
      <c r="B27" s="775"/>
      <c r="C27" s="774"/>
      <c r="D27" s="777"/>
      <c r="E27" s="777"/>
      <c r="F27" s="1271">
        <f t="shared" si="0"/>
        <v>0</v>
      </c>
    </row>
    <row r="28" spans="1:6" ht="13.5" thickBot="1">
      <c r="A28" s="770"/>
      <c r="B28" s="771"/>
      <c r="C28" s="770"/>
      <c r="D28" s="779"/>
      <c r="E28" s="779"/>
      <c r="F28" s="796"/>
    </row>
    <row r="29" spans="1:6" ht="13.5" thickBot="1">
      <c r="A29" s="780" t="s">
        <v>368</v>
      </c>
      <c r="B29" s="781"/>
      <c r="C29" s="780">
        <f>SUM(C12:C28)</f>
        <v>0</v>
      </c>
      <c r="D29" s="783">
        <f t="shared" ref="D29:E29" si="1">SUM(D12:D28)</f>
        <v>0</v>
      </c>
      <c r="E29" s="783">
        <f t="shared" si="1"/>
        <v>0</v>
      </c>
      <c r="F29" s="1293">
        <f>D29-E29</f>
        <v>0</v>
      </c>
    </row>
    <row r="30" spans="1:6">
      <c r="A30" s="770"/>
      <c r="B30" s="785"/>
      <c r="C30" s="785"/>
      <c r="D30" s="785"/>
      <c r="E30" s="785"/>
      <c r="F30" s="796"/>
    </row>
    <row r="31" spans="1:6">
      <c r="A31" s="799" t="s">
        <v>905</v>
      </c>
      <c r="B31" s="785"/>
      <c r="C31" s="785"/>
      <c r="D31" s="785"/>
      <c r="E31" s="785"/>
      <c r="F31" s="796"/>
    </row>
    <row r="32" spans="1:6" ht="13.5" thickBot="1">
      <c r="A32" s="799"/>
      <c r="B32" s="785"/>
      <c r="C32" s="785"/>
      <c r="D32" s="785"/>
      <c r="E32" s="785"/>
      <c r="F32" s="796"/>
    </row>
    <row r="33" spans="1:6" ht="14.25" customHeight="1">
      <c r="A33" s="2727"/>
      <c r="B33" s="2726" t="s">
        <v>824</v>
      </c>
      <c r="C33" s="2738"/>
      <c r="D33" s="2737" t="str">
        <f>'PAGE DE GARDE'!$B$16</f>
        <v>REALITE 2014</v>
      </c>
      <c r="E33" s="2729" t="str">
        <f>'PAGE DE GARDE'!$B$15</f>
        <v>BUDGET 2015</v>
      </c>
      <c r="F33" s="2762" t="str">
        <f>'PAGE DE GARDE'!$B$14</f>
        <v>REALITE 2015</v>
      </c>
    </row>
    <row r="34" spans="1:6">
      <c r="A34" s="2727"/>
      <c r="B34" s="2727"/>
      <c r="C34" s="2738"/>
      <c r="D34" s="2738"/>
      <c r="E34" s="2761"/>
      <c r="F34" s="2763"/>
    </row>
    <row r="35" spans="1:6" ht="13.5" thickBot="1">
      <c r="A35" s="2727"/>
      <c r="B35" s="2728"/>
      <c r="C35" s="2738"/>
      <c r="D35" s="2752"/>
      <c r="E35" s="2731"/>
      <c r="F35" s="2764"/>
    </row>
    <row r="36" spans="1:6">
      <c r="A36" s="771"/>
      <c r="B36" s="771"/>
      <c r="C36" s="770"/>
      <c r="D36" s="972"/>
      <c r="E36" s="773"/>
      <c r="F36" s="1184"/>
    </row>
    <row r="37" spans="1:6">
      <c r="A37" s="771"/>
      <c r="B37" s="775"/>
      <c r="C37" s="770"/>
      <c r="D37" s="774"/>
      <c r="E37" s="777"/>
      <c r="F37" s="1271"/>
    </row>
    <row r="38" spans="1:6">
      <c r="A38" s="771"/>
      <c r="B38" s="775"/>
      <c r="C38" s="770"/>
      <c r="D38" s="774"/>
      <c r="E38" s="777"/>
      <c r="F38" s="1271"/>
    </row>
    <row r="39" spans="1:6">
      <c r="A39" s="771"/>
      <c r="B39" s="775"/>
      <c r="C39" s="770"/>
      <c r="D39" s="774"/>
      <c r="E39" s="777"/>
      <c r="F39" s="1271"/>
    </row>
    <row r="40" spans="1:6">
      <c r="A40" s="771"/>
      <c r="B40" s="775"/>
      <c r="C40" s="770"/>
      <c r="D40" s="774"/>
      <c r="E40" s="777"/>
      <c r="F40" s="1271"/>
    </row>
    <row r="41" spans="1:6">
      <c r="A41" s="771"/>
      <c r="B41" s="775"/>
      <c r="C41" s="770"/>
      <c r="D41" s="774"/>
      <c r="E41" s="777"/>
      <c r="F41" s="1271"/>
    </row>
    <row r="42" spans="1:6">
      <c r="A42" s="771"/>
      <c r="B42" s="775"/>
      <c r="C42" s="770"/>
      <c r="D42" s="774"/>
      <c r="E42" s="777"/>
      <c r="F42" s="1271"/>
    </row>
    <row r="43" spans="1:6">
      <c r="A43" s="771"/>
      <c r="B43" s="775"/>
      <c r="C43" s="770"/>
      <c r="D43" s="774"/>
      <c r="E43" s="777"/>
      <c r="F43" s="1271"/>
    </row>
    <row r="44" spans="1:6">
      <c r="A44" s="771"/>
      <c r="B44" s="775"/>
      <c r="C44" s="770"/>
      <c r="D44" s="774"/>
      <c r="E44" s="777"/>
      <c r="F44" s="1271"/>
    </row>
    <row r="45" spans="1:6">
      <c r="A45" s="771"/>
      <c r="B45" s="775"/>
      <c r="C45" s="770"/>
      <c r="D45" s="774"/>
      <c r="E45" s="777"/>
      <c r="F45" s="1271"/>
    </row>
    <row r="46" spans="1:6">
      <c r="A46" s="771"/>
      <c r="B46" s="775"/>
      <c r="C46" s="770"/>
      <c r="D46" s="774"/>
      <c r="E46" s="777"/>
      <c r="F46" s="1271"/>
    </row>
    <row r="47" spans="1:6">
      <c r="A47" s="771"/>
      <c r="B47" s="775"/>
      <c r="C47" s="770"/>
      <c r="D47" s="774"/>
      <c r="E47" s="777"/>
      <c r="F47" s="1271"/>
    </row>
    <row r="48" spans="1:6">
      <c r="A48" s="771"/>
      <c r="B48" s="775"/>
      <c r="C48" s="770"/>
      <c r="D48" s="774"/>
      <c r="E48" s="777"/>
      <c r="F48" s="1271"/>
    </row>
    <row r="49" spans="1:6">
      <c r="A49" s="771"/>
      <c r="B49" s="775"/>
      <c r="C49" s="770"/>
      <c r="D49" s="774"/>
      <c r="E49" s="777"/>
      <c r="F49" s="1271"/>
    </row>
    <row r="50" spans="1:6">
      <c r="A50" s="771"/>
      <c r="B50" s="775"/>
      <c r="C50" s="770"/>
      <c r="D50" s="774"/>
      <c r="E50" s="777"/>
      <c r="F50" s="1271"/>
    </row>
    <row r="51" spans="1:6">
      <c r="A51" s="771"/>
      <c r="B51" s="775"/>
      <c r="C51" s="770"/>
      <c r="D51" s="774"/>
      <c r="E51" s="777"/>
      <c r="F51" s="1271"/>
    </row>
    <row r="52" spans="1:6" ht="13.5" thickBot="1">
      <c r="A52" s="771"/>
      <c r="B52" s="771"/>
      <c r="C52" s="770"/>
      <c r="D52" s="770"/>
      <c r="E52" s="779"/>
      <c r="F52" s="796"/>
    </row>
    <row r="53" spans="1:6" ht="13.5" thickBot="1">
      <c r="A53" s="800"/>
      <c r="B53" s="780" t="s">
        <v>368</v>
      </c>
      <c r="C53" s="786"/>
      <c r="D53" s="780">
        <f t="shared" ref="D53:F53" si="2">SUM(D36:D52)</f>
        <v>0</v>
      </c>
      <c r="E53" s="783">
        <f t="shared" si="2"/>
        <v>0</v>
      </c>
      <c r="F53" s="1293">
        <f t="shared" si="2"/>
        <v>0</v>
      </c>
    </row>
    <row r="54" spans="1:6">
      <c r="A54" s="2758"/>
      <c r="B54" s="2759"/>
      <c r="C54" s="2759"/>
      <c r="D54" s="2759"/>
      <c r="E54" s="2759"/>
      <c r="F54" s="2760"/>
    </row>
    <row r="55" spans="1:6" ht="12.75" customHeight="1" thickBot="1">
      <c r="A55" s="1287"/>
      <c r="B55" s="1288"/>
      <c r="C55" s="1288"/>
      <c r="D55" s="1288"/>
      <c r="E55" s="1288"/>
      <c r="F55" s="1289"/>
    </row>
    <row r="56" spans="1:6" ht="12.75" customHeight="1">
      <c r="A56" s="1047"/>
      <c r="B56" s="1041"/>
      <c r="C56" s="1041"/>
      <c r="D56" s="1041"/>
      <c r="E56" s="1041"/>
      <c r="F56" s="1041"/>
    </row>
    <row r="57" spans="1:6" ht="13.5" thickBot="1">
      <c r="A57" s="789"/>
      <c r="B57" s="790"/>
      <c r="C57" s="790"/>
      <c r="D57" s="790"/>
      <c r="E57" s="790"/>
      <c r="F57" s="790"/>
    </row>
    <row r="58" spans="1:6" ht="12.75" customHeight="1">
      <c r="A58" s="1032" t="s">
        <v>872</v>
      </c>
      <c r="B58" s="1033"/>
      <c r="C58" s="1034"/>
      <c r="D58" s="1034"/>
      <c r="E58" s="1034"/>
      <c r="F58" s="1035"/>
    </row>
    <row r="59" spans="1:6" ht="12.75" customHeight="1">
      <c r="A59" s="940"/>
      <c r="B59" s="555"/>
      <c r="C59" s="555"/>
      <c r="D59" s="555"/>
      <c r="E59" s="555"/>
      <c r="F59" s="1036"/>
    </row>
    <row r="60" spans="1:6">
      <c r="A60" s="2724" t="s">
        <v>975</v>
      </c>
      <c r="B60" s="2636"/>
      <c r="C60" s="2636"/>
      <c r="D60" s="2636"/>
      <c r="E60" s="2636"/>
      <c r="F60" s="2725"/>
    </row>
    <row r="61" spans="1:6">
      <c r="A61" s="2724"/>
      <c r="B61" s="2636"/>
      <c r="C61" s="2636"/>
      <c r="D61" s="2636"/>
      <c r="E61" s="2636"/>
      <c r="F61" s="2725"/>
    </row>
    <row r="62" spans="1:6">
      <c r="A62" s="1195"/>
      <c r="B62" s="1196"/>
      <c r="C62" s="1196"/>
      <c r="D62" s="1196"/>
      <c r="E62" s="1196"/>
      <c r="F62" s="1197"/>
    </row>
    <row r="63" spans="1:6">
      <c r="A63" s="1195"/>
      <c r="B63" s="1196"/>
      <c r="C63" s="1196"/>
      <c r="D63" s="1196"/>
      <c r="E63" s="1196"/>
      <c r="F63" s="1197"/>
    </row>
    <row r="64" spans="1:6">
      <c r="A64" s="1195"/>
      <c r="B64" s="1196"/>
      <c r="C64" s="1196"/>
      <c r="D64" s="1196"/>
      <c r="E64" s="1196"/>
      <c r="F64" s="1197"/>
    </row>
    <row r="65" spans="1:6">
      <c r="A65" s="1195"/>
      <c r="B65" s="1196"/>
      <c r="C65" s="1196"/>
      <c r="D65" s="1196"/>
      <c r="E65" s="1196"/>
      <c r="F65" s="1197"/>
    </row>
    <row r="66" spans="1:6">
      <c r="A66" s="1195"/>
      <c r="B66" s="1196"/>
      <c r="C66" s="1196"/>
      <c r="D66" s="1196"/>
      <c r="E66" s="1196"/>
      <c r="F66" s="1197"/>
    </row>
    <row r="67" spans="1:6">
      <c r="A67" s="1195"/>
      <c r="B67" s="1196"/>
      <c r="C67" s="1196"/>
      <c r="D67" s="1196"/>
      <c r="E67" s="1196"/>
      <c r="F67" s="1197"/>
    </row>
    <row r="68" spans="1:6">
      <c r="A68" s="1195"/>
      <c r="B68" s="1196"/>
      <c r="C68" s="1196"/>
      <c r="D68" s="1196"/>
      <c r="E68" s="1196"/>
      <c r="F68" s="1197"/>
    </row>
    <row r="69" spans="1:6">
      <c r="A69" s="1195"/>
      <c r="B69" s="1196"/>
      <c r="C69" s="1196"/>
      <c r="D69" s="1196"/>
      <c r="E69" s="1196"/>
      <c r="F69" s="1197"/>
    </row>
    <row r="70" spans="1:6">
      <c r="A70" s="1195"/>
      <c r="B70" s="1196"/>
      <c r="C70" s="1196"/>
      <c r="D70" s="1196"/>
      <c r="E70" s="1196"/>
      <c r="F70" s="1197"/>
    </row>
    <row r="71" spans="1:6">
      <c r="A71" s="1195"/>
      <c r="B71" s="1196"/>
      <c r="C71" s="1196"/>
      <c r="D71" s="1196"/>
      <c r="E71" s="1196"/>
      <c r="F71" s="1197"/>
    </row>
    <row r="72" spans="1:6">
      <c r="A72" s="1195"/>
      <c r="B72" s="1196"/>
      <c r="C72" s="1196"/>
      <c r="D72" s="1196"/>
      <c r="E72" s="1196"/>
      <c r="F72" s="1197"/>
    </row>
    <row r="73" spans="1:6">
      <c r="A73" s="1195"/>
      <c r="B73" s="1196"/>
      <c r="C73" s="1196"/>
      <c r="D73" s="1196"/>
      <c r="E73" s="1196"/>
      <c r="F73" s="1197"/>
    </row>
    <row r="74" spans="1:6">
      <c r="A74" s="1195"/>
      <c r="B74" s="1196"/>
      <c r="C74" s="1196"/>
      <c r="D74" s="1196"/>
      <c r="E74" s="1196"/>
      <c r="F74" s="1197"/>
    </row>
    <row r="75" spans="1:6">
      <c r="A75" s="1195"/>
      <c r="B75" s="1196"/>
      <c r="C75" s="1196"/>
      <c r="D75" s="1196"/>
      <c r="E75" s="1196"/>
      <c r="F75" s="1197"/>
    </row>
    <row r="76" spans="1:6">
      <c r="A76" s="1195"/>
      <c r="B76" s="1196"/>
      <c r="C76" s="1196"/>
      <c r="D76" s="1196"/>
      <c r="E76" s="1196"/>
      <c r="F76" s="1197"/>
    </row>
    <row r="77" spans="1:6" ht="13.5" thickBot="1">
      <c r="A77" s="801"/>
      <c r="B77" s="802"/>
      <c r="C77" s="802"/>
      <c r="D77" s="802"/>
      <c r="E77" s="802"/>
      <c r="F77" s="1112"/>
    </row>
  </sheetData>
  <mergeCells count="15">
    <mergeCell ref="F9:F11"/>
    <mergeCell ref="A9:A11"/>
    <mergeCell ref="B9:B11"/>
    <mergeCell ref="C9:C11"/>
    <mergeCell ref="D9:D11"/>
    <mergeCell ref="E9:E11"/>
    <mergeCell ref="A60:F60"/>
    <mergeCell ref="A61:F61"/>
    <mergeCell ref="A54:F54"/>
    <mergeCell ref="A33:A35"/>
    <mergeCell ref="B33:B35"/>
    <mergeCell ref="C33:C35"/>
    <mergeCell ref="D33:D35"/>
    <mergeCell ref="E33:E35"/>
    <mergeCell ref="F33:F35"/>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36.xml><?xml version="1.0" encoding="utf-8"?>
<worksheet xmlns="http://schemas.openxmlformats.org/spreadsheetml/2006/main" xmlns:r="http://schemas.openxmlformats.org/officeDocument/2006/relationships">
  <sheetPr published="0">
    <pageSetUpPr fitToPage="1"/>
  </sheetPr>
  <dimension ref="A1:F46"/>
  <sheetViews>
    <sheetView showGridLines="0" workbookViewId="0">
      <selection activeCell="H16" sqref="H16"/>
    </sheetView>
  </sheetViews>
  <sheetFormatPr baseColWidth="10" defaultColWidth="8.85546875" defaultRowHeight="12.75"/>
  <cols>
    <col min="1" max="1" width="30.28515625" style="352" customWidth="1"/>
    <col min="2" max="2" width="50.42578125" style="352" customWidth="1"/>
    <col min="3" max="6" width="20" style="352" customWidth="1"/>
    <col min="7" max="16384" width="8.85546875" style="352"/>
  </cols>
  <sheetData>
    <row r="1" spans="1:6" s="486" customFormat="1" ht="18">
      <c r="A1" s="75" t="s">
        <v>902</v>
      </c>
      <c r="B1" s="75"/>
      <c r="C1" s="75"/>
      <c r="D1" s="506"/>
      <c r="E1" s="506"/>
      <c r="F1" s="506"/>
    </row>
    <row r="2" spans="1:6">
      <c r="A2" s="62" t="str">
        <f>'PAGE DE GARDE'!C8</f>
        <v>GAZ</v>
      </c>
      <c r="B2" s="73" t="str">
        <f>'PAGE DE GARDE'!C10</f>
        <v>REALITE 2015 V0</v>
      </c>
      <c r="C2" s="62"/>
      <c r="D2" s="508"/>
      <c r="E2" s="508"/>
      <c r="F2" s="508"/>
    </row>
    <row r="3" spans="1:6">
      <c r="A3" s="270" t="str">
        <f>'PAGE DE GARDE'!C7</f>
        <v>GRD</v>
      </c>
      <c r="B3" s="73"/>
      <c r="C3" s="62"/>
      <c r="D3" s="508"/>
      <c r="E3" s="508"/>
      <c r="F3" s="508"/>
    </row>
    <row r="4" spans="1:6" ht="13.5" thickBot="1"/>
    <row r="5" spans="1:6">
      <c r="A5" s="763"/>
      <c r="B5" s="764"/>
      <c r="C5" s="764"/>
      <c r="D5" s="764"/>
      <c r="E5" s="764"/>
      <c r="F5" s="764"/>
    </row>
    <row r="6" spans="1:6">
      <c r="A6" s="765" t="s">
        <v>798</v>
      </c>
      <c r="B6" s="766"/>
      <c r="C6" s="767"/>
      <c r="D6" s="767"/>
      <c r="E6" s="767"/>
      <c r="F6" s="767"/>
    </row>
    <row r="7" spans="1:6" ht="13.5" thickBot="1">
      <c r="A7" s="769"/>
      <c r="B7" s="767"/>
      <c r="C7" s="767"/>
      <c r="D7" s="767"/>
      <c r="E7" s="767"/>
      <c r="F7" s="767"/>
    </row>
    <row r="8" spans="1:6" ht="12.75" customHeight="1">
      <c r="A8" s="2737" t="s">
        <v>800</v>
      </c>
      <c r="B8" s="2726" t="s">
        <v>801</v>
      </c>
      <c r="C8" s="2765" t="str">
        <f>'PAGE DE GARDE'!$B$16</f>
        <v>REALITE 2014</v>
      </c>
      <c r="D8" s="2729" t="str">
        <f>'PAGE DE GARDE'!$B$15</f>
        <v>BUDGET 2015</v>
      </c>
      <c r="E8" s="2729" t="str">
        <f>'PAGE DE GARDE'!$B$14</f>
        <v>REALITE 2015</v>
      </c>
      <c r="F8" s="2762" t="s">
        <v>974</v>
      </c>
    </row>
    <row r="9" spans="1:6">
      <c r="A9" s="2738"/>
      <c r="B9" s="2727"/>
      <c r="C9" s="2769"/>
      <c r="D9" s="2761"/>
      <c r="E9" s="2761"/>
      <c r="F9" s="2763"/>
    </row>
    <row r="10" spans="1:6" ht="13.5" thickBot="1">
      <c r="A10" s="2739"/>
      <c r="B10" s="2740"/>
      <c r="C10" s="2770"/>
      <c r="D10" s="2741"/>
      <c r="E10" s="2731"/>
      <c r="F10" s="2764"/>
    </row>
    <row r="11" spans="1:6">
      <c r="A11" s="770"/>
      <c r="B11" s="771"/>
      <c r="C11" s="770"/>
      <c r="D11" s="779"/>
      <c r="E11" s="779"/>
      <c r="F11" s="796"/>
    </row>
    <row r="12" spans="1:6">
      <c r="A12" s="774"/>
      <c r="B12" s="775"/>
      <c r="C12" s="774"/>
      <c r="D12" s="777"/>
      <c r="E12" s="777"/>
      <c r="F12" s="1271">
        <f>D12-E12</f>
        <v>0</v>
      </c>
    </row>
    <row r="13" spans="1:6">
      <c r="A13" s="774"/>
      <c r="B13" s="775"/>
      <c r="C13" s="774"/>
      <c r="D13" s="777"/>
      <c r="E13" s="777"/>
      <c r="F13" s="1271">
        <f t="shared" ref="F13:F23" si="0">D13-E13</f>
        <v>0</v>
      </c>
    </row>
    <row r="14" spans="1:6">
      <c r="A14" s="774"/>
      <c r="B14" s="775"/>
      <c r="C14" s="774"/>
      <c r="D14" s="777"/>
      <c r="E14" s="777"/>
      <c r="F14" s="1271">
        <f t="shared" si="0"/>
        <v>0</v>
      </c>
    </row>
    <row r="15" spans="1:6">
      <c r="A15" s="774"/>
      <c r="B15" s="775"/>
      <c r="C15" s="774"/>
      <c r="D15" s="777"/>
      <c r="E15" s="777"/>
      <c r="F15" s="1271">
        <f t="shared" si="0"/>
        <v>0</v>
      </c>
    </row>
    <row r="16" spans="1:6">
      <c r="A16" s="774"/>
      <c r="B16" s="775"/>
      <c r="C16" s="774"/>
      <c r="D16" s="777"/>
      <c r="E16" s="777"/>
      <c r="F16" s="1271">
        <f t="shared" si="0"/>
        <v>0</v>
      </c>
    </row>
    <row r="17" spans="1:6">
      <c r="A17" s="774"/>
      <c r="B17" s="775"/>
      <c r="C17" s="774"/>
      <c r="D17" s="777"/>
      <c r="E17" s="777"/>
      <c r="F17" s="1271">
        <f t="shared" si="0"/>
        <v>0</v>
      </c>
    </row>
    <row r="18" spans="1:6">
      <c r="A18" s="774"/>
      <c r="B18" s="775"/>
      <c r="C18" s="774"/>
      <c r="D18" s="777"/>
      <c r="E18" s="777"/>
      <c r="F18" s="1271">
        <f t="shared" si="0"/>
        <v>0</v>
      </c>
    </row>
    <row r="19" spans="1:6">
      <c r="A19" s="774"/>
      <c r="B19" s="775"/>
      <c r="C19" s="774"/>
      <c r="D19" s="777"/>
      <c r="E19" s="777"/>
      <c r="F19" s="1271">
        <f t="shared" si="0"/>
        <v>0</v>
      </c>
    </row>
    <row r="20" spans="1:6">
      <c r="A20" s="774"/>
      <c r="B20" s="775"/>
      <c r="C20" s="774"/>
      <c r="D20" s="777"/>
      <c r="E20" s="777"/>
      <c r="F20" s="1271">
        <f t="shared" si="0"/>
        <v>0</v>
      </c>
    </row>
    <row r="21" spans="1:6">
      <c r="A21" s="774"/>
      <c r="B21" s="775"/>
      <c r="C21" s="774"/>
      <c r="D21" s="777"/>
      <c r="E21" s="777"/>
      <c r="F21" s="1271">
        <f t="shared" si="0"/>
        <v>0</v>
      </c>
    </row>
    <row r="22" spans="1:6">
      <c r="A22" s="774"/>
      <c r="B22" s="775"/>
      <c r="C22" s="774"/>
      <c r="D22" s="777"/>
      <c r="E22" s="777"/>
      <c r="F22" s="1271">
        <f t="shared" si="0"/>
        <v>0</v>
      </c>
    </row>
    <row r="23" spans="1:6">
      <c r="A23" s="774"/>
      <c r="B23" s="775"/>
      <c r="C23" s="774"/>
      <c r="D23" s="777"/>
      <c r="E23" s="777"/>
      <c r="F23" s="1271">
        <f t="shared" si="0"/>
        <v>0</v>
      </c>
    </row>
    <row r="24" spans="1:6" ht="13.5" thickBot="1">
      <c r="A24" s="770"/>
      <c r="B24" s="771"/>
      <c r="C24" s="770"/>
      <c r="D24" s="779"/>
      <c r="E24" s="779"/>
      <c r="F24" s="796"/>
    </row>
    <row r="25" spans="1:6" ht="13.5" thickBot="1">
      <c r="A25" s="780" t="s">
        <v>368</v>
      </c>
      <c r="B25" s="781"/>
      <c r="C25" s="780">
        <f>SUM(C5:C24)</f>
        <v>0</v>
      </c>
      <c r="D25" s="783">
        <f t="shared" ref="D25:E25" si="1">SUM(D5:D24)</f>
        <v>0</v>
      </c>
      <c r="E25" s="783">
        <f t="shared" si="1"/>
        <v>0</v>
      </c>
      <c r="F25" s="1293">
        <f>D25-E25</f>
        <v>0</v>
      </c>
    </row>
    <row r="26" spans="1:6" ht="13.5" thickBot="1">
      <c r="A26" s="770"/>
      <c r="B26" s="785"/>
      <c r="C26" s="785"/>
      <c r="D26" s="785"/>
      <c r="E26" s="785"/>
      <c r="F26" s="785"/>
    </row>
    <row r="27" spans="1:6" ht="14.25">
      <c r="A27" s="1032" t="s">
        <v>872</v>
      </c>
      <c r="B27" s="1033"/>
      <c r="C27" s="1034"/>
      <c r="D27" s="1034"/>
      <c r="E27" s="1034"/>
      <c r="F27" s="1035"/>
    </row>
    <row r="28" spans="1:6">
      <c r="A28" s="940"/>
      <c r="B28" s="555"/>
      <c r="C28" s="555"/>
      <c r="D28" s="555"/>
      <c r="E28" s="555"/>
      <c r="F28" s="1036"/>
    </row>
    <row r="29" spans="1:6" ht="12.75" customHeight="1">
      <c r="A29" s="2724" t="s">
        <v>975</v>
      </c>
      <c r="B29" s="2636"/>
      <c r="C29" s="2636"/>
      <c r="D29" s="2636"/>
      <c r="E29" s="2636"/>
      <c r="F29" s="2725"/>
    </row>
    <row r="30" spans="1:6" ht="12.75" customHeight="1">
      <c r="A30" s="2724"/>
      <c r="B30" s="2636"/>
      <c r="C30" s="2636"/>
      <c r="D30" s="2636"/>
      <c r="E30" s="2636"/>
      <c r="F30" s="2725"/>
    </row>
    <row r="31" spans="1:6">
      <c r="A31" s="1195"/>
      <c r="B31" s="1196"/>
      <c r="C31" s="1196"/>
      <c r="D31" s="1196"/>
      <c r="E31" s="1196"/>
      <c r="F31" s="1197"/>
    </row>
    <row r="32" spans="1:6">
      <c r="A32" s="1195"/>
      <c r="B32" s="1196"/>
      <c r="C32" s="1196"/>
      <c r="D32" s="1196"/>
      <c r="E32" s="1196"/>
      <c r="F32" s="1197"/>
    </row>
    <row r="33" spans="1:6">
      <c r="A33" s="1195"/>
      <c r="B33" s="1196"/>
      <c r="C33" s="1196"/>
      <c r="D33" s="1196"/>
      <c r="E33" s="1196"/>
      <c r="F33" s="1197"/>
    </row>
    <row r="34" spans="1:6">
      <c r="A34" s="1195"/>
      <c r="B34" s="1196"/>
      <c r="C34" s="1196"/>
      <c r="D34" s="1196"/>
      <c r="E34" s="1196"/>
      <c r="F34" s="1197"/>
    </row>
    <row r="35" spans="1:6">
      <c r="A35" s="1195"/>
      <c r="B35" s="1196"/>
      <c r="C35" s="1196"/>
      <c r="D35" s="1196"/>
      <c r="E35" s="1196"/>
      <c r="F35" s="1197"/>
    </row>
    <row r="36" spans="1:6">
      <c r="A36" s="1195"/>
      <c r="B36" s="1196"/>
      <c r="C36" s="1196"/>
      <c r="D36" s="1196"/>
      <c r="E36" s="1196"/>
      <c r="F36" s="1197"/>
    </row>
    <row r="37" spans="1:6">
      <c r="A37" s="1195"/>
      <c r="B37" s="1196"/>
      <c r="C37" s="1196"/>
      <c r="D37" s="1196"/>
      <c r="E37" s="1196"/>
      <c r="F37" s="1197"/>
    </row>
    <row r="38" spans="1:6">
      <c r="A38" s="1195"/>
      <c r="B38" s="1196"/>
      <c r="C38" s="1196"/>
      <c r="D38" s="1196"/>
      <c r="E38" s="1196"/>
      <c r="F38" s="1197"/>
    </row>
    <row r="39" spans="1:6">
      <c r="A39" s="1195"/>
      <c r="B39" s="1196"/>
      <c r="C39" s="1196"/>
      <c r="D39" s="1196"/>
      <c r="E39" s="1196"/>
      <c r="F39" s="1197"/>
    </row>
    <row r="40" spans="1:6">
      <c r="A40" s="1195"/>
      <c r="B40" s="1196"/>
      <c r="C40" s="1196"/>
      <c r="D40" s="1196"/>
      <c r="E40" s="1196"/>
      <c r="F40" s="1197"/>
    </row>
    <row r="41" spans="1:6">
      <c r="A41" s="1195"/>
      <c r="B41" s="1196"/>
      <c r="C41" s="1196"/>
      <c r="D41" s="1196"/>
      <c r="E41" s="1196"/>
      <c r="F41" s="1197"/>
    </row>
    <row r="42" spans="1:6">
      <c r="A42" s="1195"/>
      <c r="B42" s="1196"/>
      <c r="C42" s="1196"/>
      <c r="D42" s="1196"/>
      <c r="E42" s="1196"/>
      <c r="F42" s="1197"/>
    </row>
    <row r="43" spans="1:6">
      <c r="A43" s="1195"/>
      <c r="B43" s="1196"/>
      <c r="C43" s="1196"/>
      <c r="D43" s="1196"/>
      <c r="E43" s="1196"/>
      <c r="F43" s="1197"/>
    </row>
    <row r="44" spans="1:6">
      <c r="A44" s="1195"/>
      <c r="B44" s="1196"/>
      <c r="C44" s="1196"/>
      <c r="D44" s="1196"/>
      <c r="E44" s="1196"/>
      <c r="F44" s="1197"/>
    </row>
    <row r="45" spans="1:6">
      <c r="A45" s="1195"/>
      <c r="B45" s="1196"/>
      <c r="C45" s="1196"/>
      <c r="D45" s="1196"/>
      <c r="E45" s="1196"/>
      <c r="F45" s="1197"/>
    </row>
    <row r="46" spans="1:6" ht="13.5" thickBot="1">
      <c r="A46" s="801"/>
      <c r="B46" s="802"/>
      <c r="C46" s="802"/>
      <c r="D46" s="802"/>
      <c r="E46" s="802"/>
      <c r="F46" s="1112"/>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7.xml><?xml version="1.0" encoding="utf-8"?>
<worksheet xmlns="http://schemas.openxmlformats.org/spreadsheetml/2006/main" xmlns:r="http://schemas.openxmlformats.org/officeDocument/2006/relationships">
  <sheetPr published="0">
    <pageSetUpPr fitToPage="1"/>
  </sheetPr>
  <dimension ref="A1:F46"/>
  <sheetViews>
    <sheetView showGridLines="0" workbookViewId="0"/>
  </sheetViews>
  <sheetFormatPr baseColWidth="10" defaultColWidth="8.85546875" defaultRowHeight="12.75"/>
  <cols>
    <col min="1" max="1" width="30.28515625" style="352" customWidth="1"/>
    <col min="2" max="2" width="50.42578125" style="352" customWidth="1"/>
    <col min="3" max="6" width="20" style="352" customWidth="1"/>
    <col min="7" max="16384" width="8.85546875" style="352"/>
  </cols>
  <sheetData>
    <row r="1" spans="1:6" s="486" customFormat="1" ht="18">
      <c r="A1" s="75" t="s">
        <v>910</v>
      </c>
      <c r="B1" s="75"/>
      <c r="C1" s="75"/>
      <c r="D1" s="506"/>
      <c r="E1" s="506"/>
      <c r="F1" s="506"/>
    </row>
    <row r="2" spans="1:6">
      <c r="A2" s="62" t="str">
        <f>'PAGE DE GARDE'!C8</f>
        <v>GAZ</v>
      </c>
      <c r="B2" s="73" t="str">
        <f>'PAGE DE GARDE'!C10</f>
        <v>REALITE 2015 V0</v>
      </c>
      <c r="C2" s="62"/>
      <c r="D2" s="508"/>
      <c r="E2" s="508"/>
      <c r="F2" s="508"/>
    </row>
    <row r="3" spans="1:6">
      <c r="A3" s="270" t="str">
        <f>'PAGE DE GARDE'!C7</f>
        <v>GRD</v>
      </c>
      <c r="B3" s="73"/>
      <c r="C3" s="62"/>
      <c r="D3" s="508"/>
      <c r="E3" s="508"/>
      <c r="F3" s="508"/>
    </row>
    <row r="4" spans="1:6" ht="13.5" thickBot="1"/>
    <row r="5" spans="1:6">
      <c r="A5" s="763"/>
      <c r="B5" s="764"/>
      <c r="C5" s="764"/>
      <c r="D5" s="764"/>
      <c r="E5" s="764"/>
      <c r="F5" s="937"/>
    </row>
    <row r="6" spans="1:6">
      <c r="A6" s="765" t="s">
        <v>798</v>
      </c>
      <c r="B6" s="766"/>
      <c r="C6" s="767"/>
      <c r="D6" s="767"/>
      <c r="E6" s="767"/>
      <c r="F6" s="768"/>
    </row>
    <row r="7" spans="1:6" ht="13.5" thickBot="1">
      <c r="A7" s="769"/>
      <c r="B7" s="767"/>
      <c r="C7" s="767"/>
      <c r="D7" s="767"/>
      <c r="E7" s="767"/>
      <c r="F7" s="768"/>
    </row>
    <row r="8" spans="1:6" ht="12.75" customHeight="1">
      <c r="A8" s="2737" t="s">
        <v>800</v>
      </c>
      <c r="B8" s="2726" t="s">
        <v>801</v>
      </c>
      <c r="C8" s="2765" t="str">
        <f>'PAGE DE GARDE'!$B$16</f>
        <v>REALITE 2014</v>
      </c>
      <c r="D8" s="2729" t="str">
        <f>'PAGE DE GARDE'!$B$15</f>
        <v>BUDGET 2015</v>
      </c>
      <c r="E8" s="2729" t="str">
        <f>'PAGE DE GARDE'!$B$14</f>
        <v>REALITE 2015</v>
      </c>
      <c r="F8" s="2762" t="s">
        <v>974</v>
      </c>
    </row>
    <row r="9" spans="1:6">
      <c r="A9" s="2738"/>
      <c r="B9" s="2727"/>
      <c r="C9" s="2769"/>
      <c r="D9" s="2761"/>
      <c r="E9" s="2761"/>
      <c r="F9" s="2763"/>
    </row>
    <row r="10" spans="1:6" ht="13.5" thickBot="1">
      <c r="A10" s="2739"/>
      <c r="B10" s="2740"/>
      <c r="C10" s="2770"/>
      <c r="D10" s="2741"/>
      <c r="E10" s="2731"/>
      <c r="F10" s="2764"/>
    </row>
    <row r="11" spans="1:6">
      <c r="A11" s="770"/>
      <c r="B11" s="771"/>
      <c r="C11" s="770"/>
      <c r="D11" s="779"/>
      <c r="E11" s="779"/>
      <c r="F11" s="796"/>
    </row>
    <row r="12" spans="1:6">
      <c r="A12" s="774"/>
      <c r="B12" s="775"/>
      <c r="C12" s="774"/>
      <c r="D12" s="777"/>
      <c r="E12" s="777"/>
      <c r="F12" s="1271">
        <f>D12-E12</f>
        <v>0</v>
      </c>
    </row>
    <row r="13" spans="1:6">
      <c r="A13" s="774"/>
      <c r="B13" s="775"/>
      <c r="C13" s="774"/>
      <c r="D13" s="777"/>
      <c r="E13" s="777"/>
      <c r="F13" s="1271">
        <f t="shared" ref="F13:F23" si="0">D13-E13</f>
        <v>0</v>
      </c>
    </row>
    <row r="14" spans="1:6">
      <c r="A14" s="774"/>
      <c r="B14" s="775"/>
      <c r="C14" s="774"/>
      <c r="D14" s="777"/>
      <c r="E14" s="777"/>
      <c r="F14" s="1271">
        <f t="shared" si="0"/>
        <v>0</v>
      </c>
    </row>
    <row r="15" spans="1:6">
      <c r="A15" s="774"/>
      <c r="B15" s="775"/>
      <c r="C15" s="774"/>
      <c r="D15" s="777"/>
      <c r="E15" s="777"/>
      <c r="F15" s="1271">
        <f t="shared" si="0"/>
        <v>0</v>
      </c>
    </row>
    <row r="16" spans="1:6">
      <c r="A16" s="774"/>
      <c r="B16" s="775"/>
      <c r="C16" s="774"/>
      <c r="D16" s="777"/>
      <c r="E16" s="777"/>
      <c r="F16" s="1271">
        <f t="shared" si="0"/>
        <v>0</v>
      </c>
    </row>
    <row r="17" spans="1:6">
      <c r="A17" s="774"/>
      <c r="B17" s="775"/>
      <c r="C17" s="774"/>
      <c r="D17" s="777"/>
      <c r="E17" s="777"/>
      <c r="F17" s="1271">
        <f t="shared" si="0"/>
        <v>0</v>
      </c>
    </row>
    <row r="18" spans="1:6">
      <c r="A18" s="774"/>
      <c r="B18" s="775"/>
      <c r="C18" s="774"/>
      <c r="D18" s="777"/>
      <c r="E18" s="777"/>
      <c r="F18" s="1271">
        <f t="shared" si="0"/>
        <v>0</v>
      </c>
    </row>
    <row r="19" spans="1:6">
      <c r="A19" s="774"/>
      <c r="B19" s="775"/>
      <c r="C19" s="774"/>
      <c r="D19" s="777"/>
      <c r="E19" s="777"/>
      <c r="F19" s="1271">
        <f t="shared" si="0"/>
        <v>0</v>
      </c>
    </row>
    <row r="20" spans="1:6">
      <c r="A20" s="774"/>
      <c r="B20" s="775"/>
      <c r="C20" s="774"/>
      <c r="D20" s="777"/>
      <c r="E20" s="777"/>
      <c r="F20" s="1271">
        <f t="shared" si="0"/>
        <v>0</v>
      </c>
    </row>
    <row r="21" spans="1:6">
      <c r="A21" s="774"/>
      <c r="B21" s="775"/>
      <c r="C21" s="774"/>
      <c r="D21" s="777"/>
      <c r="E21" s="777"/>
      <c r="F21" s="1271">
        <f t="shared" si="0"/>
        <v>0</v>
      </c>
    </row>
    <row r="22" spans="1:6">
      <c r="A22" s="774"/>
      <c r="B22" s="775"/>
      <c r="C22" s="774"/>
      <c r="D22" s="777"/>
      <c r="E22" s="777"/>
      <c r="F22" s="1271">
        <f t="shared" si="0"/>
        <v>0</v>
      </c>
    </row>
    <row r="23" spans="1:6">
      <c r="A23" s="774"/>
      <c r="B23" s="775"/>
      <c r="C23" s="774"/>
      <c r="D23" s="777"/>
      <c r="E23" s="777"/>
      <c r="F23" s="1271">
        <f t="shared" si="0"/>
        <v>0</v>
      </c>
    </row>
    <row r="24" spans="1:6" ht="13.5" thickBot="1">
      <c r="A24" s="770"/>
      <c r="B24" s="771"/>
      <c r="C24" s="770"/>
      <c r="D24" s="779"/>
      <c r="E24" s="779"/>
      <c r="F24" s="796"/>
    </row>
    <row r="25" spans="1:6" ht="13.5" thickBot="1">
      <c r="A25" s="780" t="s">
        <v>368</v>
      </c>
      <c r="B25" s="781"/>
      <c r="C25" s="780">
        <f>SUM(C5:C24)</f>
        <v>0</v>
      </c>
      <c r="D25" s="783">
        <f t="shared" ref="D25:E25" si="1">SUM(D5:D24)</f>
        <v>0</v>
      </c>
      <c r="E25" s="783">
        <f t="shared" si="1"/>
        <v>0</v>
      </c>
      <c r="F25" s="1293">
        <f>D25-E25</f>
        <v>0</v>
      </c>
    </row>
    <row r="26" spans="1:6" ht="13.5" thickBot="1">
      <c r="A26" s="1290"/>
      <c r="B26" s="1291"/>
      <c r="C26" s="1291"/>
      <c r="D26" s="1291"/>
      <c r="E26" s="1291"/>
      <c r="F26" s="1292"/>
    </row>
    <row r="27" spans="1:6" ht="14.25">
      <c r="A27" s="1032" t="s">
        <v>872</v>
      </c>
      <c r="B27" s="1033"/>
      <c r="C27" s="1034"/>
      <c r="D27" s="1034"/>
      <c r="E27" s="1034"/>
      <c r="F27" s="1035"/>
    </row>
    <row r="28" spans="1:6">
      <c r="A28" s="940"/>
      <c r="B28" s="555"/>
      <c r="C28" s="555"/>
      <c r="D28" s="555"/>
      <c r="E28" s="555"/>
      <c r="F28" s="1036"/>
    </row>
    <row r="29" spans="1:6" ht="12.75" customHeight="1">
      <c r="A29" s="2724" t="s">
        <v>975</v>
      </c>
      <c r="B29" s="2636"/>
      <c r="C29" s="2636"/>
      <c r="D29" s="2636"/>
      <c r="E29" s="2636"/>
      <c r="F29" s="2725"/>
    </row>
    <row r="30" spans="1:6" ht="12.75" customHeight="1">
      <c r="A30" s="2724"/>
      <c r="B30" s="2636"/>
      <c r="C30" s="2636"/>
      <c r="D30" s="2636"/>
      <c r="E30" s="2636"/>
      <c r="F30" s="2725"/>
    </row>
    <row r="31" spans="1:6">
      <c r="A31" s="1195"/>
      <c r="B31" s="1196"/>
      <c r="C31" s="1196"/>
      <c r="D31" s="1196"/>
      <c r="E31" s="1196"/>
      <c r="F31" s="1197"/>
    </row>
    <row r="32" spans="1:6">
      <c r="A32" s="1195"/>
      <c r="B32" s="1196"/>
      <c r="C32" s="1196"/>
      <c r="D32" s="1196"/>
      <c r="E32" s="1196"/>
      <c r="F32" s="1197"/>
    </row>
    <row r="33" spans="1:6">
      <c r="A33" s="1195"/>
      <c r="B33" s="1196"/>
      <c r="C33" s="1196"/>
      <c r="D33" s="1196"/>
      <c r="E33" s="1196"/>
      <c r="F33" s="1197"/>
    </row>
    <row r="34" spans="1:6">
      <c r="A34" s="1195"/>
      <c r="B34" s="1196"/>
      <c r="C34" s="1196"/>
      <c r="D34" s="1196"/>
      <c r="E34" s="1196"/>
      <c r="F34" s="1197"/>
    </row>
    <row r="35" spans="1:6">
      <c r="A35" s="1195"/>
      <c r="B35" s="1196"/>
      <c r="C35" s="1196"/>
      <c r="D35" s="1196"/>
      <c r="E35" s="1196"/>
      <c r="F35" s="1197"/>
    </row>
    <row r="36" spans="1:6">
      <c r="A36" s="1195"/>
      <c r="B36" s="1196"/>
      <c r="C36" s="1196"/>
      <c r="D36" s="1196"/>
      <c r="E36" s="1196"/>
      <c r="F36" s="1197"/>
    </row>
    <row r="37" spans="1:6">
      <c r="A37" s="1195"/>
      <c r="B37" s="1196"/>
      <c r="C37" s="1196"/>
      <c r="D37" s="1196"/>
      <c r="E37" s="1196"/>
      <c r="F37" s="1197"/>
    </row>
    <row r="38" spans="1:6">
      <c r="A38" s="1195"/>
      <c r="B38" s="1196"/>
      <c r="C38" s="1196"/>
      <c r="D38" s="1196"/>
      <c r="E38" s="1196"/>
      <c r="F38" s="1197"/>
    </row>
    <row r="39" spans="1:6">
      <c r="A39" s="1195"/>
      <c r="B39" s="1196"/>
      <c r="C39" s="1196"/>
      <c r="D39" s="1196"/>
      <c r="E39" s="1196"/>
      <c r="F39" s="1197"/>
    </row>
    <row r="40" spans="1:6">
      <c r="A40" s="1195"/>
      <c r="B40" s="1196"/>
      <c r="C40" s="1196"/>
      <c r="D40" s="1196"/>
      <c r="E40" s="1196"/>
      <c r="F40" s="1197"/>
    </row>
    <row r="41" spans="1:6">
      <c r="A41" s="1195"/>
      <c r="B41" s="1196"/>
      <c r="C41" s="1196"/>
      <c r="D41" s="1196"/>
      <c r="E41" s="1196"/>
      <c r="F41" s="1197"/>
    </row>
    <row r="42" spans="1:6">
      <c r="A42" s="1195"/>
      <c r="B42" s="1196"/>
      <c r="C42" s="1196"/>
      <c r="D42" s="1196"/>
      <c r="E42" s="1196"/>
      <c r="F42" s="1197"/>
    </row>
    <row r="43" spans="1:6">
      <c r="A43" s="1195"/>
      <c r="B43" s="1196"/>
      <c r="C43" s="1196"/>
      <c r="D43" s="1196"/>
      <c r="E43" s="1196"/>
      <c r="F43" s="1197"/>
    </row>
    <row r="44" spans="1:6">
      <c r="A44" s="1195"/>
      <c r="B44" s="1196"/>
      <c r="C44" s="1196"/>
      <c r="D44" s="1196"/>
      <c r="E44" s="1196"/>
      <c r="F44" s="1197"/>
    </row>
    <row r="45" spans="1:6">
      <c r="A45" s="1195"/>
      <c r="B45" s="1196"/>
      <c r="C45" s="1196"/>
      <c r="D45" s="1196"/>
      <c r="E45" s="1196"/>
      <c r="F45" s="1197"/>
    </row>
    <row r="46" spans="1:6" ht="13.5" thickBot="1">
      <c r="A46" s="801"/>
      <c r="B46" s="802"/>
      <c r="C46" s="802"/>
      <c r="D46" s="802"/>
      <c r="E46" s="802"/>
      <c r="F46" s="1112"/>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sheetPr published="0"/>
  <dimension ref="A1:I46"/>
  <sheetViews>
    <sheetView zoomScaleNormal="100" workbookViewId="0">
      <selection activeCell="H14" sqref="H14"/>
    </sheetView>
  </sheetViews>
  <sheetFormatPr baseColWidth="10" defaultColWidth="8.85546875" defaultRowHeight="12.75"/>
  <cols>
    <col min="1" max="1" width="30.28515625" style="352" customWidth="1"/>
    <col min="2" max="2" width="70" style="352" customWidth="1"/>
    <col min="3" max="6" width="20" style="352" customWidth="1"/>
    <col min="7" max="16384" width="8.85546875" style="352"/>
  </cols>
  <sheetData>
    <row r="1" spans="1:6" ht="18">
      <c r="A1" s="75" t="s">
        <v>901</v>
      </c>
      <c r="B1" s="75"/>
      <c r="C1" s="75"/>
      <c r="D1" s="506"/>
      <c r="E1" s="506"/>
      <c r="F1" s="506"/>
    </row>
    <row r="2" spans="1:6">
      <c r="A2" s="62" t="str">
        <f>'PAGE DE GARDE'!C8</f>
        <v>GAZ</v>
      </c>
      <c r="B2" s="73" t="str">
        <f>'PAGE DE GARDE'!C10</f>
        <v>REALITE 2015 V0</v>
      </c>
      <c r="C2" s="62"/>
      <c r="D2" s="508"/>
      <c r="E2" s="508"/>
      <c r="F2" s="508"/>
    </row>
    <row r="3" spans="1:6">
      <c r="A3" s="270" t="str">
        <f>'PAGE DE GARDE'!C7</f>
        <v>GRD</v>
      </c>
      <c r="B3" s="73"/>
      <c r="C3" s="62"/>
      <c r="D3" s="508"/>
      <c r="E3" s="508"/>
      <c r="F3" s="508"/>
    </row>
    <row r="4" spans="1:6" ht="13.5" thickBot="1"/>
    <row r="5" spans="1:6">
      <c r="A5" s="763"/>
      <c r="B5" s="764"/>
      <c r="C5" s="764"/>
      <c r="D5" s="764"/>
      <c r="E5" s="764"/>
      <c r="F5" s="937"/>
    </row>
    <row r="6" spans="1:6">
      <c r="A6" s="765" t="s">
        <v>798</v>
      </c>
      <c r="B6" s="766"/>
      <c r="C6" s="767"/>
      <c r="D6" s="767"/>
      <c r="E6" s="767"/>
      <c r="F6" s="768"/>
    </row>
    <row r="7" spans="1:6" ht="13.5" thickBot="1">
      <c r="A7" s="769"/>
      <c r="B7" s="767"/>
      <c r="C7" s="767"/>
      <c r="D7" s="767"/>
      <c r="E7" s="767"/>
      <c r="F7" s="768"/>
    </row>
    <row r="8" spans="1:6" ht="12.75" customHeight="1">
      <c r="A8" s="2737" t="s">
        <v>800</v>
      </c>
      <c r="B8" s="2726" t="s">
        <v>801</v>
      </c>
      <c r="C8" s="2765" t="str">
        <f>'PAGE DE GARDE'!$B$16</f>
        <v>REALITE 2014</v>
      </c>
      <c r="D8" s="2729" t="str">
        <f>'PAGE DE GARDE'!$B$15</f>
        <v>BUDGET 2015</v>
      </c>
      <c r="E8" s="2729" t="str">
        <f>'PAGE DE GARDE'!$B$14</f>
        <v>REALITE 2015</v>
      </c>
      <c r="F8" s="2762" t="s">
        <v>974</v>
      </c>
    </row>
    <row r="9" spans="1:6">
      <c r="A9" s="2738"/>
      <c r="B9" s="2727"/>
      <c r="C9" s="2769"/>
      <c r="D9" s="2761"/>
      <c r="E9" s="2761"/>
      <c r="F9" s="2763"/>
    </row>
    <row r="10" spans="1:6" ht="13.5" thickBot="1">
      <c r="A10" s="2739"/>
      <c r="B10" s="2740"/>
      <c r="C10" s="2770"/>
      <c r="D10" s="2741"/>
      <c r="E10" s="2731"/>
      <c r="F10" s="2764"/>
    </row>
    <row r="11" spans="1:6">
      <c r="A11" s="770"/>
      <c r="B11" s="771"/>
      <c r="C11" s="770"/>
      <c r="D11" s="773"/>
      <c r="E11" s="773"/>
      <c r="F11" s="796"/>
    </row>
    <row r="12" spans="1:6">
      <c r="A12" s="774"/>
      <c r="B12" s="775"/>
      <c r="C12" s="774"/>
      <c r="D12" s="777"/>
      <c r="E12" s="777"/>
      <c r="F12" s="1271">
        <f>D12-E12</f>
        <v>0</v>
      </c>
    </row>
    <row r="13" spans="1:6">
      <c r="A13" s="774"/>
      <c r="B13" s="775"/>
      <c r="C13" s="774"/>
      <c r="D13" s="777"/>
      <c r="E13" s="777"/>
      <c r="F13" s="1271">
        <f t="shared" ref="F13:F23" si="0">D13-E13</f>
        <v>0</v>
      </c>
    </row>
    <row r="14" spans="1:6">
      <c r="A14" s="774"/>
      <c r="B14" s="775"/>
      <c r="C14" s="774"/>
      <c r="D14" s="777"/>
      <c r="E14" s="777"/>
      <c r="F14" s="1271">
        <f t="shared" si="0"/>
        <v>0</v>
      </c>
    </row>
    <row r="15" spans="1:6">
      <c r="A15" s="774"/>
      <c r="B15" s="775"/>
      <c r="C15" s="774"/>
      <c r="D15" s="777"/>
      <c r="E15" s="777"/>
      <c r="F15" s="1271">
        <f t="shared" si="0"/>
        <v>0</v>
      </c>
    </row>
    <row r="16" spans="1:6">
      <c r="A16" s="774"/>
      <c r="B16" s="775"/>
      <c r="C16" s="774"/>
      <c r="D16" s="777"/>
      <c r="E16" s="777"/>
      <c r="F16" s="1271">
        <f t="shared" si="0"/>
        <v>0</v>
      </c>
    </row>
    <row r="17" spans="1:9">
      <c r="A17" s="774"/>
      <c r="B17" s="775"/>
      <c r="C17" s="774"/>
      <c r="D17" s="777"/>
      <c r="E17" s="777"/>
      <c r="F17" s="1271">
        <f t="shared" si="0"/>
        <v>0</v>
      </c>
    </row>
    <row r="18" spans="1:9">
      <c r="A18" s="774"/>
      <c r="B18" s="775"/>
      <c r="C18" s="774"/>
      <c r="D18" s="777"/>
      <c r="E18" s="777"/>
      <c r="F18" s="1271">
        <f t="shared" si="0"/>
        <v>0</v>
      </c>
    </row>
    <row r="19" spans="1:9">
      <c r="A19" s="774"/>
      <c r="B19" s="775"/>
      <c r="C19" s="774"/>
      <c r="D19" s="777"/>
      <c r="E19" s="777"/>
      <c r="F19" s="1271">
        <f t="shared" si="0"/>
        <v>0</v>
      </c>
    </row>
    <row r="20" spans="1:9">
      <c r="A20" s="774"/>
      <c r="B20" s="775"/>
      <c r="C20" s="774"/>
      <c r="D20" s="777"/>
      <c r="E20" s="777"/>
      <c r="F20" s="1271">
        <f t="shared" si="0"/>
        <v>0</v>
      </c>
      <c r="G20" s="1158"/>
      <c r="H20" s="1158"/>
      <c r="I20" s="1158"/>
    </row>
    <row r="21" spans="1:9">
      <c r="A21" s="774"/>
      <c r="B21" s="775"/>
      <c r="C21" s="774"/>
      <c r="D21" s="777"/>
      <c r="E21" s="777"/>
      <c r="F21" s="1271">
        <f t="shared" si="0"/>
        <v>0</v>
      </c>
      <c r="G21" s="1158"/>
      <c r="H21" s="1158"/>
      <c r="I21" s="1158"/>
    </row>
    <row r="22" spans="1:9">
      <c r="A22" s="774"/>
      <c r="B22" s="775"/>
      <c r="C22" s="774"/>
      <c r="D22" s="777"/>
      <c r="E22" s="777"/>
      <c r="F22" s="1271">
        <f t="shared" si="0"/>
        <v>0</v>
      </c>
      <c r="G22" s="1158"/>
      <c r="H22" s="1158"/>
      <c r="I22" s="1158"/>
    </row>
    <row r="23" spans="1:9">
      <c r="A23" s="774"/>
      <c r="B23" s="775"/>
      <c r="C23" s="774"/>
      <c r="D23" s="777"/>
      <c r="E23" s="777"/>
      <c r="F23" s="1271">
        <f t="shared" si="0"/>
        <v>0</v>
      </c>
      <c r="G23" s="1158"/>
      <c r="H23" s="1158"/>
      <c r="I23" s="1158"/>
    </row>
    <row r="24" spans="1:9" ht="13.5" thickBot="1">
      <c r="A24" s="770"/>
      <c r="B24" s="771"/>
      <c r="C24" s="770"/>
      <c r="D24" s="779"/>
      <c r="E24" s="779"/>
      <c r="F24" s="796"/>
      <c r="G24" s="1158"/>
      <c r="H24" s="1158"/>
      <c r="I24" s="1158"/>
    </row>
    <row r="25" spans="1:9" ht="13.5" thickBot="1">
      <c r="A25" s="780" t="s">
        <v>368</v>
      </c>
      <c r="B25" s="781"/>
      <c r="C25" s="780">
        <f>SUM(C5:C24)</f>
        <v>0</v>
      </c>
      <c r="D25" s="783">
        <f t="shared" ref="D25:E25" si="1">SUM(D5:D24)</f>
        <v>0</v>
      </c>
      <c r="E25" s="783">
        <f t="shared" si="1"/>
        <v>0</v>
      </c>
      <c r="F25" s="1293">
        <f>D25-E25</f>
        <v>0</v>
      </c>
      <c r="G25" s="1158"/>
      <c r="H25" s="1158"/>
      <c r="I25" s="1158"/>
    </row>
    <row r="26" spans="1:9" ht="13.5" thickBot="1">
      <c r="A26" s="1290"/>
      <c r="B26" s="1291"/>
      <c r="C26" s="1291"/>
      <c r="D26" s="1291"/>
      <c r="E26" s="1291"/>
      <c r="F26" s="1292"/>
      <c r="G26" s="1158"/>
      <c r="H26" s="1158"/>
      <c r="I26" s="1158"/>
    </row>
    <row r="27" spans="1:9" ht="14.25">
      <c r="A27" s="1032" t="s">
        <v>872</v>
      </c>
      <c r="B27" s="1033"/>
      <c r="C27" s="1034"/>
      <c r="D27" s="1034"/>
      <c r="E27" s="1034"/>
      <c r="F27" s="1035"/>
      <c r="G27" s="1158"/>
      <c r="H27" s="1158"/>
      <c r="I27" s="1158"/>
    </row>
    <row r="28" spans="1:9" ht="12.75" customHeight="1">
      <c r="A28" s="940"/>
      <c r="B28" s="555"/>
      <c r="C28" s="555"/>
      <c r="D28" s="555"/>
      <c r="E28" s="555"/>
      <c r="F28" s="1036"/>
      <c r="G28" s="1158"/>
      <c r="H28" s="1158"/>
      <c r="I28" s="1158"/>
    </row>
    <row r="29" spans="1:9" ht="12.75" customHeight="1">
      <c r="A29" s="2724" t="s">
        <v>975</v>
      </c>
      <c r="B29" s="2636"/>
      <c r="C29" s="2636"/>
      <c r="D29" s="2636"/>
      <c r="E29" s="2636"/>
      <c r="F29" s="2725"/>
      <c r="G29" s="1158"/>
      <c r="H29" s="1158"/>
      <c r="I29" s="1158"/>
    </row>
    <row r="30" spans="1:9" ht="12.75" customHeight="1">
      <c r="A30" s="2724"/>
      <c r="B30" s="2636"/>
      <c r="C30" s="2636"/>
      <c r="D30" s="2636"/>
      <c r="E30" s="2636"/>
      <c r="F30" s="2725"/>
      <c r="G30" s="1158"/>
      <c r="H30" s="1158"/>
      <c r="I30" s="1158"/>
    </row>
    <row r="31" spans="1:9">
      <c r="A31" s="1195"/>
      <c r="B31" s="1196"/>
      <c r="C31" s="1196"/>
      <c r="D31" s="1196"/>
      <c r="E31" s="1196"/>
      <c r="F31" s="1197"/>
      <c r="G31" s="1158"/>
      <c r="H31" s="1158"/>
      <c r="I31" s="1158"/>
    </row>
    <row r="32" spans="1:9">
      <c r="A32" s="1195"/>
      <c r="B32" s="1196"/>
      <c r="C32" s="1196"/>
      <c r="D32" s="1196"/>
      <c r="E32" s="1196"/>
      <c r="F32" s="1197"/>
      <c r="G32" s="1158"/>
      <c r="H32" s="1158"/>
      <c r="I32" s="1158"/>
    </row>
    <row r="33" spans="1:6">
      <c r="A33" s="1195"/>
      <c r="B33" s="1196"/>
      <c r="C33" s="1196"/>
      <c r="D33" s="1196"/>
      <c r="E33" s="1196"/>
      <c r="F33" s="1197"/>
    </row>
    <row r="34" spans="1:6">
      <c r="A34" s="1195"/>
      <c r="B34" s="1196"/>
      <c r="C34" s="1196"/>
      <c r="D34" s="1196"/>
      <c r="E34" s="1196"/>
      <c r="F34" s="1197"/>
    </row>
    <row r="35" spans="1:6">
      <c r="A35" s="1195"/>
      <c r="B35" s="1196"/>
      <c r="C35" s="1196"/>
      <c r="D35" s="1196"/>
      <c r="E35" s="1196"/>
      <c r="F35" s="1197"/>
    </row>
    <row r="36" spans="1:6">
      <c r="A36" s="1195"/>
      <c r="B36" s="1196"/>
      <c r="C36" s="1196"/>
      <c r="D36" s="1196"/>
      <c r="E36" s="1196"/>
      <c r="F36" s="1197"/>
    </row>
    <row r="37" spans="1:6">
      <c r="A37" s="1195"/>
      <c r="B37" s="1196"/>
      <c r="C37" s="1196"/>
      <c r="D37" s="1196"/>
      <c r="E37" s="1196"/>
      <c r="F37" s="1197"/>
    </row>
    <row r="38" spans="1:6">
      <c r="A38" s="1195"/>
      <c r="B38" s="1196"/>
      <c r="C38" s="1196"/>
      <c r="D38" s="1196"/>
      <c r="E38" s="1196"/>
      <c r="F38" s="1197"/>
    </row>
    <row r="39" spans="1:6">
      <c r="A39" s="1195"/>
      <c r="B39" s="1196"/>
      <c r="C39" s="1196"/>
      <c r="D39" s="1196"/>
      <c r="E39" s="1196"/>
      <c r="F39" s="1197"/>
    </row>
    <row r="40" spans="1:6">
      <c r="A40" s="1195"/>
      <c r="B40" s="1196"/>
      <c r="C40" s="1196"/>
      <c r="D40" s="1196"/>
      <c r="E40" s="1196"/>
      <c r="F40" s="1197"/>
    </row>
    <row r="41" spans="1:6">
      <c r="A41" s="1195"/>
      <c r="B41" s="1196"/>
      <c r="C41" s="1196"/>
      <c r="D41" s="1196"/>
      <c r="E41" s="1196"/>
      <c r="F41" s="1197"/>
    </row>
    <row r="42" spans="1:6">
      <c r="A42" s="1195"/>
      <c r="B42" s="1196"/>
      <c r="C42" s="1196"/>
      <c r="D42" s="1196"/>
      <c r="E42" s="1196"/>
      <c r="F42" s="1197"/>
    </row>
    <row r="43" spans="1:6">
      <c r="A43" s="1195"/>
      <c r="B43" s="1196"/>
      <c r="C43" s="1196"/>
      <c r="D43" s="1196"/>
      <c r="E43" s="1196"/>
      <c r="F43" s="1197"/>
    </row>
    <row r="44" spans="1:6">
      <c r="A44" s="1195"/>
      <c r="B44" s="1196"/>
      <c r="C44" s="1196"/>
      <c r="D44" s="1196"/>
      <c r="E44" s="1196"/>
      <c r="F44" s="1197"/>
    </row>
    <row r="45" spans="1:6" s="567" customFormat="1">
      <c r="A45" s="1195"/>
      <c r="B45" s="1196"/>
      <c r="C45" s="1196"/>
      <c r="D45" s="1196"/>
      <c r="E45" s="1196"/>
      <c r="F45" s="1197"/>
    </row>
    <row r="46" spans="1:6" s="567" customFormat="1" ht="13.5" thickBot="1">
      <c r="A46" s="801"/>
      <c r="B46" s="802"/>
      <c r="C46" s="802"/>
      <c r="D46" s="802"/>
      <c r="E46" s="802"/>
      <c r="F46" s="1112"/>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sheetPr published="0">
    <pageSetUpPr fitToPage="1"/>
  </sheetPr>
  <dimension ref="A1:G89"/>
  <sheetViews>
    <sheetView zoomScaleNormal="100" zoomScaleSheetLayoutView="100" workbookViewId="0">
      <selection activeCell="L27" sqref="L27"/>
    </sheetView>
  </sheetViews>
  <sheetFormatPr baseColWidth="10" defaultColWidth="8.85546875" defaultRowHeight="12.75"/>
  <cols>
    <col min="1" max="1" width="25.42578125" style="352" customWidth="1"/>
    <col min="2" max="2" width="32.7109375" style="352" customWidth="1"/>
    <col min="3" max="3" width="16.28515625" style="352" customWidth="1"/>
    <col min="4" max="4" width="17" style="352" customWidth="1"/>
    <col min="5" max="7" width="16.28515625" style="352" customWidth="1"/>
    <col min="8" max="16384" width="8.85546875" style="352"/>
  </cols>
  <sheetData>
    <row r="1" spans="1:7" ht="18">
      <c r="A1" s="75" t="s">
        <v>897</v>
      </c>
      <c r="B1" s="75"/>
      <c r="C1" s="506"/>
      <c r="D1" s="506"/>
      <c r="E1" s="506"/>
      <c r="F1" s="761"/>
      <c r="G1" s="761"/>
    </row>
    <row r="2" spans="1:7">
      <c r="A2" s="62" t="str">
        <f>'PAGE DE GARDE'!C8</f>
        <v>GAZ</v>
      </c>
      <c r="B2" s="73" t="str">
        <f>'PAGE DE GARDE'!C10</f>
        <v>REALITE 2015 V0</v>
      </c>
      <c r="C2" s="508"/>
      <c r="D2" s="508"/>
      <c r="E2" s="508"/>
      <c r="F2" s="761"/>
      <c r="G2" s="761"/>
    </row>
    <row r="3" spans="1:7">
      <c r="A3" s="270" t="str">
        <f>'PAGE DE GARDE'!C7</f>
        <v>GRD</v>
      </c>
      <c r="B3" s="73"/>
      <c r="C3" s="508"/>
      <c r="D3" s="508"/>
      <c r="E3" s="508"/>
      <c r="F3" s="761"/>
      <c r="G3" s="761"/>
    </row>
    <row r="5" spans="1:7">
      <c r="E5" s="1004"/>
    </row>
    <row r="6" spans="1:7" ht="13.5" thickBot="1">
      <c r="A6" s="561" t="s">
        <v>898</v>
      </c>
    </row>
    <row r="7" spans="1:7" ht="13.5" thickBot="1">
      <c r="A7" s="2771" t="s">
        <v>787</v>
      </c>
      <c r="B7" s="2772"/>
      <c r="C7" s="2772"/>
      <c r="D7" s="1492" t="s">
        <v>202</v>
      </c>
      <c r="E7" s="1493" t="str">
        <f>'PAGE DE GARDE'!$B$16</f>
        <v>REALITE 2014</v>
      </c>
      <c r="F7" s="1501" t="str">
        <f>'PAGE DE GARDE'!$B$15</f>
        <v>BUDGET 2015</v>
      </c>
      <c r="G7" s="1498" t="str">
        <f>'PAGE DE GARDE'!$B$14</f>
        <v>REALITE 2015</v>
      </c>
    </row>
    <row r="8" spans="1:7">
      <c r="A8" s="1006"/>
      <c r="B8" s="943"/>
      <c r="C8" s="1007"/>
      <c r="D8" s="943"/>
      <c r="E8" s="1494"/>
      <c r="F8" s="1502"/>
      <c r="G8" s="1007"/>
    </row>
    <row r="9" spans="1:7">
      <c r="A9" s="1008"/>
      <c r="B9" s="1009"/>
      <c r="C9" s="1010"/>
      <c r="D9" s="1009"/>
      <c r="E9" s="1495"/>
      <c r="F9" s="1503"/>
      <c r="G9" s="1010"/>
    </row>
    <row r="10" spans="1:7">
      <c r="A10" s="1008"/>
      <c r="B10" s="1009"/>
      <c r="C10" s="2013"/>
      <c r="D10" s="2012"/>
      <c r="E10" s="1495"/>
      <c r="F10" s="1503"/>
      <c r="G10" s="1010"/>
    </row>
    <row r="11" spans="1:7">
      <c r="A11" s="1008"/>
      <c r="B11" s="1009"/>
      <c r="C11" s="1010"/>
      <c r="D11" s="1009"/>
      <c r="E11" s="1495"/>
      <c r="F11" s="1503"/>
      <c r="G11" s="1010"/>
    </row>
    <row r="12" spans="1:7">
      <c r="A12" s="1008"/>
      <c r="B12" s="1009"/>
      <c r="C12" s="1010"/>
      <c r="D12" s="1009"/>
      <c r="E12" s="1495"/>
      <c r="F12" s="1503"/>
      <c r="G12" s="1010"/>
    </row>
    <row r="13" spans="1:7">
      <c r="A13" s="1008"/>
      <c r="B13" s="1009"/>
      <c r="C13" s="1010"/>
      <c r="D13" s="1009"/>
      <c r="E13" s="1495"/>
      <c r="F13" s="1503"/>
      <c r="G13" s="1010"/>
    </row>
    <row r="14" spans="1:7">
      <c r="A14" s="1008"/>
      <c r="B14" s="1009"/>
      <c r="C14" s="1010"/>
      <c r="D14" s="1009"/>
      <c r="E14" s="1495"/>
      <c r="F14" s="1503"/>
      <c r="G14" s="1010"/>
    </row>
    <row r="15" spans="1:7">
      <c r="A15" s="1008"/>
      <c r="B15" s="1009"/>
      <c r="C15" s="1010"/>
      <c r="D15" s="1009"/>
      <c r="E15" s="1495"/>
      <c r="F15" s="1503"/>
      <c r="G15" s="1010"/>
    </row>
    <row r="16" spans="1:7">
      <c r="A16" s="1008"/>
      <c r="B16" s="1009"/>
      <c r="C16" s="1010"/>
      <c r="D16" s="1009"/>
      <c r="E16" s="1495"/>
      <c r="F16" s="1503"/>
      <c r="G16" s="1010"/>
    </row>
    <row r="17" spans="1:7" ht="13.5" thickBot="1">
      <c r="A17" s="1006"/>
      <c r="B17" s="943"/>
      <c r="C17" s="1007"/>
      <c r="D17" s="943"/>
      <c r="E17" s="1494"/>
      <c r="F17" s="1502"/>
      <c r="G17" s="1007"/>
    </row>
    <row r="18" spans="1:7" ht="13.5" thickBot="1">
      <c r="A18" s="2773" t="s">
        <v>203</v>
      </c>
      <c r="B18" s="2774"/>
      <c r="C18" s="2774"/>
      <c r="D18" s="1011"/>
      <c r="E18" s="1496">
        <f t="shared" ref="E18:G18" si="0">SUM(E9:E16)</f>
        <v>0</v>
      </c>
      <c r="F18" s="1504">
        <f t="shared" si="0"/>
        <v>0</v>
      </c>
      <c r="G18" s="1499">
        <f t="shared" si="0"/>
        <v>0</v>
      </c>
    </row>
    <row r="19" spans="1:7">
      <c r="A19" s="1006"/>
      <c r="B19" s="943"/>
      <c r="C19" s="1007"/>
      <c r="D19" s="943"/>
      <c r="E19" s="1494"/>
      <c r="F19" s="1502"/>
      <c r="G19" s="1007"/>
    </row>
    <row r="20" spans="1:7">
      <c r="A20" s="1008"/>
      <c r="B20" s="1009"/>
      <c r="C20" s="1010"/>
      <c r="D20" s="1009"/>
      <c r="E20" s="1495"/>
      <c r="F20" s="1503"/>
      <c r="G20" s="1010"/>
    </row>
    <row r="21" spans="1:7">
      <c r="A21" s="1008"/>
      <c r="B21" s="1009"/>
      <c r="C21" s="1010"/>
      <c r="D21" s="1009"/>
      <c r="E21" s="1495"/>
      <c r="F21" s="1503"/>
      <c r="G21" s="1010"/>
    </row>
    <row r="22" spans="1:7">
      <c r="A22" s="1008"/>
      <c r="B22" s="1009"/>
      <c r="C22" s="1010"/>
      <c r="D22" s="1009"/>
      <c r="E22" s="1495"/>
      <c r="F22" s="1503"/>
      <c r="G22" s="1010"/>
    </row>
    <row r="23" spans="1:7">
      <c r="A23" s="1008"/>
      <c r="B23" s="1009"/>
      <c r="C23" s="1010"/>
      <c r="D23" s="1009"/>
      <c r="E23" s="1495"/>
      <c r="F23" s="1503"/>
      <c r="G23" s="1010"/>
    </row>
    <row r="24" spans="1:7">
      <c r="A24" s="1008"/>
      <c r="B24" s="1009"/>
      <c r="C24" s="1010"/>
      <c r="D24" s="1009"/>
      <c r="E24" s="1495"/>
      <c r="F24" s="1503"/>
      <c r="G24" s="1010"/>
    </row>
    <row r="25" spans="1:7">
      <c r="A25" s="1008"/>
      <c r="B25" s="1009"/>
      <c r="C25" s="1010"/>
      <c r="D25" s="1009"/>
      <c r="E25" s="1495"/>
      <c r="F25" s="1503"/>
      <c r="G25" s="1010"/>
    </row>
    <row r="26" spans="1:7">
      <c r="A26" s="1008"/>
      <c r="B26" s="1009"/>
      <c r="C26" s="1010"/>
      <c r="D26" s="1009"/>
      <c r="E26" s="1495"/>
      <c r="F26" s="1503"/>
      <c r="G26" s="1010"/>
    </row>
    <row r="27" spans="1:7">
      <c r="A27" s="1008"/>
      <c r="B27" s="1009"/>
      <c r="C27" s="1010"/>
      <c r="D27" s="1009"/>
      <c r="E27" s="1495"/>
      <c r="F27" s="1503"/>
      <c r="G27" s="1010"/>
    </row>
    <row r="28" spans="1:7" ht="13.5" thickBot="1">
      <c r="A28" s="1006"/>
      <c r="B28" s="943"/>
      <c r="C28" s="1007"/>
      <c r="D28" s="943"/>
      <c r="E28" s="1494"/>
      <c r="F28" s="1502"/>
      <c r="G28" s="1007"/>
    </row>
    <row r="29" spans="1:7" ht="13.5" thickBot="1">
      <c r="A29" s="2775" t="s">
        <v>204</v>
      </c>
      <c r="B29" s="2776"/>
      <c r="C29" s="2776"/>
      <c r="D29" s="1012"/>
      <c r="E29" s="1497">
        <f t="shared" ref="E29:G29" si="1">SUM(E20:E27)</f>
        <v>0</v>
      </c>
      <c r="F29" s="1505">
        <f t="shared" si="1"/>
        <v>0</v>
      </c>
      <c r="G29" s="1500">
        <f t="shared" si="1"/>
        <v>0</v>
      </c>
    </row>
    <row r="30" spans="1:7">
      <c r="A30" s="1013"/>
      <c r="B30" s="1013"/>
      <c r="C30" s="1013"/>
      <c r="D30" s="567"/>
      <c r="E30" s="567"/>
      <c r="F30" s="567"/>
      <c r="G30" s="567"/>
    </row>
    <row r="31" spans="1:7">
      <c r="A31" s="1014" t="s">
        <v>900</v>
      </c>
      <c r="B31" s="1013"/>
      <c r="C31" s="1013"/>
      <c r="D31" s="567"/>
      <c r="E31" s="567"/>
      <c r="F31" s="567"/>
      <c r="G31" s="567"/>
    </row>
    <row r="32" spans="1:7">
      <c r="A32" s="1014"/>
      <c r="B32" s="1013"/>
      <c r="C32" s="1013"/>
      <c r="D32" s="567"/>
      <c r="E32" s="567"/>
      <c r="F32" s="567"/>
      <c r="G32" s="567"/>
    </row>
    <row r="33" spans="1:7">
      <c r="A33" s="1014"/>
      <c r="B33" s="1013"/>
      <c r="C33" s="1013"/>
      <c r="D33" s="567"/>
      <c r="E33" s="567"/>
      <c r="F33" s="567"/>
      <c r="G33" s="567"/>
    </row>
    <row r="34" spans="1:7" ht="13.5" thickBot="1">
      <c r="A34" s="561" t="s">
        <v>899</v>
      </c>
      <c r="B34" s="1013"/>
      <c r="C34" s="1013"/>
      <c r="D34" s="567"/>
      <c r="E34" s="567"/>
      <c r="F34" s="567"/>
      <c r="G34" s="567"/>
    </row>
    <row r="35" spans="1:7" ht="13.5" thickBot="1">
      <c r="A35" s="1015"/>
      <c r="B35" s="1016" t="s">
        <v>789</v>
      </c>
      <c r="C35" s="1016" t="s">
        <v>790</v>
      </c>
      <c r="D35" s="1005" t="str">
        <f>'PAGE DE GARDE'!$B$16</f>
        <v>REALITE 2014</v>
      </c>
      <c r="E35" s="1005" t="str">
        <f>'PAGE DE GARDE'!$B$15</f>
        <v>BUDGET 2015</v>
      </c>
      <c r="F35" s="1005" t="str">
        <f>'PAGE DE GARDE'!$B$14</f>
        <v>REALITE 2015</v>
      </c>
      <c r="G35" s="610"/>
    </row>
    <row r="36" spans="1:7">
      <c r="A36" s="1017" t="s">
        <v>791</v>
      </c>
      <c r="B36" s="1018"/>
      <c r="C36" s="1018"/>
      <c r="D36" s="1018"/>
      <c r="E36" s="1018"/>
      <c r="F36" s="1018"/>
      <c r="G36" s="1013"/>
    </row>
    <row r="37" spans="1:7">
      <c r="A37" s="1017" t="s">
        <v>792</v>
      </c>
      <c r="B37" s="1019"/>
      <c r="C37" s="1019"/>
      <c r="D37" s="1020"/>
      <c r="E37" s="1020"/>
      <c r="F37" s="1020"/>
      <c r="G37" s="1013"/>
    </row>
    <row r="38" spans="1:7">
      <c r="A38" s="1017" t="s">
        <v>793</v>
      </c>
      <c r="B38" s="1021"/>
      <c r="C38" s="1021"/>
      <c r="D38" s="1020"/>
      <c r="E38" s="1020"/>
      <c r="F38" s="1020"/>
      <c r="G38" s="1013"/>
    </row>
    <row r="39" spans="1:7">
      <c r="A39" s="1017" t="s">
        <v>794</v>
      </c>
      <c r="B39" s="1021"/>
      <c r="C39" s="1021"/>
      <c r="D39" s="1022"/>
      <c r="E39" s="1022"/>
      <c r="F39" s="1022"/>
      <c r="G39" s="1013"/>
    </row>
    <row r="40" spans="1:7" ht="13.5" thickBot="1">
      <c r="A40" s="1023" t="s">
        <v>795</v>
      </c>
      <c r="B40" s="1024"/>
      <c r="C40" s="1024"/>
      <c r="D40" s="1025"/>
      <c r="E40" s="1025"/>
      <c r="F40" s="1025"/>
      <c r="G40" s="609"/>
    </row>
    <row r="41" spans="1:7" ht="13.5" thickBot="1">
      <c r="A41" s="1014"/>
      <c r="B41" s="1013"/>
      <c r="C41" s="1013"/>
      <c r="D41" s="567"/>
      <c r="E41" s="567"/>
      <c r="F41" s="567"/>
      <c r="G41" s="567"/>
    </row>
    <row r="42" spans="1:7" ht="13.5" thickBot="1">
      <c r="A42" s="1015"/>
      <c r="B42" s="1016" t="s">
        <v>789</v>
      </c>
      <c r="C42" s="1016" t="s">
        <v>790</v>
      </c>
      <c r="D42" s="1005" t="str">
        <f>'PAGE DE GARDE'!$B$16</f>
        <v>REALITE 2014</v>
      </c>
      <c r="E42" s="1005" t="str">
        <f>'PAGE DE GARDE'!$B$15</f>
        <v>BUDGET 2015</v>
      </c>
      <c r="F42" s="1005" t="str">
        <f>'PAGE DE GARDE'!$B$14</f>
        <v>REALITE 2015</v>
      </c>
      <c r="G42" s="610"/>
    </row>
    <row r="43" spans="1:7">
      <c r="A43" s="1017" t="s">
        <v>791</v>
      </c>
      <c r="B43" s="1018"/>
      <c r="C43" s="1018"/>
      <c r="D43" s="1018"/>
      <c r="E43" s="1018"/>
      <c r="F43" s="1018"/>
      <c r="G43" s="1013"/>
    </row>
    <row r="44" spans="1:7">
      <c r="A44" s="1017" t="s">
        <v>792</v>
      </c>
      <c r="B44" s="1019"/>
      <c r="C44" s="1019"/>
      <c r="D44" s="1020"/>
      <c r="E44" s="1020"/>
      <c r="F44" s="1020"/>
      <c r="G44" s="1013"/>
    </row>
    <row r="45" spans="1:7">
      <c r="A45" s="1017" t="s">
        <v>793</v>
      </c>
      <c r="B45" s="1021"/>
      <c r="C45" s="1021"/>
      <c r="D45" s="1020"/>
      <c r="E45" s="1020"/>
      <c r="F45" s="1020"/>
      <c r="G45" s="1013"/>
    </row>
    <row r="46" spans="1:7">
      <c r="A46" s="1017" t="s">
        <v>794</v>
      </c>
      <c r="B46" s="1021"/>
      <c r="C46" s="1021"/>
      <c r="D46" s="1022"/>
      <c r="E46" s="1022"/>
      <c r="F46" s="1022"/>
      <c r="G46" s="1013"/>
    </row>
    <row r="47" spans="1:7" ht="13.5" thickBot="1">
      <c r="A47" s="1023" t="s">
        <v>795</v>
      </c>
      <c r="B47" s="1024"/>
      <c r="C47" s="1024"/>
      <c r="D47" s="1025"/>
      <c r="E47" s="1025"/>
      <c r="F47" s="1025"/>
      <c r="G47" s="609"/>
    </row>
    <row r="48" spans="1:7" ht="13.5" thickBot="1">
      <c r="A48" s="1014"/>
      <c r="B48" s="1013"/>
      <c r="C48" s="1013"/>
      <c r="D48" s="567"/>
      <c r="E48" s="567"/>
      <c r="F48" s="567"/>
      <c r="G48" s="567"/>
    </row>
    <row r="49" spans="1:7" ht="13.5" thickBot="1">
      <c r="A49" s="1015"/>
      <c r="B49" s="1016" t="s">
        <v>789</v>
      </c>
      <c r="C49" s="1016" t="s">
        <v>790</v>
      </c>
      <c r="D49" s="1005" t="str">
        <f>'PAGE DE GARDE'!$B$16</f>
        <v>REALITE 2014</v>
      </c>
      <c r="E49" s="1005" t="str">
        <f>'PAGE DE GARDE'!$B$15</f>
        <v>BUDGET 2015</v>
      </c>
      <c r="F49" s="1005" t="str">
        <f>'PAGE DE GARDE'!$B$14</f>
        <v>REALITE 2015</v>
      </c>
      <c r="G49" s="610"/>
    </row>
    <row r="50" spans="1:7">
      <c r="A50" s="1017" t="s">
        <v>791</v>
      </c>
      <c r="B50" s="1018"/>
      <c r="C50" s="1018"/>
      <c r="D50" s="1018"/>
      <c r="E50" s="1018"/>
      <c r="F50" s="1018"/>
      <c r="G50" s="1013"/>
    </row>
    <row r="51" spans="1:7">
      <c r="A51" s="1017" t="s">
        <v>792</v>
      </c>
      <c r="B51" s="1019"/>
      <c r="C51" s="1019"/>
      <c r="D51" s="1020"/>
      <c r="E51" s="1020"/>
      <c r="F51" s="1020"/>
      <c r="G51" s="1013"/>
    </row>
    <row r="52" spans="1:7">
      <c r="A52" s="1017" t="s">
        <v>793</v>
      </c>
      <c r="B52" s="1021"/>
      <c r="C52" s="1021"/>
      <c r="D52" s="1020"/>
      <c r="E52" s="1020"/>
      <c r="F52" s="1020"/>
      <c r="G52" s="1013"/>
    </row>
    <row r="53" spans="1:7">
      <c r="A53" s="1017" t="s">
        <v>794</v>
      </c>
      <c r="B53" s="1021"/>
      <c r="C53" s="1021"/>
      <c r="D53" s="1022"/>
      <c r="E53" s="1022"/>
      <c r="F53" s="1022"/>
      <c r="G53" s="1013"/>
    </row>
    <row r="54" spans="1:7" ht="13.5" thickBot="1">
      <c r="A54" s="1023" t="s">
        <v>795</v>
      </c>
      <c r="B54" s="1024"/>
      <c r="C54" s="1024"/>
      <c r="D54" s="1025"/>
      <c r="E54" s="1025"/>
      <c r="F54" s="1025"/>
      <c r="G54" s="609"/>
    </row>
    <row r="55" spans="1:7" ht="13.5" thickBot="1">
      <c r="G55" s="567"/>
    </row>
    <row r="56" spans="1:7" ht="13.5" thickBot="1">
      <c r="A56" s="1015"/>
      <c r="B56" s="1016" t="s">
        <v>789</v>
      </c>
      <c r="C56" s="1016" t="s">
        <v>790</v>
      </c>
      <c r="D56" s="1005" t="str">
        <f>'PAGE DE GARDE'!$B$16</f>
        <v>REALITE 2014</v>
      </c>
      <c r="E56" s="1005" t="str">
        <f>'PAGE DE GARDE'!$B$15</f>
        <v>BUDGET 2015</v>
      </c>
      <c r="F56" s="1005" t="str">
        <f>'PAGE DE GARDE'!$B$14</f>
        <v>REALITE 2015</v>
      </c>
      <c r="G56" s="610"/>
    </row>
    <row r="57" spans="1:7">
      <c r="A57" s="1017" t="s">
        <v>791</v>
      </c>
      <c r="B57" s="1018"/>
      <c r="C57" s="1018"/>
      <c r="D57" s="1018"/>
      <c r="E57" s="1018"/>
      <c r="F57" s="1018"/>
      <c r="G57" s="1013"/>
    </row>
    <row r="58" spans="1:7">
      <c r="A58" s="1017" t="s">
        <v>792</v>
      </c>
      <c r="B58" s="1019"/>
      <c r="C58" s="1019"/>
      <c r="D58" s="1020"/>
      <c r="E58" s="1020"/>
      <c r="F58" s="1020"/>
      <c r="G58" s="1013"/>
    </row>
    <row r="59" spans="1:7">
      <c r="A59" s="1017" t="s">
        <v>793</v>
      </c>
      <c r="B59" s="1021"/>
      <c r="C59" s="1021"/>
      <c r="D59" s="1020"/>
      <c r="E59" s="1020"/>
      <c r="F59" s="1020"/>
      <c r="G59" s="1013"/>
    </row>
    <row r="60" spans="1:7">
      <c r="A60" s="1017" t="s">
        <v>794</v>
      </c>
      <c r="B60" s="1021"/>
      <c r="C60" s="1021"/>
      <c r="D60" s="1022"/>
      <c r="E60" s="1022"/>
      <c r="F60" s="1022"/>
      <c r="G60" s="1013"/>
    </row>
    <row r="61" spans="1:7" ht="13.5" thickBot="1">
      <c r="A61" s="1023" t="s">
        <v>795</v>
      </c>
      <c r="B61" s="1024"/>
      <c r="C61" s="1024"/>
      <c r="D61" s="1025"/>
      <c r="E61" s="1025"/>
      <c r="F61" s="1025"/>
      <c r="G61" s="609"/>
    </row>
    <row r="62" spans="1:7" ht="13.5" thickBot="1">
      <c r="G62" s="567"/>
    </row>
    <row r="63" spans="1:7" ht="13.5" thickBot="1">
      <c r="A63" s="1015"/>
      <c r="B63" s="1016" t="s">
        <v>789</v>
      </c>
      <c r="C63" s="1016" t="s">
        <v>790</v>
      </c>
      <c r="D63" s="1005" t="str">
        <f>'PAGE DE GARDE'!$B$16</f>
        <v>REALITE 2014</v>
      </c>
      <c r="E63" s="1005" t="str">
        <f>'PAGE DE GARDE'!$B$15</f>
        <v>BUDGET 2015</v>
      </c>
      <c r="F63" s="1005" t="str">
        <f>'PAGE DE GARDE'!$B$14</f>
        <v>REALITE 2015</v>
      </c>
      <c r="G63" s="610"/>
    </row>
    <row r="64" spans="1:7">
      <c r="A64" s="1017" t="s">
        <v>791</v>
      </c>
      <c r="B64" s="1018"/>
      <c r="C64" s="1018"/>
      <c r="D64" s="1018"/>
      <c r="E64" s="1018"/>
      <c r="F64" s="1018"/>
      <c r="G64" s="1013"/>
    </row>
    <row r="65" spans="1:7">
      <c r="A65" s="1017" t="s">
        <v>792</v>
      </c>
      <c r="B65" s="1019"/>
      <c r="C65" s="1019"/>
      <c r="D65" s="1020"/>
      <c r="E65" s="1020"/>
      <c r="F65" s="1020"/>
      <c r="G65" s="1013"/>
    </row>
    <row r="66" spans="1:7">
      <c r="A66" s="1017" t="s">
        <v>793</v>
      </c>
      <c r="B66" s="1021"/>
      <c r="C66" s="1021"/>
      <c r="D66" s="1020"/>
      <c r="E66" s="1020"/>
      <c r="F66" s="1020"/>
      <c r="G66" s="1013"/>
    </row>
    <row r="67" spans="1:7">
      <c r="A67" s="1017" t="s">
        <v>794</v>
      </c>
      <c r="B67" s="1021"/>
      <c r="C67" s="1021"/>
      <c r="D67" s="1022"/>
      <c r="E67" s="1022"/>
      <c r="F67" s="1022"/>
      <c r="G67" s="1013"/>
    </row>
    <row r="68" spans="1:7" ht="13.5" thickBot="1">
      <c r="A68" s="1023" t="s">
        <v>795</v>
      </c>
      <c r="B68" s="1024"/>
      <c r="C68" s="1024"/>
      <c r="D68" s="1025"/>
      <c r="E68" s="1025"/>
      <c r="F68" s="1025"/>
      <c r="G68" s="609"/>
    </row>
    <row r="69" spans="1:7" ht="13.5" thickBot="1">
      <c r="G69" s="567"/>
    </row>
    <row r="70" spans="1:7" ht="13.5" thickBot="1">
      <c r="A70" s="1015"/>
      <c r="B70" s="1016" t="s">
        <v>789</v>
      </c>
      <c r="C70" s="1016" t="s">
        <v>790</v>
      </c>
      <c r="D70" s="1005" t="str">
        <f>'PAGE DE GARDE'!$B$16</f>
        <v>REALITE 2014</v>
      </c>
      <c r="E70" s="1005" t="str">
        <f>'PAGE DE GARDE'!$B$15</f>
        <v>BUDGET 2015</v>
      </c>
      <c r="F70" s="1005" t="str">
        <f>'PAGE DE GARDE'!$B$14</f>
        <v>REALITE 2015</v>
      </c>
      <c r="G70" s="610"/>
    </row>
    <row r="71" spans="1:7">
      <c r="A71" s="1017" t="s">
        <v>791</v>
      </c>
      <c r="B71" s="1018"/>
      <c r="C71" s="1018"/>
      <c r="D71" s="1018"/>
      <c r="E71" s="1018"/>
      <c r="F71" s="1018"/>
      <c r="G71" s="1013"/>
    </row>
    <row r="72" spans="1:7">
      <c r="A72" s="1017" t="s">
        <v>792</v>
      </c>
      <c r="B72" s="1019"/>
      <c r="C72" s="1019"/>
      <c r="D72" s="1020"/>
      <c r="E72" s="1020"/>
      <c r="F72" s="1020"/>
      <c r="G72" s="1013"/>
    </row>
    <row r="73" spans="1:7">
      <c r="A73" s="1017" t="s">
        <v>793</v>
      </c>
      <c r="B73" s="1021"/>
      <c r="C73" s="1021"/>
      <c r="D73" s="1020"/>
      <c r="E73" s="1020"/>
      <c r="F73" s="1020"/>
      <c r="G73" s="1013"/>
    </row>
    <row r="74" spans="1:7">
      <c r="A74" s="1017" t="s">
        <v>794</v>
      </c>
      <c r="B74" s="1021"/>
      <c r="C74" s="1021"/>
      <c r="D74" s="1022"/>
      <c r="E74" s="1022"/>
      <c r="F74" s="1022"/>
      <c r="G74" s="1013"/>
    </row>
    <row r="75" spans="1:7" ht="13.5" thickBot="1">
      <c r="A75" s="1023" t="s">
        <v>795</v>
      </c>
      <c r="B75" s="1024"/>
      <c r="C75" s="1024"/>
      <c r="D75" s="1025"/>
      <c r="E75" s="1025"/>
      <c r="F75" s="1025"/>
      <c r="G75" s="609"/>
    </row>
    <row r="76" spans="1:7">
      <c r="G76" s="567"/>
    </row>
    <row r="77" spans="1:7" ht="13.5" thickBot="1">
      <c r="G77" s="567"/>
    </row>
    <row r="78" spans="1:7">
      <c r="A78" s="1172"/>
      <c r="B78" s="1173"/>
      <c r="C78" s="1173"/>
      <c r="D78" s="1173"/>
      <c r="E78" s="1173"/>
      <c r="F78" s="1174"/>
      <c r="G78" s="567"/>
    </row>
    <row r="79" spans="1:7" ht="14.25">
      <c r="A79" s="1111" t="s">
        <v>872</v>
      </c>
      <c r="B79" s="1013"/>
      <c r="C79" s="1013"/>
      <c r="D79" s="567"/>
      <c r="E79" s="567"/>
      <c r="F79" s="1038"/>
      <c r="G79" s="567"/>
    </row>
    <row r="80" spans="1:7">
      <c r="A80" s="757" t="s">
        <v>1016</v>
      </c>
      <c r="B80" s="1013"/>
      <c r="C80" s="1013"/>
      <c r="D80" s="567"/>
      <c r="E80" s="567"/>
      <c r="F80" s="1038"/>
      <c r="G80" s="567"/>
    </row>
    <row r="81" spans="1:7">
      <c r="A81" s="757" t="s">
        <v>788</v>
      </c>
      <c r="B81" s="1013"/>
      <c r="C81" s="1013"/>
      <c r="D81" s="567"/>
      <c r="E81" s="567"/>
      <c r="F81" s="1038"/>
      <c r="G81" s="567"/>
    </row>
    <row r="82" spans="1:7">
      <c r="A82" s="1175"/>
      <c r="B82" s="1013"/>
      <c r="C82" s="1013"/>
      <c r="D82" s="567"/>
      <c r="E82" s="567"/>
      <c r="F82" s="1038"/>
      <c r="G82" s="567"/>
    </row>
    <row r="83" spans="1:7" ht="18">
      <c r="A83" s="469" t="s">
        <v>460</v>
      </c>
      <c r="B83" s="1013"/>
      <c r="C83" s="1013"/>
      <c r="D83" s="567"/>
      <c r="E83" s="567"/>
      <c r="F83" s="1038"/>
      <c r="G83" s="567"/>
    </row>
    <row r="84" spans="1:7">
      <c r="A84" s="2458" t="s">
        <v>1535</v>
      </c>
      <c r="B84" s="1014" t="str">
        <f>ANNEXES!D16</f>
        <v>Une copie des plans de remboursements des emprunts contractés</v>
      </c>
      <c r="C84" s="1013"/>
      <c r="D84" s="567"/>
      <c r="E84" s="567"/>
      <c r="F84" s="1038"/>
      <c r="G84" s="567"/>
    </row>
    <row r="85" spans="1:7" s="1158" customFormat="1" ht="12.75" customHeight="1">
      <c r="A85" s="2458" t="s">
        <v>1536</v>
      </c>
      <c r="B85" s="2777" t="str">
        <f>ANNEXES!D17</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5" s="2777"/>
      <c r="D85" s="2777"/>
      <c r="E85" s="2777"/>
      <c r="F85" s="2778"/>
      <c r="G85" s="1424"/>
    </row>
    <row r="86" spans="1:7" s="1158" customFormat="1">
      <c r="A86" s="2458"/>
      <c r="B86" s="2777"/>
      <c r="C86" s="2777"/>
      <c r="D86" s="2777"/>
      <c r="E86" s="2777"/>
      <c r="F86" s="2778"/>
      <c r="G86" s="1424"/>
    </row>
    <row r="87" spans="1:7" s="1158" customFormat="1">
      <c r="A87" s="2458"/>
      <c r="B87" s="2777"/>
      <c r="C87" s="2777"/>
      <c r="D87" s="2777"/>
      <c r="E87" s="2777"/>
      <c r="F87" s="2778"/>
      <c r="G87" s="1424"/>
    </row>
    <row r="88" spans="1:7" ht="13.5" thickBot="1">
      <c r="A88" s="1176"/>
      <c r="B88" s="1177"/>
      <c r="C88" s="1177"/>
      <c r="D88" s="1040"/>
      <c r="E88" s="1040"/>
      <c r="F88" s="1031"/>
      <c r="G88" s="567"/>
    </row>
    <row r="89" spans="1:7">
      <c r="G89" s="567"/>
    </row>
  </sheetData>
  <mergeCells count="4">
    <mergeCell ref="A7:C7"/>
    <mergeCell ref="A18:C18"/>
    <mergeCell ref="A29:C29"/>
    <mergeCell ref="B85:F87"/>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sheetPr published="0">
    <pageSetUpPr fitToPage="1"/>
  </sheetPr>
  <dimension ref="A3:L36"/>
  <sheetViews>
    <sheetView zoomScaleNormal="100" workbookViewId="0">
      <selection activeCell="B4" sqref="B4:E4"/>
    </sheetView>
  </sheetViews>
  <sheetFormatPr baseColWidth="10" defaultRowHeight="12.75"/>
  <cols>
    <col min="1" max="1" width="11.42578125" style="756"/>
    <col min="2" max="2" width="21.85546875" style="738" customWidth="1"/>
    <col min="3" max="3" width="24.140625" style="205" customWidth="1"/>
    <col min="4" max="4" width="114.28515625" style="205" customWidth="1"/>
    <col min="5" max="5" width="20" style="738" bestFit="1" customWidth="1"/>
    <col min="6" max="16384" width="11.42578125" style="205"/>
  </cols>
  <sheetData>
    <row r="3" spans="1:8" s="210" customFormat="1" ht="115.5" customHeight="1" thickBot="1">
      <c r="A3" s="1027"/>
      <c r="B3" s="737"/>
      <c r="C3" s="206"/>
      <c r="E3" s="739"/>
    </row>
    <row r="4" spans="1:8" s="210" customFormat="1" ht="75" customHeight="1" thickBot="1">
      <c r="A4" s="1027"/>
      <c r="B4" s="2639" t="s">
        <v>1562</v>
      </c>
      <c r="C4" s="2650"/>
      <c r="D4" s="2650"/>
      <c r="E4" s="2651"/>
    </row>
    <row r="5" spans="1:8" s="210" customFormat="1" ht="6" customHeight="1">
      <c r="A5" s="1027"/>
      <c r="B5" s="737"/>
      <c r="C5" s="206"/>
      <c r="E5" s="739"/>
    </row>
    <row r="6" spans="1:8">
      <c r="E6" s="1413"/>
    </row>
    <row r="7" spans="1:8">
      <c r="D7" s="210"/>
      <c r="E7" s="1467" t="s">
        <v>1516</v>
      </c>
    </row>
    <row r="8" spans="1:8">
      <c r="B8" s="946" t="s">
        <v>709</v>
      </c>
      <c r="C8" s="946" t="s">
        <v>843</v>
      </c>
      <c r="D8" s="1410" t="s">
        <v>1189</v>
      </c>
      <c r="E8" s="1414"/>
    </row>
    <row r="9" spans="1:8" ht="38.25">
      <c r="B9" s="946" t="s">
        <v>710</v>
      </c>
      <c r="C9" s="946" t="s">
        <v>843</v>
      </c>
      <c r="D9" s="1410" t="s">
        <v>1279</v>
      </c>
      <c r="E9" s="1414"/>
    </row>
    <row r="10" spans="1:8" ht="38.25">
      <c r="B10" s="946" t="s">
        <v>711</v>
      </c>
      <c r="C10" s="946" t="s">
        <v>843</v>
      </c>
      <c r="D10" s="1410" t="s">
        <v>1280</v>
      </c>
      <c r="E10" s="1414"/>
    </row>
    <row r="11" spans="1:8">
      <c r="B11" s="946" t="s">
        <v>712</v>
      </c>
      <c r="C11" s="946" t="s">
        <v>1198</v>
      </c>
      <c r="D11" s="1975" t="s">
        <v>1199</v>
      </c>
      <c r="E11" s="1414"/>
    </row>
    <row r="12" spans="1:8" ht="25.5">
      <c r="B12" s="946" t="s">
        <v>713</v>
      </c>
      <c r="C12" s="946" t="s">
        <v>1117</v>
      </c>
      <c r="D12" s="1409" t="s">
        <v>1120</v>
      </c>
      <c r="E12" s="1414"/>
    </row>
    <row r="13" spans="1:8" ht="25.5">
      <c r="B13" s="946" t="s">
        <v>714</v>
      </c>
      <c r="C13" s="946" t="s">
        <v>1118</v>
      </c>
      <c r="D13" s="1409" t="s">
        <v>1121</v>
      </c>
      <c r="E13" s="1414"/>
    </row>
    <row r="14" spans="1:8" ht="63.75">
      <c r="A14" s="1028"/>
      <c r="B14" s="946" t="s">
        <v>718</v>
      </c>
      <c r="C14" s="946" t="s">
        <v>499</v>
      </c>
      <c r="D14" s="1409" t="s">
        <v>1566</v>
      </c>
      <c r="E14" s="1414"/>
    </row>
    <row r="15" spans="1:8" ht="63.75" customHeight="1">
      <c r="A15" s="1028"/>
      <c r="B15" s="946" t="s">
        <v>715</v>
      </c>
      <c r="C15" s="946" t="s">
        <v>499</v>
      </c>
      <c r="D15" s="1409" t="s">
        <v>1565</v>
      </c>
      <c r="E15" s="1414"/>
      <c r="F15" s="756"/>
    </row>
    <row r="16" spans="1:8">
      <c r="B16" s="946" t="s">
        <v>719</v>
      </c>
      <c r="C16" s="946" t="s">
        <v>876</v>
      </c>
      <c r="D16" s="1410" t="s">
        <v>735</v>
      </c>
      <c r="E16" s="1414"/>
      <c r="F16" s="973"/>
      <c r="G16" s="973"/>
      <c r="H16" s="973"/>
    </row>
    <row r="17" spans="1:12" ht="38.25">
      <c r="B17" s="946" t="s">
        <v>723</v>
      </c>
      <c r="C17" s="946" t="s">
        <v>876</v>
      </c>
      <c r="D17" s="1410" t="s">
        <v>1178</v>
      </c>
      <c r="E17" s="1414"/>
      <c r="F17" s="973"/>
      <c r="G17" s="973"/>
      <c r="H17" s="973"/>
    </row>
    <row r="18" spans="1:12" ht="25.5">
      <c r="B18" s="946" t="s">
        <v>720</v>
      </c>
      <c r="C18" s="946" t="s">
        <v>1518</v>
      </c>
      <c r="D18" s="946" t="s">
        <v>1517</v>
      </c>
      <c r="E18" s="1414"/>
      <c r="F18" s="973"/>
      <c r="G18" s="973"/>
      <c r="H18" s="973"/>
    </row>
    <row r="19" spans="1:12" ht="25.5">
      <c r="A19" s="1029"/>
      <c r="B19" s="947" t="s">
        <v>721</v>
      </c>
      <c r="C19" s="949" t="s">
        <v>844</v>
      </c>
      <c r="D19" s="1411" t="s">
        <v>1122</v>
      </c>
      <c r="E19" s="1414"/>
    </row>
    <row r="20" spans="1:12" ht="63.75">
      <c r="B20" s="947" t="s">
        <v>722</v>
      </c>
      <c r="C20" s="949" t="s">
        <v>845</v>
      </c>
      <c r="D20" s="2449" t="s">
        <v>1567</v>
      </c>
      <c r="E20" s="1414"/>
    </row>
    <row r="21" spans="1:12" ht="25.5">
      <c r="B21" s="948" t="s">
        <v>1519</v>
      </c>
      <c r="C21" s="949" t="s">
        <v>1520</v>
      </c>
      <c r="D21" s="1411" t="s">
        <v>1398</v>
      </c>
      <c r="E21" s="1414"/>
    </row>
    <row r="22" spans="1:12">
      <c r="B22" s="948" t="s">
        <v>1521</v>
      </c>
      <c r="C22" s="949" t="s">
        <v>1113</v>
      </c>
      <c r="D22" s="1411" t="s">
        <v>1124</v>
      </c>
      <c r="E22" s="1414"/>
    </row>
    <row r="23" spans="1:12" ht="38.25">
      <c r="A23" s="1028"/>
      <c r="B23" s="946" t="s">
        <v>724</v>
      </c>
      <c r="C23" s="946" t="s">
        <v>1405</v>
      </c>
      <c r="D23" s="1976" t="s">
        <v>1416</v>
      </c>
      <c r="E23" s="1414"/>
      <c r="F23" s="2649"/>
      <c r="G23" s="2649"/>
      <c r="H23" s="2649"/>
      <c r="I23" s="2649"/>
      <c r="J23" s="2649"/>
      <c r="K23" s="2649"/>
      <c r="L23" s="2649"/>
    </row>
    <row r="24" spans="1:12" ht="25.5">
      <c r="B24" s="948" t="s">
        <v>725</v>
      </c>
      <c r="C24" s="949" t="s">
        <v>731</v>
      </c>
      <c r="D24" s="1411" t="s">
        <v>1291</v>
      </c>
      <c r="E24" s="1414"/>
      <c r="F24" s="2649"/>
      <c r="G24" s="2649"/>
      <c r="H24" s="2649"/>
      <c r="I24" s="2649"/>
      <c r="J24" s="2649"/>
      <c r="K24" s="2649"/>
      <c r="L24" s="2649"/>
    </row>
    <row r="25" spans="1:12">
      <c r="B25" s="948" t="s">
        <v>726</v>
      </c>
      <c r="C25" s="949" t="s">
        <v>730</v>
      </c>
      <c r="D25" s="1412" t="s">
        <v>1271</v>
      </c>
      <c r="E25" s="1414"/>
    </row>
    <row r="26" spans="1:12" ht="38.25">
      <c r="B26" s="947" t="s">
        <v>727</v>
      </c>
      <c r="C26" s="950"/>
      <c r="D26" s="947" t="s">
        <v>1281</v>
      </c>
      <c r="E26" s="1414"/>
    </row>
    <row r="27" spans="1:12">
      <c r="B27" s="947" t="s">
        <v>846</v>
      </c>
      <c r="C27" s="1102"/>
      <c r="D27" s="947" t="s">
        <v>1522</v>
      </c>
      <c r="E27" s="1414"/>
    </row>
    <row r="28" spans="1:12">
      <c r="B28" s="947" t="s">
        <v>728</v>
      </c>
      <c r="C28" s="1102"/>
      <c r="D28" s="947" t="s">
        <v>1556</v>
      </c>
      <c r="E28" s="1414"/>
    </row>
    <row r="29" spans="1:12">
      <c r="B29" s="947" t="s">
        <v>729</v>
      </c>
      <c r="C29" s="1102"/>
      <c r="D29" s="947" t="s">
        <v>1523</v>
      </c>
      <c r="E29" s="1414"/>
    </row>
    <row r="30" spans="1:12">
      <c r="B30" s="947" t="s">
        <v>1418</v>
      </c>
      <c r="C30" s="1102"/>
      <c r="D30" s="947" t="s">
        <v>1524</v>
      </c>
      <c r="E30" s="1414"/>
    </row>
    <row r="31" spans="1:12">
      <c r="B31" s="947" t="s">
        <v>1417</v>
      </c>
      <c r="C31" s="1102"/>
      <c r="D31" s="947" t="s">
        <v>1525</v>
      </c>
      <c r="E31" s="1414"/>
    </row>
    <row r="32" spans="1:12" ht="25.5">
      <c r="B32" s="947" t="s">
        <v>732</v>
      </c>
      <c r="C32" s="1102"/>
      <c r="D32" s="947" t="s">
        <v>1526</v>
      </c>
      <c r="E32" s="1414"/>
    </row>
    <row r="33" spans="1:5" ht="38.25">
      <c r="B33" s="947" t="s">
        <v>733</v>
      </c>
      <c r="C33" s="950" t="s">
        <v>1527</v>
      </c>
      <c r="D33" s="947" t="s">
        <v>1528</v>
      </c>
      <c r="E33" s="1414"/>
    </row>
    <row r="34" spans="1:5" ht="30.75" customHeight="1">
      <c r="B34" s="947" t="s">
        <v>734</v>
      </c>
      <c r="C34" s="950" t="s">
        <v>1527</v>
      </c>
      <c r="D34" s="2450" t="s">
        <v>1568</v>
      </c>
      <c r="E34" s="1414"/>
    </row>
    <row r="35" spans="1:5" s="1158" customFormat="1" ht="48" customHeight="1">
      <c r="A35" s="1424"/>
      <c r="B35" s="947" t="s">
        <v>1419</v>
      </c>
      <c r="C35" s="2605" t="s">
        <v>1527</v>
      </c>
      <c r="D35" s="2604" t="s">
        <v>1569</v>
      </c>
      <c r="E35" s="1414"/>
    </row>
    <row r="36" spans="1:5" ht="25.5">
      <c r="B36" s="947" t="s">
        <v>1419</v>
      </c>
      <c r="C36" s="950" t="s">
        <v>1527</v>
      </c>
      <c r="D36" s="2451" t="s">
        <v>1125</v>
      </c>
      <c r="E36" s="1414"/>
    </row>
  </sheetData>
  <mergeCells count="3">
    <mergeCell ref="F23:L23"/>
    <mergeCell ref="F24:L24"/>
    <mergeCell ref="B4:E4"/>
  </mergeCells>
  <pageMargins left="0.70866141732283472" right="0.70866141732283472" top="0.74803149606299213" bottom="0.74803149606299213" header="0.31496062992125984" footer="0.31496062992125984"/>
  <pageSetup paperSize="9" scale="51" orientation="portrait" r:id="rId1"/>
  <drawing r:id="rId2"/>
</worksheet>
</file>

<file path=xl/worksheets/sheet40.xml><?xml version="1.0" encoding="utf-8"?>
<worksheet xmlns="http://schemas.openxmlformats.org/spreadsheetml/2006/main" xmlns:r="http://schemas.openxmlformats.org/officeDocument/2006/relationships">
  <sheetPr published="0"/>
  <dimension ref="A1:I47"/>
  <sheetViews>
    <sheetView zoomScaleNormal="100" workbookViewId="0">
      <selection activeCell="J10" sqref="J10"/>
    </sheetView>
  </sheetViews>
  <sheetFormatPr baseColWidth="10" defaultColWidth="8.85546875" defaultRowHeight="12.75"/>
  <cols>
    <col min="1" max="1" width="30.28515625" style="352" customWidth="1"/>
    <col min="2" max="2" width="50.42578125" style="352" customWidth="1"/>
    <col min="3" max="6" width="20" style="352" customWidth="1"/>
    <col min="7" max="16384" width="8.85546875" style="352"/>
  </cols>
  <sheetData>
    <row r="1" spans="1:6" ht="18">
      <c r="A1" s="75" t="s">
        <v>896</v>
      </c>
      <c r="B1" s="75"/>
      <c r="C1" s="75"/>
      <c r="D1" s="506"/>
      <c r="E1" s="506"/>
      <c r="F1" s="506"/>
    </row>
    <row r="2" spans="1:6">
      <c r="A2" s="62" t="str">
        <f>'PAGE DE GARDE'!C8</f>
        <v>GAZ</v>
      </c>
      <c r="B2" s="73" t="str">
        <f>'PAGE DE GARDE'!C10</f>
        <v>REALITE 2015 V0</v>
      </c>
      <c r="C2" s="62"/>
      <c r="D2" s="508"/>
      <c r="E2" s="508"/>
      <c r="F2" s="508"/>
    </row>
    <row r="3" spans="1:6">
      <c r="A3" s="270" t="str">
        <f>'PAGE DE GARDE'!C7</f>
        <v>GRD</v>
      </c>
      <c r="B3" s="73"/>
      <c r="C3" s="62"/>
      <c r="D3" s="508"/>
      <c r="E3" s="508"/>
      <c r="F3" s="508"/>
    </row>
    <row r="4" spans="1:6" ht="13.5" thickBot="1"/>
    <row r="5" spans="1:6">
      <c r="A5" s="763"/>
      <c r="B5" s="764"/>
      <c r="C5" s="764"/>
      <c r="D5" s="764"/>
      <c r="E5" s="764"/>
      <c r="F5" s="937"/>
    </row>
    <row r="6" spans="1:6">
      <c r="A6" s="765" t="s">
        <v>798</v>
      </c>
      <c r="B6" s="766"/>
      <c r="C6" s="767"/>
      <c r="D6" s="767"/>
      <c r="E6" s="767"/>
      <c r="F6" s="768"/>
    </row>
    <row r="7" spans="1:6" ht="13.5" thickBot="1">
      <c r="A7" s="769"/>
      <c r="B7" s="767"/>
      <c r="C7" s="767"/>
      <c r="D7" s="767"/>
      <c r="E7" s="767"/>
      <c r="F7" s="768"/>
    </row>
    <row r="8" spans="1:6" ht="12.75" customHeight="1">
      <c r="A8" s="2737" t="s">
        <v>800</v>
      </c>
      <c r="B8" s="2726" t="s">
        <v>801</v>
      </c>
      <c r="C8" s="2765" t="str">
        <f>'PAGE DE GARDE'!$B$16</f>
        <v>REALITE 2014</v>
      </c>
      <c r="D8" s="2729" t="str">
        <f>'PAGE DE GARDE'!$B$15</f>
        <v>BUDGET 2015</v>
      </c>
      <c r="E8" s="2729" t="str">
        <f>'PAGE DE GARDE'!$B$14</f>
        <v>REALITE 2015</v>
      </c>
      <c r="F8" s="2762" t="s">
        <v>974</v>
      </c>
    </row>
    <row r="9" spans="1:6">
      <c r="A9" s="2738"/>
      <c r="B9" s="2727"/>
      <c r="C9" s="2769"/>
      <c r="D9" s="2761"/>
      <c r="E9" s="2761"/>
      <c r="F9" s="2763"/>
    </row>
    <row r="10" spans="1:6" ht="13.5" thickBot="1">
      <c r="A10" s="2739"/>
      <c r="B10" s="2740"/>
      <c r="C10" s="2770"/>
      <c r="D10" s="2741"/>
      <c r="E10" s="2731"/>
      <c r="F10" s="2764"/>
    </row>
    <row r="11" spans="1:6">
      <c r="A11" s="770"/>
      <c r="B11" s="771"/>
      <c r="C11" s="770"/>
      <c r="D11" s="779"/>
      <c r="E11" s="779"/>
      <c r="F11" s="796"/>
    </row>
    <row r="12" spans="1:6">
      <c r="A12" s="774"/>
      <c r="B12" s="775"/>
      <c r="C12" s="774"/>
      <c r="D12" s="777"/>
      <c r="E12" s="777"/>
      <c r="F12" s="1271">
        <f>D12-E12</f>
        <v>0</v>
      </c>
    </row>
    <row r="13" spans="1:6">
      <c r="A13" s="774"/>
      <c r="B13" s="775"/>
      <c r="C13" s="774"/>
      <c r="D13" s="777"/>
      <c r="E13" s="777"/>
      <c r="F13" s="1271">
        <f t="shared" ref="F13:F23" si="0">D13-E13</f>
        <v>0</v>
      </c>
    </row>
    <row r="14" spans="1:6">
      <c r="A14" s="774"/>
      <c r="B14" s="775"/>
      <c r="C14" s="774"/>
      <c r="D14" s="777"/>
      <c r="E14" s="777"/>
      <c r="F14" s="1271">
        <f t="shared" si="0"/>
        <v>0</v>
      </c>
    </row>
    <row r="15" spans="1:6">
      <c r="A15" s="774"/>
      <c r="B15" s="775"/>
      <c r="C15" s="774"/>
      <c r="D15" s="777"/>
      <c r="E15" s="777"/>
      <c r="F15" s="1271">
        <f t="shared" si="0"/>
        <v>0</v>
      </c>
    </row>
    <row r="16" spans="1:6">
      <c r="A16" s="774"/>
      <c r="B16" s="775"/>
      <c r="C16" s="774"/>
      <c r="D16" s="777"/>
      <c r="E16" s="777"/>
      <c r="F16" s="1271">
        <f t="shared" si="0"/>
        <v>0</v>
      </c>
    </row>
    <row r="17" spans="1:9">
      <c r="A17" s="774"/>
      <c r="B17" s="775"/>
      <c r="C17" s="774"/>
      <c r="D17" s="777"/>
      <c r="E17" s="777"/>
      <c r="F17" s="1271">
        <f t="shared" si="0"/>
        <v>0</v>
      </c>
    </row>
    <row r="18" spans="1:9">
      <c r="A18" s="774"/>
      <c r="B18" s="775"/>
      <c r="C18" s="774"/>
      <c r="D18" s="777"/>
      <c r="E18" s="777"/>
      <c r="F18" s="1271">
        <f t="shared" si="0"/>
        <v>0</v>
      </c>
    </row>
    <row r="19" spans="1:9">
      <c r="A19" s="774"/>
      <c r="B19" s="775"/>
      <c r="C19" s="774"/>
      <c r="D19" s="777"/>
      <c r="E19" s="777"/>
      <c r="F19" s="1271">
        <f t="shared" si="0"/>
        <v>0</v>
      </c>
    </row>
    <row r="20" spans="1:9">
      <c r="A20" s="774"/>
      <c r="B20" s="775"/>
      <c r="C20" s="774"/>
      <c r="D20" s="777"/>
      <c r="E20" s="777"/>
      <c r="F20" s="1271">
        <f t="shared" si="0"/>
        <v>0</v>
      </c>
    </row>
    <row r="21" spans="1:9">
      <c r="A21" s="774"/>
      <c r="B21" s="775"/>
      <c r="C21" s="774"/>
      <c r="D21" s="777"/>
      <c r="E21" s="777"/>
      <c r="F21" s="1271">
        <f t="shared" si="0"/>
        <v>0</v>
      </c>
    </row>
    <row r="22" spans="1:9">
      <c r="A22" s="774"/>
      <c r="B22" s="775"/>
      <c r="C22" s="774"/>
      <c r="D22" s="777"/>
      <c r="E22" s="777"/>
      <c r="F22" s="1271">
        <f t="shared" si="0"/>
        <v>0</v>
      </c>
    </row>
    <row r="23" spans="1:9">
      <c r="A23" s="774"/>
      <c r="B23" s="775"/>
      <c r="C23" s="774"/>
      <c r="D23" s="777"/>
      <c r="E23" s="777"/>
      <c r="F23" s="1271">
        <f t="shared" si="0"/>
        <v>0</v>
      </c>
    </row>
    <row r="24" spans="1:9" ht="13.5" thickBot="1">
      <c r="A24" s="770"/>
      <c r="B24" s="771"/>
      <c r="C24" s="770"/>
      <c r="D24" s="779"/>
      <c r="E24" s="779"/>
      <c r="F24" s="796"/>
    </row>
    <row r="25" spans="1:9" ht="13.5" thickBot="1">
      <c r="A25" s="780" t="s">
        <v>368</v>
      </c>
      <c r="B25" s="781"/>
      <c r="C25" s="780">
        <f>SUM(C5:C24)</f>
        <v>0</v>
      </c>
      <c r="D25" s="783">
        <f t="shared" ref="D25:E25" si="1">SUM(D5:D24)</f>
        <v>0</v>
      </c>
      <c r="E25" s="783">
        <f t="shared" si="1"/>
        <v>0</v>
      </c>
      <c r="F25" s="1293">
        <f>D25-E25</f>
        <v>0</v>
      </c>
    </row>
    <row r="26" spans="1:9">
      <c r="A26" s="770"/>
      <c r="B26" s="785"/>
      <c r="C26" s="785"/>
      <c r="D26" s="785"/>
      <c r="E26" s="785"/>
      <c r="F26" s="796"/>
    </row>
    <row r="27" spans="1:9" ht="13.5" thickBot="1">
      <c r="A27" s="793"/>
      <c r="B27" s="794"/>
      <c r="C27" s="794"/>
      <c r="D27" s="794"/>
      <c r="E27" s="794"/>
      <c r="F27" s="797"/>
    </row>
    <row r="28" spans="1:9" ht="14.25">
      <c r="A28" s="1032" t="s">
        <v>872</v>
      </c>
      <c r="B28" s="1033"/>
      <c r="C28" s="1034"/>
      <c r="D28" s="1034"/>
      <c r="E28" s="1034"/>
      <c r="F28" s="1035"/>
    </row>
    <row r="29" spans="1:9">
      <c r="A29" s="940"/>
      <c r="B29" s="555"/>
      <c r="C29" s="555"/>
      <c r="D29" s="555"/>
      <c r="E29" s="555"/>
      <c r="F29" s="1036"/>
    </row>
    <row r="30" spans="1:9">
      <c r="A30" s="2724" t="s">
        <v>975</v>
      </c>
      <c r="B30" s="2636"/>
      <c r="C30" s="2636"/>
      <c r="D30" s="2636"/>
      <c r="E30" s="2636"/>
      <c r="F30" s="2725"/>
      <c r="G30" s="567"/>
      <c r="H30" s="567"/>
      <c r="I30" s="567"/>
    </row>
    <row r="31" spans="1:9" ht="12.75" customHeight="1">
      <c r="A31" s="757"/>
      <c r="B31" s="798"/>
      <c r="C31" s="798"/>
      <c r="D31" s="798"/>
      <c r="E31" s="798"/>
      <c r="F31" s="1046"/>
      <c r="G31" s="798"/>
      <c r="H31" s="798"/>
      <c r="I31" s="798"/>
    </row>
    <row r="32" spans="1:9" ht="18">
      <c r="A32" s="207"/>
      <c r="B32" s="790"/>
      <c r="C32" s="790"/>
      <c r="D32" s="790"/>
      <c r="E32" s="790"/>
      <c r="F32" s="941"/>
      <c r="G32" s="567"/>
      <c r="H32" s="567"/>
      <c r="I32" s="567"/>
    </row>
    <row r="33" spans="1:9" ht="28.5" customHeight="1">
      <c r="A33" s="2779"/>
      <c r="B33" s="2780"/>
      <c r="C33" s="2780"/>
      <c r="D33" s="2780"/>
      <c r="E33" s="2780"/>
      <c r="F33" s="2781"/>
      <c r="G33" s="798"/>
      <c r="H33" s="798"/>
      <c r="I33" s="798"/>
    </row>
    <row r="34" spans="1:9">
      <c r="A34" s="789"/>
      <c r="B34" s="790"/>
      <c r="C34" s="790"/>
      <c r="D34" s="790"/>
      <c r="E34" s="790"/>
      <c r="F34" s="941"/>
    </row>
    <row r="35" spans="1:9">
      <c r="A35" s="1037"/>
      <c r="B35" s="567"/>
      <c r="C35" s="567"/>
      <c r="D35" s="567"/>
      <c r="E35" s="567"/>
      <c r="F35" s="1038"/>
    </row>
    <row r="36" spans="1:9">
      <c r="A36" s="1037"/>
      <c r="B36" s="567"/>
      <c r="C36" s="567"/>
      <c r="D36" s="567"/>
      <c r="E36" s="567"/>
      <c r="F36" s="1038"/>
    </row>
    <row r="37" spans="1:9">
      <c r="A37" s="1037"/>
      <c r="B37" s="567"/>
      <c r="C37" s="567"/>
      <c r="D37" s="567"/>
      <c r="E37" s="567"/>
      <c r="F37" s="1038"/>
    </row>
    <row r="38" spans="1:9">
      <c r="A38" s="1037"/>
      <c r="B38" s="567"/>
      <c r="C38" s="567"/>
      <c r="D38" s="567"/>
      <c r="E38" s="567"/>
      <c r="F38" s="1038"/>
    </row>
    <row r="39" spans="1:9">
      <c r="A39" s="1037"/>
      <c r="B39" s="567"/>
      <c r="C39" s="567"/>
      <c r="D39" s="567"/>
      <c r="E39" s="567"/>
      <c r="F39" s="1038"/>
    </row>
    <row r="40" spans="1:9">
      <c r="A40" s="1037"/>
      <c r="B40" s="567"/>
      <c r="C40" s="567"/>
      <c r="D40" s="567"/>
      <c r="E40" s="567"/>
      <c r="F40" s="1038"/>
    </row>
    <row r="41" spans="1:9">
      <c r="A41" s="1037"/>
      <c r="B41" s="567"/>
      <c r="C41" s="567"/>
      <c r="D41" s="567"/>
      <c r="E41" s="567"/>
      <c r="F41" s="1038"/>
    </row>
    <row r="42" spans="1:9">
      <c r="A42" s="1037"/>
      <c r="B42" s="567"/>
      <c r="C42" s="567"/>
      <c r="D42" s="567"/>
      <c r="E42" s="567"/>
      <c r="F42" s="1038"/>
    </row>
    <row r="43" spans="1:9">
      <c r="A43" s="1037"/>
      <c r="B43" s="567"/>
      <c r="C43" s="567"/>
      <c r="D43" s="567"/>
      <c r="E43" s="567"/>
      <c r="F43" s="1038"/>
    </row>
    <row r="44" spans="1:9" ht="13.5" thickBot="1">
      <c r="A44" s="1039"/>
      <c r="B44" s="1040"/>
      <c r="C44" s="1040"/>
      <c r="D44" s="1040"/>
      <c r="E44" s="1040"/>
      <c r="F44" s="1031"/>
    </row>
    <row r="45" spans="1:9">
      <c r="A45" s="1037"/>
      <c r="B45" s="567"/>
      <c r="C45" s="567"/>
      <c r="D45" s="567"/>
      <c r="E45" s="567"/>
      <c r="F45" s="567"/>
    </row>
    <row r="46" spans="1:9">
      <c r="A46" s="1037"/>
      <c r="B46" s="567"/>
      <c r="C46" s="567"/>
      <c r="D46" s="567"/>
      <c r="E46" s="567"/>
      <c r="F46" s="567"/>
    </row>
    <row r="47" spans="1:9">
      <c r="A47" s="1158"/>
      <c r="B47" s="1158"/>
      <c r="C47" s="1158"/>
      <c r="D47" s="1158"/>
      <c r="E47" s="1158"/>
      <c r="F47" s="1158"/>
      <c r="G47" s="1158"/>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1.xml><?xml version="1.0" encoding="utf-8"?>
<worksheet xmlns="http://schemas.openxmlformats.org/spreadsheetml/2006/main" xmlns:r="http://schemas.openxmlformats.org/officeDocument/2006/relationships">
  <sheetPr published="0">
    <pageSetUpPr fitToPage="1"/>
  </sheetPr>
  <dimension ref="A1:F46"/>
  <sheetViews>
    <sheetView workbookViewId="0">
      <selection activeCell="H47" sqref="H47"/>
    </sheetView>
  </sheetViews>
  <sheetFormatPr baseColWidth="10" defaultColWidth="8.85546875" defaultRowHeight="12.75"/>
  <cols>
    <col min="1" max="1" width="20" style="352" customWidth="1"/>
    <col min="2" max="2" width="55.7109375" style="352" customWidth="1"/>
    <col min="3" max="6" width="20" style="352" customWidth="1"/>
    <col min="7" max="16384" width="8.85546875" style="352"/>
  </cols>
  <sheetData>
    <row r="1" spans="1:6" ht="18">
      <c r="A1" s="75" t="s">
        <v>895</v>
      </c>
      <c r="B1" s="75"/>
      <c r="C1" s="506"/>
      <c r="D1" s="506"/>
      <c r="E1" s="506"/>
      <c r="F1" s="506"/>
    </row>
    <row r="2" spans="1:6">
      <c r="A2" s="62" t="str">
        <f>'PAGE DE GARDE'!C8</f>
        <v>GAZ</v>
      </c>
      <c r="B2" s="73" t="str">
        <f>'PAGE DE GARDE'!C10</f>
        <v>REALITE 2015 V0</v>
      </c>
      <c r="C2" s="508"/>
      <c r="D2" s="508"/>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ht="13.5" thickBot="1">
      <c r="A7" s="769"/>
      <c r="B7" s="767"/>
      <c r="C7" s="767"/>
      <c r="D7" s="767"/>
      <c r="E7" s="767"/>
      <c r="F7" s="768"/>
    </row>
    <row r="8" spans="1:6" ht="12.75" customHeight="1">
      <c r="A8" s="2737" t="s">
        <v>800</v>
      </c>
      <c r="B8" s="2726" t="s">
        <v>801</v>
      </c>
      <c r="C8" s="2765" t="str">
        <f>'PAGE DE GARDE'!$B$16</f>
        <v>REALITE 2014</v>
      </c>
      <c r="D8" s="2729" t="str">
        <f>'PAGE DE GARDE'!$B$15</f>
        <v>BUDGET 2015</v>
      </c>
      <c r="E8" s="2729" t="str">
        <f>'PAGE DE GARDE'!$B$14</f>
        <v>REALITE 2015</v>
      </c>
      <c r="F8" s="2762" t="s">
        <v>974</v>
      </c>
    </row>
    <row r="9" spans="1:6">
      <c r="A9" s="2738"/>
      <c r="B9" s="2727"/>
      <c r="C9" s="2769"/>
      <c r="D9" s="2761"/>
      <c r="E9" s="2761"/>
      <c r="F9" s="2763"/>
    </row>
    <row r="10" spans="1:6" ht="13.5" thickBot="1">
      <c r="A10" s="2739"/>
      <c r="B10" s="2740"/>
      <c r="C10" s="2770"/>
      <c r="D10" s="2741"/>
      <c r="E10" s="2731"/>
      <c r="F10" s="2764"/>
    </row>
    <row r="11" spans="1:6">
      <c r="A11" s="770"/>
      <c r="B11" s="771"/>
      <c r="C11" s="770"/>
      <c r="D11" s="779"/>
      <c r="E11" s="779"/>
      <c r="F11" s="796"/>
    </row>
    <row r="12" spans="1:6">
      <c r="A12" s="774"/>
      <c r="B12" s="775"/>
      <c r="C12" s="774"/>
      <c r="D12" s="777"/>
      <c r="E12" s="777"/>
      <c r="F12" s="1271">
        <f>D12-E12</f>
        <v>0</v>
      </c>
    </row>
    <row r="13" spans="1:6">
      <c r="A13" s="774"/>
      <c r="B13" s="775"/>
      <c r="C13" s="774"/>
      <c r="D13" s="777"/>
      <c r="E13" s="777"/>
      <c r="F13" s="1271">
        <f t="shared" ref="F13:F23" si="0">D13-E13</f>
        <v>0</v>
      </c>
    </row>
    <row r="14" spans="1:6">
      <c r="A14" s="774"/>
      <c r="B14" s="775"/>
      <c r="C14" s="774"/>
      <c r="D14" s="777"/>
      <c r="E14" s="777"/>
      <c r="F14" s="1271">
        <f t="shared" si="0"/>
        <v>0</v>
      </c>
    </row>
    <row r="15" spans="1:6">
      <c r="A15" s="774"/>
      <c r="B15" s="775"/>
      <c r="C15" s="774"/>
      <c r="D15" s="777"/>
      <c r="E15" s="777"/>
      <c r="F15" s="1271">
        <f t="shared" si="0"/>
        <v>0</v>
      </c>
    </row>
    <row r="16" spans="1:6">
      <c r="A16" s="774"/>
      <c r="B16" s="775"/>
      <c r="C16" s="774"/>
      <c r="D16" s="777"/>
      <c r="E16" s="777"/>
      <c r="F16" s="1271">
        <f t="shared" si="0"/>
        <v>0</v>
      </c>
    </row>
    <row r="17" spans="1:6">
      <c r="A17" s="774"/>
      <c r="B17" s="775"/>
      <c r="C17" s="774"/>
      <c r="D17" s="777"/>
      <c r="E17" s="777"/>
      <c r="F17" s="1271">
        <f t="shared" si="0"/>
        <v>0</v>
      </c>
    </row>
    <row r="18" spans="1:6">
      <c r="A18" s="774"/>
      <c r="B18" s="775"/>
      <c r="C18" s="774"/>
      <c r="D18" s="777"/>
      <c r="E18" s="777"/>
      <c r="F18" s="1271">
        <f t="shared" si="0"/>
        <v>0</v>
      </c>
    </row>
    <row r="19" spans="1:6">
      <c r="A19" s="774"/>
      <c r="B19" s="775"/>
      <c r="C19" s="774"/>
      <c r="D19" s="777"/>
      <c r="E19" s="777"/>
      <c r="F19" s="1271">
        <f t="shared" si="0"/>
        <v>0</v>
      </c>
    </row>
    <row r="20" spans="1:6">
      <c r="A20" s="774"/>
      <c r="B20" s="775"/>
      <c r="C20" s="774"/>
      <c r="D20" s="777"/>
      <c r="E20" s="777"/>
      <c r="F20" s="1271">
        <f t="shared" si="0"/>
        <v>0</v>
      </c>
    </row>
    <row r="21" spans="1:6">
      <c r="A21" s="774"/>
      <c r="B21" s="775"/>
      <c r="C21" s="774"/>
      <c r="D21" s="777"/>
      <c r="E21" s="777"/>
      <c r="F21" s="1271">
        <f t="shared" si="0"/>
        <v>0</v>
      </c>
    </row>
    <row r="22" spans="1:6">
      <c r="A22" s="774"/>
      <c r="B22" s="775"/>
      <c r="C22" s="774"/>
      <c r="D22" s="777"/>
      <c r="E22" s="777"/>
      <c r="F22" s="1271">
        <f t="shared" si="0"/>
        <v>0</v>
      </c>
    </row>
    <row r="23" spans="1:6">
      <c r="A23" s="774"/>
      <c r="B23" s="775"/>
      <c r="C23" s="774"/>
      <c r="D23" s="777"/>
      <c r="E23" s="777"/>
      <c r="F23" s="1271">
        <f t="shared" si="0"/>
        <v>0</v>
      </c>
    </row>
    <row r="24" spans="1:6" ht="13.5" thickBot="1">
      <c r="A24" s="770"/>
      <c r="B24" s="771"/>
      <c r="C24" s="770"/>
      <c r="D24" s="779"/>
      <c r="E24" s="779"/>
      <c r="F24" s="796"/>
    </row>
    <row r="25" spans="1:6" ht="13.5" thickBot="1">
      <c r="A25" s="780" t="s">
        <v>368</v>
      </c>
      <c r="B25" s="781"/>
      <c r="C25" s="780">
        <f>SUM(C6:C24)</f>
        <v>0</v>
      </c>
      <c r="D25" s="783">
        <f t="shared" ref="D25:E25" si="1">SUM(D6:D24)</f>
        <v>0</v>
      </c>
      <c r="E25" s="783">
        <f t="shared" si="1"/>
        <v>0</v>
      </c>
      <c r="F25" s="1293">
        <f>D25-E25</f>
        <v>0</v>
      </c>
    </row>
    <row r="26" spans="1:6">
      <c r="A26" s="786"/>
      <c r="B26" s="787"/>
      <c r="C26" s="787"/>
      <c r="D26" s="787"/>
      <c r="E26" s="787"/>
      <c r="F26" s="788"/>
    </row>
    <row r="27" spans="1:6" ht="13.5" thickBot="1">
      <c r="A27" s="2782"/>
      <c r="B27" s="2783"/>
      <c r="C27" s="2783"/>
      <c r="D27" s="2783"/>
      <c r="E27" s="2783"/>
      <c r="F27" s="2784"/>
    </row>
    <row r="28" spans="1:6" ht="14.25">
      <c r="A28" s="1032" t="s">
        <v>872</v>
      </c>
      <c r="B28" s="1033"/>
      <c r="C28" s="1034"/>
      <c r="D28" s="1034"/>
      <c r="E28" s="1034"/>
      <c r="F28" s="1035"/>
    </row>
    <row r="29" spans="1:6">
      <c r="A29" s="940"/>
      <c r="B29" s="555"/>
      <c r="C29" s="555"/>
      <c r="D29" s="555"/>
      <c r="E29" s="555"/>
      <c r="F29" s="1036"/>
    </row>
    <row r="30" spans="1:6" ht="12.75" customHeight="1">
      <c r="A30" s="2724" t="s">
        <v>975</v>
      </c>
      <c r="B30" s="2636"/>
      <c r="C30" s="2636"/>
      <c r="D30" s="2636"/>
      <c r="E30" s="2636"/>
      <c r="F30" s="2725"/>
    </row>
    <row r="31" spans="1:6">
      <c r="A31" s="1195"/>
      <c r="B31" s="1196"/>
      <c r="C31" s="1196"/>
      <c r="D31" s="1196"/>
      <c r="E31" s="1196"/>
      <c r="F31" s="1197"/>
    </row>
    <row r="32" spans="1:6">
      <c r="A32" s="1195"/>
      <c r="B32" s="1196"/>
      <c r="C32" s="1196"/>
      <c r="D32" s="1196"/>
      <c r="E32" s="1196"/>
      <c r="F32" s="1197"/>
    </row>
    <row r="33" spans="1:6">
      <c r="A33" s="1195"/>
      <c r="B33" s="1196"/>
      <c r="C33" s="1196"/>
      <c r="D33" s="1196"/>
      <c r="E33" s="1196"/>
      <c r="F33" s="1197"/>
    </row>
    <row r="34" spans="1:6">
      <c r="A34" s="1195"/>
      <c r="B34" s="1196"/>
      <c r="C34" s="1196"/>
      <c r="D34" s="1196"/>
      <c r="E34" s="1196"/>
      <c r="F34" s="1197"/>
    </row>
    <row r="35" spans="1:6">
      <c r="A35" s="1195"/>
      <c r="B35" s="1196"/>
      <c r="C35" s="1196"/>
      <c r="D35" s="1196"/>
      <c r="E35" s="1196"/>
      <c r="F35" s="1197"/>
    </row>
    <row r="36" spans="1:6">
      <c r="A36" s="1195"/>
      <c r="B36" s="1196"/>
      <c r="C36" s="1196"/>
      <c r="D36" s="1196"/>
      <c r="E36" s="1196"/>
      <c r="F36" s="1197"/>
    </row>
    <row r="37" spans="1:6">
      <c r="A37" s="1195"/>
      <c r="B37" s="1196"/>
      <c r="C37" s="1196"/>
      <c r="D37" s="1196"/>
      <c r="E37" s="1196"/>
      <c r="F37" s="1197"/>
    </row>
    <row r="38" spans="1:6">
      <c r="A38" s="1195"/>
      <c r="B38" s="1196"/>
      <c r="C38" s="1196"/>
      <c r="D38" s="1196"/>
      <c r="E38" s="1196"/>
      <c r="F38" s="1197"/>
    </row>
    <row r="39" spans="1:6">
      <c r="A39" s="1195"/>
      <c r="B39" s="1196"/>
      <c r="C39" s="1196"/>
      <c r="D39" s="1196"/>
      <c r="E39" s="1196"/>
      <c r="F39" s="1197"/>
    </row>
    <row r="40" spans="1:6">
      <c r="A40" s="1195"/>
      <c r="B40" s="1196"/>
      <c r="C40" s="1196"/>
      <c r="D40" s="1196"/>
      <c r="E40" s="1196"/>
      <c r="F40" s="1197"/>
    </row>
    <row r="41" spans="1:6">
      <c r="A41" s="1195"/>
      <c r="B41" s="1196"/>
      <c r="C41" s="1196"/>
      <c r="D41" s="1196"/>
      <c r="E41" s="1196"/>
      <c r="F41" s="1197"/>
    </row>
    <row r="42" spans="1:6">
      <c r="A42" s="1195"/>
      <c r="B42" s="1196"/>
      <c r="C42" s="1196"/>
      <c r="D42" s="1196"/>
      <c r="E42" s="1196"/>
      <c r="F42" s="1197"/>
    </row>
    <row r="43" spans="1:6">
      <c r="A43" s="1195"/>
      <c r="B43" s="1196"/>
      <c r="C43" s="1196"/>
      <c r="D43" s="1196"/>
      <c r="E43" s="1196"/>
      <c r="F43" s="1197"/>
    </row>
    <row r="44" spans="1:6">
      <c r="A44" s="1195"/>
      <c r="B44" s="1196"/>
      <c r="C44" s="1196"/>
      <c r="D44" s="1196"/>
      <c r="E44" s="1196"/>
      <c r="F44" s="1197"/>
    </row>
    <row r="45" spans="1:6">
      <c r="A45" s="1195"/>
      <c r="B45" s="1196"/>
      <c r="C45" s="1196"/>
      <c r="D45" s="1196"/>
      <c r="E45" s="1196"/>
      <c r="F45" s="1197"/>
    </row>
    <row r="46" spans="1:6" ht="13.5" thickBot="1">
      <c r="A46" s="801"/>
      <c r="B46" s="802"/>
      <c r="C46" s="802"/>
      <c r="D46" s="802"/>
      <c r="E46" s="802"/>
      <c r="F46" s="1112"/>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sheetPr published="0">
    <pageSetUpPr fitToPage="1"/>
  </sheetPr>
  <dimension ref="A1:F46"/>
  <sheetViews>
    <sheetView workbookViewId="0">
      <selection activeCell="H16" sqref="H16"/>
    </sheetView>
  </sheetViews>
  <sheetFormatPr baseColWidth="10" defaultColWidth="8.85546875" defaultRowHeight="12.75"/>
  <cols>
    <col min="1" max="1" width="20" style="352" customWidth="1"/>
    <col min="2" max="2" width="55.7109375" style="352" customWidth="1"/>
    <col min="3" max="6" width="20" style="352" customWidth="1"/>
    <col min="7" max="16384" width="8.85546875" style="352"/>
  </cols>
  <sheetData>
    <row r="1" spans="1:6" ht="18">
      <c r="A1" s="75" t="s">
        <v>894</v>
      </c>
      <c r="B1" s="75"/>
      <c r="C1" s="506"/>
      <c r="D1" s="506"/>
      <c r="E1" s="506"/>
      <c r="F1" s="506"/>
    </row>
    <row r="2" spans="1:6">
      <c r="A2" s="62" t="str">
        <f>'PAGE DE GARDE'!C8</f>
        <v>GAZ</v>
      </c>
      <c r="B2" s="73" t="str">
        <f>'PAGE DE GARDE'!C10</f>
        <v>REALITE 2015 V0</v>
      </c>
      <c r="C2" s="508"/>
      <c r="D2" s="508"/>
      <c r="E2" s="508"/>
      <c r="F2" s="508"/>
    </row>
    <row r="3" spans="1:6">
      <c r="A3" s="270" t="str">
        <f>'PAGE DE GARDE'!C7</f>
        <v>GRD</v>
      </c>
      <c r="B3" s="73"/>
      <c r="C3" s="508"/>
      <c r="D3" s="508"/>
      <c r="E3" s="508"/>
      <c r="F3" s="508"/>
    </row>
    <row r="4" spans="1:6" ht="13.5" thickBot="1"/>
    <row r="5" spans="1:6">
      <c r="A5" s="763"/>
      <c r="B5" s="764"/>
      <c r="C5" s="764"/>
      <c r="D5" s="764"/>
      <c r="E5" s="764"/>
      <c r="F5" s="764"/>
    </row>
    <row r="6" spans="1:6">
      <c r="A6" s="765" t="s">
        <v>798</v>
      </c>
      <c r="B6" s="766"/>
      <c r="C6" s="767"/>
      <c r="D6" s="767"/>
      <c r="E6" s="767"/>
      <c r="F6" s="767"/>
    </row>
    <row r="7" spans="1:6" ht="13.5" thickBot="1">
      <c r="A7" s="769"/>
      <c r="B7" s="767"/>
      <c r="C7" s="767"/>
      <c r="D7" s="767"/>
      <c r="E7" s="767"/>
      <c r="F7" s="767"/>
    </row>
    <row r="8" spans="1:6" ht="12.75" customHeight="1">
      <c r="A8" s="2737" t="s">
        <v>800</v>
      </c>
      <c r="B8" s="2726" t="s">
        <v>801</v>
      </c>
      <c r="C8" s="2765" t="str">
        <f>'PAGE DE GARDE'!$B$16</f>
        <v>REALITE 2014</v>
      </c>
      <c r="D8" s="2729" t="str">
        <f>'PAGE DE GARDE'!$B$15</f>
        <v>BUDGET 2015</v>
      </c>
      <c r="E8" s="2729" t="str">
        <f>'PAGE DE GARDE'!$B$14</f>
        <v>REALITE 2015</v>
      </c>
      <c r="F8" s="2762" t="s">
        <v>974</v>
      </c>
    </row>
    <row r="9" spans="1:6">
      <c r="A9" s="2738"/>
      <c r="B9" s="2727"/>
      <c r="C9" s="2769"/>
      <c r="D9" s="2761"/>
      <c r="E9" s="2761"/>
      <c r="F9" s="2763"/>
    </row>
    <row r="10" spans="1:6" ht="13.5" thickBot="1">
      <c r="A10" s="2739"/>
      <c r="B10" s="2740"/>
      <c r="C10" s="2770"/>
      <c r="D10" s="2741"/>
      <c r="E10" s="2731"/>
      <c r="F10" s="2764"/>
    </row>
    <row r="11" spans="1:6">
      <c r="A11" s="770"/>
      <c r="B11" s="771"/>
      <c r="C11" s="770"/>
      <c r="D11" s="779"/>
      <c r="E11" s="779"/>
      <c r="F11" s="796"/>
    </row>
    <row r="12" spans="1:6">
      <c r="A12" s="774"/>
      <c r="B12" s="775"/>
      <c r="C12" s="774"/>
      <c r="D12" s="777"/>
      <c r="E12" s="777"/>
      <c r="F12" s="1271">
        <f>D12-E12</f>
        <v>0</v>
      </c>
    </row>
    <row r="13" spans="1:6">
      <c r="A13" s="774"/>
      <c r="B13" s="775"/>
      <c r="C13" s="774"/>
      <c r="D13" s="777"/>
      <c r="E13" s="777"/>
      <c r="F13" s="1271">
        <f t="shared" ref="F13:F23" si="0">D13-E13</f>
        <v>0</v>
      </c>
    </row>
    <row r="14" spans="1:6">
      <c r="A14" s="774"/>
      <c r="B14" s="775"/>
      <c r="C14" s="774"/>
      <c r="D14" s="777"/>
      <c r="E14" s="777"/>
      <c r="F14" s="1271">
        <f t="shared" si="0"/>
        <v>0</v>
      </c>
    </row>
    <row r="15" spans="1:6">
      <c r="A15" s="774"/>
      <c r="B15" s="775"/>
      <c r="C15" s="774"/>
      <c r="D15" s="777"/>
      <c r="E15" s="777"/>
      <c r="F15" s="1271">
        <f t="shared" si="0"/>
        <v>0</v>
      </c>
    </row>
    <row r="16" spans="1:6">
      <c r="A16" s="774"/>
      <c r="B16" s="775"/>
      <c r="C16" s="774"/>
      <c r="D16" s="777"/>
      <c r="E16" s="777"/>
      <c r="F16" s="1271">
        <f t="shared" si="0"/>
        <v>0</v>
      </c>
    </row>
    <row r="17" spans="1:6">
      <c r="A17" s="774"/>
      <c r="B17" s="775"/>
      <c r="C17" s="774"/>
      <c r="D17" s="777"/>
      <c r="E17" s="777"/>
      <c r="F17" s="1271">
        <f t="shared" si="0"/>
        <v>0</v>
      </c>
    </row>
    <row r="18" spans="1:6">
      <c r="A18" s="774"/>
      <c r="B18" s="775"/>
      <c r="C18" s="774"/>
      <c r="D18" s="777"/>
      <c r="E18" s="777"/>
      <c r="F18" s="1271">
        <f t="shared" si="0"/>
        <v>0</v>
      </c>
    </row>
    <row r="19" spans="1:6">
      <c r="A19" s="774"/>
      <c r="B19" s="775"/>
      <c r="C19" s="774"/>
      <c r="D19" s="777"/>
      <c r="E19" s="777"/>
      <c r="F19" s="1271">
        <f t="shared" si="0"/>
        <v>0</v>
      </c>
    </row>
    <row r="20" spans="1:6">
      <c r="A20" s="774"/>
      <c r="B20" s="775"/>
      <c r="C20" s="774"/>
      <c r="D20" s="777"/>
      <c r="E20" s="777"/>
      <c r="F20" s="1271">
        <f>D20-E20</f>
        <v>0</v>
      </c>
    </row>
    <row r="21" spans="1:6">
      <c r="A21" s="774"/>
      <c r="B21" s="775"/>
      <c r="C21" s="774"/>
      <c r="D21" s="777"/>
      <c r="E21" s="777"/>
      <c r="F21" s="1271">
        <f t="shared" si="0"/>
        <v>0</v>
      </c>
    </row>
    <row r="22" spans="1:6">
      <c r="A22" s="774"/>
      <c r="B22" s="775"/>
      <c r="C22" s="774"/>
      <c r="D22" s="777"/>
      <c r="E22" s="777"/>
      <c r="F22" s="1271">
        <f t="shared" si="0"/>
        <v>0</v>
      </c>
    </row>
    <row r="23" spans="1:6">
      <c r="A23" s="774"/>
      <c r="B23" s="775"/>
      <c r="C23" s="774"/>
      <c r="D23" s="777"/>
      <c r="E23" s="777"/>
      <c r="F23" s="1271">
        <f t="shared" si="0"/>
        <v>0</v>
      </c>
    </row>
    <row r="24" spans="1:6" ht="12.75" customHeight="1" thickBot="1">
      <c r="A24" s="770"/>
      <c r="B24" s="771"/>
      <c r="C24" s="770"/>
      <c r="D24" s="779"/>
      <c r="E24" s="779"/>
      <c r="F24" s="796"/>
    </row>
    <row r="25" spans="1:6" ht="12.75" customHeight="1" thickBot="1">
      <c r="A25" s="780" t="s">
        <v>368</v>
      </c>
      <c r="B25" s="781"/>
      <c r="C25" s="780">
        <f>SUM(C6:C24)</f>
        <v>0</v>
      </c>
      <c r="D25" s="783">
        <f t="shared" ref="D25:E25" si="1">SUM(D6:D24)</f>
        <v>0</v>
      </c>
      <c r="E25" s="783">
        <f t="shared" si="1"/>
        <v>0</v>
      </c>
      <c r="F25" s="1293">
        <f>D25-E25</f>
        <v>0</v>
      </c>
    </row>
    <row r="26" spans="1:6" ht="12.75" customHeight="1">
      <c r="A26" s="786"/>
      <c r="B26" s="787"/>
      <c r="C26" s="787"/>
      <c r="D26" s="787"/>
      <c r="E26" s="787"/>
      <c r="F26" s="787"/>
    </row>
    <row r="27" spans="1:6" ht="13.5" thickBot="1">
      <c r="A27" s="2758"/>
      <c r="B27" s="2759"/>
      <c r="C27" s="2759"/>
      <c r="D27" s="2759"/>
      <c r="E27" s="2759"/>
      <c r="F27" s="2759"/>
    </row>
    <row r="28" spans="1:6" ht="14.25">
      <c r="A28" s="1032" t="s">
        <v>872</v>
      </c>
      <c r="B28" s="1033"/>
      <c r="C28" s="1034"/>
      <c r="D28" s="1034"/>
      <c r="E28" s="1034"/>
      <c r="F28" s="1035"/>
    </row>
    <row r="29" spans="1:6" ht="12.75" customHeight="1">
      <c r="A29" s="940"/>
      <c r="B29" s="555"/>
      <c r="C29" s="555"/>
      <c r="D29" s="555"/>
      <c r="E29" s="555"/>
      <c r="F29" s="1036"/>
    </row>
    <row r="30" spans="1:6" ht="12.75" customHeight="1">
      <c r="A30" s="2724" t="s">
        <v>975</v>
      </c>
      <c r="B30" s="2636"/>
      <c r="C30" s="2636"/>
      <c r="D30" s="2636"/>
      <c r="E30" s="2636"/>
      <c r="F30" s="2725"/>
    </row>
    <row r="31" spans="1:6" ht="12.75" customHeight="1">
      <c r="A31" s="1195"/>
      <c r="B31" s="1196"/>
      <c r="C31" s="1196"/>
      <c r="D31" s="1196"/>
      <c r="E31" s="1196"/>
      <c r="F31" s="1197"/>
    </row>
    <row r="32" spans="1:6">
      <c r="A32" s="1195"/>
      <c r="B32" s="1196"/>
      <c r="C32" s="1196"/>
      <c r="D32" s="1196"/>
      <c r="E32" s="1196"/>
      <c r="F32" s="1197"/>
    </row>
    <row r="33" spans="1:6">
      <c r="A33" s="1195"/>
      <c r="B33" s="1196"/>
      <c r="C33" s="1196"/>
      <c r="D33" s="1196"/>
      <c r="E33" s="1196"/>
      <c r="F33" s="1197"/>
    </row>
    <row r="34" spans="1:6">
      <c r="A34" s="1195"/>
      <c r="B34" s="1196"/>
      <c r="C34" s="1196"/>
      <c r="D34" s="1196"/>
      <c r="E34" s="1196"/>
      <c r="F34" s="1197"/>
    </row>
    <row r="35" spans="1:6">
      <c r="A35" s="1195"/>
      <c r="B35" s="1196"/>
      <c r="C35" s="1196"/>
      <c r="D35" s="1196"/>
      <c r="E35" s="1196"/>
      <c r="F35" s="1197"/>
    </row>
    <row r="36" spans="1:6">
      <c r="A36" s="1195"/>
      <c r="B36" s="1196"/>
      <c r="C36" s="1196"/>
      <c r="D36" s="1196"/>
      <c r="E36" s="1196"/>
      <c r="F36" s="1197"/>
    </row>
    <row r="37" spans="1:6">
      <c r="A37" s="1195"/>
      <c r="B37" s="1196"/>
      <c r="C37" s="1196"/>
      <c r="D37" s="1196"/>
      <c r="E37" s="1196"/>
      <c r="F37" s="1197"/>
    </row>
    <row r="38" spans="1:6">
      <c r="A38" s="1195"/>
      <c r="B38" s="1196"/>
      <c r="C38" s="1196"/>
      <c r="D38" s="1196"/>
      <c r="E38" s="1196"/>
      <c r="F38" s="1197"/>
    </row>
    <row r="39" spans="1:6">
      <c r="A39" s="1195"/>
      <c r="B39" s="1196"/>
      <c r="C39" s="1196"/>
      <c r="D39" s="1196"/>
      <c r="E39" s="1196"/>
      <c r="F39" s="1197"/>
    </row>
    <row r="40" spans="1:6">
      <c r="A40" s="1195"/>
      <c r="B40" s="1196"/>
      <c r="C40" s="1196"/>
      <c r="D40" s="1196"/>
      <c r="E40" s="1196"/>
      <c r="F40" s="1197"/>
    </row>
    <row r="41" spans="1:6">
      <c r="A41" s="1195"/>
      <c r="B41" s="1196"/>
      <c r="C41" s="1196"/>
      <c r="D41" s="1196"/>
      <c r="E41" s="1196"/>
      <c r="F41" s="1197"/>
    </row>
    <row r="42" spans="1:6">
      <c r="A42" s="1195"/>
      <c r="B42" s="1196"/>
      <c r="C42" s="1196"/>
      <c r="D42" s="1196"/>
      <c r="E42" s="1196"/>
      <c r="F42" s="1197"/>
    </row>
    <row r="43" spans="1:6">
      <c r="A43" s="1195"/>
      <c r="B43" s="1196"/>
      <c r="C43" s="1196"/>
      <c r="D43" s="1196"/>
      <c r="E43" s="1196"/>
      <c r="F43" s="1197"/>
    </row>
    <row r="44" spans="1:6">
      <c r="A44" s="1195"/>
      <c r="B44" s="1196"/>
      <c r="C44" s="1196"/>
      <c r="D44" s="1196"/>
      <c r="E44" s="1196"/>
      <c r="F44" s="1197"/>
    </row>
    <row r="45" spans="1:6">
      <c r="A45" s="1195"/>
      <c r="B45" s="1196"/>
      <c r="C45" s="1196"/>
      <c r="D45" s="1196"/>
      <c r="E45" s="1196"/>
      <c r="F45" s="1197"/>
    </row>
    <row r="46" spans="1:6" ht="13.5" thickBot="1">
      <c r="A46" s="801"/>
      <c r="B46" s="802"/>
      <c r="C46" s="802"/>
      <c r="D46" s="802"/>
      <c r="E46" s="802"/>
      <c r="F46" s="1112"/>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sheetPr published="0">
    <pageSetUpPr fitToPage="1"/>
  </sheetPr>
  <dimension ref="A1:H57"/>
  <sheetViews>
    <sheetView workbookViewId="0">
      <selection activeCell="G50" sqref="G50"/>
    </sheetView>
  </sheetViews>
  <sheetFormatPr baseColWidth="10" defaultColWidth="8.85546875" defaultRowHeight="12.75"/>
  <cols>
    <col min="1" max="1" width="20" style="352" customWidth="1"/>
    <col min="2" max="2" width="55.7109375" style="352" customWidth="1"/>
    <col min="3" max="6" width="20" style="352" customWidth="1"/>
    <col min="7" max="16384" width="8.85546875" style="352"/>
  </cols>
  <sheetData>
    <row r="1" spans="1:6" ht="18">
      <c r="A1" s="75" t="s">
        <v>893</v>
      </c>
      <c r="B1" s="75"/>
      <c r="C1" s="506"/>
      <c r="D1" s="506"/>
      <c r="E1" s="506"/>
      <c r="F1" s="506"/>
    </row>
    <row r="2" spans="1:6">
      <c r="A2" s="62" t="str">
        <f>'PAGE DE GARDE'!C8</f>
        <v>GAZ</v>
      </c>
      <c r="B2" s="73" t="str">
        <f>'PAGE DE GARDE'!C10</f>
        <v>REALITE 2015 V0</v>
      </c>
      <c r="C2" s="508"/>
      <c r="D2" s="508"/>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ht="13.5" thickBot="1">
      <c r="A7" s="769"/>
      <c r="B7" s="767"/>
      <c r="C7" s="767"/>
      <c r="D7" s="767"/>
      <c r="E7" s="767"/>
      <c r="F7" s="768"/>
    </row>
    <row r="8" spans="1:6" ht="12.75" customHeight="1">
      <c r="A8" s="2737" t="s">
        <v>800</v>
      </c>
      <c r="B8" s="2726" t="s">
        <v>801</v>
      </c>
      <c r="C8" s="2765" t="str">
        <f>'PAGE DE GARDE'!$B$16</f>
        <v>REALITE 2014</v>
      </c>
      <c r="D8" s="2729" t="str">
        <f>'PAGE DE GARDE'!$B$15</f>
        <v>BUDGET 2015</v>
      </c>
      <c r="E8" s="2729" t="str">
        <f>'PAGE DE GARDE'!$B$14</f>
        <v>REALITE 2015</v>
      </c>
      <c r="F8" s="2762" t="s">
        <v>974</v>
      </c>
    </row>
    <row r="9" spans="1:6">
      <c r="A9" s="2738"/>
      <c r="B9" s="2727"/>
      <c r="C9" s="2769"/>
      <c r="D9" s="2761"/>
      <c r="E9" s="2761"/>
      <c r="F9" s="2763"/>
    </row>
    <row r="10" spans="1:6" ht="13.5" thickBot="1">
      <c r="A10" s="2739"/>
      <c r="B10" s="2740"/>
      <c r="C10" s="2770"/>
      <c r="D10" s="2741"/>
      <c r="E10" s="2731"/>
      <c r="F10" s="2764"/>
    </row>
    <row r="11" spans="1:6">
      <c r="A11" s="770"/>
      <c r="B11" s="771"/>
      <c r="C11" s="770"/>
      <c r="D11" s="779"/>
      <c r="E11" s="779"/>
      <c r="F11" s="796"/>
    </row>
    <row r="12" spans="1:6">
      <c r="A12" s="774"/>
      <c r="B12" s="775"/>
      <c r="C12" s="774"/>
      <c r="D12" s="777"/>
      <c r="E12" s="777"/>
      <c r="F12" s="1271">
        <f>D12-E12</f>
        <v>0</v>
      </c>
    </row>
    <row r="13" spans="1:6">
      <c r="A13" s="774"/>
      <c r="B13" s="775"/>
      <c r="C13" s="774"/>
      <c r="D13" s="777"/>
      <c r="E13" s="777"/>
      <c r="F13" s="1271">
        <f t="shared" ref="F13:F23" si="0">D13-E13</f>
        <v>0</v>
      </c>
    </row>
    <row r="14" spans="1:6">
      <c r="A14" s="774"/>
      <c r="B14" s="775"/>
      <c r="C14" s="774"/>
      <c r="D14" s="777"/>
      <c r="E14" s="777"/>
      <c r="F14" s="1271">
        <f t="shared" si="0"/>
        <v>0</v>
      </c>
    </row>
    <row r="15" spans="1:6">
      <c r="A15" s="774"/>
      <c r="B15" s="775"/>
      <c r="C15" s="774"/>
      <c r="D15" s="777"/>
      <c r="E15" s="777"/>
      <c r="F15" s="1271">
        <f t="shared" si="0"/>
        <v>0</v>
      </c>
    </row>
    <row r="16" spans="1:6">
      <c r="A16" s="774"/>
      <c r="B16" s="775"/>
      <c r="C16" s="774"/>
      <c r="D16" s="777"/>
      <c r="E16" s="777"/>
      <c r="F16" s="1271">
        <f t="shared" si="0"/>
        <v>0</v>
      </c>
    </row>
    <row r="17" spans="1:6">
      <c r="A17" s="774"/>
      <c r="B17" s="775"/>
      <c r="C17" s="774"/>
      <c r="D17" s="777"/>
      <c r="E17" s="777"/>
      <c r="F17" s="1271">
        <f t="shared" si="0"/>
        <v>0</v>
      </c>
    </row>
    <row r="18" spans="1:6">
      <c r="A18" s="774"/>
      <c r="B18" s="775"/>
      <c r="C18" s="774"/>
      <c r="D18" s="777"/>
      <c r="E18" s="777"/>
      <c r="F18" s="1271">
        <f t="shared" si="0"/>
        <v>0</v>
      </c>
    </row>
    <row r="19" spans="1:6">
      <c r="A19" s="774"/>
      <c r="B19" s="775"/>
      <c r="C19" s="774"/>
      <c r="D19" s="777"/>
      <c r="E19" s="777"/>
      <c r="F19" s="1271">
        <f t="shared" si="0"/>
        <v>0</v>
      </c>
    </row>
    <row r="20" spans="1:6">
      <c r="A20" s="774"/>
      <c r="B20" s="775"/>
      <c r="C20" s="774"/>
      <c r="D20" s="777"/>
      <c r="E20" s="777"/>
      <c r="F20" s="1271">
        <f t="shared" si="0"/>
        <v>0</v>
      </c>
    </row>
    <row r="21" spans="1:6">
      <c r="A21" s="774"/>
      <c r="B21" s="775"/>
      <c r="C21" s="774"/>
      <c r="D21" s="777"/>
      <c r="E21" s="777"/>
      <c r="F21" s="1271">
        <f t="shared" si="0"/>
        <v>0</v>
      </c>
    </row>
    <row r="22" spans="1:6">
      <c r="A22" s="774"/>
      <c r="B22" s="775"/>
      <c r="C22" s="774"/>
      <c r="D22" s="777"/>
      <c r="E22" s="777"/>
      <c r="F22" s="1271">
        <f t="shared" si="0"/>
        <v>0</v>
      </c>
    </row>
    <row r="23" spans="1:6">
      <c r="A23" s="774"/>
      <c r="B23" s="775"/>
      <c r="C23" s="774"/>
      <c r="D23" s="777"/>
      <c r="E23" s="777"/>
      <c r="F23" s="1271">
        <f t="shared" si="0"/>
        <v>0</v>
      </c>
    </row>
    <row r="24" spans="1:6" ht="12.75" customHeight="1" thickBot="1">
      <c r="A24" s="770"/>
      <c r="B24" s="771"/>
      <c r="C24" s="770"/>
      <c r="D24" s="779"/>
      <c r="E24" s="779"/>
      <c r="F24" s="796"/>
    </row>
    <row r="25" spans="1:6" ht="12.75" customHeight="1" thickBot="1">
      <c r="A25" s="780" t="s">
        <v>368</v>
      </c>
      <c r="B25" s="781"/>
      <c r="C25" s="780">
        <f>SUM(C6:C24)</f>
        <v>0</v>
      </c>
      <c r="D25" s="783">
        <f t="shared" ref="D25:E25" si="1">SUM(D6:D24)</f>
        <v>0</v>
      </c>
      <c r="E25" s="783">
        <f t="shared" si="1"/>
        <v>0</v>
      </c>
      <c r="F25" s="1293">
        <f>D25-E25</f>
        <v>0</v>
      </c>
    </row>
    <row r="26" spans="1:6" ht="12.75" customHeight="1">
      <c r="A26" s="786"/>
      <c r="B26" s="787"/>
      <c r="C26" s="787"/>
      <c r="D26" s="787"/>
      <c r="E26" s="787"/>
      <c r="F26" s="788"/>
    </row>
    <row r="27" spans="1:6" ht="13.5" thickBot="1">
      <c r="A27" s="2782"/>
      <c r="B27" s="2783"/>
      <c r="C27" s="2783"/>
      <c r="D27" s="2783"/>
      <c r="E27" s="2783"/>
      <c r="F27" s="2784"/>
    </row>
    <row r="28" spans="1:6" ht="14.25">
      <c r="A28" s="1032" t="s">
        <v>872</v>
      </c>
      <c r="B28" s="1033"/>
      <c r="C28" s="1034"/>
      <c r="D28" s="1034"/>
      <c r="E28" s="1034"/>
      <c r="F28" s="1035"/>
    </row>
    <row r="29" spans="1:6" ht="12.75" customHeight="1">
      <c r="A29" s="940"/>
      <c r="B29" s="555"/>
      <c r="C29" s="555"/>
      <c r="D29" s="555"/>
      <c r="E29" s="555"/>
      <c r="F29" s="1036"/>
    </row>
    <row r="30" spans="1:6" ht="12.75" customHeight="1">
      <c r="A30" s="2724" t="s">
        <v>975</v>
      </c>
      <c r="B30" s="2636"/>
      <c r="C30" s="2636"/>
      <c r="D30" s="2636"/>
      <c r="E30" s="2636"/>
      <c r="F30" s="2725"/>
    </row>
    <row r="31" spans="1:6" ht="12.75" customHeight="1">
      <c r="A31" s="1195"/>
      <c r="B31" s="1196"/>
      <c r="C31" s="1196"/>
      <c r="D31" s="1196"/>
      <c r="E31" s="1196"/>
      <c r="F31" s="1197"/>
    </row>
    <row r="32" spans="1:6" ht="12.75" customHeight="1">
      <c r="A32" s="1195"/>
      <c r="B32" s="1196"/>
      <c r="C32" s="1196"/>
      <c r="D32" s="1196"/>
      <c r="E32" s="1196"/>
      <c r="F32" s="1197"/>
    </row>
    <row r="33" spans="1:8" ht="12.75" customHeight="1">
      <c r="A33" s="1195"/>
      <c r="B33" s="1196"/>
      <c r="C33" s="1196"/>
      <c r="D33" s="1196"/>
      <c r="E33" s="1196"/>
      <c r="F33" s="1197"/>
    </row>
    <row r="34" spans="1:8" ht="12.75" customHeight="1">
      <c r="A34" s="1195"/>
      <c r="B34" s="1196"/>
      <c r="C34" s="1196"/>
      <c r="D34" s="1196"/>
      <c r="E34" s="1196"/>
      <c r="F34" s="1197"/>
    </row>
    <row r="35" spans="1:8" ht="12.75" customHeight="1">
      <c r="A35" s="1195"/>
      <c r="B35" s="1196"/>
      <c r="C35" s="1196"/>
      <c r="D35" s="1196"/>
      <c r="E35" s="1196"/>
      <c r="F35" s="1197"/>
    </row>
    <row r="36" spans="1:8" ht="12.75" customHeight="1">
      <c r="A36" s="1195"/>
      <c r="B36" s="1196"/>
      <c r="C36" s="1196"/>
      <c r="D36" s="1196"/>
      <c r="E36" s="1196"/>
      <c r="F36" s="1197"/>
    </row>
    <row r="37" spans="1:8" ht="12.75" customHeight="1">
      <c r="A37" s="1195"/>
      <c r="B37" s="1196"/>
      <c r="C37" s="1196"/>
      <c r="D37" s="1196"/>
      <c r="E37" s="1196"/>
      <c r="F37" s="1197"/>
    </row>
    <row r="38" spans="1:8" ht="12.75" customHeight="1" thickBot="1">
      <c r="A38" s="1190"/>
      <c r="B38" s="1191"/>
      <c r="C38" s="1191"/>
      <c r="D38" s="1191"/>
      <c r="E38" s="1191"/>
      <c r="F38" s="1192"/>
    </row>
    <row r="39" spans="1:8">
      <c r="A39" s="1026"/>
      <c r="B39" s="1030"/>
      <c r="C39" s="1030"/>
      <c r="D39" s="1030"/>
      <c r="E39" s="1030"/>
      <c r="F39" s="1030"/>
    </row>
    <row r="40" spans="1:8" ht="18">
      <c r="A40" s="207" t="s">
        <v>509</v>
      </c>
      <c r="B40" s="1030"/>
      <c r="C40" s="1030"/>
      <c r="D40" s="1030"/>
      <c r="E40" s="1030"/>
      <c r="F40" s="1030"/>
    </row>
    <row r="41" spans="1:8">
      <c r="A41" s="2459" t="s">
        <v>1537</v>
      </c>
      <c r="B41" s="2780" t="str">
        <f>ANNEXES!D18</f>
        <v xml:space="preserve">Le processus d'activation des frais généraux ainsi que des investissements doivent faire partie de la notice méthodologique transmise à la CWaPE. A défaut, veuillez détailler et commenter ces processus. </v>
      </c>
      <c r="C41" s="2780"/>
      <c r="D41" s="2780"/>
      <c r="E41" s="2780"/>
      <c r="F41" s="2780"/>
      <c r="G41" s="974"/>
      <c r="H41" s="974"/>
    </row>
    <row r="42" spans="1:8" ht="12.75" customHeight="1">
      <c r="A42" s="1026"/>
      <c r="B42" s="2780"/>
      <c r="C42" s="2780"/>
      <c r="D42" s="2780"/>
      <c r="E42" s="2780"/>
      <c r="F42" s="2780"/>
      <c r="G42" s="945"/>
      <c r="H42" s="945"/>
    </row>
    <row r="43" spans="1:8">
      <c r="A43" s="1026"/>
      <c r="B43" s="1030"/>
      <c r="C43" s="1030"/>
      <c r="D43" s="1030"/>
      <c r="E43" s="1030"/>
      <c r="F43" s="1030"/>
    </row>
    <row r="44" spans="1:8">
      <c r="A44" s="1026"/>
      <c r="B44" s="1030"/>
      <c r="C44" s="1030"/>
      <c r="D44" s="1030"/>
      <c r="E44" s="1030"/>
      <c r="F44" s="1030"/>
    </row>
    <row r="45" spans="1:8">
      <c r="A45" s="1026"/>
      <c r="B45" s="1030"/>
      <c r="C45" s="1030"/>
      <c r="D45" s="1030"/>
      <c r="E45" s="1030"/>
      <c r="F45" s="1030"/>
    </row>
    <row r="46" spans="1:8">
      <c r="A46" s="1026"/>
      <c r="B46" s="1030"/>
      <c r="C46" s="1030"/>
      <c r="D46" s="1030"/>
      <c r="E46" s="1030"/>
      <c r="F46" s="1030"/>
    </row>
    <row r="47" spans="1:8">
      <c r="A47" s="1026"/>
      <c r="B47" s="1030"/>
      <c r="C47" s="1030"/>
      <c r="D47" s="1030"/>
      <c r="E47" s="1030"/>
      <c r="F47" s="1030"/>
    </row>
    <row r="48" spans="1:8">
      <c r="A48" s="1026"/>
      <c r="B48" s="1030"/>
      <c r="C48" s="1030"/>
      <c r="D48" s="1030"/>
      <c r="E48" s="1030"/>
      <c r="F48" s="1030"/>
    </row>
    <row r="49" spans="1:6">
      <c r="A49" s="1026"/>
      <c r="B49" s="1030"/>
      <c r="C49" s="1030"/>
      <c r="D49" s="1030"/>
      <c r="E49" s="1030"/>
      <c r="F49" s="1030"/>
    </row>
    <row r="50" spans="1:6">
      <c r="A50" s="1026"/>
      <c r="B50" s="1030"/>
      <c r="C50" s="1030"/>
      <c r="D50" s="1030"/>
      <c r="E50" s="1030"/>
      <c r="F50" s="1030"/>
    </row>
    <row r="51" spans="1:6">
      <c r="A51" s="1026"/>
      <c r="B51" s="1030"/>
      <c r="C51" s="1030"/>
      <c r="D51" s="1030"/>
      <c r="E51" s="1030"/>
      <c r="F51" s="1030"/>
    </row>
    <row r="52" spans="1:6">
      <c r="A52" s="1026"/>
      <c r="B52" s="1030"/>
      <c r="C52" s="1030"/>
      <c r="D52" s="1030"/>
      <c r="E52" s="1030"/>
      <c r="F52" s="1030"/>
    </row>
    <row r="53" spans="1:6">
      <c r="A53" s="1026"/>
      <c r="B53" s="1030"/>
      <c r="C53" s="1030"/>
      <c r="D53" s="1030"/>
      <c r="E53" s="1030"/>
      <c r="F53" s="1030"/>
    </row>
    <row r="54" spans="1:6">
      <c r="A54" s="2322"/>
      <c r="B54" s="2321"/>
      <c r="C54" s="2321"/>
      <c r="D54" s="2321"/>
      <c r="E54" s="2321"/>
      <c r="F54" s="2321"/>
    </row>
    <row r="55" spans="1:6">
      <c r="A55" s="2322"/>
      <c r="B55" s="2321"/>
      <c r="C55" s="2321"/>
      <c r="D55" s="2321"/>
      <c r="E55" s="2321"/>
      <c r="F55" s="2321"/>
    </row>
    <row r="56" spans="1:6">
      <c r="A56" s="2322"/>
      <c r="B56" s="2321"/>
      <c r="C56" s="2321"/>
      <c r="D56" s="2321"/>
      <c r="E56" s="2321"/>
      <c r="F56" s="2321"/>
    </row>
    <row r="57" spans="1:6">
      <c r="A57" s="2322"/>
      <c r="B57" s="2321"/>
      <c r="C57" s="2321"/>
      <c r="D57" s="2321"/>
      <c r="E57" s="2321"/>
      <c r="F57" s="2321"/>
    </row>
  </sheetData>
  <mergeCells count="9">
    <mergeCell ref="A30:F30"/>
    <mergeCell ref="B41:F42"/>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sheetPr published="0"/>
  <dimension ref="A1:F42"/>
  <sheetViews>
    <sheetView workbookViewId="0">
      <selection activeCell="H17" sqref="H17"/>
    </sheetView>
  </sheetViews>
  <sheetFormatPr baseColWidth="10" defaultColWidth="8.85546875" defaultRowHeight="12.75"/>
  <cols>
    <col min="1" max="1" width="20" style="352" customWidth="1"/>
    <col min="2" max="2" width="55.7109375" style="352" customWidth="1"/>
    <col min="3" max="6" width="20" style="352" customWidth="1"/>
    <col min="7" max="16384" width="8.85546875" style="352"/>
  </cols>
  <sheetData>
    <row r="1" spans="1:6" ht="18">
      <c r="A1" s="75" t="s">
        <v>1406</v>
      </c>
      <c r="B1" s="75"/>
      <c r="C1" s="506"/>
      <c r="D1" s="506"/>
      <c r="E1" s="506"/>
      <c r="F1" s="506"/>
    </row>
    <row r="2" spans="1:6">
      <c r="A2" s="62" t="str">
        <f>'PAGE DE GARDE'!C8</f>
        <v>GAZ</v>
      </c>
      <c r="B2" s="73" t="str">
        <f>'PAGE DE GARDE'!C10</f>
        <v>REALITE 2015 V0</v>
      </c>
      <c r="C2" s="508"/>
      <c r="D2" s="508"/>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ht="13.5" thickBot="1">
      <c r="A7" s="769"/>
      <c r="B7" s="767"/>
      <c r="C7" s="767"/>
      <c r="D7" s="767"/>
      <c r="E7" s="767"/>
      <c r="F7" s="768"/>
    </row>
    <row r="8" spans="1:6" ht="12.75" customHeight="1">
      <c r="A8" s="2737" t="s">
        <v>800</v>
      </c>
      <c r="B8" s="2726" t="s">
        <v>801</v>
      </c>
      <c r="C8" s="2765" t="str">
        <f>'PAGE DE GARDE'!$B$16</f>
        <v>REALITE 2014</v>
      </c>
      <c r="D8" s="2729" t="str">
        <f>'PAGE DE GARDE'!$B$15</f>
        <v>BUDGET 2015</v>
      </c>
      <c r="E8" s="2729" t="str">
        <f>'PAGE DE GARDE'!$B$14</f>
        <v>REALITE 2015</v>
      </c>
      <c r="F8" s="2762" t="s">
        <v>974</v>
      </c>
    </row>
    <row r="9" spans="1:6">
      <c r="A9" s="2738"/>
      <c r="B9" s="2727"/>
      <c r="C9" s="2769"/>
      <c r="D9" s="2730"/>
      <c r="E9" s="2730"/>
      <c r="F9" s="2763"/>
    </row>
    <row r="10" spans="1:6" ht="13.5" thickBot="1">
      <c r="A10" s="2752"/>
      <c r="B10" s="2728"/>
      <c r="C10" s="2770"/>
      <c r="D10" s="2741"/>
      <c r="E10" s="2731"/>
      <c r="F10" s="2764"/>
    </row>
    <row r="11" spans="1:6">
      <c r="A11" s="770"/>
      <c r="B11" s="771"/>
      <c r="C11" s="770"/>
      <c r="D11" s="975"/>
      <c r="E11" s="975"/>
      <c r="F11" s="796"/>
    </row>
    <row r="12" spans="1:6">
      <c r="A12" s="774"/>
      <c r="B12" s="775"/>
      <c r="C12" s="774"/>
      <c r="D12" s="777"/>
      <c r="E12" s="777"/>
      <c r="F12" s="1271">
        <f>D12-E12</f>
        <v>0</v>
      </c>
    </row>
    <row r="13" spans="1:6">
      <c r="A13" s="774"/>
      <c r="B13" s="775"/>
      <c r="C13" s="774"/>
      <c r="D13" s="777"/>
      <c r="E13" s="777"/>
      <c r="F13" s="1271">
        <f t="shared" ref="F13:F23" si="0">D13-E13</f>
        <v>0</v>
      </c>
    </row>
    <row r="14" spans="1:6">
      <c r="A14" s="774"/>
      <c r="B14" s="775"/>
      <c r="C14" s="774"/>
      <c r="D14" s="777"/>
      <c r="E14" s="777"/>
      <c r="F14" s="1271">
        <f t="shared" si="0"/>
        <v>0</v>
      </c>
    </row>
    <row r="15" spans="1:6">
      <c r="A15" s="774"/>
      <c r="B15" s="775"/>
      <c r="C15" s="774"/>
      <c r="D15" s="777"/>
      <c r="E15" s="777"/>
      <c r="F15" s="1271">
        <f t="shared" si="0"/>
        <v>0</v>
      </c>
    </row>
    <row r="16" spans="1:6">
      <c r="A16" s="774"/>
      <c r="B16" s="775"/>
      <c r="C16" s="774"/>
      <c r="D16" s="777"/>
      <c r="E16" s="777"/>
      <c r="F16" s="1271">
        <f t="shared" si="0"/>
        <v>0</v>
      </c>
    </row>
    <row r="17" spans="1:6">
      <c r="A17" s="774"/>
      <c r="B17" s="775"/>
      <c r="C17" s="774"/>
      <c r="D17" s="777"/>
      <c r="E17" s="777"/>
      <c r="F17" s="1271">
        <f t="shared" si="0"/>
        <v>0</v>
      </c>
    </row>
    <row r="18" spans="1:6">
      <c r="A18" s="774"/>
      <c r="B18" s="775"/>
      <c r="C18" s="774"/>
      <c r="D18" s="777"/>
      <c r="E18" s="777"/>
      <c r="F18" s="1271">
        <f t="shared" si="0"/>
        <v>0</v>
      </c>
    </row>
    <row r="19" spans="1:6">
      <c r="A19" s="774"/>
      <c r="B19" s="775"/>
      <c r="C19" s="774"/>
      <c r="D19" s="777"/>
      <c r="E19" s="777"/>
      <c r="F19" s="1271">
        <f t="shared" si="0"/>
        <v>0</v>
      </c>
    </row>
    <row r="20" spans="1:6">
      <c r="A20" s="774"/>
      <c r="B20" s="775"/>
      <c r="C20" s="774"/>
      <c r="D20" s="777"/>
      <c r="E20" s="777"/>
      <c r="F20" s="1271">
        <f t="shared" si="0"/>
        <v>0</v>
      </c>
    </row>
    <row r="21" spans="1:6">
      <c r="A21" s="774"/>
      <c r="B21" s="775"/>
      <c r="C21" s="774"/>
      <c r="D21" s="777"/>
      <c r="E21" s="777"/>
      <c r="F21" s="1271">
        <f t="shared" si="0"/>
        <v>0</v>
      </c>
    </row>
    <row r="22" spans="1:6">
      <c r="A22" s="774"/>
      <c r="B22" s="775"/>
      <c r="C22" s="774"/>
      <c r="D22" s="777"/>
      <c r="E22" s="777"/>
      <c r="F22" s="1271">
        <f t="shared" si="0"/>
        <v>0</v>
      </c>
    </row>
    <row r="23" spans="1:6">
      <c r="A23" s="774"/>
      <c r="B23" s="775"/>
      <c r="C23" s="774"/>
      <c r="D23" s="777"/>
      <c r="E23" s="777"/>
      <c r="F23" s="1271">
        <f t="shared" si="0"/>
        <v>0</v>
      </c>
    </row>
    <row r="24" spans="1:6" ht="12.75" customHeight="1" thickBot="1">
      <c r="A24" s="770"/>
      <c r="B24" s="771"/>
      <c r="C24" s="770"/>
      <c r="D24" s="975"/>
      <c r="E24" s="975"/>
      <c r="F24" s="796"/>
    </row>
    <row r="25" spans="1:6" ht="12.75" customHeight="1" thickBot="1">
      <c r="A25" s="780" t="s">
        <v>368</v>
      </c>
      <c r="B25" s="781"/>
      <c r="C25" s="780">
        <f>SUM(C12:C24)</f>
        <v>0</v>
      </c>
      <c r="D25" s="783">
        <f>SUM(D12:D24)</f>
        <v>0</v>
      </c>
      <c r="E25" s="783">
        <f>SUM(E12:E24)</f>
        <v>0</v>
      </c>
      <c r="F25" s="1293">
        <f>D25-E25</f>
        <v>0</v>
      </c>
    </row>
    <row r="26" spans="1:6" ht="12.75" customHeight="1">
      <c r="A26" s="786"/>
      <c r="B26" s="787"/>
      <c r="C26" s="787"/>
      <c r="D26" s="787"/>
      <c r="E26" s="787"/>
      <c r="F26" s="788"/>
    </row>
    <row r="27" spans="1:6" ht="13.5" thickBot="1">
      <c r="A27" s="2758"/>
      <c r="B27" s="2759"/>
      <c r="C27" s="2759"/>
      <c r="D27" s="2759"/>
      <c r="E27" s="2759"/>
      <c r="F27" s="2760"/>
    </row>
    <row r="28" spans="1:6" ht="14.25">
      <c r="A28" s="1032" t="s">
        <v>872</v>
      </c>
      <c r="B28" s="1033"/>
      <c r="C28" s="1034"/>
      <c r="D28" s="1034"/>
      <c r="E28" s="1034"/>
      <c r="F28" s="1035"/>
    </row>
    <row r="29" spans="1:6" ht="12.75" customHeight="1">
      <c r="A29" s="940"/>
      <c r="B29" s="555"/>
      <c r="C29" s="555"/>
      <c r="D29" s="555"/>
      <c r="E29" s="555"/>
      <c r="F29" s="1036"/>
    </row>
    <row r="30" spans="1:6" ht="12.75" customHeight="1">
      <c r="A30" s="2724" t="s">
        <v>975</v>
      </c>
      <c r="B30" s="2636"/>
      <c r="C30" s="2636"/>
      <c r="D30" s="2636"/>
      <c r="E30" s="2636"/>
      <c r="F30" s="2725"/>
    </row>
    <row r="31" spans="1:6" ht="12.75" customHeight="1">
      <c r="A31" s="2724"/>
      <c r="B31" s="2636"/>
      <c r="C31" s="2636"/>
      <c r="D31" s="2636"/>
      <c r="E31" s="2636"/>
      <c r="F31" s="2725"/>
    </row>
    <row r="32" spans="1:6">
      <c r="A32" s="2197"/>
      <c r="B32" s="2195"/>
      <c r="C32" s="2195"/>
      <c r="D32" s="2195"/>
      <c r="E32" s="2195"/>
      <c r="F32" s="2198"/>
    </row>
    <row r="33" spans="1:6">
      <c r="A33" s="2197"/>
      <c r="B33" s="2195"/>
      <c r="C33" s="2195"/>
      <c r="D33" s="2195"/>
      <c r="E33" s="2195"/>
      <c r="F33" s="2198"/>
    </row>
    <row r="34" spans="1:6">
      <c r="A34" s="2197"/>
      <c r="B34" s="2195"/>
      <c r="C34" s="2195"/>
      <c r="D34" s="2195"/>
      <c r="E34" s="2195"/>
      <c r="F34" s="2198"/>
    </row>
    <row r="35" spans="1:6">
      <c r="A35" s="2197"/>
      <c r="B35" s="2195"/>
      <c r="C35" s="2195"/>
      <c r="D35" s="2195"/>
      <c r="E35" s="2195"/>
      <c r="F35" s="2198"/>
    </row>
    <row r="36" spans="1:6">
      <c r="A36" s="2197"/>
      <c r="B36" s="2195"/>
      <c r="C36" s="2195"/>
      <c r="D36" s="2195"/>
      <c r="E36" s="2195"/>
      <c r="F36" s="2198"/>
    </row>
    <row r="37" spans="1:6">
      <c r="A37" s="2197"/>
      <c r="B37" s="2195"/>
      <c r="C37" s="2195"/>
      <c r="D37" s="2195"/>
      <c r="E37" s="2195"/>
      <c r="F37" s="2198"/>
    </row>
    <row r="38" spans="1:6">
      <c r="A38" s="2197"/>
      <c r="B38" s="2195"/>
      <c r="C38" s="2195"/>
      <c r="D38" s="2195"/>
      <c r="E38" s="2195"/>
      <c r="F38" s="2198"/>
    </row>
    <row r="39" spans="1:6">
      <c r="A39" s="2197"/>
      <c r="B39" s="2195"/>
      <c r="C39" s="2195"/>
      <c r="D39" s="2195"/>
      <c r="E39" s="2195"/>
      <c r="F39" s="2198"/>
    </row>
    <row r="40" spans="1:6">
      <c r="A40" s="2197"/>
      <c r="B40" s="2195"/>
      <c r="C40" s="2195"/>
      <c r="D40" s="2195"/>
      <c r="E40" s="2195"/>
      <c r="F40" s="2198"/>
    </row>
    <row r="41" spans="1:6">
      <c r="A41" s="2197"/>
      <c r="B41" s="2195"/>
      <c r="C41" s="2195"/>
      <c r="D41" s="2195"/>
      <c r="E41" s="2195"/>
      <c r="F41" s="2198"/>
    </row>
    <row r="42" spans="1:6" ht="13.5" thickBot="1">
      <c r="A42" s="801"/>
      <c r="B42" s="802"/>
      <c r="C42" s="802"/>
      <c r="D42" s="802"/>
      <c r="E42" s="802"/>
      <c r="F42" s="1031"/>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45.xml><?xml version="1.0" encoding="utf-8"?>
<worksheet xmlns="http://schemas.openxmlformats.org/spreadsheetml/2006/main" xmlns:r="http://schemas.openxmlformats.org/officeDocument/2006/relationships">
  <sheetPr published="0"/>
  <dimension ref="A1:F47"/>
  <sheetViews>
    <sheetView workbookViewId="0">
      <selection activeCell="I14" sqref="I14"/>
    </sheetView>
  </sheetViews>
  <sheetFormatPr baseColWidth="10" defaultColWidth="8.85546875" defaultRowHeight="12.75"/>
  <cols>
    <col min="1" max="1" width="20" style="352" customWidth="1"/>
    <col min="2" max="2" width="55.7109375" style="352" customWidth="1"/>
    <col min="3" max="6" width="20" style="352" customWidth="1"/>
    <col min="7" max="16384" width="8.85546875" style="352"/>
  </cols>
  <sheetData>
    <row r="1" spans="1:6" ht="18">
      <c r="A1" s="75" t="s">
        <v>1407</v>
      </c>
      <c r="B1" s="75"/>
      <c r="C1" s="506"/>
      <c r="D1" s="506"/>
      <c r="E1" s="506"/>
      <c r="F1" s="506"/>
    </row>
    <row r="2" spans="1:6">
      <c r="A2" s="62" t="str">
        <f>'PAGE DE GARDE'!C8</f>
        <v>GAZ</v>
      </c>
      <c r="B2" s="73" t="str">
        <f>'PAGE DE GARDE'!C10</f>
        <v>REALITE 2015 V0</v>
      </c>
      <c r="C2" s="508"/>
      <c r="D2" s="508"/>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ht="13.5" thickBot="1">
      <c r="A7" s="769"/>
      <c r="B7" s="767"/>
      <c r="C7" s="767"/>
      <c r="D7" s="767"/>
      <c r="E7" s="767"/>
      <c r="F7" s="768"/>
    </row>
    <row r="8" spans="1:6" ht="12.75" customHeight="1">
      <c r="A8" s="2737" t="s">
        <v>800</v>
      </c>
      <c r="B8" s="2726" t="s">
        <v>801</v>
      </c>
      <c r="C8" s="2765" t="str">
        <f>'PAGE DE GARDE'!$B$16</f>
        <v>REALITE 2014</v>
      </c>
      <c r="D8" s="2729" t="str">
        <f>'PAGE DE GARDE'!$B$15</f>
        <v>BUDGET 2015</v>
      </c>
      <c r="E8" s="2729" t="str">
        <f>'PAGE DE GARDE'!$B$14</f>
        <v>REALITE 2015</v>
      </c>
      <c r="F8" s="2762" t="s">
        <v>974</v>
      </c>
    </row>
    <row r="9" spans="1:6">
      <c r="A9" s="2738"/>
      <c r="B9" s="2727"/>
      <c r="C9" s="2769"/>
      <c r="D9" s="2730"/>
      <c r="E9" s="2730"/>
      <c r="F9" s="2763"/>
    </row>
    <row r="10" spans="1:6" ht="13.5" thickBot="1">
      <c r="A10" s="2752"/>
      <c r="B10" s="2728"/>
      <c r="C10" s="2770"/>
      <c r="D10" s="2741"/>
      <c r="E10" s="2731"/>
      <c r="F10" s="2764"/>
    </row>
    <row r="11" spans="1:6">
      <c r="A11" s="770"/>
      <c r="B11" s="771"/>
      <c r="C11" s="770"/>
      <c r="D11" s="975"/>
      <c r="E11" s="975"/>
      <c r="F11" s="796"/>
    </row>
    <row r="12" spans="1:6">
      <c r="A12" s="774"/>
      <c r="B12" s="775"/>
      <c r="C12" s="774"/>
      <c r="D12" s="777"/>
      <c r="E12" s="777"/>
      <c r="F12" s="1271">
        <f>D12-E12</f>
        <v>0</v>
      </c>
    </row>
    <row r="13" spans="1:6">
      <c r="A13" s="774"/>
      <c r="B13" s="775"/>
      <c r="C13" s="774"/>
      <c r="D13" s="777"/>
      <c r="E13" s="777"/>
      <c r="F13" s="1271">
        <f t="shared" ref="F13:F23" si="0">D13-E13</f>
        <v>0</v>
      </c>
    </row>
    <row r="14" spans="1:6">
      <c r="A14" s="774"/>
      <c r="B14" s="775"/>
      <c r="C14" s="774"/>
      <c r="D14" s="777"/>
      <c r="E14" s="777"/>
      <c r="F14" s="1271">
        <f t="shared" si="0"/>
        <v>0</v>
      </c>
    </row>
    <row r="15" spans="1:6">
      <c r="A15" s="774"/>
      <c r="B15" s="775"/>
      <c r="C15" s="774"/>
      <c r="D15" s="777"/>
      <c r="E15" s="777"/>
      <c r="F15" s="1271">
        <f t="shared" si="0"/>
        <v>0</v>
      </c>
    </row>
    <row r="16" spans="1:6">
      <c r="A16" s="774"/>
      <c r="B16" s="775"/>
      <c r="C16" s="774"/>
      <c r="D16" s="777"/>
      <c r="E16" s="777"/>
      <c r="F16" s="1271">
        <f t="shared" si="0"/>
        <v>0</v>
      </c>
    </row>
    <row r="17" spans="1:6">
      <c r="A17" s="774"/>
      <c r="B17" s="775"/>
      <c r="C17" s="774"/>
      <c r="D17" s="777"/>
      <c r="E17" s="777"/>
      <c r="F17" s="1271">
        <f t="shared" si="0"/>
        <v>0</v>
      </c>
    </row>
    <row r="18" spans="1:6">
      <c r="A18" s="774"/>
      <c r="B18" s="775"/>
      <c r="C18" s="774"/>
      <c r="D18" s="777"/>
      <c r="E18" s="777"/>
      <c r="F18" s="1271">
        <f t="shared" si="0"/>
        <v>0</v>
      </c>
    </row>
    <row r="19" spans="1:6">
      <c r="A19" s="774"/>
      <c r="B19" s="775"/>
      <c r="C19" s="774"/>
      <c r="D19" s="777"/>
      <c r="E19" s="777"/>
      <c r="F19" s="1271">
        <f t="shared" si="0"/>
        <v>0</v>
      </c>
    </row>
    <row r="20" spans="1:6">
      <c r="A20" s="774"/>
      <c r="B20" s="775"/>
      <c r="C20" s="774"/>
      <c r="D20" s="777"/>
      <c r="E20" s="777"/>
      <c r="F20" s="1271">
        <f t="shared" si="0"/>
        <v>0</v>
      </c>
    </row>
    <row r="21" spans="1:6">
      <c r="A21" s="774"/>
      <c r="B21" s="775"/>
      <c r="C21" s="774"/>
      <c r="D21" s="777"/>
      <c r="E21" s="777"/>
      <c r="F21" s="1271">
        <f t="shared" si="0"/>
        <v>0</v>
      </c>
    </row>
    <row r="22" spans="1:6">
      <c r="A22" s="774"/>
      <c r="B22" s="775"/>
      <c r="C22" s="774"/>
      <c r="D22" s="777"/>
      <c r="E22" s="777"/>
      <c r="F22" s="1271">
        <f t="shared" si="0"/>
        <v>0</v>
      </c>
    </row>
    <row r="23" spans="1:6">
      <c r="A23" s="774"/>
      <c r="B23" s="775"/>
      <c r="C23" s="774"/>
      <c r="D23" s="777"/>
      <c r="E23" s="777"/>
      <c r="F23" s="1271">
        <f t="shared" si="0"/>
        <v>0</v>
      </c>
    </row>
    <row r="24" spans="1:6" ht="12.75" customHeight="1" thickBot="1">
      <c r="A24" s="770"/>
      <c r="B24" s="771"/>
      <c r="C24" s="770"/>
      <c r="D24" s="975"/>
      <c r="E24" s="975"/>
      <c r="F24" s="796"/>
    </row>
    <row r="25" spans="1:6" ht="12.75" customHeight="1" thickBot="1">
      <c r="A25" s="780" t="s">
        <v>368</v>
      </c>
      <c r="B25" s="781"/>
      <c r="C25" s="780">
        <f t="shared" ref="C25" si="1">SUM(C12:C24)</f>
        <v>0</v>
      </c>
      <c r="D25" s="783">
        <f>SUM(D12:D24)</f>
        <v>0</v>
      </c>
      <c r="E25" s="783">
        <f>SUM(E12:E24)</f>
        <v>0</v>
      </c>
      <c r="F25" s="1293">
        <f>D25-E25</f>
        <v>0</v>
      </c>
    </row>
    <row r="26" spans="1:6" ht="12.75" customHeight="1">
      <c r="A26" s="786"/>
      <c r="B26" s="787"/>
      <c r="C26" s="787"/>
      <c r="D26" s="787"/>
      <c r="E26" s="787"/>
      <c r="F26" s="788"/>
    </row>
    <row r="27" spans="1:6" ht="13.5" thickBot="1">
      <c r="A27" s="2758"/>
      <c r="B27" s="2759"/>
      <c r="C27" s="2759"/>
      <c r="D27" s="2759"/>
      <c r="E27" s="2759"/>
      <c r="F27" s="2760"/>
    </row>
    <row r="28" spans="1:6" ht="14.25">
      <c r="A28" s="1032" t="s">
        <v>872</v>
      </c>
      <c r="B28" s="1033"/>
      <c r="C28" s="1034"/>
      <c r="D28" s="1034"/>
      <c r="E28" s="1034"/>
      <c r="F28" s="1035"/>
    </row>
    <row r="29" spans="1:6" ht="12.75" customHeight="1">
      <c r="A29" s="940"/>
      <c r="B29" s="555"/>
      <c r="C29" s="555"/>
      <c r="D29" s="555"/>
      <c r="E29" s="555"/>
      <c r="F29" s="1036"/>
    </row>
    <row r="30" spans="1:6" ht="12.75" customHeight="1">
      <c r="A30" s="2724" t="s">
        <v>975</v>
      </c>
      <c r="B30" s="2636"/>
      <c r="C30" s="2636"/>
      <c r="D30" s="2636"/>
      <c r="E30" s="2636"/>
      <c r="F30" s="2725"/>
    </row>
    <row r="31" spans="1:6" ht="12.75" customHeight="1">
      <c r="A31" s="2724"/>
      <c r="B31" s="2636"/>
      <c r="C31" s="2636"/>
      <c r="D31" s="2636"/>
      <c r="E31" s="2636"/>
      <c r="F31" s="2725"/>
    </row>
    <row r="32" spans="1:6">
      <c r="A32" s="2197"/>
      <c r="B32" s="2195"/>
      <c r="C32" s="2195"/>
      <c r="D32" s="2195"/>
      <c r="E32" s="2195"/>
      <c r="F32" s="2198"/>
    </row>
    <row r="33" spans="1:6">
      <c r="A33" s="2197"/>
      <c r="B33" s="2195"/>
      <c r="C33" s="2195"/>
      <c r="D33" s="2195"/>
      <c r="E33" s="2195"/>
      <c r="F33" s="2198"/>
    </row>
    <row r="34" spans="1:6">
      <c r="A34" s="2197"/>
      <c r="B34" s="2195"/>
      <c r="C34" s="2195"/>
      <c r="D34" s="2195"/>
      <c r="E34" s="2195"/>
      <c r="F34" s="2198"/>
    </row>
    <row r="35" spans="1:6">
      <c r="A35" s="2197"/>
      <c r="B35" s="2195"/>
      <c r="C35" s="2195"/>
      <c r="D35" s="2195"/>
      <c r="E35" s="2195"/>
      <c r="F35" s="2198"/>
    </row>
    <row r="36" spans="1:6">
      <c r="A36" s="2197"/>
      <c r="B36" s="2195"/>
      <c r="C36" s="2195"/>
      <c r="D36" s="2195"/>
      <c r="E36" s="2195"/>
      <c r="F36" s="2198"/>
    </row>
    <row r="37" spans="1:6">
      <c r="A37" s="2197"/>
      <c r="B37" s="2195"/>
      <c r="C37" s="2195"/>
      <c r="D37" s="2195"/>
      <c r="E37" s="2195"/>
      <c r="F37" s="2198"/>
    </row>
    <row r="38" spans="1:6">
      <c r="A38" s="2197"/>
      <c r="B38" s="2195"/>
      <c r="C38" s="2195"/>
      <c r="D38" s="2195"/>
      <c r="E38" s="2195"/>
      <c r="F38" s="2198"/>
    </row>
    <row r="39" spans="1:6">
      <c r="A39" s="2197"/>
      <c r="B39" s="2195"/>
      <c r="C39" s="2195"/>
      <c r="D39" s="2195"/>
      <c r="E39" s="2195"/>
      <c r="F39" s="2198"/>
    </row>
    <row r="40" spans="1:6">
      <c r="A40" s="2197"/>
      <c r="B40" s="2195"/>
      <c r="C40" s="2195"/>
      <c r="D40" s="2195"/>
      <c r="E40" s="2195"/>
      <c r="F40" s="2198"/>
    </row>
    <row r="41" spans="1:6">
      <c r="A41" s="2197"/>
      <c r="B41" s="2195"/>
      <c r="C41" s="2195"/>
      <c r="D41" s="2195"/>
      <c r="E41" s="2195"/>
      <c r="F41" s="2198"/>
    </row>
    <row r="42" spans="1:6">
      <c r="A42" s="2197"/>
      <c r="B42" s="2195"/>
      <c r="C42" s="2195"/>
      <c r="D42" s="2195"/>
      <c r="E42" s="2195"/>
      <c r="F42" s="2198"/>
    </row>
    <row r="43" spans="1:6">
      <c r="A43" s="2197"/>
      <c r="B43" s="2195"/>
      <c r="C43" s="2195"/>
      <c r="D43" s="2195"/>
      <c r="E43" s="2195"/>
      <c r="F43" s="2198"/>
    </row>
    <row r="44" spans="1:6">
      <c r="A44" s="2197"/>
      <c r="B44" s="2195"/>
      <c r="C44" s="2195"/>
      <c r="D44" s="2195"/>
      <c r="E44" s="2195"/>
      <c r="F44" s="2198"/>
    </row>
    <row r="45" spans="1:6">
      <c r="A45" s="2197"/>
      <c r="B45" s="2195"/>
      <c r="C45" s="2195"/>
      <c r="D45" s="2195"/>
      <c r="E45" s="2195"/>
      <c r="F45" s="2198"/>
    </row>
    <row r="46" spans="1:6">
      <c r="A46" s="2197"/>
      <c r="B46" s="2195"/>
      <c r="C46" s="2195"/>
      <c r="D46" s="2195"/>
      <c r="E46" s="2195"/>
      <c r="F46" s="2198"/>
    </row>
    <row r="47" spans="1:6" ht="13.5" thickBot="1">
      <c r="A47" s="801"/>
      <c r="B47" s="802"/>
      <c r="C47" s="802"/>
      <c r="D47" s="802"/>
      <c r="E47" s="802"/>
      <c r="F47" s="1031"/>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46.xml><?xml version="1.0" encoding="utf-8"?>
<worksheet xmlns="http://schemas.openxmlformats.org/spreadsheetml/2006/main" xmlns:r="http://schemas.openxmlformats.org/officeDocument/2006/relationships">
  <sheetPr published="0">
    <pageSetUpPr fitToPage="1"/>
  </sheetPr>
  <dimension ref="A1:H59"/>
  <sheetViews>
    <sheetView showGridLines="0" workbookViewId="0">
      <selection activeCell="B49" sqref="B49"/>
    </sheetView>
  </sheetViews>
  <sheetFormatPr baseColWidth="10" defaultColWidth="8.85546875" defaultRowHeight="12.75"/>
  <cols>
    <col min="1" max="1" width="20" style="352" customWidth="1"/>
    <col min="2" max="2" width="55.7109375" style="352" customWidth="1"/>
    <col min="3" max="6" width="20" style="352" customWidth="1"/>
    <col min="7" max="16384" width="8.85546875" style="352"/>
  </cols>
  <sheetData>
    <row r="1" spans="1:6" ht="18">
      <c r="A1" s="75" t="s">
        <v>1415</v>
      </c>
      <c r="B1" s="75"/>
      <c r="C1" s="506"/>
      <c r="D1" s="506"/>
      <c r="E1" s="506"/>
      <c r="F1" s="506"/>
    </row>
    <row r="2" spans="1:6">
      <c r="A2" s="62" t="str">
        <f>'PAGE DE GARDE'!C8</f>
        <v>GAZ</v>
      </c>
      <c r="B2" s="73" t="str">
        <f>'PAGE DE GARDE'!C10</f>
        <v>REALITE 2015 V0</v>
      </c>
      <c r="C2" s="508"/>
      <c r="D2" s="508"/>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ht="13.5" thickBot="1">
      <c r="A7" s="769"/>
      <c r="B7" s="767"/>
      <c r="C7" s="767"/>
      <c r="D7" s="767"/>
      <c r="E7" s="767"/>
      <c r="F7" s="768"/>
    </row>
    <row r="8" spans="1:6" ht="12.75" customHeight="1">
      <c r="A8" s="2737" t="s">
        <v>800</v>
      </c>
      <c r="B8" s="2726" t="s">
        <v>801</v>
      </c>
      <c r="C8" s="2765" t="str">
        <f>'PAGE DE GARDE'!$B$16</f>
        <v>REALITE 2014</v>
      </c>
      <c r="D8" s="2729" t="str">
        <f>'PAGE DE GARDE'!$B$15</f>
        <v>BUDGET 2015</v>
      </c>
      <c r="E8" s="2729" t="str">
        <f>'PAGE DE GARDE'!$B$14</f>
        <v>REALITE 2015</v>
      </c>
      <c r="F8" s="2762" t="s">
        <v>974</v>
      </c>
    </row>
    <row r="9" spans="1:6">
      <c r="A9" s="2738"/>
      <c r="B9" s="2727"/>
      <c r="C9" s="2769"/>
      <c r="D9" s="2761"/>
      <c r="E9" s="2761"/>
      <c r="F9" s="2763"/>
    </row>
    <row r="10" spans="1:6" ht="13.5" thickBot="1">
      <c r="A10" s="2739"/>
      <c r="B10" s="2740"/>
      <c r="C10" s="2770"/>
      <c r="D10" s="2741"/>
      <c r="E10" s="2731"/>
      <c r="F10" s="2764"/>
    </row>
    <row r="11" spans="1:6">
      <c r="A11" s="770"/>
      <c r="B11" s="771"/>
      <c r="C11" s="770"/>
      <c r="D11" s="779"/>
      <c r="E11" s="779"/>
      <c r="F11" s="796"/>
    </row>
    <row r="12" spans="1:6">
      <c r="A12" s="774"/>
      <c r="B12" s="775"/>
      <c r="C12" s="774"/>
      <c r="D12" s="777"/>
      <c r="E12" s="777"/>
      <c r="F12" s="1271">
        <f>D12-E12</f>
        <v>0</v>
      </c>
    </row>
    <row r="13" spans="1:6">
      <c r="A13" s="774"/>
      <c r="B13" s="775"/>
      <c r="C13" s="774"/>
      <c r="D13" s="777"/>
      <c r="E13" s="777"/>
      <c r="F13" s="1271">
        <f t="shared" ref="F13:F23" si="0">D13-E13</f>
        <v>0</v>
      </c>
    </row>
    <row r="14" spans="1:6">
      <c r="A14" s="774"/>
      <c r="B14" s="775"/>
      <c r="C14" s="774"/>
      <c r="D14" s="777"/>
      <c r="E14" s="777"/>
      <c r="F14" s="1271">
        <f t="shared" si="0"/>
        <v>0</v>
      </c>
    </row>
    <row r="15" spans="1:6">
      <c r="A15" s="774"/>
      <c r="B15" s="775"/>
      <c r="C15" s="774"/>
      <c r="D15" s="777"/>
      <c r="E15" s="777"/>
      <c r="F15" s="1271">
        <f t="shared" si="0"/>
        <v>0</v>
      </c>
    </row>
    <row r="16" spans="1:6">
      <c r="A16" s="774"/>
      <c r="B16" s="775"/>
      <c r="C16" s="774"/>
      <c r="D16" s="777"/>
      <c r="E16" s="777"/>
      <c r="F16" s="1271">
        <f t="shared" si="0"/>
        <v>0</v>
      </c>
    </row>
    <row r="17" spans="1:6">
      <c r="A17" s="774"/>
      <c r="B17" s="775"/>
      <c r="C17" s="774"/>
      <c r="D17" s="777"/>
      <c r="E17" s="777"/>
      <c r="F17" s="1271">
        <f t="shared" si="0"/>
        <v>0</v>
      </c>
    </row>
    <row r="18" spans="1:6">
      <c r="A18" s="774"/>
      <c r="B18" s="775"/>
      <c r="C18" s="774"/>
      <c r="D18" s="777"/>
      <c r="E18" s="777"/>
      <c r="F18" s="1271">
        <f t="shared" si="0"/>
        <v>0</v>
      </c>
    </row>
    <row r="19" spans="1:6">
      <c r="A19" s="774"/>
      <c r="B19" s="775"/>
      <c r="C19" s="774"/>
      <c r="D19" s="777"/>
      <c r="E19" s="777"/>
      <c r="F19" s="1271">
        <f t="shared" si="0"/>
        <v>0</v>
      </c>
    </row>
    <row r="20" spans="1:6">
      <c r="A20" s="774"/>
      <c r="B20" s="775"/>
      <c r="C20" s="774"/>
      <c r="D20" s="777"/>
      <c r="E20" s="777"/>
      <c r="F20" s="1271">
        <f t="shared" si="0"/>
        <v>0</v>
      </c>
    </row>
    <row r="21" spans="1:6">
      <c r="A21" s="774"/>
      <c r="B21" s="775"/>
      <c r="C21" s="774"/>
      <c r="D21" s="777"/>
      <c r="E21" s="777"/>
      <c r="F21" s="1271">
        <f t="shared" si="0"/>
        <v>0</v>
      </c>
    </row>
    <row r="22" spans="1:6">
      <c r="A22" s="774"/>
      <c r="B22" s="775"/>
      <c r="C22" s="774"/>
      <c r="D22" s="777"/>
      <c r="E22" s="777"/>
      <c r="F22" s="1271">
        <f t="shared" si="0"/>
        <v>0</v>
      </c>
    </row>
    <row r="23" spans="1:6">
      <c r="A23" s="774"/>
      <c r="B23" s="775"/>
      <c r="C23" s="774"/>
      <c r="D23" s="777"/>
      <c r="E23" s="777"/>
      <c r="F23" s="1271">
        <f t="shared" si="0"/>
        <v>0</v>
      </c>
    </row>
    <row r="24" spans="1:6" ht="12.75" customHeight="1" thickBot="1">
      <c r="A24" s="770"/>
      <c r="B24" s="771"/>
      <c r="C24" s="770"/>
      <c r="D24" s="779"/>
      <c r="E24" s="779"/>
      <c r="F24" s="796"/>
    </row>
    <row r="25" spans="1:6" ht="12.75" customHeight="1" thickBot="1">
      <c r="A25" s="780" t="s">
        <v>368</v>
      </c>
      <c r="B25" s="781"/>
      <c r="C25" s="780">
        <f>SUM(C6:C24)</f>
        <v>0</v>
      </c>
      <c r="D25" s="783">
        <f t="shared" ref="D25:E25" si="1">SUM(D6:D24)</f>
        <v>0</v>
      </c>
      <c r="E25" s="783">
        <f t="shared" si="1"/>
        <v>0</v>
      </c>
      <c r="F25" s="1293">
        <f>D25-E25</f>
        <v>0</v>
      </c>
    </row>
    <row r="26" spans="1:6" ht="12.75" customHeight="1">
      <c r="A26" s="786"/>
      <c r="B26" s="787"/>
      <c r="C26" s="787"/>
      <c r="D26" s="787"/>
      <c r="E26" s="787"/>
      <c r="F26" s="788"/>
    </row>
    <row r="27" spans="1:6" ht="13.5" thickBot="1">
      <c r="A27" s="2782"/>
      <c r="B27" s="2783"/>
      <c r="C27" s="2783"/>
      <c r="D27" s="2783"/>
      <c r="E27" s="2783"/>
      <c r="F27" s="2784"/>
    </row>
    <row r="28" spans="1:6" ht="14.25">
      <c r="A28" s="1032" t="s">
        <v>872</v>
      </c>
      <c r="B28" s="1033"/>
      <c r="C28" s="1034"/>
      <c r="D28" s="1034"/>
      <c r="E28" s="1034"/>
      <c r="F28" s="1035"/>
    </row>
    <row r="29" spans="1:6" ht="12.75" customHeight="1">
      <c r="A29" s="940"/>
      <c r="B29" s="555"/>
      <c r="C29" s="555"/>
      <c r="D29" s="555"/>
      <c r="E29" s="555"/>
      <c r="F29" s="1036"/>
    </row>
    <row r="30" spans="1:6" ht="12.75" customHeight="1">
      <c r="A30" s="2724" t="s">
        <v>975</v>
      </c>
      <c r="B30" s="2636"/>
      <c r="C30" s="2636"/>
      <c r="D30" s="2636"/>
      <c r="E30" s="2636"/>
      <c r="F30" s="2725"/>
    </row>
    <row r="31" spans="1:6" ht="12.75" customHeight="1">
      <c r="A31" s="1953"/>
      <c r="B31" s="1951"/>
      <c r="C31" s="1951"/>
      <c r="D31" s="1951"/>
      <c r="E31" s="1951"/>
      <c r="F31" s="1954"/>
    </row>
    <row r="32" spans="1:6" ht="12.75" customHeight="1">
      <c r="A32" s="1953"/>
      <c r="B32" s="1951"/>
      <c r="C32" s="1951"/>
      <c r="D32" s="1951"/>
      <c r="E32" s="1951"/>
      <c r="F32" s="1954"/>
    </row>
    <row r="33" spans="1:8" ht="12.75" customHeight="1">
      <c r="A33" s="1953"/>
      <c r="B33" s="1951"/>
      <c r="C33" s="1951"/>
      <c r="D33" s="1951"/>
      <c r="E33" s="1951"/>
      <c r="F33" s="1954"/>
    </row>
    <row r="34" spans="1:8" ht="12.75" customHeight="1">
      <c r="A34" s="1953"/>
      <c r="B34" s="1951"/>
      <c r="C34" s="1951"/>
      <c r="D34" s="1951"/>
      <c r="E34" s="1951"/>
      <c r="F34" s="1954"/>
    </row>
    <row r="35" spans="1:8" ht="12.75" customHeight="1">
      <c r="A35" s="1953"/>
      <c r="B35" s="1951"/>
      <c r="C35" s="1951"/>
      <c r="D35" s="1951"/>
      <c r="E35" s="1951"/>
      <c r="F35" s="1954"/>
    </row>
    <row r="36" spans="1:8" ht="12.75" customHeight="1">
      <c r="A36" s="1953"/>
      <c r="B36" s="1951"/>
      <c r="C36" s="1951"/>
      <c r="D36" s="1951"/>
      <c r="E36" s="1951"/>
      <c r="F36" s="1954"/>
    </row>
    <row r="37" spans="1:8" ht="12.75" customHeight="1">
      <c r="A37" s="1953"/>
      <c r="B37" s="1951"/>
      <c r="C37" s="1951"/>
      <c r="D37" s="1951"/>
      <c r="E37" s="1951"/>
      <c r="F37" s="1954"/>
    </row>
    <row r="38" spans="1:8" ht="12.75" customHeight="1" thickBot="1">
      <c r="A38" s="1190"/>
      <c r="B38" s="1191"/>
      <c r="C38" s="1191"/>
      <c r="D38" s="1191"/>
      <c r="E38" s="1191"/>
      <c r="F38" s="1192"/>
    </row>
    <row r="39" spans="1:8">
      <c r="A39" s="1953"/>
      <c r="B39" s="1951"/>
      <c r="C39" s="1951"/>
      <c r="D39" s="1951"/>
      <c r="E39" s="1951"/>
      <c r="F39" s="1951"/>
    </row>
    <row r="40" spans="1:8" ht="18">
      <c r="A40" s="469" t="s">
        <v>509</v>
      </c>
      <c r="B40" s="555"/>
      <c r="C40" s="555"/>
      <c r="D40" s="555"/>
      <c r="E40" s="555"/>
      <c r="F40" s="555"/>
      <c r="G40" s="756"/>
      <c r="H40" s="756"/>
    </row>
    <row r="41" spans="1:8" s="485" customFormat="1" ht="12.75" customHeight="1">
      <c r="A41" s="2462" t="s">
        <v>1123</v>
      </c>
      <c r="B41" s="2785" t="str">
        <f>ANNEXES!D23</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41" s="2785"/>
      <c r="D41" s="2785"/>
      <c r="E41" s="2785"/>
      <c r="F41" s="2785"/>
      <c r="G41" s="2461"/>
      <c r="H41" s="2461"/>
    </row>
    <row r="42" spans="1:8" s="485" customFormat="1">
      <c r="A42" s="2460"/>
      <c r="B42" s="2785"/>
      <c r="C42" s="2785"/>
      <c r="D42" s="2785"/>
      <c r="E42" s="2785"/>
      <c r="F42" s="2785"/>
      <c r="G42" s="2461"/>
      <c r="H42" s="2461"/>
    </row>
    <row r="43" spans="1:8">
      <c r="A43" s="1953"/>
      <c r="B43" s="1951"/>
      <c r="C43" s="1951"/>
      <c r="D43" s="1951"/>
      <c r="E43" s="1951"/>
      <c r="F43" s="1951"/>
    </row>
    <row r="44" spans="1:8">
      <c r="A44" s="1953"/>
      <c r="B44" s="1951"/>
      <c r="C44" s="1951"/>
      <c r="D44" s="1951"/>
      <c r="E44" s="1951"/>
      <c r="F44" s="1951"/>
    </row>
    <row r="45" spans="1:8">
      <c r="A45" s="1953"/>
      <c r="B45" s="1951"/>
      <c r="C45" s="1951"/>
      <c r="D45" s="1951"/>
      <c r="E45" s="1951"/>
      <c r="F45" s="1951"/>
    </row>
    <row r="46" spans="1:8">
      <c r="A46" s="1953"/>
      <c r="B46" s="1951"/>
      <c r="C46" s="1951"/>
      <c r="D46" s="1951"/>
      <c r="E46" s="1951"/>
      <c r="F46" s="1951"/>
    </row>
    <row r="47" spans="1:8">
      <c r="A47" s="1953"/>
      <c r="B47" s="1951"/>
      <c r="C47" s="1951"/>
      <c r="D47" s="1951"/>
      <c r="E47" s="1951"/>
      <c r="F47" s="1951"/>
    </row>
    <row r="48" spans="1:8">
      <c r="A48" s="1953"/>
      <c r="B48" s="1951"/>
      <c r="C48" s="1951"/>
      <c r="D48" s="1951"/>
      <c r="E48" s="1951"/>
      <c r="F48" s="1951"/>
    </row>
    <row r="49" spans="1:7">
      <c r="A49" s="1953"/>
      <c r="B49" s="1951"/>
      <c r="C49" s="1951"/>
      <c r="D49" s="1951"/>
      <c r="E49" s="1951"/>
      <c r="F49" s="1951"/>
    </row>
    <row r="50" spans="1:7">
      <c r="A50" s="1953"/>
      <c r="B50" s="1951"/>
      <c r="C50" s="1951"/>
      <c r="D50" s="1951"/>
      <c r="E50" s="1951"/>
      <c r="F50" s="1951"/>
    </row>
    <row r="51" spans="1:7">
      <c r="A51" s="2312"/>
      <c r="B51" s="2311"/>
      <c r="C51" s="2311"/>
      <c r="D51" s="2311"/>
      <c r="E51" s="2311"/>
      <c r="F51" s="2311"/>
      <c r="G51" s="1158"/>
    </row>
    <row r="52" spans="1:7">
      <c r="A52" s="2311"/>
      <c r="B52" s="2311"/>
      <c r="C52" s="2311"/>
      <c r="D52" s="2311"/>
      <c r="E52" s="2311"/>
      <c r="F52" s="2311"/>
      <c r="G52" s="1158"/>
    </row>
    <row r="53" spans="1:7">
      <c r="A53" s="790"/>
      <c r="B53" s="790"/>
      <c r="C53" s="790"/>
      <c r="D53" s="790"/>
      <c r="E53" s="790"/>
      <c r="F53" s="790"/>
      <c r="G53" s="1158"/>
    </row>
    <row r="54" spans="1:7">
      <c r="A54" s="1424"/>
      <c r="B54" s="1424"/>
      <c r="C54" s="1424"/>
      <c r="D54" s="1424"/>
      <c r="E54" s="1424"/>
      <c r="F54" s="1424"/>
      <c r="G54" s="1158"/>
    </row>
    <row r="55" spans="1:7">
      <c r="A55" s="1424"/>
      <c r="B55" s="1424"/>
      <c r="C55" s="1424"/>
      <c r="D55" s="1424"/>
      <c r="E55" s="1424"/>
      <c r="F55" s="1424"/>
      <c r="G55" s="1158"/>
    </row>
    <row r="56" spans="1:7">
      <c r="A56" s="1424"/>
      <c r="B56" s="1424"/>
      <c r="C56" s="1424"/>
      <c r="D56" s="1424"/>
      <c r="E56" s="1424"/>
      <c r="F56" s="1424"/>
      <c r="G56" s="1158"/>
    </row>
    <row r="57" spans="1:7">
      <c r="A57" s="1424"/>
      <c r="B57" s="1424"/>
      <c r="C57" s="1424"/>
      <c r="D57" s="1424"/>
      <c r="E57" s="1424"/>
      <c r="F57" s="1424"/>
      <c r="G57" s="1158"/>
    </row>
    <row r="58" spans="1:7">
      <c r="A58" s="1158"/>
      <c r="B58" s="1158"/>
      <c r="C58" s="1158"/>
      <c r="D58" s="1158"/>
      <c r="E58" s="1158"/>
      <c r="F58" s="1158"/>
      <c r="G58" s="1158"/>
    </row>
    <row r="59" spans="1:7">
      <c r="A59" s="1158"/>
      <c r="B59" s="1158"/>
      <c r="C59" s="1158"/>
      <c r="D59" s="1158"/>
      <c r="E59" s="1158"/>
      <c r="F59" s="1158"/>
      <c r="G59" s="1158"/>
    </row>
  </sheetData>
  <mergeCells count="9">
    <mergeCell ref="B41:F42"/>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sheetPr published="0" enableFormatConditionsCalculation="0"/>
  <dimension ref="A1:AF55"/>
  <sheetViews>
    <sheetView showGridLines="0" zoomScaleNormal="100" zoomScaleSheetLayoutView="100" workbookViewId="0"/>
  </sheetViews>
  <sheetFormatPr baseColWidth="10" defaultColWidth="8.85546875" defaultRowHeight="12.75"/>
  <cols>
    <col min="1" max="1" width="37.42578125" style="2" customWidth="1"/>
    <col min="2" max="2" width="20.140625" style="2" customWidth="1"/>
    <col min="3" max="3" width="22.28515625" style="2" customWidth="1"/>
    <col min="4" max="4" width="18" style="2" customWidth="1"/>
    <col min="5" max="8" width="12.7109375" style="2" customWidth="1"/>
    <col min="9" max="9" width="21.7109375" style="2" customWidth="1"/>
    <col min="10" max="10" width="9.85546875" style="2" customWidth="1"/>
    <col min="11" max="11" width="7.140625" style="2" customWidth="1"/>
    <col min="12" max="12" width="21.7109375" style="2" customWidth="1"/>
    <col min="13" max="13" width="9.85546875" style="2" customWidth="1"/>
    <col min="14" max="14" width="7.140625" style="2" customWidth="1"/>
    <col min="15" max="15" width="11.42578125" style="2" customWidth="1"/>
    <col min="16" max="16" width="10.7109375" style="2" customWidth="1"/>
    <col min="17" max="18" width="11.42578125" style="2" customWidth="1"/>
    <col min="19" max="19" width="10.7109375" style="2" customWidth="1"/>
    <col min="20" max="21" width="11.42578125" style="2" customWidth="1"/>
    <col min="22" max="25" width="11.7109375" style="2" customWidth="1"/>
    <col min="26" max="26" width="10.85546875" style="2" customWidth="1"/>
    <col min="27" max="27" width="10.28515625" style="2" customWidth="1"/>
    <col min="28" max="28" width="11.7109375" style="2" customWidth="1"/>
    <col min="29" max="29" width="14" style="2" customWidth="1"/>
    <col min="30" max="30" width="15.42578125" style="2" customWidth="1"/>
    <col min="31" max="32" width="11.7109375" style="5" customWidth="1"/>
    <col min="33" max="41" width="11.7109375" style="2" customWidth="1"/>
    <col min="42" max="42" width="1.7109375" style="2" customWidth="1"/>
    <col min="43" max="43" width="25" style="2" customWidth="1"/>
    <col min="44" max="44" width="1.7109375" style="2" customWidth="1"/>
    <col min="45" max="46" width="13.7109375" style="2" customWidth="1"/>
    <col min="47" max="47" width="12.42578125" style="2" customWidth="1"/>
    <col min="48" max="48" width="8.42578125" style="2" customWidth="1"/>
    <col min="49" max="256" width="8.85546875" style="2"/>
    <col min="257" max="257" width="37.42578125" style="2" customWidth="1"/>
    <col min="258" max="258" width="20.140625" style="2" customWidth="1"/>
    <col min="259" max="259" width="22.28515625" style="2" customWidth="1"/>
    <col min="260" max="260" width="18" style="2" customWidth="1"/>
    <col min="261" max="264" width="12.7109375" style="2" customWidth="1"/>
    <col min="265" max="265" width="21.7109375" style="2" customWidth="1"/>
    <col min="266" max="266" width="9.85546875" style="2" customWidth="1"/>
    <col min="267" max="267" width="7.140625" style="2" customWidth="1"/>
    <col min="268" max="268" width="21.7109375" style="2" customWidth="1"/>
    <col min="269" max="269" width="9.85546875" style="2" customWidth="1"/>
    <col min="270" max="270" width="7.140625" style="2" customWidth="1"/>
    <col min="271" max="271" width="11.42578125" style="2" customWidth="1"/>
    <col min="272" max="272" width="10.7109375" style="2" customWidth="1"/>
    <col min="273" max="274" width="11.42578125" style="2" customWidth="1"/>
    <col min="275" max="275" width="10.7109375" style="2" customWidth="1"/>
    <col min="276" max="277" width="11.42578125" style="2" customWidth="1"/>
    <col min="278" max="281" width="11.7109375" style="2" customWidth="1"/>
    <col min="282" max="282" width="10.85546875" style="2" customWidth="1"/>
    <col min="283" max="283" width="10.28515625" style="2" customWidth="1"/>
    <col min="284" max="284" width="11.7109375" style="2" customWidth="1"/>
    <col min="285" max="285" width="14" style="2" customWidth="1"/>
    <col min="286" max="286" width="15.42578125" style="2" customWidth="1"/>
    <col min="287" max="297" width="11.7109375" style="2" customWidth="1"/>
    <col min="298" max="298" width="1.7109375" style="2" customWidth="1"/>
    <col min="299" max="299" width="25" style="2" customWidth="1"/>
    <col min="300" max="300" width="1.7109375" style="2" customWidth="1"/>
    <col min="301" max="302" width="13.7109375" style="2" customWidth="1"/>
    <col min="303" max="303" width="12.42578125" style="2" customWidth="1"/>
    <col min="304" max="304" width="8.42578125" style="2" customWidth="1"/>
    <col min="305" max="512" width="8.85546875" style="2"/>
    <col min="513" max="513" width="37.42578125" style="2" customWidth="1"/>
    <col min="514" max="514" width="20.140625" style="2" customWidth="1"/>
    <col min="515" max="515" width="22.28515625" style="2" customWidth="1"/>
    <col min="516" max="516" width="18" style="2" customWidth="1"/>
    <col min="517" max="520" width="12.7109375" style="2" customWidth="1"/>
    <col min="521" max="521" width="21.7109375" style="2" customWidth="1"/>
    <col min="522" max="522" width="9.85546875" style="2" customWidth="1"/>
    <col min="523" max="523" width="7.140625" style="2" customWidth="1"/>
    <col min="524" max="524" width="21.7109375" style="2" customWidth="1"/>
    <col min="525" max="525" width="9.85546875" style="2" customWidth="1"/>
    <col min="526" max="526" width="7.140625" style="2" customWidth="1"/>
    <col min="527" max="527" width="11.42578125" style="2" customWidth="1"/>
    <col min="528" max="528" width="10.7109375" style="2" customWidth="1"/>
    <col min="529" max="530" width="11.42578125" style="2" customWidth="1"/>
    <col min="531" max="531" width="10.7109375" style="2" customWidth="1"/>
    <col min="532" max="533" width="11.42578125" style="2" customWidth="1"/>
    <col min="534" max="537" width="11.7109375" style="2" customWidth="1"/>
    <col min="538" max="538" width="10.85546875" style="2" customWidth="1"/>
    <col min="539" max="539" width="10.28515625" style="2" customWidth="1"/>
    <col min="540" max="540" width="11.7109375" style="2" customWidth="1"/>
    <col min="541" max="541" width="14" style="2" customWidth="1"/>
    <col min="542" max="542" width="15.42578125" style="2" customWidth="1"/>
    <col min="543" max="553" width="11.7109375" style="2" customWidth="1"/>
    <col min="554" max="554" width="1.7109375" style="2" customWidth="1"/>
    <col min="555" max="555" width="25" style="2" customWidth="1"/>
    <col min="556" max="556" width="1.7109375" style="2" customWidth="1"/>
    <col min="557" max="558" width="13.7109375" style="2" customWidth="1"/>
    <col min="559" max="559" width="12.42578125" style="2" customWidth="1"/>
    <col min="560" max="560" width="8.42578125" style="2" customWidth="1"/>
    <col min="561" max="768" width="8.85546875" style="2"/>
    <col min="769" max="769" width="37.42578125" style="2" customWidth="1"/>
    <col min="770" max="770" width="20.140625" style="2" customWidth="1"/>
    <col min="771" max="771" width="22.28515625" style="2" customWidth="1"/>
    <col min="772" max="772" width="18" style="2" customWidth="1"/>
    <col min="773" max="776" width="12.7109375" style="2" customWidth="1"/>
    <col min="777" max="777" width="21.7109375" style="2" customWidth="1"/>
    <col min="778" max="778" width="9.85546875" style="2" customWidth="1"/>
    <col min="779" max="779" width="7.140625" style="2" customWidth="1"/>
    <col min="780" max="780" width="21.7109375" style="2" customWidth="1"/>
    <col min="781" max="781" width="9.85546875" style="2" customWidth="1"/>
    <col min="782" max="782" width="7.140625" style="2" customWidth="1"/>
    <col min="783" max="783" width="11.42578125" style="2" customWidth="1"/>
    <col min="784" max="784" width="10.7109375" style="2" customWidth="1"/>
    <col min="785" max="786" width="11.42578125" style="2" customWidth="1"/>
    <col min="787" max="787" width="10.7109375" style="2" customWidth="1"/>
    <col min="788" max="789" width="11.42578125" style="2" customWidth="1"/>
    <col min="790" max="793" width="11.7109375" style="2" customWidth="1"/>
    <col min="794" max="794" width="10.85546875" style="2" customWidth="1"/>
    <col min="795" max="795" width="10.28515625" style="2" customWidth="1"/>
    <col min="796" max="796" width="11.7109375" style="2" customWidth="1"/>
    <col min="797" max="797" width="14" style="2" customWidth="1"/>
    <col min="798" max="798" width="15.42578125" style="2" customWidth="1"/>
    <col min="799" max="809" width="11.7109375" style="2" customWidth="1"/>
    <col min="810" max="810" width="1.7109375" style="2" customWidth="1"/>
    <col min="811" max="811" width="25" style="2" customWidth="1"/>
    <col min="812" max="812" width="1.7109375" style="2" customWidth="1"/>
    <col min="813" max="814" width="13.7109375" style="2" customWidth="1"/>
    <col min="815" max="815" width="12.42578125" style="2" customWidth="1"/>
    <col min="816" max="816" width="8.42578125" style="2" customWidth="1"/>
    <col min="817" max="1024" width="8.85546875" style="2"/>
    <col min="1025" max="1025" width="37.42578125" style="2" customWidth="1"/>
    <col min="1026" max="1026" width="20.140625" style="2" customWidth="1"/>
    <col min="1027" max="1027" width="22.28515625" style="2" customWidth="1"/>
    <col min="1028" max="1028" width="18" style="2" customWidth="1"/>
    <col min="1029" max="1032" width="12.7109375" style="2" customWidth="1"/>
    <col min="1033" max="1033" width="21.7109375" style="2" customWidth="1"/>
    <col min="1034" max="1034" width="9.85546875" style="2" customWidth="1"/>
    <col min="1035" max="1035" width="7.140625" style="2" customWidth="1"/>
    <col min="1036" max="1036" width="21.7109375" style="2" customWidth="1"/>
    <col min="1037" max="1037" width="9.85546875" style="2" customWidth="1"/>
    <col min="1038" max="1038" width="7.140625" style="2" customWidth="1"/>
    <col min="1039" max="1039" width="11.42578125" style="2" customWidth="1"/>
    <col min="1040" max="1040" width="10.7109375" style="2" customWidth="1"/>
    <col min="1041" max="1042" width="11.42578125" style="2" customWidth="1"/>
    <col min="1043" max="1043" width="10.7109375" style="2" customWidth="1"/>
    <col min="1044" max="1045" width="11.42578125" style="2" customWidth="1"/>
    <col min="1046" max="1049" width="11.7109375" style="2" customWidth="1"/>
    <col min="1050" max="1050" width="10.85546875" style="2" customWidth="1"/>
    <col min="1051" max="1051" width="10.28515625" style="2" customWidth="1"/>
    <col min="1052" max="1052" width="11.7109375" style="2" customWidth="1"/>
    <col min="1053" max="1053" width="14" style="2" customWidth="1"/>
    <col min="1054" max="1054" width="15.42578125" style="2" customWidth="1"/>
    <col min="1055" max="1065" width="11.7109375" style="2" customWidth="1"/>
    <col min="1066" max="1066" width="1.7109375" style="2" customWidth="1"/>
    <col min="1067" max="1067" width="25" style="2" customWidth="1"/>
    <col min="1068" max="1068" width="1.7109375" style="2" customWidth="1"/>
    <col min="1069" max="1070" width="13.7109375" style="2" customWidth="1"/>
    <col min="1071" max="1071" width="12.42578125" style="2" customWidth="1"/>
    <col min="1072" max="1072" width="8.42578125" style="2" customWidth="1"/>
    <col min="1073" max="1280" width="8.85546875" style="2"/>
    <col min="1281" max="1281" width="37.42578125" style="2" customWidth="1"/>
    <col min="1282" max="1282" width="20.140625" style="2" customWidth="1"/>
    <col min="1283" max="1283" width="22.28515625" style="2" customWidth="1"/>
    <col min="1284" max="1284" width="18" style="2" customWidth="1"/>
    <col min="1285" max="1288" width="12.7109375" style="2" customWidth="1"/>
    <col min="1289" max="1289" width="21.7109375" style="2" customWidth="1"/>
    <col min="1290" max="1290" width="9.85546875" style="2" customWidth="1"/>
    <col min="1291" max="1291" width="7.140625" style="2" customWidth="1"/>
    <col min="1292" max="1292" width="21.7109375" style="2" customWidth="1"/>
    <col min="1293" max="1293" width="9.85546875" style="2" customWidth="1"/>
    <col min="1294" max="1294" width="7.140625" style="2" customWidth="1"/>
    <col min="1295" max="1295" width="11.42578125" style="2" customWidth="1"/>
    <col min="1296" max="1296" width="10.7109375" style="2" customWidth="1"/>
    <col min="1297" max="1298" width="11.42578125" style="2" customWidth="1"/>
    <col min="1299" max="1299" width="10.7109375" style="2" customWidth="1"/>
    <col min="1300" max="1301" width="11.42578125" style="2" customWidth="1"/>
    <col min="1302" max="1305" width="11.7109375" style="2" customWidth="1"/>
    <col min="1306" max="1306" width="10.85546875" style="2" customWidth="1"/>
    <col min="1307" max="1307" width="10.28515625" style="2" customWidth="1"/>
    <col min="1308" max="1308" width="11.7109375" style="2" customWidth="1"/>
    <col min="1309" max="1309" width="14" style="2" customWidth="1"/>
    <col min="1310" max="1310" width="15.42578125" style="2" customWidth="1"/>
    <col min="1311" max="1321" width="11.7109375" style="2" customWidth="1"/>
    <col min="1322" max="1322" width="1.7109375" style="2" customWidth="1"/>
    <col min="1323" max="1323" width="25" style="2" customWidth="1"/>
    <col min="1324" max="1324" width="1.7109375" style="2" customWidth="1"/>
    <col min="1325" max="1326" width="13.7109375" style="2" customWidth="1"/>
    <col min="1327" max="1327" width="12.42578125" style="2" customWidth="1"/>
    <col min="1328" max="1328" width="8.42578125" style="2" customWidth="1"/>
    <col min="1329" max="1536" width="8.85546875" style="2"/>
    <col min="1537" max="1537" width="37.42578125" style="2" customWidth="1"/>
    <col min="1538" max="1538" width="20.140625" style="2" customWidth="1"/>
    <col min="1539" max="1539" width="22.28515625" style="2" customWidth="1"/>
    <col min="1540" max="1540" width="18" style="2" customWidth="1"/>
    <col min="1541" max="1544" width="12.7109375" style="2" customWidth="1"/>
    <col min="1545" max="1545" width="21.7109375" style="2" customWidth="1"/>
    <col min="1546" max="1546" width="9.85546875" style="2" customWidth="1"/>
    <col min="1547" max="1547" width="7.140625" style="2" customWidth="1"/>
    <col min="1548" max="1548" width="21.7109375" style="2" customWidth="1"/>
    <col min="1549" max="1549" width="9.85546875" style="2" customWidth="1"/>
    <col min="1550" max="1550" width="7.140625" style="2" customWidth="1"/>
    <col min="1551" max="1551" width="11.42578125" style="2" customWidth="1"/>
    <col min="1552" max="1552" width="10.7109375" style="2" customWidth="1"/>
    <col min="1553" max="1554" width="11.42578125" style="2" customWidth="1"/>
    <col min="1555" max="1555" width="10.7109375" style="2" customWidth="1"/>
    <col min="1556" max="1557" width="11.42578125" style="2" customWidth="1"/>
    <col min="1558" max="1561" width="11.7109375" style="2" customWidth="1"/>
    <col min="1562" max="1562" width="10.85546875" style="2" customWidth="1"/>
    <col min="1563" max="1563" width="10.28515625" style="2" customWidth="1"/>
    <col min="1564" max="1564" width="11.7109375" style="2" customWidth="1"/>
    <col min="1565" max="1565" width="14" style="2" customWidth="1"/>
    <col min="1566" max="1566" width="15.42578125" style="2" customWidth="1"/>
    <col min="1567" max="1577" width="11.7109375" style="2" customWidth="1"/>
    <col min="1578" max="1578" width="1.7109375" style="2" customWidth="1"/>
    <col min="1579" max="1579" width="25" style="2" customWidth="1"/>
    <col min="1580" max="1580" width="1.7109375" style="2" customWidth="1"/>
    <col min="1581" max="1582" width="13.7109375" style="2" customWidth="1"/>
    <col min="1583" max="1583" width="12.42578125" style="2" customWidth="1"/>
    <col min="1584" max="1584" width="8.42578125" style="2" customWidth="1"/>
    <col min="1585" max="1792" width="8.85546875" style="2"/>
    <col min="1793" max="1793" width="37.42578125" style="2" customWidth="1"/>
    <col min="1794" max="1794" width="20.140625" style="2" customWidth="1"/>
    <col min="1795" max="1795" width="22.28515625" style="2" customWidth="1"/>
    <col min="1796" max="1796" width="18" style="2" customWidth="1"/>
    <col min="1797" max="1800" width="12.7109375" style="2" customWidth="1"/>
    <col min="1801" max="1801" width="21.7109375" style="2" customWidth="1"/>
    <col min="1802" max="1802" width="9.85546875" style="2" customWidth="1"/>
    <col min="1803" max="1803" width="7.140625" style="2" customWidth="1"/>
    <col min="1804" max="1804" width="21.7109375" style="2" customWidth="1"/>
    <col min="1805" max="1805" width="9.85546875" style="2" customWidth="1"/>
    <col min="1806" max="1806" width="7.140625" style="2" customWidth="1"/>
    <col min="1807" max="1807" width="11.42578125" style="2" customWidth="1"/>
    <col min="1808" max="1808" width="10.7109375" style="2" customWidth="1"/>
    <col min="1809" max="1810" width="11.42578125" style="2" customWidth="1"/>
    <col min="1811" max="1811" width="10.7109375" style="2" customWidth="1"/>
    <col min="1812" max="1813" width="11.42578125" style="2" customWidth="1"/>
    <col min="1814" max="1817" width="11.7109375" style="2" customWidth="1"/>
    <col min="1818" max="1818" width="10.85546875" style="2" customWidth="1"/>
    <col min="1819" max="1819" width="10.28515625" style="2" customWidth="1"/>
    <col min="1820" max="1820" width="11.7109375" style="2" customWidth="1"/>
    <col min="1821" max="1821" width="14" style="2" customWidth="1"/>
    <col min="1822" max="1822" width="15.42578125" style="2" customWidth="1"/>
    <col min="1823" max="1833" width="11.7109375" style="2" customWidth="1"/>
    <col min="1834" max="1834" width="1.7109375" style="2" customWidth="1"/>
    <col min="1835" max="1835" width="25" style="2" customWidth="1"/>
    <col min="1836" max="1836" width="1.7109375" style="2" customWidth="1"/>
    <col min="1837" max="1838" width="13.7109375" style="2" customWidth="1"/>
    <col min="1839" max="1839" width="12.42578125" style="2" customWidth="1"/>
    <col min="1840" max="1840" width="8.42578125" style="2" customWidth="1"/>
    <col min="1841" max="2048" width="8.85546875" style="2"/>
    <col min="2049" max="2049" width="37.42578125" style="2" customWidth="1"/>
    <col min="2050" max="2050" width="20.140625" style="2" customWidth="1"/>
    <col min="2051" max="2051" width="22.28515625" style="2" customWidth="1"/>
    <col min="2052" max="2052" width="18" style="2" customWidth="1"/>
    <col min="2053" max="2056" width="12.7109375" style="2" customWidth="1"/>
    <col min="2057" max="2057" width="21.7109375" style="2" customWidth="1"/>
    <col min="2058" max="2058" width="9.85546875" style="2" customWidth="1"/>
    <col min="2059" max="2059" width="7.140625" style="2" customWidth="1"/>
    <col min="2060" max="2060" width="21.7109375" style="2" customWidth="1"/>
    <col min="2061" max="2061" width="9.85546875" style="2" customWidth="1"/>
    <col min="2062" max="2062" width="7.140625" style="2" customWidth="1"/>
    <col min="2063" max="2063" width="11.42578125" style="2" customWidth="1"/>
    <col min="2064" max="2064" width="10.7109375" style="2" customWidth="1"/>
    <col min="2065" max="2066" width="11.42578125" style="2" customWidth="1"/>
    <col min="2067" max="2067" width="10.7109375" style="2" customWidth="1"/>
    <col min="2068" max="2069" width="11.42578125" style="2" customWidth="1"/>
    <col min="2070" max="2073" width="11.7109375" style="2" customWidth="1"/>
    <col min="2074" max="2074" width="10.85546875" style="2" customWidth="1"/>
    <col min="2075" max="2075" width="10.28515625" style="2" customWidth="1"/>
    <col min="2076" max="2076" width="11.7109375" style="2" customWidth="1"/>
    <col min="2077" max="2077" width="14" style="2" customWidth="1"/>
    <col min="2078" max="2078" width="15.42578125" style="2" customWidth="1"/>
    <col min="2079" max="2089" width="11.7109375" style="2" customWidth="1"/>
    <col min="2090" max="2090" width="1.7109375" style="2" customWidth="1"/>
    <col min="2091" max="2091" width="25" style="2" customWidth="1"/>
    <col min="2092" max="2092" width="1.7109375" style="2" customWidth="1"/>
    <col min="2093" max="2094" width="13.7109375" style="2" customWidth="1"/>
    <col min="2095" max="2095" width="12.42578125" style="2" customWidth="1"/>
    <col min="2096" max="2096" width="8.42578125" style="2" customWidth="1"/>
    <col min="2097" max="2304" width="8.85546875" style="2"/>
    <col min="2305" max="2305" width="37.42578125" style="2" customWidth="1"/>
    <col min="2306" max="2306" width="20.140625" style="2" customWidth="1"/>
    <col min="2307" max="2307" width="22.28515625" style="2" customWidth="1"/>
    <col min="2308" max="2308" width="18" style="2" customWidth="1"/>
    <col min="2309" max="2312" width="12.7109375" style="2" customWidth="1"/>
    <col min="2313" max="2313" width="21.7109375" style="2" customWidth="1"/>
    <col min="2314" max="2314" width="9.85546875" style="2" customWidth="1"/>
    <col min="2315" max="2315" width="7.140625" style="2" customWidth="1"/>
    <col min="2316" max="2316" width="21.7109375" style="2" customWidth="1"/>
    <col min="2317" max="2317" width="9.85546875" style="2" customWidth="1"/>
    <col min="2318" max="2318" width="7.140625" style="2" customWidth="1"/>
    <col min="2319" max="2319" width="11.42578125" style="2" customWidth="1"/>
    <col min="2320" max="2320" width="10.7109375" style="2" customWidth="1"/>
    <col min="2321" max="2322" width="11.42578125" style="2" customWidth="1"/>
    <col min="2323" max="2323" width="10.7109375" style="2" customWidth="1"/>
    <col min="2324" max="2325" width="11.42578125" style="2" customWidth="1"/>
    <col min="2326" max="2329" width="11.7109375" style="2" customWidth="1"/>
    <col min="2330" max="2330" width="10.85546875" style="2" customWidth="1"/>
    <col min="2331" max="2331" width="10.28515625" style="2" customWidth="1"/>
    <col min="2332" max="2332" width="11.7109375" style="2" customWidth="1"/>
    <col min="2333" max="2333" width="14" style="2" customWidth="1"/>
    <col min="2334" max="2334" width="15.42578125" style="2" customWidth="1"/>
    <col min="2335" max="2345" width="11.7109375" style="2" customWidth="1"/>
    <col min="2346" max="2346" width="1.7109375" style="2" customWidth="1"/>
    <col min="2347" max="2347" width="25" style="2" customWidth="1"/>
    <col min="2348" max="2348" width="1.7109375" style="2" customWidth="1"/>
    <col min="2349" max="2350" width="13.7109375" style="2" customWidth="1"/>
    <col min="2351" max="2351" width="12.42578125" style="2" customWidth="1"/>
    <col min="2352" max="2352" width="8.42578125" style="2" customWidth="1"/>
    <col min="2353" max="2560" width="8.85546875" style="2"/>
    <col min="2561" max="2561" width="37.42578125" style="2" customWidth="1"/>
    <col min="2562" max="2562" width="20.140625" style="2" customWidth="1"/>
    <col min="2563" max="2563" width="22.28515625" style="2" customWidth="1"/>
    <col min="2564" max="2564" width="18" style="2" customWidth="1"/>
    <col min="2565" max="2568" width="12.7109375" style="2" customWidth="1"/>
    <col min="2569" max="2569" width="21.7109375" style="2" customWidth="1"/>
    <col min="2570" max="2570" width="9.85546875" style="2" customWidth="1"/>
    <col min="2571" max="2571" width="7.140625" style="2" customWidth="1"/>
    <col min="2572" max="2572" width="21.7109375" style="2" customWidth="1"/>
    <col min="2573" max="2573" width="9.85546875" style="2" customWidth="1"/>
    <col min="2574" max="2574" width="7.140625" style="2" customWidth="1"/>
    <col min="2575" max="2575" width="11.42578125" style="2" customWidth="1"/>
    <col min="2576" max="2576" width="10.7109375" style="2" customWidth="1"/>
    <col min="2577" max="2578" width="11.42578125" style="2" customWidth="1"/>
    <col min="2579" max="2579" width="10.7109375" style="2" customWidth="1"/>
    <col min="2580" max="2581" width="11.42578125" style="2" customWidth="1"/>
    <col min="2582" max="2585" width="11.7109375" style="2" customWidth="1"/>
    <col min="2586" max="2586" width="10.85546875" style="2" customWidth="1"/>
    <col min="2587" max="2587" width="10.28515625" style="2" customWidth="1"/>
    <col min="2588" max="2588" width="11.7109375" style="2" customWidth="1"/>
    <col min="2589" max="2589" width="14" style="2" customWidth="1"/>
    <col min="2590" max="2590" width="15.42578125" style="2" customWidth="1"/>
    <col min="2591" max="2601" width="11.7109375" style="2" customWidth="1"/>
    <col min="2602" max="2602" width="1.7109375" style="2" customWidth="1"/>
    <col min="2603" max="2603" width="25" style="2" customWidth="1"/>
    <col min="2604" max="2604" width="1.7109375" style="2" customWidth="1"/>
    <col min="2605" max="2606" width="13.7109375" style="2" customWidth="1"/>
    <col min="2607" max="2607" width="12.42578125" style="2" customWidth="1"/>
    <col min="2608" max="2608" width="8.42578125" style="2" customWidth="1"/>
    <col min="2609" max="2816" width="8.85546875" style="2"/>
    <col min="2817" max="2817" width="37.42578125" style="2" customWidth="1"/>
    <col min="2818" max="2818" width="20.140625" style="2" customWidth="1"/>
    <col min="2819" max="2819" width="22.28515625" style="2" customWidth="1"/>
    <col min="2820" max="2820" width="18" style="2" customWidth="1"/>
    <col min="2821" max="2824" width="12.7109375" style="2" customWidth="1"/>
    <col min="2825" max="2825" width="21.7109375" style="2" customWidth="1"/>
    <col min="2826" max="2826" width="9.85546875" style="2" customWidth="1"/>
    <col min="2827" max="2827" width="7.140625" style="2" customWidth="1"/>
    <col min="2828" max="2828" width="21.7109375" style="2" customWidth="1"/>
    <col min="2829" max="2829" width="9.85546875" style="2" customWidth="1"/>
    <col min="2830" max="2830" width="7.140625" style="2" customWidth="1"/>
    <col min="2831" max="2831" width="11.42578125" style="2" customWidth="1"/>
    <col min="2832" max="2832" width="10.7109375" style="2" customWidth="1"/>
    <col min="2833" max="2834" width="11.42578125" style="2" customWidth="1"/>
    <col min="2835" max="2835" width="10.7109375" style="2" customWidth="1"/>
    <col min="2836" max="2837" width="11.42578125" style="2" customWidth="1"/>
    <col min="2838" max="2841" width="11.7109375" style="2" customWidth="1"/>
    <col min="2842" max="2842" width="10.85546875" style="2" customWidth="1"/>
    <col min="2843" max="2843" width="10.28515625" style="2" customWidth="1"/>
    <col min="2844" max="2844" width="11.7109375" style="2" customWidth="1"/>
    <col min="2845" max="2845" width="14" style="2" customWidth="1"/>
    <col min="2846" max="2846" width="15.42578125" style="2" customWidth="1"/>
    <col min="2847" max="2857" width="11.7109375" style="2" customWidth="1"/>
    <col min="2858" max="2858" width="1.7109375" style="2" customWidth="1"/>
    <col min="2859" max="2859" width="25" style="2" customWidth="1"/>
    <col min="2860" max="2860" width="1.7109375" style="2" customWidth="1"/>
    <col min="2861" max="2862" width="13.7109375" style="2" customWidth="1"/>
    <col min="2863" max="2863" width="12.42578125" style="2" customWidth="1"/>
    <col min="2864" max="2864" width="8.42578125" style="2" customWidth="1"/>
    <col min="2865" max="3072" width="8.85546875" style="2"/>
    <col min="3073" max="3073" width="37.42578125" style="2" customWidth="1"/>
    <col min="3074" max="3074" width="20.140625" style="2" customWidth="1"/>
    <col min="3075" max="3075" width="22.28515625" style="2" customWidth="1"/>
    <col min="3076" max="3076" width="18" style="2" customWidth="1"/>
    <col min="3077" max="3080" width="12.7109375" style="2" customWidth="1"/>
    <col min="3081" max="3081" width="21.7109375" style="2" customWidth="1"/>
    <col min="3082" max="3082" width="9.85546875" style="2" customWidth="1"/>
    <col min="3083" max="3083" width="7.140625" style="2" customWidth="1"/>
    <col min="3084" max="3084" width="21.7109375" style="2" customWidth="1"/>
    <col min="3085" max="3085" width="9.85546875" style="2" customWidth="1"/>
    <col min="3086" max="3086" width="7.140625" style="2" customWidth="1"/>
    <col min="3087" max="3087" width="11.42578125" style="2" customWidth="1"/>
    <col min="3088" max="3088" width="10.7109375" style="2" customWidth="1"/>
    <col min="3089" max="3090" width="11.42578125" style="2" customWidth="1"/>
    <col min="3091" max="3091" width="10.7109375" style="2" customWidth="1"/>
    <col min="3092" max="3093" width="11.42578125" style="2" customWidth="1"/>
    <col min="3094" max="3097" width="11.7109375" style="2" customWidth="1"/>
    <col min="3098" max="3098" width="10.85546875" style="2" customWidth="1"/>
    <col min="3099" max="3099" width="10.28515625" style="2" customWidth="1"/>
    <col min="3100" max="3100" width="11.7109375" style="2" customWidth="1"/>
    <col min="3101" max="3101" width="14" style="2" customWidth="1"/>
    <col min="3102" max="3102" width="15.42578125" style="2" customWidth="1"/>
    <col min="3103" max="3113" width="11.7109375" style="2" customWidth="1"/>
    <col min="3114" max="3114" width="1.7109375" style="2" customWidth="1"/>
    <col min="3115" max="3115" width="25" style="2" customWidth="1"/>
    <col min="3116" max="3116" width="1.7109375" style="2" customWidth="1"/>
    <col min="3117" max="3118" width="13.7109375" style="2" customWidth="1"/>
    <col min="3119" max="3119" width="12.42578125" style="2" customWidth="1"/>
    <col min="3120" max="3120" width="8.42578125" style="2" customWidth="1"/>
    <col min="3121" max="3328" width="8.85546875" style="2"/>
    <col min="3329" max="3329" width="37.42578125" style="2" customWidth="1"/>
    <col min="3330" max="3330" width="20.140625" style="2" customWidth="1"/>
    <col min="3331" max="3331" width="22.28515625" style="2" customWidth="1"/>
    <col min="3332" max="3332" width="18" style="2" customWidth="1"/>
    <col min="3333" max="3336" width="12.7109375" style="2" customWidth="1"/>
    <col min="3337" max="3337" width="21.7109375" style="2" customWidth="1"/>
    <col min="3338" max="3338" width="9.85546875" style="2" customWidth="1"/>
    <col min="3339" max="3339" width="7.140625" style="2" customWidth="1"/>
    <col min="3340" max="3340" width="21.7109375" style="2" customWidth="1"/>
    <col min="3341" max="3341" width="9.85546875" style="2" customWidth="1"/>
    <col min="3342" max="3342" width="7.140625" style="2" customWidth="1"/>
    <col min="3343" max="3343" width="11.42578125" style="2" customWidth="1"/>
    <col min="3344" max="3344" width="10.7109375" style="2" customWidth="1"/>
    <col min="3345" max="3346" width="11.42578125" style="2" customWidth="1"/>
    <col min="3347" max="3347" width="10.7109375" style="2" customWidth="1"/>
    <col min="3348" max="3349" width="11.42578125" style="2" customWidth="1"/>
    <col min="3350" max="3353" width="11.7109375" style="2" customWidth="1"/>
    <col min="3354" max="3354" width="10.85546875" style="2" customWidth="1"/>
    <col min="3355" max="3355" width="10.28515625" style="2" customWidth="1"/>
    <col min="3356" max="3356" width="11.7109375" style="2" customWidth="1"/>
    <col min="3357" max="3357" width="14" style="2" customWidth="1"/>
    <col min="3358" max="3358" width="15.42578125" style="2" customWidth="1"/>
    <col min="3359" max="3369" width="11.7109375" style="2" customWidth="1"/>
    <col min="3370" max="3370" width="1.7109375" style="2" customWidth="1"/>
    <col min="3371" max="3371" width="25" style="2" customWidth="1"/>
    <col min="3372" max="3372" width="1.7109375" style="2" customWidth="1"/>
    <col min="3373" max="3374" width="13.7109375" style="2" customWidth="1"/>
    <col min="3375" max="3375" width="12.42578125" style="2" customWidth="1"/>
    <col min="3376" max="3376" width="8.42578125" style="2" customWidth="1"/>
    <col min="3377" max="3584" width="8.85546875" style="2"/>
    <col min="3585" max="3585" width="37.42578125" style="2" customWidth="1"/>
    <col min="3586" max="3586" width="20.140625" style="2" customWidth="1"/>
    <col min="3587" max="3587" width="22.28515625" style="2" customWidth="1"/>
    <col min="3588" max="3588" width="18" style="2" customWidth="1"/>
    <col min="3589" max="3592" width="12.7109375" style="2" customWidth="1"/>
    <col min="3593" max="3593" width="21.7109375" style="2" customWidth="1"/>
    <col min="3594" max="3594" width="9.85546875" style="2" customWidth="1"/>
    <col min="3595" max="3595" width="7.140625" style="2" customWidth="1"/>
    <col min="3596" max="3596" width="21.7109375" style="2" customWidth="1"/>
    <col min="3597" max="3597" width="9.85546875" style="2" customWidth="1"/>
    <col min="3598" max="3598" width="7.140625" style="2" customWidth="1"/>
    <col min="3599" max="3599" width="11.42578125" style="2" customWidth="1"/>
    <col min="3600" max="3600" width="10.7109375" style="2" customWidth="1"/>
    <col min="3601" max="3602" width="11.42578125" style="2" customWidth="1"/>
    <col min="3603" max="3603" width="10.7109375" style="2" customWidth="1"/>
    <col min="3604" max="3605" width="11.42578125" style="2" customWidth="1"/>
    <col min="3606" max="3609" width="11.7109375" style="2" customWidth="1"/>
    <col min="3610" max="3610" width="10.85546875" style="2" customWidth="1"/>
    <col min="3611" max="3611" width="10.28515625" style="2" customWidth="1"/>
    <col min="3612" max="3612" width="11.7109375" style="2" customWidth="1"/>
    <col min="3613" max="3613" width="14" style="2" customWidth="1"/>
    <col min="3614" max="3614" width="15.42578125" style="2" customWidth="1"/>
    <col min="3615" max="3625" width="11.7109375" style="2" customWidth="1"/>
    <col min="3626" max="3626" width="1.7109375" style="2" customWidth="1"/>
    <col min="3627" max="3627" width="25" style="2" customWidth="1"/>
    <col min="3628" max="3628" width="1.7109375" style="2" customWidth="1"/>
    <col min="3629" max="3630" width="13.7109375" style="2" customWidth="1"/>
    <col min="3631" max="3631" width="12.42578125" style="2" customWidth="1"/>
    <col min="3632" max="3632" width="8.42578125" style="2" customWidth="1"/>
    <col min="3633" max="3840" width="8.85546875" style="2"/>
    <col min="3841" max="3841" width="37.42578125" style="2" customWidth="1"/>
    <col min="3842" max="3842" width="20.140625" style="2" customWidth="1"/>
    <col min="3843" max="3843" width="22.28515625" style="2" customWidth="1"/>
    <col min="3844" max="3844" width="18" style="2" customWidth="1"/>
    <col min="3845" max="3848" width="12.7109375" style="2" customWidth="1"/>
    <col min="3849" max="3849" width="21.7109375" style="2" customWidth="1"/>
    <col min="3850" max="3850" width="9.85546875" style="2" customWidth="1"/>
    <col min="3851" max="3851" width="7.140625" style="2" customWidth="1"/>
    <col min="3852" max="3852" width="21.7109375" style="2" customWidth="1"/>
    <col min="3853" max="3853" width="9.85546875" style="2" customWidth="1"/>
    <col min="3854" max="3854" width="7.140625" style="2" customWidth="1"/>
    <col min="3855" max="3855" width="11.42578125" style="2" customWidth="1"/>
    <col min="3856" max="3856" width="10.7109375" style="2" customWidth="1"/>
    <col min="3857" max="3858" width="11.42578125" style="2" customWidth="1"/>
    <col min="3859" max="3859" width="10.7109375" style="2" customWidth="1"/>
    <col min="3860" max="3861" width="11.42578125" style="2" customWidth="1"/>
    <col min="3862" max="3865" width="11.7109375" style="2" customWidth="1"/>
    <col min="3866" max="3866" width="10.85546875" style="2" customWidth="1"/>
    <col min="3867" max="3867" width="10.28515625" style="2" customWidth="1"/>
    <col min="3868" max="3868" width="11.7109375" style="2" customWidth="1"/>
    <col min="3869" max="3869" width="14" style="2" customWidth="1"/>
    <col min="3870" max="3870" width="15.42578125" style="2" customWidth="1"/>
    <col min="3871" max="3881" width="11.7109375" style="2" customWidth="1"/>
    <col min="3882" max="3882" width="1.7109375" style="2" customWidth="1"/>
    <col min="3883" max="3883" width="25" style="2" customWidth="1"/>
    <col min="3884" max="3884" width="1.7109375" style="2" customWidth="1"/>
    <col min="3885" max="3886" width="13.7109375" style="2" customWidth="1"/>
    <col min="3887" max="3887" width="12.42578125" style="2" customWidth="1"/>
    <col min="3888" max="3888" width="8.42578125" style="2" customWidth="1"/>
    <col min="3889" max="4096" width="8.85546875" style="2"/>
    <col min="4097" max="4097" width="37.42578125" style="2" customWidth="1"/>
    <col min="4098" max="4098" width="20.140625" style="2" customWidth="1"/>
    <col min="4099" max="4099" width="22.28515625" style="2" customWidth="1"/>
    <col min="4100" max="4100" width="18" style="2" customWidth="1"/>
    <col min="4101" max="4104" width="12.7109375" style="2" customWidth="1"/>
    <col min="4105" max="4105" width="21.7109375" style="2" customWidth="1"/>
    <col min="4106" max="4106" width="9.85546875" style="2" customWidth="1"/>
    <col min="4107" max="4107" width="7.140625" style="2" customWidth="1"/>
    <col min="4108" max="4108" width="21.7109375" style="2" customWidth="1"/>
    <col min="4109" max="4109" width="9.85546875" style="2" customWidth="1"/>
    <col min="4110" max="4110" width="7.140625" style="2" customWidth="1"/>
    <col min="4111" max="4111" width="11.42578125" style="2" customWidth="1"/>
    <col min="4112" max="4112" width="10.7109375" style="2" customWidth="1"/>
    <col min="4113" max="4114" width="11.42578125" style="2" customWidth="1"/>
    <col min="4115" max="4115" width="10.7109375" style="2" customWidth="1"/>
    <col min="4116" max="4117" width="11.42578125" style="2" customWidth="1"/>
    <col min="4118" max="4121" width="11.7109375" style="2" customWidth="1"/>
    <col min="4122" max="4122" width="10.85546875" style="2" customWidth="1"/>
    <col min="4123" max="4123" width="10.28515625" style="2" customWidth="1"/>
    <col min="4124" max="4124" width="11.7109375" style="2" customWidth="1"/>
    <col min="4125" max="4125" width="14" style="2" customWidth="1"/>
    <col min="4126" max="4126" width="15.42578125" style="2" customWidth="1"/>
    <col min="4127" max="4137" width="11.7109375" style="2" customWidth="1"/>
    <col min="4138" max="4138" width="1.7109375" style="2" customWidth="1"/>
    <col min="4139" max="4139" width="25" style="2" customWidth="1"/>
    <col min="4140" max="4140" width="1.7109375" style="2" customWidth="1"/>
    <col min="4141" max="4142" width="13.7109375" style="2" customWidth="1"/>
    <col min="4143" max="4143" width="12.42578125" style="2" customWidth="1"/>
    <col min="4144" max="4144" width="8.42578125" style="2" customWidth="1"/>
    <col min="4145" max="4352" width="8.85546875" style="2"/>
    <col min="4353" max="4353" width="37.42578125" style="2" customWidth="1"/>
    <col min="4354" max="4354" width="20.140625" style="2" customWidth="1"/>
    <col min="4355" max="4355" width="22.28515625" style="2" customWidth="1"/>
    <col min="4356" max="4356" width="18" style="2" customWidth="1"/>
    <col min="4357" max="4360" width="12.7109375" style="2" customWidth="1"/>
    <col min="4361" max="4361" width="21.7109375" style="2" customWidth="1"/>
    <col min="4362" max="4362" width="9.85546875" style="2" customWidth="1"/>
    <col min="4363" max="4363" width="7.140625" style="2" customWidth="1"/>
    <col min="4364" max="4364" width="21.7109375" style="2" customWidth="1"/>
    <col min="4365" max="4365" width="9.85546875" style="2" customWidth="1"/>
    <col min="4366" max="4366" width="7.140625" style="2" customWidth="1"/>
    <col min="4367" max="4367" width="11.42578125" style="2" customWidth="1"/>
    <col min="4368" max="4368" width="10.7109375" style="2" customWidth="1"/>
    <col min="4369" max="4370" width="11.42578125" style="2" customWidth="1"/>
    <col min="4371" max="4371" width="10.7109375" style="2" customWidth="1"/>
    <col min="4372" max="4373" width="11.42578125" style="2" customWidth="1"/>
    <col min="4374" max="4377" width="11.7109375" style="2" customWidth="1"/>
    <col min="4378" max="4378" width="10.85546875" style="2" customWidth="1"/>
    <col min="4379" max="4379" width="10.28515625" style="2" customWidth="1"/>
    <col min="4380" max="4380" width="11.7109375" style="2" customWidth="1"/>
    <col min="4381" max="4381" width="14" style="2" customWidth="1"/>
    <col min="4382" max="4382" width="15.42578125" style="2" customWidth="1"/>
    <col min="4383" max="4393" width="11.7109375" style="2" customWidth="1"/>
    <col min="4394" max="4394" width="1.7109375" style="2" customWidth="1"/>
    <col min="4395" max="4395" width="25" style="2" customWidth="1"/>
    <col min="4396" max="4396" width="1.7109375" style="2" customWidth="1"/>
    <col min="4397" max="4398" width="13.7109375" style="2" customWidth="1"/>
    <col min="4399" max="4399" width="12.42578125" style="2" customWidth="1"/>
    <col min="4400" max="4400" width="8.42578125" style="2" customWidth="1"/>
    <col min="4401" max="4608" width="8.85546875" style="2"/>
    <col min="4609" max="4609" width="37.42578125" style="2" customWidth="1"/>
    <col min="4610" max="4610" width="20.140625" style="2" customWidth="1"/>
    <col min="4611" max="4611" width="22.28515625" style="2" customWidth="1"/>
    <col min="4612" max="4612" width="18" style="2" customWidth="1"/>
    <col min="4613" max="4616" width="12.7109375" style="2" customWidth="1"/>
    <col min="4617" max="4617" width="21.7109375" style="2" customWidth="1"/>
    <col min="4618" max="4618" width="9.85546875" style="2" customWidth="1"/>
    <col min="4619" max="4619" width="7.140625" style="2" customWidth="1"/>
    <col min="4620" max="4620" width="21.7109375" style="2" customWidth="1"/>
    <col min="4621" max="4621" width="9.85546875" style="2" customWidth="1"/>
    <col min="4622" max="4622" width="7.140625" style="2" customWidth="1"/>
    <col min="4623" max="4623" width="11.42578125" style="2" customWidth="1"/>
    <col min="4624" max="4624" width="10.7109375" style="2" customWidth="1"/>
    <col min="4625" max="4626" width="11.42578125" style="2" customWidth="1"/>
    <col min="4627" max="4627" width="10.7109375" style="2" customWidth="1"/>
    <col min="4628" max="4629" width="11.42578125" style="2" customWidth="1"/>
    <col min="4630" max="4633" width="11.7109375" style="2" customWidth="1"/>
    <col min="4634" max="4634" width="10.85546875" style="2" customWidth="1"/>
    <col min="4635" max="4635" width="10.28515625" style="2" customWidth="1"/>
    <col min="4636" max="4636" width="11.7109375" style="2" customWidth="1"/>
    <col min="4637" max="4637" width="14" style="2" customWidth="1"/>
    <col min="4638" max="4638" width="15.42578125" style="2" customWidth="1"/>
    <col min="4639" max="4649" width="11.7109375" style="2" customWidth="1"/>
    <col min="4650" max="4650" width="1.7109375" style="2" customWidth="1"/>
    <col min="4651" max="4651" width="25" style="2" customWidth="1"/>
    <col min="4652" max="4652" width="1.7109375" style="2" customWidth="1"/>
    <col min="4653" max="4654" width="13.7109375" style="2" customWidth="1"/>
    <col min="4655" max="4655" width="12.42578125" style="2" customWidth="1"/>
    <col min="4656" max="4656" width="8.42578125" style="2" customWidth="1"/>
    <col min="4657" max="4864" width="8.85546875" style="2"/>
    <col min="4865" max="4865" width="37.42578125" style="2" customWidth="1"/>
    <col min="4866" max="4866" width="20.140625" style="2" customWidth="1"/>
    <col min="4867" max="4867" width="22.28515625" style="2" customWidth="1"/>
    <col min="4868" max="4868" width="18" style="2" customWidth="1"/>
    <col min="4869" max="4872" width="12.7109375" style="2" customWidth="1"/>
    <col min="4873" max="4873" width="21.7109375" style="2" customWidth="1"/>
    <col min="4874" max="4874" width="9.85546875" style="2" customWidth="1"/>
    <col min="4875" max="4875" width="7.140625" style="2" customWidth="1"/>
    <col min="4876" max="4876" width="21.7109375" style="2" customWidth="1"/>
    <col min="4877" max="4877" width="9.85546875" style="2" customWidth="1"/>
    <col min="4878" max="4878" width="7.140625" style="2" customWidth="1"/>
    <col min="4879" max="4879" width="11.42578125" style="2" customWidth="1"/>
    <col min="4880" max="4880" width="10.7109375" style="2" customWidth="1"/>
    <col min="4881" max="4882" width="11.42578125" style="2" customWidth="1"/>
    <col min="4883" max="4883" width="10.7109375" style="2" customWidth="1"/>
    <col min="4884" max="4885" width="11.42578125" style="2" customWidth="1"/>
    <col min="4886" max="4889" width="11.7109375" style="2" customWidth="1"/>
    <col min="4890" max="4890" width="10.85546875" style="2" customWidth="1"/>
    <col min="4891" max="4891" width="10.28515625" style="2" customWidth="1"/>
    <col min="4892" max="4892" width="11.7109375" style="2" customWidth="1"/>
    <col min="4893" max="4893" width="14" style="2" customWidth="1"/>
    <col min="4894" max="4894" width="15.42578125" style="2" customWidth="1"/>
    <col min="4895" max="4905" width="11.7109375" style="2" customWidth="1"/>
    <col min="4906" max="4906" width="1.7109375" style="2" customWidth="1"/>
    <col min="4907" max="4907" width="25" style="2" customWidth="1"/>
    <col min="4908" max="4908" width="1.7109375" style="2" customWidth="1"/>
    <col min="4909" max="4910" width="13.7109375" style="2" customWidth="1"/>
    <col min="4911" max="4911" width="12.42578125" style="2" customWidth="1"/>
    <col min="4912" max="4912" width="8.42578125" style="2" customWidth="1"/>
    <col min="4913" max="5120" width="8.85546875" style="2"/>
    <col min="5121" max="5121" width="37.42578125" style="2" customWidth="1"/>
    <col min="5122" max="5122" width="20.140625" style="2" customWidth="1"/>
    <col min="5123" max="5123" width="22.28515625" style="2" customWidth="1"/>
    <col min="5124" max="5124" width="18" style="2" customWidth="1"/>
    <col min="5125" max="5128" width="12.7109375" style="2" customWidth="1"/>
    <col min="5129" max="5129" width="21.7109375" style="2" customWidth="1"/>
    <col min="5130" max="5130" width="9.85546875" style="2" customWidth="1"/>
    <col min="5131" max="5131" width="7.140625" style="2" customWidth="1"/>
    <col min="5132" max="5132" width="21.7109375" style="2" customWidth="1"/>
    <col min="5133" max="5133" width="9.85546875" style="2" customWidth="1"/>
    <col min="5134" max="5134" width="7.140625" style="2" customWidth="1"/>
    <col min="5135" max="5135" width="11.42578125" style="2" customWidth="1"/>
    <col min="5136" max="5136" width="10.7109375" style="2" customWidth="1"/>
    <col min="5137" max="5138" width="11.42578125" style="2" customWidth="1"/>
    <col min="5139" max="5139" width="10.7109375" style="2" customWidth="1"/>
    <col min="5140" max="5141" width="11.42578125" style="2" customWidth="1"/>
    <col min="5142" max="5145" width="11.7109375" style="2" customWidth="1"/>
    <col min="5146" max="5146" width="10.85546875" style="2" customWidth="1"/>
    <col min="5147" max="5147" width="10.28515625" style="2" customWidth="1"/>
    <col min="5148" max="5148" width="11.7109375" style="2" customWidth="1"/>
    <col min="5149" max="5149" width="14" style="2" customWidth="1"/>
    <col min="5150" max="5150" width="15.42578125" style="2" customWidth="1"/>
    <col min="5151" max="5161" width="11.7109375" style="2" customWidth="1"/>
    <col min="5162" max="5162" width="1.7109375" style="2" customWidth="1"/>
    <col min="5163" max="5163" width="25" style="2" customWidth="1"/>
    <col min="5164" max="5164" width="1.7109375" style="2" customWidth="1"/>
    <col min="5165" max="5166" width="13.7109375" style="2" customWidth="1"/>
    <col min="5167" max="5167" width="12.42578125" style="2" customWidth="1"/>
    <col min="5168" max="5168" width="8.42578125" style="2" customWidth="1"/>
    <col min="5169" max="5376" width="8.85546875" style="2"/>
    <col min="5377" max="5377" width="37.42578125" style="2" customWidth="1"/>
    <col min="5378" max="5378" width="20.140625" style="2" customWidth="1"/>
    <col min="5379" max="5379" width="22.28515625" style="2" customWidth="1"/>
    <col min="5380" max="5380" width="18" style="2" customWidth="1"/>
    <col min="5381" max="5384" width="12.7109375" style="2" customWidth="1"/>
    <col min="5385" max="5385" width="21.7109375" style="2" customWidth="1"/>
    <col min="5386" max="5386" width="9.85546875" style="2" customWidth="1"/>
    <col min="5387" max="5387" width="7.140625" style="2" customWidth="1"/>
    <col min="5388" max="5388" width="21.7109375" style="2" customWidth="1"/>
    <col min="5389" max="5389" width="9.85546875" style="2" customWidth="1"/>
    <col min="5390" max="5390" width="7.140625" style="2" customWidth="1"/>
    <col min="5391" max="5391" width="11.42578125" style="2" customWidth="1"/>
    <col min="5392" max="5392" width="10.7109375" style="2" customWidth="1"/>
    <col min="5393" max="5394" width="11.42578125" style="2" customWidth="1"/>
    <col min="5395" max="5395" width="10.7109375" style="2" customWidth="1"/>
    <col min="5396" max="5397" width="11.42578125" style="2" customWidth="1"/>
    <col min="5398" max="5401" width="11.7109375" style="2" customWidth="1"/>
    <col min="5402" max="5402" width="10.85546875" style="2" customWidth="1"/>
    <col min="5403" max="5403" width="10.28515625" style="2" customWidth="1"/>
    <col min="5404" max="5404" width="11.7109375" style="2" customWidth="1"/>
    <col min="5405" max="5405" width="14" style="2" customWidth="1"/>
    <col min="5406" max="5406" width="15.42578125" style="2" customWidth="1"/>
    <col min="5407" max="5417" width="11.7109375" style="2" customWidth="1"/>
    <col min="5418" max="5418" width="1.7109375" style="2" customWidth="1"/>
    <col min="5419" max="5419" width="25" style="2" customWidth="1"/>
    <col min="5420" max="5420" width="1.7109375" style="2" customWidth="1"/>
    <col min="5421" max="5422" width="13.7109375" style="2" customWidth="1"/>
    <col min="5423" max="5423" width="12.42578125" style="2" customWidth="1"/>
    <col min="5424" max="5424" width="8.42578125" style="2" customWidth="1"/>
    <col min="5425" max="5632" width="8.85546875" style="2"/>
    <col min="5633" max="5633" width="37.42578125" style="2" customWidth="1"/>
    <col min="5634" max="5634" width="20.140625" style="2" customWidth="1"/>
    <col min="5635" max="5635" width="22.28515625" style="2" customWidth="1"/>
    <col min="5636" max="5636" width="18" style="2" customWidth="1"/>
    <col min="5637" max="5640" width="12.7109375" style="2" customWidth="1"/>
    <col min="5641" max="5641" width="21.7109375" style="2" customWidth="1"/>
    <col min="5642" max="5642" width="9.85546875" style="2" customWidth="1"/>
    <col min="5643" max="5643" width="7.140625" style="2" customWidth="1"/>
    <col min="5644" max="5644" width="21.7109375" style="2" customWidth="1"/>
    <col min="5645" max="5645" width="9.85546875" style="2" customWidth="1"/>
    <col min="5646" max="5646" width="7.140625" style="2" customWidth="1"/>
    <col min="5647" max="5647" width="11.42578125" style="2" customWidth="1"/>
    <col min="5648" max="5648" width="10.7109375" style="2" customWidth="1"/>
    <col min="5649" max="5650" width="11.42578125" style="2" customWidth="1"/>
    <col min="5651" max="5651" width="10.7109375" style="2" customWidth="1"/>
    <col min="5652" max="5653" width="11.42578125" style="2" customWidth="1"/>
    <col min="5654" max="5657" width="11.7109375" style="2" customWidth="1"/>
    <col min="5658" max="5658" width="10.85546875" style="2" customWidth="1"/>
    <col min="5659" max="5659" width="10.28515625" style="2" customWidth="1"/>
    <col min="5660" max="5660" width="11.7109375" style="2" customWidth="1"/>
    <col min="5661" max="5661" width="14" style="2" customWidth="1"/>
    <col min="5662" max="5662" width="15.42578125" style="2" customWidth="1"/>
    <col min="5663" max="5673" width="11.7109375" style="2" customWidth="1"/>
    <col min="5674" max="5674" width="1.7109375" style="2" customWidth="1"/>
    <col min="5675" max="5675" width="25" style="2" customWidth="1"/>
    <col min="5676" max="5676" width="1.7109375" style="2" customWidth="1"/>
    <col min="5677" max="5678" width="13.7109375" style="2" customWidth="1"/>
    <col min="5679" max="5679" width="12.42578125" style="2" customWidth="1"/>
    <col min="5680" max="5680" width="8.42578125" style="2" customWidth="1"/>
    <col min="5681" max="5888" width="8.85546875" style="2"/>
    <col min="5889" max="5889" width="37.42578125" style="2" customWidth="1"/>
    <col min="5890" max="5890" width="20.140625" style="2" customWidth="1"/>
    <col min="5891" max="5891" width="22.28515625" style="2" customWidth="1"/>
    <col min="5892" max="5892" width="18" style="2" customWidth="1"/>
    <col min="5893" max="5896" width="12.7109375" style="2" customWidth="1"/>
    <col min="5897" max="5897" width="21.7109375" style="2" customWidth="1"/>
    <col min="5898" max="5898" width="9.85546875" style="2" customWidth="1"/>
    <col min="5899" max="5899" width="7.140625" style="2" customWidth="1"/>
    <col min="5900" max="5900" width="21.7109375" style="2" customWidth="1"/>
    <col min="5901" max="5901" width="9.85546875" style="2" customWidth="1"/>
    <col min="5902" max="5902" width="7.140625" style="2" customWidth="1"/>
    <col min="5903" max="5903" width="11.42578125" style="2" customWidth="1"/>
    <col min="5904" max="5904" width="10.7109375" style="2" customWidth="1"/>
    <col min="5905" max="5906" width="11.42578125" style="2" customWidth="1"/>
    <col min="5907" max="5907" width="10.7109375" style="2" customWidth="1"/>
    <col min="5908" max="5909" width="11.42578125" style="2" customWidth="1"/>
    <col min="5910" max="5913" width="11.7109375" style="2" customWidth="1"/>
    <col min="5914" max="5914" width="10.85546875" style="2" customWidth="1"/>
    <col min="5915" max="5915" width="10.28515625" style="2" customWidth="1"/>
    <col min="5916" max="5916" width="11.7109375" style="2" customWidth="1"/>
    <col min="5917" max="5917" width="14" style="2" customWidth="1"/>
    <col min="5918" max="5918" width="15.42578125" style="2" customWidth="1"/>
    <col min="5919" max="5929" width="11.7109375" style="2" customWidth="1"/>
    <col min="5930" max="5930" width="1.7109375" style="2" customWidth="1"/>
    <col min="5931" max="5931" width="25" style="2" customWidth="1"/>
    <col min="5932" max="5932" width="1.7109375" style="2" customWidth="1"/>
    <col min="5933" max="5934" width="13.7109375" style="2" customWidth="1"/>
    <col min="5935" max="5935" width="12.42578125" style="2" customWidth="1"/>
    <col min="5936" max="5936" width="8.42578125" style="2" customWidth="1"/>
    <col min="5937" max="6144" width="8.85546875" style="2"/>
    <col min="6145" max="6145" width="37.42578125" style="2" customWidth="1"/>
    <col min="6146" max="6146" width="20.140625" style="2" customWidth="1"/>
    <col min="6147" max="6147" width="22.28515625" style="2" customWidth="1"/>
    <col min="6148" max="6148" width="18" style="2" customWidth="1"/>
    <col min="6149" max="6152" width="12.7109375" style="2" customWidth="1"/>
    <col min="6153" max="6153" width="21.7109375" style="2" customWidth="1"/>
    <col min="6154" max="6154" width="9.85546875" style="2" customWidth="1"/>
    <col min="6155" max="6155" width="7.140625" style="2" customWidth="1"/>
    <col min="6156" max="6156" width="21.7109375" style="2" customWidth="1"/>
    <col min="6157" max="6157" width="9.85546875" style="2" customWidth="1"/>
    <col min="6158" max="6158" width="7.140625" style="2" customWidth="1"/>
    <col min="6159" max="6159" width="11.42578125" style="2" customWidth="1"/>
    <col min="6160" max="6160" width="10.7109375" style="2" customWidth="1"/>
    <col min="6161" max="6162" width="11.42578125" style="2" customWidth="1"/>
    <col min="6163" max="6163" width="10.7109375" style="2" customWidth="1"/>
    <col min="6164" max="6165" width="11.42578125" style="2" customWidth="1"/>
    <col min="6166" max="6169" width="11.7109375" style="2" customWidth="1"/>
    <col min="6170" max="6170" width="10.85546875" style="2" customWidth="1"/>
    <col min="6171" max="6171" width="10.28515625" style="2" customWidth="1"/>
    <col min="6172" max="6172" width="11.7109375" style="2" customWidth="1"/>
    <col min="6173" max="6173" width="14" style="2" customWidth="1"/>
    <col min="6174" max="6174" width="15.42578125" style="2" customWidth="1"/>
    <col min="6175" max="6185" width="11.7109375" style="2" customWidth="1"/>
    <col min="6186" max="6186" width="1.7109375" style="2" customWidth="1"/>
    <col min="6187" max="6187" width="25" style="2" customWidth="1"/>
    <col min="6188" max="6188" width="1.7109375" style="2" customWidth="1"/>
    <col min="6189" max="6190" width="13.7109375" style="2" customWidth="1"/>
    <col min="6191" max="6191" width="12.42578125" style="2" customWidth="1"/>
    <col min="6192" max="6192" width="8.42578125" style="2" customWidth="1"/>
    <col min="6193" max="6400" width="8.85546875" style="2"/>
    <col min="6401" max="6401" width="37.42578125" style="2" customWidth="1"/>
    <col min="6402" max="6402" width="20.140625" style="2" customWidth="1"/>
    <col min="6403" max="6403" width="22.28515625" style="2" customWidth="1"/>
    <col min="6404" max="6404" width="18" style="2" customWidth="1"/>
    <col min="6405" max="6408" width="12.7109375" style="2" customWidth="1"/>
    <col min="6409" max="6409" width="21.7109375" style="2" customWidth="1"/>
    <col min="6410" max="6410" width="9.85546875" style="2" customWidth="1"/>
    <col min="6411" max="6411" width="7.140625" style="2" customWidth="1"/>
    <col min="6412" max="6412" width="21.7109375" style="2" customWidth="1"/>
    <col min="6413" max="6413" width="9.85546875" style="2" customWidth="1"/>
    <col min="6414" max="6414" width="7.140625" style="2" customWidth="1"/>
    <col min="6415" max="6415" width="11.42578125" style="2" customWidth="1"/>
    <col min="6416" max="6416" width="10.7109375" style="2" customWidth="1"/>
    <col min="6417" max="6418" width="11.42578125" style="2" customWidth="1"/>
    <col min="6419" max="6419" width="10.7109375" style="2" customWidth="1"/>
    <col min="6420" max="6421" width="11.42578125" style="2" customWidth="1"/>
    <col min="6422" max="6425" width="11.7109375" style="2" customWidth="1"/>
    <col min="6426" max="6426" width="10.85546875" style="2" customWidth="1"/>
    <col min="6427" max="6427" width="10.28515625" style="2" customWidth="1"/>
    <col min="6428" max="6428" width="11.7109375" style="2" customWidth="1"/>
    <col min="6429" max="6429" width="14" style="2" customWidth="1"/>
    <col min="6430" max="6430" width="15.42578125" style="2" customWidth="1"/>
    <col min="6431" max="6441" width="11.7109375" style="2" customWidth="1"/>
    <col min="6442" max="6442" width="1.7109375" style="2" customWidth="1"/>
    <col min="6443" max="6443" width="25" style="2" customWidth="1"/>
    <col min="6444" max="6444" width="1.7109375" style="2" customWidth="1"/>
    <col min="6445" max="6446" width="13.7109375" style="2" customWidth="1"/>
    <col min="6447" max="6447" width="12.42578125" style="2" customWidth="1"/>
    <col min="6448" max="6448" width="8.42578125" style="2" customWidth="1"/>
    <col min="6449" max="6656" width="8.85546875" style="2"/>
    <col min="6657" max="6657" width="37.42578125" style="2" customWidth="1"/>
    <col min="6658" max="6658" width="20.140625" style="2" customWidth="1"/>
    <col min="6659" max="6659" width="22.28515625" style="2" customWidth="1"/>
    <col min="6660" max="6660" width="18" style="2" customWidth="1"/>
    <col min="6661" max="6664" width="12.7109375" style="2" customWidth="1"/>
    <col min="6665" max="6665" width="21.7109375" style="2" customWidth="1"/>
    <col min="6666" max="6666" width="9.85546875" style="2" customWidth="1"/>
    <col min="6667" max="6667" width="7.140625" style="2" customWidth="1"/>
    <col min="6668" max="6668" width="21.7109375" style="2" customWidth="1"/>
    <col min="6669" max="6669" width="9.85546875" style="2" customWidth="1"/>
    <col min="6670" max="6670" width="7.140625" style="2" customWidth="1"/>
    <col min="6671" max="6671" width="11.42578125" style="2" customWidth="1"/>
    <col min="6672" max="6672" width="10.7109375" style="2" customWidth="1"/>
    <col min="6673" max="6674" width="11.42578125" style="2" customWidth="1"/>
    <col min="6675" max="6675" width="10.7109375" style="2" customWidth="1"/>
    <col min="6676" max="6677" width="11.42578125" style="2" customWidth="1"/>
    <col min="6678" max="6681" width="11.7109375" style="2" customWidth="1"/>
    <col min="6682" max="6682" width="10.85546875" style="2" customWidth="1"/>
    <col min="6683" max="6683" width="10.28515625" style="2" customWidth="1"/>
    <col min="6684" max="6684" width="11.7109375" style="2" customWidth="1"/>
    <col min="6685" max="6685" width="14" style="2" customWidth="1"/>
    <col min="6686" max="6686" width="15.42578125" style="2" customWidth="1"/>
    <col min="6687" max="6697" width="11.7109375" style="2" customWidth="1"/>
    <col min="6698" max="6698" width="1.7109375" style="2" customWidth="1"/>
    <col min="6699" max="6699" width="25" style="2" customWidth="1"/>
    <col min="6700" max="6700" width="1.7109375" style="2" customWidth="1"/>
    <col min="6701" max="6702" width="13.7109375" style="2" customWidth="1"/>
    <col min="6703" max="6703" width="12.42578125" style="2" customWidth="1"/>
    <col min="6704" max="6704" width="8.42578125" style="2" customWidth="1"/>
    <col min="6705" max="6912" width="8.85546875" style="2"/>
    <col min="6913" max="6913" width="37.42578125" style="2" customWidth="1"/>
    <col min="6914" max="6914" width="20.140625" style="2" customWidth="1"/>
    <col min="6915" max="6915" width="22.28515625" style="2" customWidth="1"/>
    <col min="6916" max="6916" width="18" style="2" customWidth="1"/>
    <col min="6917" max="6920" width="12.7109375" style="2" customWidth="1"/>
    <col min="6921" max="6921" width="21.7109375" style="2" customWidth="1"/>
    <col min="6922" max="6922" width="9.85546875" style="2" customWidth="1"/>
    <col min="6923" max="6923" width="7.140625" style="2" customWidth="1"/>
    <col min="6924" max="6924" width="21.7109375" style="2" customWidth="1"/>
    <col min="6925" max="6925" width="9.85546875" style="2" customWidth="1"/>
    <col min="6926" max="6926" width="7.140625" style="2" customWidth="1"/>
    <col min="6927" max="6927" width="11.42578125" style="2" customWidth="1"/>
    <col min="6928" max="6928" width="10.7109375" style="2" customWidth="1"/>
    <col min="6929" max="6930" width="11.42578125" style="2" customWidth="1"/>
    <col min="6931" max="6931" width="10.7109375" style="2" customWidth="1"/>
    <col min="6932" max="6933" width="11.42578125" style="2" customWidth="1"/>
    <col min="6934" max="6937" width="11.7109375" style="2" customWidth="1"/>
    <col min="6938" max="6938" width="10.85546875" style="2" customWidth="1"/>
    <col min="6939" max="6939" width="10.28515625" style="2" customWidth="1"/>
    <col min="6940" max="6940" width="11.7109375" style="2" customWidth="1"/>
    <col min="6941" max="6941" width="14" style="2" customWidth="1"/>
    <col min="6942" max="6942" width="15.42578125" style="2" customWidth="1"/>
    <col min="6943" max="6953" width="11.7109375" style="2" customWidth="1"/>
    <col min="6954" max="6954" width="1.7109375" style="2" customWidth="1"/>
    <col min="6955" max="6955" width="25" style="2" customWidth="1"/>
    <col min="6956" max="6956" width="1.7109375" style="2" customWidth="1"/>
    <col min="6957" max="6958" width="13.7109375" style="2" customWidth="1"/>
    <col min="6959" max="6959" width="12.42578125" style="2" customWidth="1"/>
    <col min="6960" max="6960" width="8.42578125" style="2" customWidth="1"/>
    <col min="6961" max="7168" width="8.85546875" style="2"/>
    <col min="7169" max="7169" width="37.42578125" style="2" customWidth="1"/>
    <col min="7170" max="7170" width="20.140625" style="2" customWidth="1"/>
    <col min="7171" max="7171" width="22.28515625" style="2" customWidth="1"/>
    <col min="7172" max="7172" width="18" style="2" customWidth="1"/>
    <col min="7173" max="7176" width="12.7109375" style="2" customWidth="1"/>
    <col min="7177" max="7177" width="21.7109375" style="2" customWidth="1"/>
    <col min="7178" max="7178" width="9.85546875" style="2" customWidth="1"/>
    <col min="7179" max="7179" width="7.140625" style="2" customWidth="1"/>
    <col min="7180" max="7180" width="21.7109375" style="2" customWidth="1"/>
    <col min="7181" max="7181" width="9.85546875" style="2" customWidth="1"/>
    <col min="7182" max="7182" width="7.140625" style="2" customWidth="1"/>
    <col min="7183" max="7183" width="11.42578125" style="2" customWidth="1"/>
    <col min="7184" max="7184" width="10.7109375" style="2" customWidth="1"/>
    <col min="7185" max="7186" width="11.42578125" style="2" customWidth="1"/>
    <col min="7187" max="7187" width="10.7109375" style="2" customWidth="1"/>
    <col min="7188" max="7189" width="11.42578125" style="2" customWidth="1"/>
    <col min="7190" max="7193" width="11.7109375" style="2" customWidth="1"/>
    <col min="7194" max="7194" width="10.85546875" style="2" customWidth="1"/>
    <col min="7195" max="7195" width="10.28515625" style="2" customWidth="1"/>
    <col min="7196" max="7196" width="11.7109375" style="2" customWidth="1"/>
    <col min="7197" max="7197" width="14" style="2" customWidth="1"/>
    <col min="7198" max="7198" width="15.42578125" style="2" customWidth="1"/>
    <col min="7199" max="7209" width="11.7109375" style="2" customWidth="1"/>
    <col min="7210" max="7210" width="1.7109375" style="2" customWidth="1"/>
    <col min="7211" max="7211" width="25" style="2" customWidth="1"/>
    <col min="7212" max="7212" width="1.7109375" style="2" customWidth="1"/>
    <col min="7213" max="7214" width="13.7109375" style="2" customWidth="1"/>
    <col min="7215" max="7215" width="12.42578125" style="2" customWidth="1"/>
    <col min="7216" max="7216" width="8.42578125" style="2" customWidth="1"/>
    <col min="7217" max="7424" width="8.85546875" style="2"/>
    <col min="7425" max="7425" width="37.42578125" style="2" customWidth="1"/>
    <col min="7426" max="7426" width="20.140625" style="2" customWidth="1"/>
    <col min="7427" max="7427" width="22.28515625" style="2" customWidth="1"/>
    <col min="7428" max="7428" width="18" style="2" customWidth="1"/>
    <col min="7429" max="7432" width="12.7109375" style="2" customWidth="1"/>
    <col min="7433" max="7433" width="21.7109375" style="2" customWidth="1"/>
    <col min="7434" max="7434" width="9.85546875" style="2" customWidth="1"/>
    <col min="7435" max="7435" width="7.140625" style="2" customWidth="1"/>
    <col min="7436" max="7436" width="21.7109375" style="2" customWidth="1"/>
    <col min="7437" max="7437" width="9.85546875" style="2" customWidth="1"/>
    <col min="7438" max="7438" width="7.140625" style="2" customWidth="1"/>
    <col min="7439" max="7439" width="11.42578125" style="2" customWidth="1"/>
    <col min="7440" max="7440" width="10.7109375" style="2" customWidth="1"/>
    <col min="7441" max="7442" width="11.42578125" style="2" customWidth="1"/>
    <col min="7443" max="7443" width="10.7109375" style="2" customWidth="1"/>
    <col min="7444" max="7445" width="11.42578125" style="2" customWidth="1"/>
    <col min="7446" max="7449" width="11.7109375" style="2" customWidth="1"/>
    <col min="7450" max="7450" width="10.85546875" style="2" customWidth="1"/>
    <col min="7451" max="7451" width="10.28515625" style="2" customWidth="1"/>
    <col min="7452" max="7452" width="11.7109375" style="2" customWidth="1"/>
    <col min="7453" max="7453" width="14" style="2" customWidth="1"/>
    <col min="7454" max="7454" width="15.42578125" style="2" customWidth="1"/>
    <col min="7455" max="7465" width="11.7109375" style="2" customWidth="1"/>
    <col min="7466" max="7466" width="1.7109375" style="2" customWidth="1"/>
    <col min="7467" max="7467" width="25" style="2" customWidth="1"/>
    <col min="7468" max="7468" width="1.7109375" style="2" customWidth="1"/>
    <col min="7469" max="7470" width="13.7109375" style="2" customWidth="1"/>
    <col min="7471" max="7471" width="12.42578125" style="2" customWidth="1"/>
    <col min="7472" max="7472" width="8.42578125" style="2" customWidth="1"/>
    <col min="7473" max="7680" width="8.85546875" style="2"/>
    <col min="7681" max="7681" width="37.42578125" style="2" customWidth="1"/>
    <col min="7682" max="7682" width="20.140625" style="2" customWidth="1"/>
    <col min="7683" max="7683" width="22.28515625" style="2" customWidth="1"/>
    <col min="7684" max="7684" width="18" style="2" customWidth="1"/>
    <col min="7685" max="7688" width="12.7109375" style="2" customWidth="1"/>
    <col min="7689" max="7689" width="21.7109375" style="2" customWidth="1"/>
    <col min="7690" max="7690" width="9.85546875" style="2" customWidth="1"/>
    <col min="7691" max="7691" width="7.140625" style="2" customWidth="1"/>
    <col min="7692" max="7692" width="21.7109375" style="2" customWidth="1"/>
    <col min="7693" max="7693" width="9.85546875" style="2" customWidth="1"/>
    <col min="7694" max="7694" width="7.140625" style="2" customWidth="1"/>
    <col min="7695" max="7695" width="11.42578125" style="2" customWidth="1"/>
    <col min="7696" max="7696" width="10.7109375" style="2" customWidth="1"/>
    <col min="7697" max="7698" width="11.42578125" style="2" customWidth="1"/>
    <col min="7699" max="7699" width="10.7109375" style="2" customWidth="1"/>
    <col min="7700" max="7701" width="11.42578125" style="2" customWidth="1"/>
    <col min="7702" max="7705" width="11.7109375" style="2" customWidth="1"/>
    <col min="7706" max="7706" width="10.85546875" style="2" customWidth="1"/>
    <col min="7707" max="7707" width="10.28515625" style="2" customWidth="1"/>
    <col min="7708" max="7708" width="11.7109375" style="2" customWidth="1"/>
    <col min="7709" max="7709" width="14" style="2" customWidth="1"/>
    <col min="7710" max="7710" width="15.42578125" style="2" customWidth="1"/>
    <col min="7711" max="7721" width="11.7109375" style="2" customWidth="1"/>
    <col min="7722" max="7722" width="1.7109375" style="2" customWidth="1"/>
    <col min="7723" max="7723" width="25" style="2" customWidth="1"/>
    <col min="7724" max="7724" width="1.7109375" style="2" customWidth="1"/>
    <col min="7725" max="7726" width="13.7109375" style="2" customWidth="1"/>
    <col min="7727" max="7727" width="12.42578125" style="2" customWidth="1"/>
    <col min="7728" max="7728" width="8.42578125" style="2" customWidth="1"/>
    <col min="7729" max="7936" width="8.85546875" style="2"/>
    <col min="7937" max="7937" width="37.42578125" style="2" customWidth="1"/>
    <col min="7938" max="7938" width="20.140625" style="2" customWidth="1"/>
    <col min="7939" max="7939" width="22.28515625" style="2" customWidth="1"/>
    <col min="7940" max="7940" width="18" style="2" customWidth="1"/>
    <col min="7941" max="7944" width="12.7109375" style="2" customWidth="1"/>
    <col min="7945" max="7945" width="21.7109375" style="2" customWidth="1"/>
    <col min="7946" max="7946" width="9.85546875" style="2" customWidth="1"/>
    <col min="7947" max="7947" width="7.140625" style="2" customWidth="1"/>
    <col min="7948" max="7948" width="21.7109375" style="2" customWidth="1"/>
    <col min="7949" max="7949" width="9.85546875" style="2" customWidth="1"/>
    <col min="7950" max="7950" width="7.140625" style="2" customWidth="1"/>
    <col min="7951" max="7951" width="11.42578125" style="2" customWidth="1"/>
    <col min="7952" max="7952" width="10.7109375" style="2" customWidth="1"/>
    <col min="7953" max="7954" width="11.42578125" style="2" customWidth="1"/>
    <col min="7955" max="7955" width="10.7109375" style="2" customWidth="1"/>
    <col min="7956" max="7957" width="11.42578125" style="2" customWidth="1"/>
    <col min="7958" max="7961" width="11.7109375" style="2" customWidth="1"/>
    <col min="7962" max="7962" width="10.85546875" style="2" customWidth="1"/>
    <col min="7963" max="7963" width="10.28515625" style="2" customWidth="1"/>
    <col min="7964" max="7964" width="11.7109375" style="2" customWidth="1"/>
    <col min="7965" max="7965" width="14" style="2" customWidth="1"/>
    <col min="7966" max="7966" width="15.42578125" style="2" customWidth="1"/>
    <col min="7967" max="7977" width="11.7109375" style="2" customWidth="1"/>
    <col min="7978" max="7978" width="1.7109375" style="2" customWidth="1"/>
    <col min="7979" max="7979" width="25" style="2" customWidth="1"/>
    <col min="7980" max="7980" width="1.7109375" style="2" customWidth="1"/>
    <col min="7981" max="7982" width="13.7109375" style="2" customWidth="1"/>
    <col min="7983" max="7983" width="12.42578125" style="2" customWidth="1"/>
    <col min="7984" max="7984" width="8.42578125" style="2" customWidth="1"/>
    <col min="7985" max="8192" width="8.85546875" style="2"/>
    <col min="8193" max="8193" width="37.42578125" style="2" customWidth="1"/>
    <col min="8194" max="8194" width="20.140625" style="2" customWidth="1"/>
    <col min="8195" max="8195" width="22.28515625" style="2" customWidth="1"/>
    <col min="8196" max="8196" width="18" style="2" customWidth="1"/>
    <col min="8197" max="8200" width="12.7109375" style="2" customWidth="1"/>
    <col min="8201" max="8201" width="21.7109375" style="2" customWidth="1"/>
    <col min="8202" max="8202" width="9.85546875" style="2" customWidth="1"/>
    <col min="8203" max="8203" width="7.140625" style="2" customWidth="1"/>
    <col min="8204" max="8204" width="21.7109375" style="2" customWidth="1"/>
    <col min="8205" max="8205" width="9.85546875" style="2" customWidth="1"/>
    <col min="8206" max="8206" width="7.140625" style="2" customWidth="1"/>
    <col min="8207" max="8207" width="11.42578125" style="2" customWidth="1"/>
    <col min="8208" max="8208" width="10.7109375" style="2" customWidth="1"/>
    <col min="8209" max="8210" width="11.42578125" style="2" customWidth="1"/>
    <col min="8211" max="8211" width="10.7109375" style="2" customWidth="1"/>
    <col min="8212" max="8213" width="11.42578125" style="2" customWidth="1"/>
    <col min="8214" max="8217" width="11.7109375" style="2" customWidth="1"/>
    <col min="8218" max="8218" width="10.85546875" style="2" customWidth="1"/>
    <col min="8219" max="8219" width="10.28515625" style="2" customWidth="1"/>
    <col min="8220" max="8220" width="11.7109375" style="2" customWidth="1"/>
    <col min="8221" max="8221" width="14" style="2" customWidth="1"/>
    <col min="8222" max="8222" width="15.42578125" style="2" customWidth="1"/>
    <col min="8223" max="8233" width="11.7109375" style="2" customWidth="1"/>
    <col min="8234" max="8234" width="1.7109375" style="2" customWidth="1"/>
    <col min="8235" max="8235" width="25" style="2" customWidth="1"/>
    <col min="8236" max="8236" width="1.7109375" style="2" customWidth="1"/>
    <col min="8237" max="8238" width="13.7109375" style="2" customWidth="1"/>
    <col min="8239" max="8239" width="12.42578125" style="2" customWidth="1"/>
    <col min="8240" max="8240" width="8.42578125" style="2" customWidth="1"/>
    <col min="8241" max="8448" width="8.85546875" style="2"/>
    <col min="8449" max="8449" width="37.42578125" style="2" customWidth="1"/>
    <col min="8450" max="8450" width="20.140625" style="2" customWidth="1"/>
    <col min="8451" max="8451" width="22.28515625" style="2" customWidth="1"/>
    <col min="8452" max="8452" width="18" style="2" customWidth="1"/>
    <col min="8453" max="8456" width="12.7109375" style="2" customWidth="1"/>
    <col min="8457" max="8457" width="21.7109375" style="2" customWidth="1"/>
    <col min="8458" max="8458" width="9.85546875" style="2" customWidth="1"/>
    <col min="8459" max="8459" width="7.140625" style="2" customWidth="1"/>
    <col min="8460" max="8460" width="21.7109375" style="2" customWidth="1"/>
    <col min="8461" max="8461" width="9.85546875" style="2" customWidth="1"/>
    <col min="8462" max="8462" width="7.140625" style="2" customWidth="1"/>
    <col min="8463" max="8463" width="11.42578125" style="2" customWidth="1"/>
    <col min="8464" max="8464" width="10.7109375" style="2" customWidth="1"/>
    <col min="8465" max="8466" width="11.42578125" style="2" customWidth="1"/>
    <col min="8467" max="8467" width="10.7109375" style="2" customWidth="1"/>
    <col min="8468" max="8469" width="11.42578125" style="2" customWidth="1"/>
    <col min="8470" max="8473" width="11.7109375" style="2" customWidth="1"/>
    <col min="8474" max="8474" width="10.85546875" style="2" customWidth="1"/>
    <col min="8475" max="8475" width="10.28515625" style="2" customWidth="1"/>
    <col min="8476" max="8476" width="11.7109375" style="2" customWidth="1"/>
    <col min="8477" max="8477" width="14" style="2" customWidth="1"/>
    <col min="8478" max="8478" width="15.42578125" style="2" customWidth="1"/>
    <col min="8479" max="8489" width="11.7109375" style="2" customWidth="1"/>
    <col min="8490" max="8490" width="1.7109375" style="2" customWidth="1"/>
    <col min="8491" max="8491" width="25" style="2" customWidth="1"/>
    <col min="8492" max="8492" width="1.7109375" style="2" customWidth="1"/>
    <col min="8493" max="8494" width="13.7109375" style="2" customWidth="1"/>
    <col min="8495" max="8495" width="12.42578125" style="2" customWidth="1"/>
    <col min="8496" max="8496" width="8.42578125" style="2" customWidth="1"/>
    <col min="8497" max="8704" width="8.85546875" style="2"/>
    <col min="8705" max="8705" width="37.42578125" style="2" customWidth="1"/>
    <col min="8706" max="8706" width="20.140625" style="2" customWidth="1"/>
    <col min="8707" max="8707" width="22.28515625" style="2" customWidth="1"/>
    <col min="8708" max="8708" width="18" style="2" customWidth="1"/>
    <col min="8709" max="8712" width="12.7109375" style="2" customWidth="1"/>
    <col min="8713" max="8713" width="21.7109375" style="2" customWidth="1"/>
    <col min="8714" max="8714" width="9.85546875" style="2" customWidth="1"/>
    <col min="8715" max="8715" width="7.140625" style="2" customWidth="1"/>
    <col min="8716" max="8716" width="21.7109375" style="2" customWidth="1"/>
    <col min="8717" max="8717" width="9.85546875" style="2" customWidth="1"/>
    <col min="8718" max="8718" width="7.140625" style="2" customWidth="1"/>
    <col min="8719" max="8719" width="11.42578125" style="2" customWidth="1"/>
    <col min="8720" max="8720" width="10.7109375" style="2" customWidth="1"/>
    <col min="8721" max="8722" width="11.42578125" style="2" customWidth="1"/>
    <col min="8723" max="8723" width="10.7109375" style="2" customWidth="1"/>
    <col min="8724" max="8725" width="11.42578125" style="2" customWidth="1"/>
    <col min="8726" max="8729" width="11.7109375" style="2" customWidth="1"/>
    <col min="8730" max="8730" width="10.85546875" style="2" customWidth="1"/>
    <col min="8731" max="8731" width="10.28515625" style="2" customWidth="1"/>
    <col min="8732" max="8732" width="11.7109375" style="2" customWidth="1"/>
    <col min="8733" max="8733" width="14" style="2" customWidth="1"/>
    <col min="8734" max="8734" width="15.42578125" style="2" customWidth="1"/>
    <col min="8735" max="8745" width="11.7109375" style="2" customWidth="1"/>
    <col min="8746" max="8746" width="1.7109375" style="2" customWidth="1"/>
    <col min="8747" max="8747" width="25" style="2" customWidth="1"/>
    <col min="8748" max="8748" width="1.7109375" style="2" customWidth="1"/>
    <col min="8749" max="8750" width="13.7109375" style="2" customWidth="1"/>
    <col min="8751" max="8751" width="12.42578125" style="2" customWidth="1"/>
    <col min="8752" max="8752" width="8.42578125" style="2" customWidth="1"/>
    <col min="8753" max="8960" width="8.85546875" style="2"/>
    <col min="8961" max="8961" width="37.42578125" style="2" customWidth="1"/>
    <col min="8962" max="8962" width="20.140625" style="2" customWidth="1"/>
    <col min="8963" max="8963" width="22.28515625" style="2" customWidth="1"/>
    <col min="8964" max="8964" width="18" style="2" customWidth="1"/>
    <col min="8965" max="8968" width="12.7109375" style="2" customWidth="1"/>
    <col min="8969" max="8969" width="21.7109375" style="2" customWidth="1"/>
    <col min="8970" max="8970" width="9.85546875" style="2" customWidth="1"/>
    <col min="8971" max="8971" width="7.140625" style="2" customWidth="1"/>
    <col min="8972" max="8972" width="21.7109375" style="2" customWidth="1"/>
    <col min="8973" max="8973" width="9.85546875" style="2" customWidth="1"/>
    <col min="8974" max="8974" width="7.140625" style="2" customWidth="1"/>
    <col min="8975" max="8975" width="11.42578125" style="2" customWidth="1"/>
    <col min="8976" max="8976" width="10.7109375" style="2" customWidth="1"/>
    <col min="8977" max="8978" width="11.42578125" style="2" customWidth="1"/>
    <col min="8979" max="8979" width="10.7109375" style="2" customWidth="1"/>
    <col min="8980" max="8981" width="11.42578125" style="2" customWidth="1"/>
    <col min="8982" max="8985" width="11.7109375" style="2" customWidth="1"/>
    <col min="8986" max="8986" width="10.85546875" style="2" customWidth="1"/>
    <col min="8987" max="8987" width="10.28515625" style="2" customWidth="1"/>
    <col min="8988" max="8988" width="11.7109375" style="2" customWidth="1"/>
    <col min="8989" max="8989" width="14" style="2" customWidth="1"/>
    <col min="8990" max="8990" width="15.42578125" style="2" customWidth="1"/>
    <col min="8991" max="9001" width="11.7109375" style="2" customWidth="1"/>
    <col min="9002" max="9002" width="1.7109375" style="2" customWidth="1"/>
    <col min="9003" max="9003" width="25" style="2" customWidth="1"/>
    <col min="9004" max="9004" width="1.7109375" style="2" customWidth="1"/>
    <col min="9005" max="9006" width="13.7109375" style="2" customWidth="1"/>
    <col min="9007" max="9007" width="12.42578125" style="2" customWidth="1"/>
    <col min="9008" max="9008" width="8.42578125" style="2" customWidth="1"/>
    <col min="9009" max="9216" width="8.85546875" style="2"/>
    <col min="9217" max="9217" width="37.42578125" style="2" customWidth="1"/>
    <col min="9218" max="9218" width="20.140625" style="2" customWidth="1"/>
    <col min="9219" max="9219" width="22.28515625" style="2" customWidth="1"/>
    <col min="9220" max="9220" width="18" style="2" customWidth="1"/>
    <col min="9221" max="9224" width="12.7109375" style="2" customWidth="1"/>
    <col min="9225" max="9225" width="21.7109375" style="2" customWidth="1"/>
    <col min="9226" max="9226" width="9.85546875" style="2" customWidth="1"/>
    <col min="9227" max="9227" width="7.140625" style="2" customWidth="1"/>
    <col min="9228" max="9228" width="21.7109375" style="2" customWidth="1"/>
    <col min="9229" max="9229" width="9.85546875" style="2" customWidth="1"/>
    <col min="9230" max="9230" width="7.140625" style="2" customWidth="1"/>
    <col min="9231" max="9231" width="11.42578125" style="2" customWidth="1"/>
    <col min="9232" max="9232" width="10.7109375" style="2" customWidth="1"/>
    <col min="9233" max="9234" width="11.42578125" style="2" customWidth="1"/>
    <col min="9235" max="9235" width="10.7109375" style="2" customWidth="1"/>
    <col min="9236" max="9237" width="11.42578125" style="2" customWidth="1"/>
    <col min="9238" max="9241" width="11.7109375" style="2" customWidth="1"/>
    <col min="9242" max="9242" width="10.85546875" style="2" customWidth="1"/>
    <col min="9243" max="9243" width="10.28515625" style="2" customWidth="1"/>
    <col min="9244" max="9244" width="11.7109375" style="2" customWidth="1"/>
    <col min="9245" max="9245" width="14" style="2" customWidth="1"/>
    <col min="9246" max="9246" width="15.42578125" style="2" customWidth="1"/>
    <col min="9247" max="9257" width="11.7109375" style="2" customWidth="1"/>
    <col min="9258" max="9258" width="1.7109375" style="2" customWidth="1"/>
    <col min="9259" max="9259" width="25" style="2" customWidth="1"/>
    <col min="9260" max="9260" width="1.7109375" style="2" customWidth="1"/>
    <col min="9261" max="9262" width="13.7109375" style="2" customWidth="1"/>
    <col min="9263" max="9263" width="12.42578125" style="2" customWidth="1"/>
    <col min="9264" max="9264" width="8.42578125" style="2" customWidth="1"/>
    <col min="9265" max="9472" width="8.85546875" style="2"/>
    <col min="9473" max="9473" width="37.42578125" style="2" customWidth="1"/>
    <col min="9474" max="9474" width="20.140625" style="2" customWidth="1"/>
    <col min="9475" max="9475" width="22.28515625" style="2" customWidth="1"/>
    <col min="9476" max="9476" width="18" style="2" customWidth="1"/>
    <col min="9477" max="9480" width="12.7109375" style="2" customWidth="1"/>
    <col min="9481" max="9481" width="21.7109375" style="2" customWidth="1"/>
    <col min="9482" max="9482" width="9.85546875" style="2" customWidth="1"/>
    <col min="9483" max="9483" width="7.140625" style="2" customWidth="1"/>
    <col min="9484" max="9484" width="21.7109375" style="2" customWidth="1"/>
    <col min="9485" max="9485" width="9.85546875" style="2" customWidth="1"/>
    <col min="9486" max="9486" width="7.140625" style="2" customWidth="1"/>
    <col min="9487" max="9487" width="11.42578125" style="2" customWidth="1"/>
    <col min="9488" max="9488" width="10.7109375" style="2" customWidth="1"/>
    <col min="9489" max="9490" width="11.42578125" style="2" customWidth="1"/>
    <col min="9491" max="9491" width="10.7109375" style="2" customWidth="1"/>
    <col min="9492" max="9493" width="11.42578125" style="2" customWidth="1"/>
    <col min="9494" max="9497" width="11.7109375" style="2" customWidth="1"/>
    <col min="9498" max="9498" width="10.85546875" style="2" customWidth="1"/>
    <col min="9499" max="9499" width="10.28515625" style="2" customWidth="1"/>
    <col min="9500" max="9500" width="11.7109375" style="2" customWidth="1"/>
    <col min="9501" max="9501" width="14" style="2" customWidth="1"/>
    <col min="9502" max="9502" width="15.42578125" style="2" customWidth="1"/>
    <col min="9503" max="9513" width="11.7109375" style="2" customWidth="1"/>
    <col min="9514" max="9514" width="1.7109375" style="2" customWidth="1"/>
    <col min="9515" max="9515" width="25" style="2" customWidth="1"/>
    <col min="9516" max="9516" width="1.7109375" style="2" customWidth="1"/>
    <col min="9517" max="9518" width="13.7109375" style="2" customWidth="1"/>
    <col min="9519" max="9519" width="12.42578125" style="2" customWidth="1"/>
    <col min="9520" max="9520" width="8.42578125" style="2" customWidth="1"/>
    <col min="9521" max="9728" width="8.85546875" style="2"/>
    <col min="9729" max="9729" width="37.42578125" style="2" customWidth="1"/>
    <col min="9730" max="9730" width="20.140625" style="2" customWidth="1"/>
    <col min="9731" max="9731" width="22.28515625" style="2" customWidth="1"/>
    <col min="9732" max="9732" width="18" style="2" customWidth="1"/>
    <col min="9733" max="9736" width="12.7109375" style="2" customWidth="1"/>
    <col min="9737" max="9737" width="21.7109375" style="2" customWidth="1"/>
    <col min="9738" max="9738" width="9.85546875" style="2" customWidth="1"/>
    <col min="9739" max="9739" width="7.140625" style="2" customWidth="1"/>
    <col min="9740" max="9740" width="21.7109375" style="2" customWidth="1"/>
    <col min="9741" max="9741" width="9.85546875" style="2" customWidth="1"/>
    <col min="9742" max="9742" width="7.140625" style="2" customWidth="1"/>
    <col min="9743" max="9743" width="11.42578125" style="2" customWidth="1"/>
    <col min="9744" max="9744" width="10.7109375" style="2" customWidth="1"/>
    <col min="9745" max="9746" width="11.42578125" style="2" customWidth="1"/>
    <col min="9747" max="9747" width="10.7109375" style="2" customWidth="1"/>
    <col min="9748" max="9749" width="11.42578125" style="2" customWidth="1"/>
    <col min="9750" max="9753" width="11.7109375" style="2" customWidth="1"/>
    <col min="9754" max="9754" width="10.85546875" style="2" customWidth="1"/>
    <col min="9755" max="9755" width="10.28515625" style="2" customWidth="1"/>
    <col min="9756" max="9756" width="11.7109375" style="2" customWidth="1"/>
    <col min="9757" max="9757" width="14" style="2" customWidth="1"/>
    <col min="9758" max="9758" width="15.42578125" style="2" customWidth="1"/>
    <col min="9759" max="9769" width="11.7109375" style="2" customWidth="1"/>
    <col min="9770" max="9770" width="1.7109375" style="2" customWidth="1"/>
    <col min="9771" max="9771" width="25" style="2" customWidth="1"/>
    <col min="9772" max="9772" width="1.7109375" style="2" customWidth="1"/>
    <col min="9773" max="9774" width="13.7109375" style="2" customWidth="1"/>
    <col min="9775" max="9775" width="12.42578125" style="2" customWidth="1"/>
    <col min="9776" max="9776" width="8.42578125" style="2" customWidth="1"/>
    <col min="9777" max="9984" width="8.85546875" style="2"/>
    <col min="9985" max="9985" width="37.42578125" style="2" customWidth="1"/>
    <col min="9986" max="9986" width="20.140625" style="2" customWidth="1"/>
    <col min="9987" max="9987" width="22.28515625" style="2" customWidth="1"/>
    <col min="9988" max="9988" width="18" style="2" customWidth="1"/>
    <col min="9989" max="9992" width="12.7109375" style="2" customWidth="1"/>
    <col min="9993" max="9993" width="21.7109375" style="2" customWidth="1"/>
    <col min="9994" max="9994" width="9.85546875" style="2" customWidth="1"/>
    <col min="9995" max="9995" width="7.140625" style="2" customWidth="1"/>
    <col min="9996" max="9996" width="21.7109375" style="2" customWidth="1"/>
    <col min="9997" max="9997" width="9.85546875" style="2" customWidth="1"/>
    <col min="9998" max="9998" width="7.140625" style="2" customWidth="1"/>
    <col min="9999" max="9999" width="11.42578125" style="2" customWidth="1"/>
    <col min="10000" max="10000" width="10.7109375" style="2" customWidth="1"/>
    <col min="10001" max="10002" width="11.42578125" style="2" customWidth="1"/>
    <col min="10003" max="10003" width="10.7109375" style="2" customWidth="1"/>
    <col min="10004" max="10005" width="11.42578125" style="2" customWidth="1"/>
    <col min="10006" max="10009" width="11.7109375" style="2" customWidth="1"/>
    <col min="10010" max="10010" width="10.85546875" style="2" customWidth="1"/>
    <col min="10011" max="10011" width="10.28515625" style="2" customWidth="1"/>
    <col min="10012" max="10012" width="11.7109375" style="2" customWidth="1"/>
    <col min="10013" max="10013" width="14" style="2" customWidth="1"/>
    <col min="10014" max="10014" width="15.42578125" style="2" customWidth="1"/>
    <col min="10015" max="10025" width="11.7109375" style="2" customWidth="1"/>
    <col min="10026" max="10026" width="1.7109375" style="2" customWidth="1"/>
    <col min="10027" max="10027" width="25" style="2" customWidth="1"/>
    <col min="10028" max="10028" width="1.7109375" style="2" customWidth="1"/>
    <col min="10029" max="10030" width="13.7109375" style="2" customWidth="1"/>
    <col min="10031" max="10031" width="12.42578125" style="2" customWidth="1"/>
    <col min="10032" max="10032" width="8.42578125" style="2" customWidth="1"/>
    <col min="10033" max="10240" width="8.85546875" style="2"/>
    <col min="10241" max="10241" width="37.42578125" style="2" customWidth="1"/>
    <col min="10242" max="10242" width="20.140625" style="2" customWidth="1"/>
    <col min="10243" max="10243" width="22.28515625" style="2" customWidth="1"/>
    <col min="10244" max="10244" width="18" style="2" customWidth="1"/>
    <col min="10245" max="10248" width="12.7109375" style="2" customWidth="1"/>
    <col min="10249" max="10249" width="21.7109375" style="2" customWidth="1"/>
    <col min="10250" max="10250" width="9.85546875" style="2" customWidth="1"/>
    <col min="10251" max="10251" width="7.140625" style="2" customWidth="1"/>
    <col min="10252" max="10252" width="21.7109375" style="2" customWidth="1"/>
    <col min="10253" max="10253" width="9.85546875" style="2" customWidth="1"/>
    <col min="10254" max="10254" width="7.140625" style="2" customWidth="1"/>
    <col min="10255" max="10255" width="11.42578125" style="2" customWidth="1"/>
    <col min="10256" max="10256" width="10.7109375" style="2" customWidth="1"/>
    <col min="10257" max="10258" width="11.42578125" style="2" customWidth="1"/>
    <col min="10259" max="10259" width="10.7109375" style="2" customWidth="1"/>
    <col min="10260" max="10261" width="11.42578125" style="2" customWidth="1"/>
    <col min="10262" max="10265" width="11.7109375" style="2" customWidth="1"/>
    <col min="10266" max="10266" width="10.85546875" style="2" customWidth="1"/>
    <col min="10267" max="10267" width="10.28515625" style="2" customWidth="1"/>
    <col min="10268" max="10268" width="11.7109375" style="2" customWidth="1"/>
    <col min="10269" max="10269" width="14" style="2" customWidth="1"/>
    <col min="10270" max="10270" width="15.42578125" style="2" customWidth="1"/>
    <col min="10271" max="10281" width="11.7109375" style="2" customWidth="1"/>
    <col min="10282" max="10282" width="1.7109375" style="2" customWidth="1"/>
    <col min="10283" max="10283" width="25" style="2" customWidth="1"/>
    <col min="10284" max="10284" width="1.7109375" style="2" customWidth="1"/>
    <col min="10285" max="10286" width="13.7109375" style="2" customWidth="1"/>
    <col min="10287" max="10287" width="12.42578125" style="2" customWidth="1"/>
    <col min="10288" max="10288" width="8.42578125" style="2" customWidth="1"/>
    <col min="10289" max="10496" width="8.85546875" style="2"/>
    <col min="10497" max="10497" width="37.42578125" style="2" customWidth="1"/>
    <col min="10498" max="10498" width="20.140625" style="2" customWidth="1"/>
    <col min="10499" max="10499" width="22.28515625" style="2" customWidth="1"/>
    <col min="10500" max="10500" width="18" style="2" customWidth="1"/>
    <col min="10501" max="10504" width="12.7109375" style="2" customWidth="1"/>
    <col min="10505" max="10505" width="21.7109375" style="2" customWidth="1"/>
    <col min="10506" max="10506" width="9.85546875" style="2" customWidth="1"/>
    <col min="10507" max="10507" width="7.140625" style="2" customWidth="1"/>
    <col min="10508" max="10508" width="21.7109375" style="2" customWidth="1"/>
    <col min="10509" max="10509" width="9.85546875" style="2" customWidth="1"/>
    <col min="10510" max="10510" width="7.140625" style="2" customWidth="1"/>
    <col min="10511" max="10511" width="11.42578125" style="2" customWidth="1"/>
    <col min="10512" max="10512" width="10.7109375" style="2" customWidth="1"/>
    <col min="10513" max="10514" width="11.42578125" style="2" customWidth="1"/>
    <col min="10515" max="10515" width="10.7109375" style="2" customWidth="1"/>
    <col min="10516" max="10517" width="11.42578125" style="2" customWidth="1"/>
    <col min="10518" max="10521" width="11.7109375" style="2" customWidth="1"/>
    <col min="10522" max="10522" width="10.85546875" style="2" customWidth="1"/>
    <col min="10523" max="10523" width="10.28515625" style="2" customWidth="1"/>
    <col min="10524" max="10524" width="11.7109375" style="2" customWidth="1"/>
    <col min="10525" max="10525" width="14" style="2" customWidth="1"/>
    <col min="10526" max="10526" width="15.42578125" style="2" customWidth="1"/>
    <col min="10527" max="10537" width="11.7109375" style="2" customWidth="1"/>
    <col min="10538" max="10538" width="1.7109375" style="2" customWidth="1"/>
    <col min="10539" max="10539" width="25" style="2" customWidth="1"/>
    <col min="10540" max="10540" width="1.7109375" style="2" customWidth="1"/>
    <col min="10541" max="10542" width="13.7109375" style="2" customWidth="1"/>
    <col min="10543" max="10543" width="12.42578125" style="2" customWidth="1"/>
    <col min="10544" max="10544" width="8.42578125" style="2" customWidth="1"/>
    <col min="10545" max="10752" width="8.85546875" style="2"/>
    <col min="10753" max="10753" width="37.42578125" style="2" customWidth="1"/>
    <col min="10754" max="10754" width="20.140625" style="2" customWidth="1"/>
    <col min="10755" max="10755" width="22.28515625" style="2" customWidth="1"/>
    <col min="10756" max="10756" width="18" style="2" customWidth="1"/>
    <col min="10757" max="10760" width="12.7109375" style="2" customWidth="1"/>
    <col min="10761" max="10761" width="21.7109375" style="2" customWidth="1"/>
    <col min="10762" max="10762" width="9.85546875" style="2" customWidth="1"/>
    <col min="10763" max="10763" width="7.140625" style="2" customWidth="1"/>
    <col min="10764" max="10764" width="21.7109375" style="2" customWidth="1"/>
    <col min="10765" max="10765" width="9.85546875" style="2" customWidth="1"/>
    <col min="10766" max="10766" width="7.140625" style="2" customWidth="1"/>
    <col min="10767" max="10767" width="11.42578125" style="2" customWidth="1"/>
    <col min="10768" max="10768" width="10.7109375" style="2" customWidth="1"/>
    <col min="10769" max="10770" width="11.42578125" style="2" customWidth="1"/>
    <col min="10771" max="10771" width="10.7109375" style="2" customWidth="1"/>
    <col min="10772" max="10773" width="11.42578125" style="2" customWidth="1"/>
    <col min="10774" max="10777" width="11.7109375" style="2" customWidth="1"/>
    <col min="10778" max="10778" width="10.85546875" style="2" customWidth="1"/>
    <col min="10779" max="10779" width="10.28515625" style="2" customWidth="1"/>
    <col min="10780" max="10780" width="11.7109375" style="2" customWidth="1"/>
    <col min="10781" max="10781" width="14" style="2" customWidth="1"/>
    <col min="10782" max="10782" width="15.42578125" style="2" customWidth="1"/>
    <col min="10783" max="10793" width="11.7109375" style="2" customWidth="1"/>
    <col min="10794" max="10794" width="1.7109375" style="2" customWidth="1"/>
    <col min="10795" max="10795" width="25" style="2" customWidth="1"/>
    <col min="10796" max="10796" width="1.7109375" style="2" customWidth="1"/>
    <col min="10797" max="10798" width="13.7109375" style="2" customWidth="1"/>
    <col min="10799" max="10799" width="12.42578125" style="2" customWidth="1"/>
    <col min="10800" max="10800" width="8.42578125" style="2" customWidth="1"/>
    <col min="10801" max="11008" width="8.85546875" style="2"/>
    <col min="11009" max="11009" width="37.42578125" style="2" customWidth="1"/>
    <col min="11010" max="11010" width="20.140625" style="2" customWidth="1"/>
    <col min="11011" max="11011" width="22.28515625" style="2" customWidth="1"/>
    <col min="11012" max="11012" width="18" style="2" customWidth="1"/>
    <col min="11013" max="11016" width="12.7109375" style="2" customWidth="1"/>
    <col min="11017" max="11017" width="21.7109375" style="2" customWidth="1"/>
    <col min="11018" max="11018" width="9.85546875" style="2" customWidth="1"/>
    <col min="11019" max="11019" width="7.140625" style="2" customWidth="1"/>
    <col min="11020" max="11020" width="21.7109375" style="2" customWidth="1"/>
    <col min="11021" max="11021" width="9.85546875" style="2" customWidth="1"/>
    <col min="11022" max="11022" width="7.140625" style="2" customWidth="1"/>
    <col min="11023" max="11023" width="11.42578125" style="2" customWidth="1"/>
    <col min="11024" max="11024" width="10.7109375" style="2" customWidth="1"/>
    <col min="11025" max="11026" width="11.42578125" style="2" customWidth="1"/>
    <col min="11027" max="11027" width="10.7109375" style="2" customWidth="1"/>
    <col min="11028" max="11029" width="11.42578125" style="2" customWidth="1"/>
    <col min="11030" max="11033" width="11.7109375" style="2" customWidth="1"/>
    <col min="11034" max="11034" width="10.85546875" style="2" customWidth="1"/>
    <col min="11035" max="11035" width="10.28515625" style="2" customWidth="1"/>
    <col min="11036" max="11036" width="11.7109375" style="2" customWidth="1"/>
    <col min="11037" max="11037" width="14" style="2" customWidth="1"/>
    <col min="11038" max="11038" width="15.42578125" style="2" customWidth="1"/>
    <col min="11039" max="11049" width="11.7109375" style="2" customWidth="1"/>
    <col min="11050" max="11050" width="1.7109375" style="2" customWidth="1"/>
    <col min="11051" max="11051" width="25" style="2" customWidth="1"/>
    <col min="11052" max="11052" width="1.7109375" style="2" customWidth="1"/>
    <col min="11053" max="11054" width="13.7109375" style="2" customWidth="1"/>
    <col min="11055" max="11055" width="12.42578125" style="2" customWidth="1"/>
    <col min="11056" max="11056" width="8.42578125" style="2" customWidth="1"/>
    <col min="11057" max="11264" width="8.85546875" style="2"/>
    <col min="11265" max="11265" width="37.42578125" style="2" customWidth="1"/>
    <col min="11266" max="11266" width="20.140625" style="2" customWidth="1"/>
    <col min="11267" max="11267" width="22.28515625" style="2" customWidth="1"/>
    <col min="11268" max="11268" width="18" style="2" customWidth="1"/>
    <col min="11269" max="11272" width="12.7109375" style="2" customWidth="1"/>
    <col min="11273" max="11273" width="21.7109375" style="2" customWidth="1"/>
    <col min="11274" max="11274" width="9.85546875" style="2" customWidth="1"/>
    <col min="11275" max="11275" width="7.140625" style="2" customWidth="1"/>
    <col min="11276" max="11276" width="21.7109375" style="2" customWidth="1"/>
    <col min="11277" max="11277" width="9.85546875" style="2" customWidth="1"/>
    <col min="11278" max="11278" width="7.140625" style="2" customWidth="1"/>
    <col min="11279" max="11279" width="11.42578125" style="2" customWidth="1"/>
    <col min="11280" max="11280" width="10.7109375" style="2" customWidth="1"/>
    <col min="11281" max="11282" width="11.42578125" style="2" customWidth="1"/>
    <col min="11283" max="11283" width="10.7109375" style="2" customWidth="1"/>
    <col min="11284" max="11285" width="11.42578125" style="2" customWidth="1"/>
    <col min="11286" max="11289" width="11.7109375" style="2" customWidth="1"/>
    <col min="11290" max="11290" width="10.85546875" style="2" customWidth="1"/>
    <col min="11291" max="11291" width="10.28515625" style="2" customWidth="1"/>
    <col min="11292" max="11292" width="11.7109375" style="2" customWidth="1"/>
    <col min="11293" max="11293" width="14" style="2" customWidth="1"/>
    <col min="11294" max="11294" width="15.42578125" style="2" customWidth="1"/>
    <col min="11295" max="11305" width="11.7109375" style="2" customWidth="1"/>
    <col min="11306" max="11306" width="1.7109375" style="2" customWidth="1"/>
    <col min="11307" max="11307" width="25" style="2" customWidth="1"/>
    <col min="11308" max="11308" width="1.7109375" style="2" customWidth="1"/>
    <col min="11309" max="11310" width="13.7109375" style="2" customWidth="1"/>
    <col min="11311" max="11311" width="12.42578125" style="2" customWidth="1"/>
    <col min="11312" max="11312" width="8.42578125" style="2" customWidth="1"/>
    <col min="11313" max="11520" width="8.85546875" style="2"/>
    <col min="11521" max="11521" width="37.42578125" style="2" customWidth="1"/>
    <col min="11522" max="11522" width="20.140625" style="2" customWidth="1"/>
    <col min="11523" max="11523" width="22.28515625" style="2" customWidth="1"/>
    <col min="11524" max="11524" width="18" style="2" customWidth="1"/>
    <col min="11525" max="11528" width="12.7109375" style="2" customWidth="1"/>
    <col min="11529" max="11529" width="21.7109375" style="2" customWidth="1"/>
    <col min="11530" max="11530" width="9.85546875" style="2" customWidth="1"/>
    <col min="11531" max="11531" width="7.140625" style="2" customWidth="1"/>
    <col min="11532" max="11532" width="21.7109375" style="2" customWidth="1"/>
    <col min="11533" max="11533" width="9.85546875" style="2" customWidth="1"/>
    <col min="11534" max="11534" width="7.140625" style="2" customWidth="1"/>
    <col min="11535" max="11535" width="11.42578125" style="2" customWidth="1"/>
    <col min="11536" max="11536" width="10.7109375" style="2" customWidth="1"/>
    <col min="11537" max="11538" width="11.42578125" style="2" customWidth="1"/>
    <col min="11539" max="11539" width="10.7109375" style="2" customWidth="1"/>
    <col min="11540" max="11541" width="11.42578125" style="2" customWidth="1"/>
    <col min="11542" max="11545" width="11.7109375" style="2" customWidth="1"/>
    <col min="11546" max="11546" width="10.85546875" style="2" customWidth="1"/>
    <col min="11547" max="11547" width="10.28515625" style="2" customWidth="1"/>
    <col min="11548" max="11548" width="11.7109375" style="2" customWidth="1"/>
    <col min="11549" max="11549" width="14" style="2" customWidth="1"/>
    <col min="11550" max="11550" width="15.42578125" style="2" customWidth="1"/>
    <col min="11551" max="11561" width="11.7109375" style="2" customWidth="1"/>
    <col min="11562" max="11562" width="1.7109375" style="2" customWidth="1"/>
    <col min="11563" max="11563" width="25" style="2" customWidth="1"/>
    <col min="11564" max="11564" width="1.7109375" style="2" customWidth="1"/>
    <col min="11565" max="11566" width="13.7109375" style="2" customWidth="1"/>
    <col min="11567" max="11567" width="12.42578125" style="2" customWidth="1"/>
    <col min="11568" max="11568" width="8.42578125" style="2" customWidth="1"/>
    <col min="11569" max="11776" width="8.85546875" style="2"/>
    <col min="11777" max="11777" width="37.42578125" style="2" customWidth="1"/>
    <col min="11778" max="11778" width="20.140625" style="2" customWidth="1"/>
    <col min="11779" max="11779" width="22.28515625" style="2" customWidth="1"/>
    <col min="11780" max="11780" width="18" style="2" customWidth="1"/>
    <col min="11781" max="11784" width="12.7109375" style="2" customWidth="1"/>
    <col min="11785" max="11785" width="21.7109375" style="2" customWidth="1"/>
    <col min="11786" max="11786" width="9.85546875" style="2" customWidth="1"/>
    <col min="11787" max="11787" width="7.140625" style="2" customWidth="1"/>
    <col min="11788" max="11788" width="21.7109375" style="2" customWidth="1"/>
    <col min="11789" max="11789" width="9.85546875" style="2" customWidth="1"/>
    <col min="11790" max="11790" width="7.140625" style="2" customWidth="1"/>
    <col min="11791" max="11791" width="11.42578125" style="2" customWidth="1"/>
    <col min="11792" max="11792" width="10.7109375" style="2" customWidth="1"/>
    <col min="11793" max="11794" width="11.42578125" style="2" customWidth="1"/>
    <col min="11795" max="11795" width="10.7109375" style="2" customWidth="1"/>
    <col min="11796" max="11797" width="11.42578125" style="2" customWidth="1"/>
    <col min="11798" max="11801" width="11.7109375" style="2" customWidth="1"/>
    <col min="11802" max="11802" width="10.85546875" style="2" customWidth="1"/>
    <col min="11803" max="11803" width="10.28515625" style="2" customWidth="1"/>
    <col min="11804" max="11804" width="11.7109375" style="2" customWidth="1"/>
    <col min="11805" max="11805" width="14" style="2" customWidth="1"/>
    <col min="11806" max="11806" width="15.42578125" style="2" customWidth="1"/>
    <col min="11807" max="11817" width="11.7109375" style="2" customWidth="1"/>
    <col min="11818" max="11818" width="1.7109375" style="2" customWidth="1"/>
    <col min="11819" max="11819" width="25" style="2" customWidth="1"/>
    <col min="11820" max="11820" width="1.7109375" style="2" customWidth="1"/>
    <col min="11821" max="11822" width="13.7109375" style="2" customWidth="1"/>
    <col min="11823" max="11823" width="12.42578125" style="2" customWidth="1"/>
    <col min="11824" max="11824" width="8.42578125" style="2" customWidth="1"/>
    <col min="11825" max="12032" width="8.85546875" style="2"/>
    <col min="12033" max="12033" width="37.42578125" style="2" customWidth="1"/>
    <col min="12034" max="12034" width="20.140625" style="2" customWidth="1"/>
    <col min="12035" max="12035" width="22.28515625" style="2" customWidth="1"/>
    <col min="12036" max="12036" width="18" style="2" customWidth="1"/>
    <col min="12037" max="12040" width="12.7109375" style="2" customWidth="1"/>
    <col min="12041" max="12041" width="21.7109375" style="2" customWidth="1"/>
    <col min="12042" max="12042" width="9.85546875" style="2" customWidth="1"/>
    <col min="12043" max="12043" width="7.140625" style="2" customWidth="1"/>
    <col min="12044" max="12044" width="21.7109375" style="2" customWidth="1"/>
    <col min="12045" max="12045" width="9.85546875" style="2" customWidth="1"/>
    <col min="12046" max="12046" width="7.140625" style="2" customWidth="1"/>
    <col min="12047" max="12047" width="11.42578125" style="2" customWidth="1"/>
    <col min="12048" max="12048" width="10.7109375" style="2" customWidth="1"/>
    <col min="12049" max="12050" width="11.42578125" style="2" customWidth="1"/>
    <col min="12051" max="12051" width="10.7109375" style="2" customWidth="1"/>
    <col min="12052" max="12053" width="11.42578125" style="2" customWidth="1"/>
    <col min="12054" max="12057" width="11.7109375" style="2" customWidth="1"/>
    <col min="12058" max="12058" width="10.85546875" style="2" customWidth="1"/>
    <col min="12059" max="12059" width="10.28515625" style="2" customWidth="1"/>
    <col min="12060" max="12060" width="11.7109375" style="2" customWidth="1"/>
    <col min="12061" max="12061" width="14" style="2" customWidth="1"/>
    <col min="12062" max="12062" width="15.42578125" style="2" customWidth="1"/>
    <col min="12063" max="12073" width="11.7109375" style="2" customWidth="1"/>
    <col min="12074" max="12074" width="1.7109375" style="2" customWidth="1"/>
    <col min="12075" max="12075" width="25" style="2" customWidth="1"/>
    <col min="12076" max="12076" width="1.7109375" style="2" customWidth="1"/>
    <col min="12077" max="12078" width="13.7109375" style="2" customWidth="1"/>
    <col min="12079" max="12079" width="12.42578125" style="2" customWidth="1"/>
    <col min="12080" max="12080" width="8.42578125" style="2" customWidth="1"/>
    <col min="12081" max="12288" width="8.85546875" style="2"/>
    <col min="12289" max="12289" width="37.42578125" style="2" customWidth="1"/>
    <col min="12290" max="12290" width="20.140625" style="2" customWidth="1"/>
    <col min="12291" max="12291" width="22.28515625" style="2" customWidth="1"/>
    <col min="12292" max="12292" width="18" style="2" customWidth="1"/>
    <col min="12293" max="12296" width="12.7109375" style="2" customWidth="1"/>
    <col min="12297" max="12297" width="21.7109375" style="2" customWidth="1"/>
    <col min="12298" max="12298" width="9.85546875" style="2" customWidth="1"/>
    <col min="12299" max="12299" width="7.140625" style="2" customWidth="1"/>
    <col min="12300" max="12300" width="21.7109375" style="2" customWidth="1"/>
    <col min="12301" max="12301" width="9.85546875" style="2" customWidth="1"/>
    <col min="12302" max="12302" width="7.140625" style="2" customWidth="1"/>
    <col min="12303" max="12303" width="11.42578125" style="2" customWidth="1"/>
    <col min="12304" max="12304" width="10.7109375" style="2" customWidth="1"/>
    <col min="12305" max="12306" width="11.42578125" style="2" customWidth="1"/>
    <col min="12307" max="12307" width="10.7109375" style="2" customWidth="1"/>
    <col min="12308" max="12309" width="11.42578125" style="2" customWidth="1"/>
    <col min="12310" max="12313" width="11.7109375" style="2" customWidth="1"/>
    <col min="12314" max="12314" width="10.85546875" style="2" customWidth="1"/>
    <col min="12315" max="12315" width="10.28515625" style="2" customWidth="1"/>
    <col min="12316" max="12316" width="11.7109375" style="2" customWidth="1"/>
    <col min="12317" max="12317" width="14" style="2" customWidth="1"/>
    <col min="12318" max="12318" width="15.42578125" style="2" customWidth="1"/>
    <col min="12319" max="12329" width="11.7109375" style="2" customWidth="1"/>
    <col min="12330" max="12330" width="1.7109375" style="2" customWidth="1"/>
    <col min="12331" max="12331" width="25" style="2" customWidth="1"/>
    <col min="12332" max="12332" width="1.7109375" style="2" customWidth="1"/>
    <col min="12333" max="12334" width="13.7109375" style="2" customWidth="1"/>
    <col min="12335" max="12335" width="12.42578125" style="2" customWidth="1"/>
    <col min="12336" max="12336" width="8.42578125" style="2" customWidth="1"/>
    <col min="12337" max="12544" width="8.85546875" style="2"/>
    <col min="12545" max="12545" width="37.42578125" style="2" customWidth="1"/>
    <col min="12546" max="12546" width="20.140625" style="2" customWidth="1"/>
    <col min="12547" max="12547" width="22.28515625" style="2" customWidth="1"/>
    <col min="12548" max="12548" width="18" style="2" customWidth="1"/>
    <col min="12549" max="12552" width="12.7109375" style="2" customWidth="1"/>
    <col min="12553" max="12553" width="21.7109375" style="2" customWidth="1"/>
    <col min="12554" max="12554" width="9.85546875" style="2" customWidth="1"/>
    <col min="12555" max="12555" width="7.140625" style="2" customWidth="1"/>
    <col min="12556" max="12556" width="21.7109375" style="2" customWidth="1"/>
    <col min="12557" max="12557" width="9.85546875" style="2" customWidth="1"/>
    <col min="12558" max="12558" width="7.140625" style="2" customWidth="1"/>
    <col min="12559" max="12559" width="11.42578125" style="2" customWidth="1"/>
    <col min="12560" max="12560" width="10.7109375" style="2" customWidth="1"/>
    <col min="12561" max="12562" width="11.42578125" style="2" customWidth="1"/>
    <col min="12563" max="12563" width="10.7109375" style="2" customWidth="1"/>
    <col min="12564" max="12565" width="11.42578125" style="2" customWidth="1"/>
    <col min="12566" max="12569" width="11.7109375" style="2" customWidth="1"/>
    <col min="12570" max="12570" width="10.85546875" style="2" customWidth="1"/>
    <col min="12571" max="12571" width="10.28515625" style="2" customWidth="1"/>
    <col min="12572" max="12572" width="11.7109375" style="2" customWidth="1"/>
    <col min="12573" max="12573" width="14" style="2" customWidth="1"/>
    <col min="12574" max="12574" width="15.42578125" style="2" customWidth="1"/>
    <col min="12575" max="12585" width="11.7109375" style="2" customWidth="1"/>
    <col min="12586" max="12586" width="1.7109375" style="2" customWidth="1"/>
    <col min="12587" max="12587" width="25" style="2" customWidth="1"/>
    <col min="12588" max="12588" width="1.7109375" style="2" customWidth="1"/>
    <col min="12589" max="12590" width="13.7109375" style="2" customWidth="1"/>
    <col min="12591" max="12591" width="12.42578125" style="2" customWidth="1"/>
    <col min="12592" max="12592" width="8.42578125" style="2" customWidth="1"/>
    <col min="12593" max="12800" width="8.85546875" style="2"/>
    <col min="12801" max="12801" width="37.42578125" style="2" customWidth="1"/>
    <col min="12802" max="12802" width="20.140625" style="2" customWidth="1"/>
    <col min="12803" max="12803" width="22.28515625" style="2" customWidth="1"/>
    <col min="12804" max="12804" width="18" style="2" customWidth="1"/>
    <col min="12805" max="12808" width="12.7109375" style="2" customWidth="1"/>
    <col min="12809" max="12809" width="21.7109375" style="2" customWidth="1"/>
    <col min="12810" max="12810" width="9.85546875" style="2" customWidth="1"/>
    <col min="12811" max="12811" width="7.140625" style="2" customWidth="1"/>
    <col min="12812" max="12812" width="21.7109375" style="2" customWidth="1"/>
    <col min="12813" max="12813" width="9.85546875" style="2" customWidth="1"/>
    <col min="12814" max="12814" width="7.140625" style="2" customWidth="1"/>
    <col min="12815" max="12815" width="11.42578125" style="2" customWidth="1"/>
    <col min="12816" max="12816" width="10.7109375" style="2" customWidth="1"/>
    <col min="12817" max="12818" width="11.42578125" style="2" customWidth="1"/>
    <col min="12819" max="12819" width="10.7109375" style="2" customWidth="1"/>
    <col min="12820" max="12821" width="11.42578125" style="2" customWidth="1"/>
    <col min="12822" max="12825" width="11.7109375" style="2" customWidth="1"/>
    <col min="12826" max="12826" width="10.85546875" style="2" customWidth="1"/>
    <col min="12827" max="12827" width="10.28515625" style="2" customWidth="1"/>
    <col min="12828" max="12828" width="11.7109375" style="2" customWidth="1"/>
    <col min="12829" max="12829" width="14" style="2" customWidth="1"/>
    <col min="12830" max="12830" width="15.42578125" style="2" customWidth="1"/>
    <col min="12831" max="12841" width="11.7109375" style="2" customWidth="1"/>
    <col min="12842" max="12842" width="1.7109375" style="2" customWidth="1"/>
    <col min="12843" max="12843" width="25" style="2" customWidth="1"/>
    <col min="12844" max="12844" width="1.7109375" style="2" customWidth="1"/>
    <col min="12845" max="12846" width="13.7109375" style="2" customWidth="1"/>
    <col min="12847" max="12847" width="12.42578125" style="2" customWidth="1"/>
    <col min="12848" max="12848" width="8.42578125" style="2" customWidth="1"/>
    <col min="12849" max="13056" width="8.85546875" style="2"/>
    <col min="13057" max="13057" width="37.42578125" style="2" customWidth="1"/>
    <col min="13058" max="13058" width="20.140625" style="2" customWidth="1"/>
    <col min="13059" max="13059" width="22.28515625" style="2" customWidth="1"/>
    <col min="13060" max="13060" width="18" style="2" customWidth="1"/>
    <col min="13061" max="13064" width="12.7109375" style="2" customWidth="1"/>
    <col min="13065" max="13065" width="21.7109375" style="2" customWidth="1"/>
    <col min="13066" max="13066" width="9.85546875" style="2" customWidth="1"/>
    <col min="13067" max="13067" width="7.140625" style="2" customWidth="1"/>
    <col min="13068" max="13068" width="21.7109375" style="2" customWidth="1"/>
    <col min="13069" max="13069" width="9.85546875" style="2" customWidth="1"/>
    <col min="13070" max="13070" width="7.140625" style="2" customWidth="1"/>
    <col min="13071" max="13071" width="11.42578125" style="2" customWidth="1"/>
    <col min="13072" max="13072" width="10.7109375" style="2" customWidth="1"/>
    <col min="13073" max="13074" width="11.42578125" style="2" customWidth="1"/>
    <col min="13075" max="13075" width="10.7109375" style="2" customWidth="1"/>
    <col min="13076" max="13077" width="11.42578125" style="2" customWidth="1"/>
    <col min="13078" max="13081" width="11.7109375" style="2" customWidth="1"/>
    <col min="13082" max="13082" width="10.85546875" style="2" customWidth="1"/>
    <col min="13083" max="13083" width="10.28515625" style="2" customWidth="1"/>
    <col min="13084" max="13084" width="11.7109375" style="2" customWidth="1"/>
    <col min="13085" max="13085" width="14" style="2" customWidth="1"/>
    <col min="13086" max="13086" width="15.42578125" style="2" customWidth="1"/>
    <col min="13087" max="13097" width="11.7109375" style="2" customWidth="1"/>
    <col min="13098" max="13098" width="1.7109375" style="2" customWidth="1"/>
    <col min="13099" max="13099" width="25" style="2" customWidth="1"/>
    <col min="13100" max="13100" width="1.7109375" style="2" customWidth="1"/>
    <col min="13101" max="13102" width="13.7109375" style="2" customWidth="1"/>
    <col min="13103" max="13103" width="12.42578125" style="2" customWidth="1"/>
    <col min="13104" max="13104" width="8.42578125" style="2" customWidth="1"/>
    <col min="13105" max="13312" width="8.85546875" style="2"/>
    <col min="13313" max="13313" width="37.42578125" style="2" customWidth="1"/>
    <col min="13314" max="13314" width="20.140625" style="2" customWidth="1"/>
    <col min="13315" max="13315" width="22.28515625" style="2" customWidth="1"/>
    <col min="13316" max="13316" width="18" style="2" customWidth="1"/>
    <col min="13317" max="13320" width="12.7109375" style="2" customWidth="1"/>
    <col min="13321" max="13321" width="21.7109375" style="2" customWidth="1"/>
    <col min="13322" max="13322" width="9.85546875" style="2" customWidth="1"/>
    <col min="13323" max="13323" width="7.140625" style="2" customWidth="1"/>
    <col min="13324" max="13324" width="21.7109375" style="2" customWidth="1"/>
    <col min="13325" max="13325" width="9.85546875" style="2" customWidth="1"/>
    <col min="13326" max="13326" width="7.140625" style="2" customWidth="1"/>
    <col min="13327" max="13327" width="11.42578125" style="2" customWidth="1"/>
    <col min="13328" max="13328" width="10.7109375" style="2" customWidth="1"/>
    <col min="13329" max="13330" width="11.42578125" style="2" customWidth="1"/>
    <col min="13331" max="13331" width="10.7109375" style="2" customWidth="1"/>
    <col min="13332" max="13333" width="11.42578125" style="2" customWidth="1"/>
    <col min="13334" max="13337" width="11.7109375" style="2" customWidth="1"/>
    <col min="13338" max="13338" width="10.85546875" style="2" customWidth="1"/>
    <col min="13339" max="13339" width="10.28515625" style="2" customWidth="1"/>
    <col min="13340" max="13340" width="11.7109375" style="2" customWidth="1"/>
    <col min="13341" max="13341" width="14" style="2" customWidth="1"/>
    <col min="13342" max="13342" width="15.42578125" style="2" customWidth="1"/>
    <col min="13343" max="13353" width="11.7109375" style="2" customWidth="1"/>
    <col min="13354" max="13354" width="1.7109375" style="2" customWidth="1"/>
    <col min="13355" max="13355" width="25" style="2" customWidth="1"/>
    <col min="13356" max="13356" width="1.7109375" style="2" customWidth="1"/>
    <col min="13357" max="13358" width="13.7109375" style="2" customWidth="1"/>
    <col min="13359" max="13359" width="12.42578125" style="2" customWidth="1"/>
    <col min="13360" max="13360" width="8.42578125" style="2" customWidth="1"/>
    <col min="13361" max="13568" width="8.85546875" style="2"/>
    <col min="13569" max="13569" width="37.42578125" style="2" customWidth="1"/>
    <col min="13570" max="13570" width="20.140625" style="2" customWidth="1"/>
    <col min="13571" max="13571" width="22.28515625" style="2" customWidth="1"/>
    <col min="13572" max="13572" width="18" style="2" customWidth="1"/>
    <col min="13573" max="13576" width="12.7109375" style="2" customWidth="1"/>
    <col min="13577" max="13577" width="21.7109375" style="2" customWidth="1"/>
    <col min="13578" max="13578" width="9.85546875" style="2" customWidth="1"/>
    <col min="13579" max="13579" width="7.140625" style="2" customWidth="1"/>
    <col min="13580" max="13580" width="21.7109375" style="2" customWidth="1"/>
    <col min="13581" max="13581" width="9.85546875" style="2" customWidth="1"/>
    <col min="13582" max="13582" width="7.140625" style="2" customWidth="1"/>
    <col min="13583" max="13583" width="11.42578125" style="2" customWidth="1"/>
    <col min="13584" max="13584" width="10.7109375" style="2" customWidth="1"/>
    <col min="13585" max="13586" width="11.42578125" style="2" customWidth="1"/>
    <col min="13587" max="13587" width="10.7109375" style="2" customWidth="1"/>
    <col min="13588" max="13589" width="11.42578125" style="2" customWidth="1"/>
    <col min="13590" max="13593" width="11.7109375" style="2" customWidth="1"/>
    <col min="13594" max="13594" width="10.85546875" style="2" customWidth="1"/>
    <col min="13595" max="13595" width="10.28515625" style="2" customWidth="1"/>
    <col min="13596" max="13596" width="11.7109375" style="2" customWidth="1"/>
    <col min="13597" max="13597" width="14" style="2" customWidth="1"/>
    <col min="13598" max="13598" width="15.42578125" style="2" customWidth="1"/>
    <col min="13599" max="13609" width="11.7109375" style="2" customWidth="1"/>
    <col min="13610" max="13610" width="1.7109375" style="2" customWidth="1"/>
    <col min="13611" max="13611" width="25" style="2" customWidth="1"/>
    <col min="13612" max="13612" width="1.7109375" style="2" customWidth="1"/>
    <col min="13613" max="13614" width="13.7109375" style="2" customWidth="1"/>
    <col min="13615" max="13615" width="12.42578125" style="2" customWidth="1"/>
    <col min="13616" max="13616" width="8.42578125" style="2" customWidth="1"/>
    <col min="13617" max="13824" width="8.85546875" style="2"/>
    <col min="13825" max="13825" width="37.42578125" style="2" customWidth="1"/>
    <col min="13826" max="13826" width="20.140625" style="2" customWidth="1"/>
    <col min="13827" max="13827" width="22.28515625" style="2" customWidth="1"/>
    <col min="13828" max="13828" width="18" style="2" customWidth="1"/>
    <col min="13829" max="13832" width="12.7109375" style="2" customWidth="1"/>
    <col min="13833" max="13833" width="21.7109375" style="2" customWidth="1"/>
    <col min="13834" max="13834" width="9.85546875" style="2" customWidth="1"/>
    <col min="13835" max="13835" width="7.140625" style="2" customWidth="1"/>
    <col min="13836" max="13836" width="21.7109375" style="2" customWidth="1"/>
    <col min="13837" max="13837" width="9.85546875" style="2" customWidth="1"/>
    <col min="13838" max="13838" width="7.140625" style="2" customWidth="1"/>
    <col min="13839" max="13839" width="11.42578125" style="2" customWidth="1"/>
    <col min="13840" max="13840" width="10.7109375" style="2" customWidth="1"/>
    <col min="13841" max="13842" width="11.42578125" style="2" customWidth="1"/>
    <col min="13843" max="13843" width="10.7109375" style="2" customWidth="1"/>
    <col min="13844" max="13845" width="11.42578125" style="2" customWidth="1"/>
    <col min="13846" max="13849" width="11.7109375" style="2" customWidth="1"/>
    <col min="13850" max="13850" width="10.85546875" style="2" customWidth="1"/>
    <col min="13851" max="13851" width="10.28515625" style="2" customWidth="1"/>
    <col min="13852" max="13852" width="11.7109375" style="2" customWidth="1"/>
    <col min="13853" max="13853" width="14" style="2" customWidth="1"/>
    <col min="13854" max="13854" width="15.42578125" style="2" customWidth="1"/>
    <col min="13855" max="13865" width="11.7109375" style="2" customWidth="1"/>
    <col min="13866" max="13866" width="1.7109375" style="2" customWidth="1"/>
    <col min="13867" max="13867" width="25" style="2" customWidth="1"/>
    <col min="13868" max="13868" width="1.7109375" style="2" customWidth="1"/>
    <col min="13869" max="13870" width="13.7109375" style="2" customWidth="1"/>
    <col min="13871" max="13871" width="12.42578125" style="2" customWidth="1"/>
    <col min="13872" max="13872" width="8.42578125" style="2" customWidth="1"/>
    <col min="13873" max="14080" width="8.85546875" style="2"/>
    <col min="14081" max="14081" width="37.42578125" style="2" customWidth="1"/>
    <col min="14082" max="14082" width="20.140625" style="2" customWidth="1"/>
    <col min="14083" max="14083" width="22.28515625" style="2" customWidth="1"/>
    <col min="14084" max="14084" width="18" style="2" customWidth="1"/>
    <col min="14085" max="14088" width="12.7109375" style="2" customWidth="1"/>
    <col min="14089" max="14089" width="21.7109375" style="2" customWidth="1"/>
    <col min="14090" max="14090" width="9.85546875" style="2" customWidth="1"/>
    <col min="14091" max="14091" width="7.140625" style="2" customWidth="1"/>
    <col min="14092" max="14092" width="21.7109375" style="2" customWidth="1"/>
    <col min="14093" max="14093" width="9.85546875" style="2" customWidth="1"/>
    <col min="14094" max="14094" width="7.140625" style="2" customWidth="1"/>
    <col min="14095" max="14095" width="11.42578125" style="2" customWidth="1"/>
    <col min="14096" max="14096" width="10.7109375" style="2" customWidth="1"/>
    <col min="14097" max="14098" width="11.42578125" style="2" customWidth="1"/>
    <col min="14099" max="14099" width="10.7109375" style="2" customWidth="1"/>
    <col min="14100" max="14101" width="11.42578125" style="2" customWidth="1"/>
    <col min="14102" max="14105" width="11.7109375" style="2" customWidth="1"/>
    <col min="14106" max="14106" width="10.85546875" style="2" customWidth="1"/>
    <col min="14107" max="14107" width="10.28515625" style="2" customWidth="1"/>
    <col min="14108" max="14108" width="11.7109375" style="2" customWidth="1"/>
    <col min="14109" max="14109" width="14" style="2" customWidth="1"/>
    <col min="14110" max="14110" width="15.42578125" style="2" customWidth="1"/>
    <col min="14111" max="14121" width="11.7109375" style="2" customWidth="1"/>
    <col min="14122" max="14122" width="1.7109375" style="2" customWidth="1"/>
    <col min="14123" max="14123" width="25" style="2" customWidth="1"/>
    <col min="14124" max="14124" width="1.7109375" style="2" customWidth="1"/>
    <col min="14125" max="14126" width="13.7109375" style="2" customWidth="1"/>
    <col min="14127" max="14127" width="12.42578125" style="2" customWidth="1"/>
    <col min="14128" max="14128" width="8.42578125" style="2" customWidth="1"/>
    <col min="14129" max="14336" width="8.85546875" style="2"/>
    <col min="14337" max="14337" width="37.42578125" style="2" customWidth="1"/>
    <col min="14338" max="14338" width="20.140625" style="2" customWidth="1"/>
    <col min="14339" max="14339" width="22.28515625" style="2" customWidth="1"/>
    <col min="14340" max="14340" width="18" style="2" customWidth="1"/>
    <col min="14341" max="14344" width="12.7109375" style="2" customWidth="1"/>
    <col min="14345" max="14345" width="21.7109375" style="2" customWidth="1"/>
    <col min="14346" max="14346" width="9.85546875" style="2" customWidth="1"/>
    <col min="14347" max="14347" width="7.140625" style="2" customWidth="1"/>
    <col min="14348" max="14348" width="21.7109375" style="2" customWidth="1"/>
    <col min="14349" max="14349" width="9.85546875" style="2" customWidth="1"/>
    <col min="14350" max="14350" width="7.140625" style="2" customWidth="1"/>
    <col min="14351" max="14351" width="11.42578125" style="2" customWidth="1"/>
    <col min="14352" max="14352" width="10.7109375" style="2" customWidth="1"/>
    <col min="14353" max="14354" width="11.42578125" style="2" customWidth="1"/>
    <col min="14355" max="14355" width="10.7109375" style="2" customWidth="1"/>
    <col min="14356" max="14357" width="11.42578125" style="2" customWidth="1"/>
    <col min="14358" max="14361" width="11.7109375" style="2" customWidth="1"/>
    <col min="14362" max="14362" width="10.85546875" style="2" customWidth="1"/>
    <col min="14363" max="14363" width="10.28515625" style="2" customWidth="1"/>
    <col min="14364" max="14364" width="11.7109375" style="2" customWidth="1"/>
    <col min="14365" max="14365" width="14" style="2" customWidth="1"/>
    <col min="14366" max="14366" width="15.42578125" style="2" customWidth="1"/>
    <col min="14367" max="14377" width="11.7109375" style="2" customWidth="1"/>
    <col min="14378" max="14378" width="1.7109375" style="2" customWidth="1"/>
    <col min="14379" max="14379" width="25" style="2" customWidth="1"/>
    <col min="14380" max="14380" width="1.7109375" style="2" customWidth="1"/>
    <col min="14381" max="14382" width="13.7109375" style="2" customWidth="1"/>
    <col min="14383" max="14383" width="12.42578125" style="2" customWidth="1"/>
    <col min="14384" max="14384" width="8.42578125" style="2" customWidth="1"/>
    <col min="14385" max="14592" width="8.85546875" style="2"/>
    <col min="14593" max="14593" width="37.42578125" style="2" customWidth="1"/>
    <col min="14594" max="14594" width="20.140625" style="2" customWidth="1"/>
    <col min="14595" max="14595" width="22.28515625" style="2" customWidth="1"/>
    <col min="14596" max="14596" width="18" style="2" customWidth="1"/>
    <col min="14597" max="14600" width="12.7109375" style="2" customWidth="1"/>
    <col min="14601" max="14601" width="21.7109375" style="2" customWidth="1"/>
    <col min="14602" max="14602" width="9.85546875" style="2" customWidth="1"/>
    <col min="14603" max="14603" width="7.140625" style="2" customWidth="1"/>
    <col min="14604" max="14604" width="21.7109375" style="2" customWidth="1"/>
    <col min="14605" max="14605" width="9.85546875" style="2" customWidth="1"/>
    <col min="14606" max="14606" width="7.140625" style="2" customWidth="1"/>
    <col min="14607" max="14607" width="11.42578125" style="2" customWidth="1"/>
    <col min="14608" max="14608" width="10.7109375" style="2" customWidth="1"/>
    <col min="14609" max="14610" width="11.42578125" style="2" customWidth="1"/>
    <col min="14611" max="14611" width="10.7109375" style="2" customWidth="1"/>
    <col min="14612" max="14613" width="11.42578125" style="2" customWidth="1"/>
    <col min="14614" max="14617" width="11.7109375" style="2" customWidth="1"/>
    <col min="14618" max="14618" width="10.85546875" style="2" customWidth="1"/>
    <col min="14619" max="14619" width="10.28515625" style="2" customWidth="1"/>
    <col min="14620" max="14620" width="11.7109375" style="2" customWidth="1"/>
    <col min="14621" max="14621" width="14" style="2" customWidth="1"/>
    <col min="14622" max="14622" width="15.42578125" style="2" customWidth="1"/>
    <col min="14623" max="14633" width="11.7109375" style="2" customWidth="1"/>
    <col min="14634" max="14634" width="1.7109375" style="2" customWidth="1"/>
    <col min="14635" max="14635" width="25" style="2" customWidth="1"/>
    <col min="14636" max="14636" width="1.7109375" style="2" customWidth="1"/>
    <col min="14637" max="14638" width="13.7109375" style="2" customWidth="1"/>
    <col min="14639" max="14639" width="12.42578125" style="2" customWidth="1"/>
    <col min="14640" max="14640" width="8.42578125" style="2" customWidth="1"/>
    <col min="14641" max="14848" width="8.85546875" style="2"/>
    <col min="14849" max="14849" width="37.42578125" style="2" customWidth="1"/>
    <col min="14850" max="14850" width="20.140625" style="2" customWidth="1"/>
    <col min="14851" max="14851" width="22.28515625" style="2" customWidth="1"/>
    <col min="14852" max="14852" width="18" style="2" customWidth="1"/>
    <col min="14853" max="14856" width="12.7109375" style="2" customWidth="1"/>
    <col min="14857" max="14857" width="21.7109375" style="2" customWidth="1"/>
    <col min="14858" max="14858" width="9.85546875" style="2" customWidth="1"/>
    <col min="14859" max="14859" width="7.140625" style="2" customWidth="1"/>
    <col min="14860" max="14860" width="21.7109375" style="2" customWidth="1"/>
    <col min="14861" max="14861" width="9.85546875" style="2" customWidth="1"/>
    <col min="14862" max="14862" width="7.140625" style="2" customWidth="1"/>
    <col min="14863" max="14863" width="11.42578125" style="2" customWidth="1"/>
    <col min="14864" max="14864" width="10.7109375" style="2" customWidth="1"/>
    <col min="14865" max="14866" width="11.42578125" style="2" customWidth="1"/>
    <col min="14867" max="14867" width="10.7109375" style="2" customWidth="1"/>
    <col min="14868" max="14869" width="11.42578125" style="2" customWidth="1"/>
    <col min="14870" max="14873" width="11.7109375" style="2" customWidth="1"/>
    <col min="14874" max="14874" width="10.85546875" style="2" customWidth="1"/>
    <col min="14875" max="14875" width="10.28515625" style="2" customWidth="1"/>
    <col min="14876" max="14876" width="11.7109375" style="2" customWidth="1"/>
    <col min="14877" max="14877" width="14" style="2" customWidth="1"/>
    <col min="14878" max="14878" width="15.42578125" style="2" customWidth="1"/>
    <col min="14879" max="14889" width="11.7109375" style="2" customWidth="1"/>
    <col min="14890" max="14890" width="1.7109375" style="2" customWidth="1"/>
    <col min="14891" max="14891" width="25" style="2" customWidth="1"/>
    <col min="14892" max="14892" width="1.7109375" style="2" customWidth="1"/>
    <col min="14893" max="14894" width="13.7109375" style="2" customWidth="1"/>
    <col min="14895" max="14895" width="12.42578125" style="2" customWidth="1"/>
    <col min="14896" max="14896" width="8.42578125" style="2" customWidth="1"/>
    <col min="14897" max="15104" width="8.85546875" style="2"/>
    <col min="15105" max="15105" width="37.42578125" style="2" customWidth="1"/>
    <col min="15106" max="15106" width="20.140625" style="2" customWidth="1"/>
    <col min="15107" max="15107" width="22.28515625" style="2" customWidth="1"/>
    <col min="15108" max="15108" width="18" style="2" customWidth="1"/>
    <col min="15109" max="15112" width="12.7109375" style="2" customWidth="1"/>
    <col min="15113" max="15113" width="21.7109375" style="2" customWidth="1"/>
    <col min="15114" max="15114" width="9.85546875" style="2" customWidth="1"/>
    <col min="15115" max="15115" width="7.140625" style="2" customWidth="1"/>
    <col min="15116" max="15116" width="21.7109375" style="2" customWidth="1"/>
    <col min="15117" max="15117" width="9.85546875" style="2" customWidth="1"/>
    <col min="15118" max="15118" width="7.140625" style="2" customWidth="1"/>
    <col min="15119" max="15119" width="11.42578125" style="2" customWidth="1"/>
    <col min="15120" max="15120" width="10.7109375" style="2" customWidth="1"/>
    <col min="15121" max="15122" width="11.42578125" style="2" customWidth="1"/>
    <col min="15123" max="15123" width="10.7109375" style="2" customWidth="1"/>
    <col min="15124" max="15125" width="11.42578125" style="2" customWidth="1"/>
    <col min="15126" max="15129" width="11.7109375" style="2" customWidth="1"/>
    <col min="15130" max="15130" width="10.85546875" style="2" customWidth="1"/>
    <col min="15131" max="15131" width="10.28515625" style="2" customWidth="1"/>
    <col min="15132" max="15132" width="11.7109375" style="2" customWidth="1"/>
    <col min="15133" max="15133" width="14" style="2" customWidth="1"/>
    <col min="15134" max="15134" width="15.42578125" style="2" customWidth="1"/>
    <col min="15135" max="15145" width="11.7109375" style="2" customWidth="1"/>
    <col min="15146" max="15146" width="1.7109375" style="2" customWidth="1"/>
    <col min="15147" max="15147" width="25" style="2" customWidth="1"/>
    <col min="15148" max="15148" width="1.7109375" style="2" customWidth="1"/>
    <col min="15149" max="15150" width="13.7109375" style="2" customWidth="1"/>
    <col min="15151" max="15151" width="12.42578125" style="2" customWidth="1"/>
    <col min="15152" max="15152" width="8.42578125" style="2" customWidth="1"/>
    <col min="15153" max="15360" width="8.85546875" style="2"/>
    <col min="15361" max="15361" width="37.42578125" style="2" customWidth="1"/>
    <col min="15362" max="15362" width="20.140625" style="2" customWidth="1"/>
    <col min="15363" max="15363" width="22.28515625" style="2" customWidth="1"/>
    <col min="15364" max="15364" width="18" style="2" customWidth="1"/>
    <col min="15365" max="15368" width="12.7109375" style="2" customWidth="1"/>
    <col min="15369" max="15369" width="21.7109375" style="2" customWidth="1"/>
    <col min="15370" max="15370" width="9.85546875" style="2" customWidth="1"/>
    <col min="15371" max="15371" width="7.140625" style="2" customWidth="1"/>
    <col min="15372" max="15372" width="21.7109375" style="2" customWidth="1"/>
    <col min="15373" max="15373" width="9.85546875" style="2" customWidth="1"/>
    <col min="15374" max="15374" width="7.140625" style="2" customWidth="1"/>
    <col min="15375" max="15375" width="11.42578125" style="2" customWidth="1"/>
    <col min="15376" max="15376" width="10.7109375" style="2" customWidth="1"/>
    <col min="15377" max="15378" width="11.42578125" style="2" customWidth="1"/>
    <col min="15379" max="15379" width="10.7109375" style="2" customWidth="1"/>
    <col min="15380" max="15381" width="11.42578125" style="2" customWidth="1"/>
    <col min="15382" max="15385" width="11.7109375" style="2" customWidth="1"/>
    <col min="15386" max="15386" width="10.85546875" style="2" customWidth="1"/>
    <col min="15387" max="15387" width="10.28515625" style="2" customWidth="1"/>
    <col min="15388" max="15388" width="11.7109375" style="2" customWidth="1"/>
    <col min="15389" max="15389" width="14" style="2" customWidth="1"/>
    <col min="15390" max="15390" width="15.42578125" style="2" customWidth="1"/>
    <col min="15391" max="15401" width="11.7109375" style="2" customWidth="1"/>
    <col min="15402" max="15402" width="1.7109375" style="2" customWidth="1"/>
    <col min="15403" max="15403" width="25" style="2" customWidth="1"/>
    <col min="15404" max="15404" width="1.7109375" style="2" customWidth="1"/>
    <col min="15405" max="15406" width="13.7109375" style="2" customWidth="1"/>
    <col min="15407" max="15407" width="12.42578125" style="2" customWidth="1"/>
    <col min="15408" max="15408" width="8.42578125" style="2" customWidth="1"/>
    <col min="15409" max="15616" width="8.85546875" style="2"/>
    <col min="15617" max="15617" width="37.42578125" style="2" customWidth="1"/>
    <col min="15618" max="15618" width="20.140625" style="2" customWidth="1"/>
    <col min="15619" max="15619" width="22.28515625" style="2" customWidth="1"/>
    <col min="15620" max="15620" width="18" style="2" customWidth="1"/>
    <col min="15621" max="15624" width="12.7109375" style="2" customWidth="1"/>
    <col min="15625" max="15625" width="21.7109375" style="2" customWidth="1"/>
    <col min="15626" max="15626" width="9.85546875" style="2" customWidth="1"/>
    <col min="15627" max="15627" width="7.140625" style="2" customWidth="1"/>
    <col min="15628" max="15628" width="21.7109375" style="2" customWidth="1"/>
    <col min="15629" max="15629" width="9.85546875" style="2" customWidth="1"/>
    <col min="15630" max="15630" width="7.140625" style="2" customWidth="1"/>
    <col min="15631" max="15631" width="11.42578125" style="2" customWidth="1"/>
    <col min="15632" max="15632" width="10.7109375" style="2" customWidth="1"/>
    <col min="15633" max="15634" width="11.42578125" style="2" customWidth="1"/>
    <col min="15635" max="15635" width="10.7109375" style="2" customWidth="1"/>
    <col min="15636" max="15637" width="11.42578125" style="2" customWidth="1"/>
    <col min="15638" max="15641" width="11.7109375" style="2" customWidth="1"/>
    <col min="15642" max="15642" width="10.85546875" style="2" customWidth="1"/>
    <col min="15643" max="15643" width="10.28515625" style="2" customWidth="1"/>
    <col min="15644" max="15644" width="11.7109375" style="2" customWidth="1"/>
    <col min="15645" max="15645" width="14" style="2" customWidth="1"/>
    <col min="15646" max="15646" width="15.42578125" style="2" customWidth="1"/>
    <col min="15647" max="15657" width="11.7109375" style="2" customWidth="1"/>
    <col min="15658" max="15658" width="1.7109375" style="2" customWidth="1"/>
    <col min="15659" max="15659" width="25" style="2" customWidth="1"/>
    <col min="15660" max="15660" width="1.7109375" style="2" customWidth="1"/>
    <col min="15661" max="15662" width="13.7109375" style="2" customWidth="1"/>
    <col min="15663" max="15663" width="12.42578125" style="2" customWidth="1"/>
    <col min="15664" max="15664" width="8.42578125" style="2" customWidth="1"/>
    <col min="15665" max="15872" width="8.85546875" style="2"/>
    <col min="15873" max="15873" width="37.42578125" style="2" customWidth="1"/>
    <col min="15874" max="15874" width="20.140625" style="2" customWidth="1"/>
    <col min="15875" max="15875" width="22.28515625" style="2" customWidth="1"/>
    <col min="15876" max="15876" width="18" style="2" customWidth="1"/>
    <col min="15877" max="15880" width="12.7109375" style="2" customWidth="1"/>
    <col min="15881" max="15881" width="21.7109375" style="2" customWidth="1"/>
    <col min="15882" max="15882" width="9.85546875" style="2" customWidth="1"/>
    <col min="15883" max="15883" width="7.140625" style="2" customWidth="1"/>
    <col min="15884" max="15884" width="21.7109375" style="2" customWidth="1"/>
    <col min="15885" max="15885" width="9.85546875" style="2" customWidth="1"/>
    <col min="15886" max="15886" width="7.140625" style="2" customWidth="1"/>
    <col min="15887" max="15887" width="11.42578125" style="2" customWidth="1"/>
    <col min="15888" max="15888" width="10.7109375" style="2" customWidth="1"/>
    <col min="15889" max="15890" width="11.42578125" style="2" customWidth="1"/>
    <col min="15891" max="15891" width="10.7109375" style="2" customWidth="1"/>
    <col min="15892" max="15893" width="11.42578125" style="2" customWidth="1"/>
    <col min="15894" max="15897" width="11.7109375" style="2" customWidth="1"/>
    <col min="15898" max="15898" width="10.85546875" style="2" customWidth="1"/>
    <col min="15899" max="15899" width="10.28515625" style="2" customWidth="1"/>
    <col min="15900" max="15900" width="11.7109375" style="2" customWidth="1"/>
    <col min="15901" max="15901" width="14" style="2" customWidth="1"/>
    <col min="15902" max="15902" width="15.42578125" style="2" customWidth="1"/>
    <col min="15903" max="15913" width="11.7109375" style="2" customWidth="1"/>
    <col min="15914" max="15914" width="1.7109375" style="2" customWidth="1"/>
    <col min="15915" max="15915" width="25" style="2" customWidth="1"/>
    <col min="15916" max="15916" width="1.7109375" style="2" customWidth="1"/>
    <col min="15917" max="15918" width="13.7109375" style="2" customWidth="1"/>
    <col min="15919" max="15919" width="12.42578125" style="2" customWidth="1"/>
    <col min="15920" max="15920" width="8.42578125" style="2" customWidth="1"/>
    <col min="15921" max="16128" width="8.85546875" style="2"/>
    <col min="16129" max="16129" width="37.42578125" style="2" customWidth="1"/>
    <col min="16130" max="16130" width="20.140625" style="2" customWidth="1"/>
    <col min="16131" max="16131" width="22.28515625" style="2" customWidth="1"/>
    <col min="16132" max="16132" width="18" style="2" customWidth="1"/>
    <col min="16133" max="16136" width="12.7109375" style="2" customWidth="1"/>
    <col min="16137" max="16137" width="21.7109375" style="2" customWidth="1"/>
    <col min="16138" max="16138" width="9.85546875" style="2" customWidth="1"/>
    <col min="16139" max="16139" width="7.140625" style="2" customWidth="1"/>
    <col min="16140" max="16140" width="21.7109375" style="2" customWidth="1"/>
    <col min="16141" max="16141" width="9.85546875" style="2" customWidth="1"/>
    <col min="16142" max="16142" width="7.140625" style="2" customWidth="1"/>
    <col min="16143" max="16143" width="11.42578125" style="2" customWidth="1"/>
    <col min="16144" max="16144" width="10.7109375" style="2" customWidth="1"/>
    <col min="16145" max="16146" width="11.42578125" style="2" customWidth="1"/>
    <col min="16147" max="16147" width="10.7109375" style="2" customWidth="1"/>
    <col min="16148" max="16149" width="11.42578125" style="2" customWidth="1"/>
    <col min="16150" max="16153" width="11.7109375" style="2" customWidth="1"/>
    <col min="16154" max="16154" width="10.85546875" style="2" customWidth="1"/>
    <col min="16155" max="16155" width="10.28515625" style="2" customWidth="1"/>
    <col min="16156" max="16156" width="11.7109375" style="2" customWidth="1"/>
    <col min="16157" max="16157" width="14" style="2" customWidth="1"/>
    <col min="16158" max="16158" width="15.42578125" style="2" customWidth="1"/>
    <col min="16159" max="16169" width="11.7109375" style="2" customWidth="1"/>
    <col min="16170" max="16170" width="1.7109375" style="2" customWidth="1"/>
    <col min="16171" max="16171" width="25" style="2" customWidth="1"/>
    <col min="16172" max="16172" width="1.7109375" style="2" customWidth="1"/>
    <col min="16173" max="16174" width="13.7109375" style="2" customWidth="1"/>
    <col min="16175" max="16175" width="12.42578125" style="2" customWidth="1"/>
    <col min="16176" max="16176" width="8.42578125" style="2" customWidth="1"/>
    <col min="16177" max="16384" width="8.85546875" style="2"/>
  </cols>
  <sheetData>
    <row r="1" spans="1:32" s="507" customFormat="1" ht="18">
      <c r="A1" s="75" t="s">
        <v>1404</v>
      </c>
      <c r="B1" s="75"/>
      <c r="C1" s="75"/>
      <c r="D1" s="762"/>
      <c r="E1" s="762"/>
      <c r="F1" s="506"/>
      <c r="G1" s="506"/>
      <c r="H1" s="506"/>
      <c r="I1" s="506"/>
      <c r="J1" s="506"/>
      <c r="K1" s="506"/>
      <c r="L1" s="506"/>
      <c r="M1" s="506"/>
      <c r="N1" s="506"/>
      <c r="O1" s="506"/>
      <c r="P1" s="506"/>
      <c r="Q1" s="506"/>
      <c r="R1" s="506"/>
      <c r="S1" s="506"/>
      <c r="T1" s="506"/>
      <c r="U1" s="506"/>
      <c r="V1" s="506"/>
      <c r="W1" s="506"/>
      <c r="X1" s="506"/>
      <c r="Y1" s="506"/>
      <c r="Z1" s="506"/>
      <c r="AA1" s="506"/>
      <c r="AE1" s="2026"/>
      <c r="AF1" s="2026"/>
    </row>
    <row r="2" spans="1:32" s="509" customFormat="1" ht="11.25">
      <c r="A2" s="62" t="str">
        <f>'[5]PAGE DE GARDE'!C8</f>
        <v>GAZ</v>
      </c>
      <c r="B2" s="73" t="str">
        <f>'[5]PAGE DE GARDE'!C10</f>
        <v>PT 2015-2016 V0</v>
      </c>
      <c r="C2" s="62"/>
      <c r="D2" s="977"/>
      <c r="E2" s="977"/>
      <c r="F2" s="508"/>
      <c r="G2" s="508"/>
      <c r="H2" s="508"/>
      <c r="I2" s="508"/>
      <c r="J2" s="508"/>
      <c r="K2" s="508"/>
      <c r="L2" s="508"/>
      <c r="M2" s="508"/>
      <c r="N2" s="508"/>
      <c r="O2" s="508"/>
      <c r="P2" s="508"/>
      <c r="Q2" s="508"/>
      <c r="R2" s="508"/>
      <c r="S2" s="508"/>
      <c r="T2" s="508"/>
      <c r="U2" s="508"/>
      <c r="V2" s="508"/>
      <c r="W2" s="508"/>
      <c r="X2" s="508"/>
      <c r="Y2" s="508"/>
      <c r="Z2" s="508"/>
      <c r="AA2" s="508"/>
      <c r="AE2" s="720"/>
      <c r="AF2" s="720"/>
    </row>
    <row r="3" spans="1:32" s="509" customFormat="1" ht="11.25">
      <c r="A3" s="270" t="str">
        <f>'[5]PAGE DE GARDE'!C7</f>
        <v>GRD</v>
      </c>
      <c r="B3" s="73"/>
      <c r="C3" s="62"/>
      <c r="D3" s="977"/>
      <c r="E3" s="977"/>
      <c r="F3" s="508"/>
      <c r="G3" s="508"/>
      <c r="H3" s="508"/>
      <c r="I3" s="508"/>
      <c r="J3" s="508"/>
      <c r="K3" s="508"/>
      <c r="L3" s="508"/>
      <c r="M3" s="508"/>
      <c r="N3" s="508"/>
      <c r="O3" s="508"/>
      <c r="P3" s="508"/>
      <c r="Q3" s="508"/>
      <c r="R3" s="508"/>
      <c r="S3" s="508"/>
      <c r="T3" s="508"/>
      <c r="U3" s="508"/>
      <c r="V3" s="508"/>
      <c r="W3" s="508"/>
      <c r="X3" s="508"/>
      <c r="Y3" s="508"/>
      <c r="Z3" s="508"/>
      <c r="AA3" s="508"/>
      <c r="AE3" s="720"/>
      <c r="AF3" s="720"/>
    </row>
    <row r="4" spans="1:32" s="720" customFormat="1" ht="11.25">
      <c r="A4" s="72"/>
      <c r="B4" s="72"/>
      <c r="C4" s="72"/>
      <c r="D4" s="2027"/>
      <c r="E4" s="2027"/>
    </row>
    <row r="5" spans="1:32" s="1993" customFormat="1" ht="18" customHeight="1">
      <c r="A5" s="2199"/>
      <c r="B5" s="97"/>
      <c r="C5" s="97"/>
      <c r="D5" s="1994"/>
      <c r="E5" s="1994"/>
    </row>
    <row r="6" spans="1:32" s="1993" customFormat="1">
      <c r="A6" s="97"/>
      <c r="B6" s="97"/>
      <c r="C6" s="97"/>
      <c r="D6" s="1994"/>
      <c r="E6" s="1994"/>
    </row>
    <row r="7" spans="1:32" s="1993" customFormat="1">
      <c r="A7" s="2182"/>
      <c r="B7" s="97"/>
      <c r="C7" s="97"/>
      <c r="D7" s="1994"/>
      <c r="E7" s="1994"/>
    </row>
    <row r="8" spans="1:32" s="720" customFormat="1" ht="12" thickBot="1">
      <c r="A8" s="72"/>
      <c r="B8" s="72"/>
      <c r="C8" s="72"/>
      <c r="D8" s="2027"/>
      <c r="E8" s="2027"/>
    </row>
    <row r="9" spans="1:32" ht="13.5" thickBot="1">
      <c r="V9" s="2792" t="s">
        <v>159</v>
      </c>
      <c r="W9" s="2793"/>
      <c r="X9" s="2793"/>
      <c r="Y9" s="2793"/>
      <c r="Z9" s="2793"/>
      <c r="AA9" s="2794"/>
    </row>
    <row r="10" spans="1:32" s="2030" customFormat="1" ht="21" customHeight="1" thickBot="1">
      <c r="A10" s="2181" t="s">
        <v>469</v>
      </c>
      <c r="B10" s="2028"/>
      <c r="C10" s="2786" t="s">
        <v>1321</v>
      </c>
      <c r="D10" s="2787"/>
      <c r="E10" s="2788"/>
      <c r="F10" s="2786" t="s">
        <v>1322</v>
      </c>
      <c r="G10" s="2787"/>
      <c r="H10" s="2788"/>
      <c r="I10" s="2787" t="s">
        <v>1323</v>
      </c>
      <c r="J10" s="2787"/>
      <c r="K10" s="2787"/>
      <c r="L10" s="2786" t="s">
        <v>1324</v>
      </c>
      <c r="M10" s="2787"/>
      <c r="N10" s="2788"/>
      <c r="O10" s="2786" t="s">
        <v>1325</v>
      </c>
      <c r="P10" s="2787"/>
      <c r="Q10" s="2787"/>
      <c r="R10" s="2787"/>
      <c r="S10" s="2787"/>
      <c r="T10" s="2787"/>
      <c r="U10" s="2788"/>
      <c r="V10" s="2789" t="s">
        <v>1326</v>
      </c>
      <c r="W10" s="2790"/>
      <c r="X10" s="2789" t="s">
        <v>1327</v>
      </c>
      <c r="Y10" s="2789"/>
      <c r="Z10" s="2795" t="s">
        <v>1328</v>
      </c>
      <c r="AA10" s="2796"/>
      <c r="AB10" s="2029"/>
      <c r="AC10" s="2791"/>
      <c r="AD10" s="2791"/>
      <c r="AE10" s="2791"/>
      <c r="AF10" s="2028"/>
    </row>
    <row r="11" spans="1:32" s="2030" customFormat="1" ht="15.75" customHeight="1">
      <c r="A11" s="2546" t="s">
        <v>1329</v>
      </c>
      <c r="B11" s="2547" t="s">
        <v>1330</v>
      </c>
      <c r="C11" s="2031"/>
      <c r="D11" s="2032"/>
      <c r="E11" s="2033"/>
      <c r="F11" s="2034" t="s">
        <v>1331</v>
      </c>
      <c r="G11" s="2032" t="s">
        <v>1332</v>
      </c>
      <c r="H11" s="2033" t="s">
        <v>368</v>
      </c>
      <c r="I11" s="2035" t="s">
        <v>1333</v>
      </c>
      <c r="J11" s="2036" t="s">
        <v>1332</v>
      </c>
      <c r="K11" s="2036" t="s">
        <v>368</v>
      </c>
      <c r="L11" s="2034" t="s">
        <v>1331</v>
      </c>
      <c r="M11" s="2032" t="s">
        <v>1332</v>
      </c>
      <c r="N11" s="2033" t="s">
        <v>368</v>
      </c>
      <c r="O11" s="2798" t="s">
        <v>1334</v>
      </c>
      <c r="P11" s="2789"/>
      <c r="Q11" s="2799"/>
      <c r="R11" s="2800" t="s">
        <v>1335</v>
      </c>
      <c r="S11" s="2789"/>
      <c r="T11" s="2799"/>
      <c r="U11" s="2033" t="s">
        <v>368</v>
      </c>
      <c r="V11" s="2032" t="s">
        <v>1332</v>
      </c>
      <c r="W11" s="2033" t="s">
        <v>368</v>
      </c>
      <c r="X11" s="2032" t="s">
        <v>1332</v>
      </c>
      <c r="Y11" s="2032" t="s">
        <v>368</v>
      </c>
      <c r="Z11" s="2031" t="s">
        <v>1332</v>
      </c>
      <c r="AA11" s="2033" t="s">
        <v>368</v>
      </c>
      <c r="AB11" s="2029"/>
      <c r="AC11" s="2037"/>
      <c r="AD11" s="2038"/>
      <c r="AE11" s="2038"/>
      <c r="AF11" s="2028"/>
    </row>
    <row r="12" spans="1:32" s="2030" customFormat="1" ht="16.5" customHeight="1">
      <c r="A12" s="2548"/>
      <c r="B12" s="2549" t="s">
        <v>1336</v>
      </c>
      <c r="C12" s="2040" t="s">
        <v>201</v>
      </c>
      <c r="D12" s="2041" t="s">
        <v>1337</v>
      </c>
      <c r="E12" s="2042" t="s">
        <v>368</v>
      </c>
      <c r="F12" s="2043" t="s">
        <v>406</v>
      </c>
      <c r="G12" s="2041" t="s">
        <v>1338</v>
      </c>
      <c r="H12" s="2042" t="s">
        <v>397</v>
      </c>
      <c r="I12" s="2044" t="s">
        <v>405</v>
      </c>
      <c r="J12" s="2045"/>
      <c r="K12" s="2045" t="s">
        <v>397</v>
      </c>
      <c r="L12" s="2043" t="s">
        <v>406</v>
      </c>
      <c r="M12" s="2041" t="s">
        <v>1338</v>
      </c>
      <c r="N12" s="2042" t="s">
        <v>397</v>
      </c>
      <c r="O12" s="2040" t="s">
        <v>1</v>
      </c>
      <c r="P12" s="2041" t="s">
        <v>408</v>
      </c>
      <c r="Q12" s="2041" t="s">
        <v>407</v>
      </c>
      <c r="R12" s="2046" t="s">
        <v>1</v>
      </c>
      <c r="S12" s="2041" t="s">
        <v>408</v>
      </c>
      <c r="T12" s="2047" t="s">
        <v>407</v>
      </c>
      <c r="U12" s="2042" t="s">
        <v>397</v>
      </c>
      <c r="V12" s="2041" t="s">
        <v>1338</v>
      </c>
      <c r="W12" s="2042" t="s">
        <v>397</v>
      </c>
      <c r="X12" s="2041" t="s">
        <v>1338</v>
      </c>
      <c r="Y12" s="2041" t="s">
        <v>397</v>
      </c>
      <c r="Z12" s="2040" t="s">
        <v>1338</v>
      </c>
      <c r="AA12" s="2042" t="s">
        <v>397</v>
      </c>
      <c r="AB12" s="2048"/>
      <c r="AC12" s="2049"/>
      <c r="AD12" s="2049"/>
      <c r="AE12" s="2049"/>
      <c r="AF12" s="2028"/>
    </row>
    <row r="13" spans="1:32" s="2067" customFormat="1" ht="16.5" customHeight="1">
      <c r="A13" s="2550" t="s">
        <v>1339</v>
      </c>
      <c r="B13" s="2551" t="s">
        <v>1340</v>
      </c>
      <c r="C13" s="2050"/>
      <c r="D13" s="2051"/>
      <c r="E13" s="2052">
        <f>C13*D13</f>
        <v>0</v>
      </c>
      <c r="F13" s="2053">
        <v>0</v>
      </c>
      <c r="G13" s="2054">
        <v>0</v>
      </c>
      <c r="H13" s="2052">
        <f>F13*G13</f>
        <v>0</v>
      </c>
      <c r="I13" s="2051"/>
      <c r="J13" s="2055" t="s">
        <v>1119</v>
      </c>
      <c r="K13" s="2051"/>
      <c r="L13" s="2053">
        <v>0</v>
      </c>
      <c r="M13" s="2054">
        <v>0</v>
      </c>
      <c r="N13" s="2052">
        <f>L13*M13</f>
        <v>0</v>
      </c>
      <c r="O13" s="2056"/>
      <c r="P13" s="2054"/>
      <c r="Q13" s="2057"/>
      <c r="R13" s="2058"/>
      <c r="S13" s="2054"/>
      <c r="T13" s="2057"/>
      <c r="U13" s="2059">
        <f>O13*R13+P13*S13+Q13*T13</f>
        <v>0</v>
      </c>
      <c r="V13" s="2060">
        <v>0</v>
      </c>
      <c r="W13" s="2061">
        <f>$F13*V13</f>
        <v>0</v>
      </c>
      <c r="X13" s="2060">
        <v>0</v>
      </c>
      <c r="Y13" s="2061">
        <f>$F13*X13</f>
        <v>0</v>
      </c>
      <c r="Z13" s="2062">
        <v>0</v>
      </c>
      <c r="AA13" s="2061">
        <f>$F13*Z13</f>
        <v>0</v>
      </c>
      <c r="AB13" s="2063"/>
      <c r="AC13" s="2064"/>
      <c r="AD13" s="2065"/>
      <c r="AE13" s="2065"/>
      <c r="AF13" s="2066"/>
    </row>
    <row r="14" spans="1:32" s="2067" customFormat="1" ht="16.5" customHeight="1">
      <c r="A14" s="2550" t="s">
        <v>1341</v>
      </c>
      <c r="B14" s="2551" t="s">
        <v>1342</v>
      </c>
      <c r="C14" s="2050"/>
      <c r="D14" s="2051"/>
      <c r="E14" s="2052">
        <f>C14*D14</f>
        <v>0</v>
      </c>
      <c r="F14" s="2053">
        <v>0</v>
      </c>
      <c r="G14" s="2054">
        <v>0</v>
      </c>
      <c r="H14" s="2052">
        <f>F14*G14</f>
        <v>0</v>
      </c>
      <c r="I14" s="2051"/>
      <c r="J14" s="2055" t="s">
        <v>1119</v>
      </c>
      <c r="K14" s="2051"/>
      <c r="L14" s="2053">
        <v>0</v>
      </c>
      <c r="M14" s="2054">
        <v>0</v>
      </c>
      <c r="N14" s="2052">
        <f>L14*M14</f>
        <v>0</v>
      </c>
      <c r="O14" s="2056"/>
      <c r="P14" s="2054"/>
      <c r="Q14" s="2057"/>
      <c r="R14" s="2058"/>
      <c r="S14" s="2054"/>
      <c r="T14" s="2057"/>
      <c r="U14" s="2068">
        <f t="shared" ref="U14:U15" si="0">O14*R14+P14*S14+Q14*T14</f>
        <v>0</v>
      </c>
      <c r="V14" s="2060">
        <f>V13</f>
        <v>0</v>
      </c>
      <c r="W14" s="2061">
        <f>$F14*V14</f>
        <v>0</v>
      </c>
      <c r="X14" s="2060">
        <f>X13</f>
        <v>0</v>
      </c>
      <c r="Y14" s="2061">
        <f>$F14*X14</f>
        <v>0</v>
      </c>
      <c r="Z14" s="2062">
        <f>Z13</f>
        <v>0</v>
      </c>
      <c r="AA14" s="2061">
        <f>$F14*Z14</f>
        <v>0</v>
      </c>
      <c r="AB14" s="2063"/>
      <c r="AC14" s="2064"/>
      <c r="AD14" s="2065"/>
      <c r="AE14" s="2065"/>
      <c r="AF14" s="2066"/>
    </row>
    <row r="15" spans="1:32" s="2067" customFormat="1" ht="16.5" customHeight="1">
      <c r="A15" s="2552" t="s">
        <v>1343</v>
      </c>
      <c r="B15" s="2553" t="s">
        <v>1344</v>
      </c>
      <c r="C15" s="2069"/>
      <c r="D15" s="2070"/>
      <c r="E15" s="2071">
        <f>C15*D15</f>
        <v>0</v>
      </c>
      <c r="F15" s="2072">
        <v>0</v>
      </c>
      <c r="G15" s="2073">
        <v>0</v>
      </c>
      <c r="H15" s="2071">
        <f>F15*G15</f>
        <v>0</v>
      </c>
      <c r="I15" s="2070"/>
      <c r="J15" s="2074" t="s">
        <v>1119</v>
      </c>
      <c r="K15" s="2070"/>
      <c r="L15" s="2072">
        <v>0</v>
      </c>
      <c r="M15" s="2073">
        <v>0</v>
      </c>
      <c r="N15" s="2071">
        <f>L15*M15</f>
        <v>0</v>
      </c>
      <c r="O15" s="2075"/>
      <c r="P15" s="2073"/>
      <c r="Q15" s="2076"/>
      <c r="R15" s="2077"/>
      <c r="S15" s="2073"/>
      <c r="T15" s="2076"/>
      <c r="U15" s="2078">
        <f t="shared" si="0"/>
        <v>0</v>
      </c>
      <c r="V15" s="2079">
        <f>V13</f>
        <v>0</v>
      </c>
      <c r="W15" s="2080">
        <f>$F15*V15</f>
        <v>0</v>
      </c>
      <c r="X15" s="2079">
        <f>X13</f>
        <v>0</v>
      </c>
      <c r="Y15" s="2080">
        <f>$F15*X15</f>
        <v>0</v>
      </c>
      <c r="Z15" s="2081">
        <f>Z13</f>
        <v>0</v>
      </c>
      <c r="AA15" s="2080">
        <f>$F15*Z15</f>
        <v>0</v>
      </c>
      <c r="AB15" s="2063"/>
      <c r="AC15" s="2082" t="s">
        <v>1345</v>
      </c>
      <c r="AD15" s="2083"/>
      <c r="AE15" s="2083"/>
      <c r="AF15" s="2066"/>
    </row>
    <row r="16" spans="1:32" s="2030" customFormat="1" ht="16.5" customHeight="1" thickBot="1">
      <c r="A16" s="2554" t="s">
        <v>1346</v>
      </c>
      <c r="B16" s="2555" t="s">
        <v>1347</v>
      </c>
      <c r="C16" s="2084"/>
      <c r="D16" s="2085"/>
      <c r="E16" s="2086">
        <f>SUM(E13:E15)</f>
        <v>0</v>
      </c>
      <c r="F16" s="2087">
        <f>F13+F14+F15</f>
        <v>0</v>
      </c>
      <c r="G16" s="2085"/>
      <c r="H16" s="2086">
        <f>SUM(H13:H15)</f>
        <v>0</v>
      </c>
      <c r="I16" s="2085"/>
      <c r="J16" s="2088"/>
      <c r="K16" s="2085"/>
      <c r="L16" s="2087">
        <f>L13+L14+L15</f>
        <v>0</v>
      </c>
      <c r="M16" s="2085"/>
      <c r="N16" s="2086">
        <f>SUM(N13:N15)</f>
        <v>0</v>
      </c>
      <c r="O16" s="2089"/>
      <c r="P16" s="2090"/>
      <c r="Q16" s="2090"/>
      <c r="R16" s="2090"/>
      <c r="S16" s="2090"/>
      <c r="T16" s="2090"/>
      <c r="U16" s="2091">
        <f>SUM(U13:U15)</f>
        <v>0</v>
      </c>
      <c r="V16" s="2092"/>
      <c r="W16" s="2093">
        <f>SUM(W13:W15)</f>
        <v>0</v>
      </c>
      <c r="X16" s="2092"/>
      <c r="Y16" s="2094">
        <f>SUM(Y13:Y15)</f>
        <v>0</v>
      </c>
      <c r="Z16" s="2095"/>
      <c r="AA16" s="2093">
        <f>SUM(AA13:AA15)</f>
        <v>0</v>
      </c>
      <c r="AB16" s="2096"/>
      <c r="AC16" s="2097">
        <f>U16+E16+K16+N16+H16+W16+Y16+AA16</f>
        <v>0</v>
      </c>
      <c r="AD16" s="2097"/>
      <c r="AE16" s="2097"/>
      <c r="AF16" s="2028"/>
    </row>
    <row r="17" spans="1:32" s="187" customFormat="1" ht="16.5" customHeight="1" thickBot="1">
      <c r="F17" s="2098"/>
      <c r="AC17" s="2099"/>
      <c r="AD17" s="2100"/>
      <c r="AE17" s="2100"/>
    </row>
    <row r="18" spans="1:32" s="187" customFormat="1" ht="16.5" customHeight="1" thickBot="1">
      <c r="F18" s="2098"/>
      <c r="V18" s="2792" t="s">
        <v>159</v>
      </c>
      <c r="W18" s="2793"/>
      <c r="X18" s="2793"/>
      <c r="Y18" s="2793"/>
      <c r="Z18" s="2793"/>
      <c r="AA18" s="2794"/>
      <c r="AC18" s="2099"/>
      <c r="AD18" s="2100"/>
      <c r="AE18" s="2100"/>
    </row>
    <row r="19" spans="1:32" s="2030" customFormat="1" ht="16.5" customHeight="1" thickBot="1">
      <c r="A19" s="2028"/>
      <c r="B19" s="2028"/>
      <c r="C19" s="2786" t="s">
        <v>1321</v>
      </c>
      <c r="D19" s="2787"/>
      <c r="E19" s="2788"/>
      <c r="F19" s="2786" t="s">
        <v>1322</v>
      </c>
      <c r="G19" s="2787"/>
      <c r="H19" s="2788"/>
      <c r="I19" s="2787" t="s">
        <v>1323</v>
      </c>
      <c r="J19" s="2787"/>
      <c r="K19" s="2788"/>
      <c r="L19" s="2786" t="s">
        <v>1324</v>
      </c>
      <c r="M19" s="2787"/>
      <c r="N19" s="2788"/>
      <c r="O19" s="2786" t="s">
        <v>1325</v>
      </c>
      <c r="P19" s="2787"/>
      <c r="Q19" s="2787"/>
      <c r="R19" s="2787"/>
      <c r="S19" s="2787"/>
      <c r="T19" s="2787"/>
      <c r="U19" s="2788"/>
      <c r="V19" s="2798" t="s">
        <v>1326</v>
      </c>
      <c r="W19" s="2790"/>
      <c r="X19" s="2789" t="s">
        <v>1327</v>
      </c>
      <c r="Y19" s="2789"/>
      <c r="Z19" s="2795" t="s">
        <v>1328</v>
      </c>
      <c r="AA19" s="2796"/>
      <c r="AB19" s="2029"/>
      <c r="AC19" s="2797"/>
      <c r="AD19" s="2797"/>
      <c r="AE19" s="2797"/>
      <c r="AF19" s="2028"/>
    </row>
    <row r="20" spans="1:32" s="2030" customFormat="1" ht="16.5" customHeight="1">
      <c r="A20" s="2546" t="s">
        <v>1348</v>
      </c>
      <c r="B20" s="2547" t="s">
        <v>1349</v>
      </c>
      <c r="C20" s="2031"/>
      <c r="D20" s="2032"/>
      <c r="E20" s="2033"/>
      <c r="F20" s="2034" t="s">
        <v>1331</v>
      </c>
      <c r="G20" s="2032" t="s">
        <v>1332</v>
      </c>
      <c r="H20" s="2033" t="s">
        <v>368</v>
      </c>
      <c r="I20" s="2035" t="s">
        <v>1333</v>
      </c>
      <c r="J20" s="2036" t="s">
        <v>1332</v>
      </c>
      <c r="K20" s="2101" t="s">
        <v>368</v>
      </c>
      <c r="L20" s="2034" t="s">
        <v>1331</v>
      </c>
      <c r="M20" s="2032" t="s">
        <v>1332</v>
      </c>
      <c r="N20" s="2033" t="s">
        <v>368</v>
      </c>
      <c r="O20" s="2798" t="s">
        <v>1334</v>
      </c>
      <c r="P20" s="2789"/>
      <c r="Q20" s="2799"/>
      <c r="R20" s="2800" t="s">
        <v>1335</v>
      </c>
      <c r="S20" s="2789"/>
      <c r="T20" s="2799"/>
      <c r="U20" s="2033" t="s">
        <v>368</v>
      </c>
      <c r="V20" s="2031" t="s">
        <v>1332</v>
      </c>
      <c r="W20" s="2033" t="s">
        <v>368</v>
      </c>
      <c r="X20" s="2032" t="s">
        <v>1332</v>
      </c>
      <c r="Y20" s="2032" t="s">
        <v>368</v>
      </c>
      <c r="Z20" s="2031" t="s">
        <v>1332</v>
      </c>
      <c r="AA20" s="2033" t="s">
        <v>368</v>
      </c>
      <c r="AB20" s="2029"/>
      <c r="AC20" s="2102"/>
      <c r="AD20" s="2103"/>
      <c r="AE20" s="2103"/>
      <c r="AF20" s="2028"/>
    </row>
    <row r="21" spans="1:32" s="2030" customFormat="1" ht="16.5" customHeight="1">
      <c r="A21" s="2548"/>
      <c r="B21" s="2549" t="s">
        <v>1336</v>
      </c>
      <c r="C21" s="2040" t="s">
        <v>201</v>
      </c>
      <c r="D21" s="2041" t="s">
        <v>1337</v>
      </c>
      <c r="E21" s="2042" t="s">
        <v>368</v>
      </c>
      <c r="F21" s="2043" t="s">
        <v>406</v>
      </c>
      <c r="G21" s="2041" t="s">
        <v>1338</v>
      </c>
      <c r="H21" s="2042" t="s">
        <v>397</v>
      </c>
      <c r="I21" s="2044" t="s">
        <v>405</v>
      </c>
      <c r="J21" s="2045"/>
      <c r="K21" s="2104" t="s">
        <v>397</v>
      </c>
      <c r="L21" s="2043" t="s">
        <v>406</v>
      </c>
      <c r="M21" s="2041" t="s">
        <v>1338</v>
      </c>
      <c r="N21" s="2042" t="s">
        <v>397</v>
      </c>
      <c r="O21" s="2040" t="s">
        <v>1</v>
      </c>
      <c r="P21" s="2041" t="s">
        <v>408</v>
      </c>
      <c r="Q21" s="2041" t="s">
        <v>407</v>
      </c>
      <c r="R21" s="2046" t="s">
        <v>1</v>
      </c>
      <c r="S21" s="2041" t="s">
        <v>408</v>
      </c>
      <c r="T21" s="2047" t="s">
        <v>407</v>
      </c>
      <c r="U21" s="2042" t="s">
        <v>397</v>
      </c>
      <c r="V21" s="2040" t="s">
        <v>1338</v>
      </c>
      <c r="W21" s="2042" t="s">
        <v>397</v>
      </c>
      <c r="X21" s="2041" t="s">
        <v>1338</v>
      </c>
      <c r="Y21" s="2042" t="s">
        <v>397</v>
      </c>
      <c r="Z21" s="2041" t="s">
        <v>1338</v>
      </c>
      <c r="AA21" s="2042" t="s">
        <v>397</v>
      </c>
      <c r="AB21" s="2048"/>
      <c r="AC21" s="2105"/>
      <c r="AD21" s="2105"/>
      <c r="AE21" s="2105"/>
      <c r="AF21" s="2028"/>
    </row>
    <row r="22" spans="1:32" s="188" customFormat="1" ht="16.5" customHeight="1">
      <c r="A22" s="2550" t="s">
        <v>1350</v>
      </c>
      <c r="B22" s="2551" t="s">
        <v>1351</v>
      </c>
      <c r="C22" s="2050"/>
      <c r="D22" s="2051"/>
      <c r="E22" s="2052">
        <f>C22*D22</f>
        <v>0</v>
      </c>
      <c r="F22" s="2053">
        <v>0</v>
      </c>
      <c r="G22" s="2054">
        <v>0</v>
      </c>
      <c r="H22" s="2052">
        <f>F22*G22</f>
        <v>0</v>
      </c>
      <c r="I22" s="2050"/>
      <c r="J22" s="2055" t="s">
        <v>1119</v>
      </c>
      <c r="K22" s="2052"/>
      <c r="L22" s="2053">
        <v>0</v>
      </c>
      <c r="M22" s="2054">
        <v>0</v>
      </c>
      <c r="N22" s="2052">
        <f>L22*M22</f>
        <v>0</v>
      </c>
      <c r="O22" s="2056"/>
      <c r="P22" s="2054"/>
      <c r="Q22" s="2057"/>
      <c r="R22" s="2058"/>
      <c r="S22" s="2054"/>
      <c r="T22" s="2057"/>
      <c r="U22" s="2106">
        <f>O22*R22+P22*S22+Q22*S22</f>
        <v>0</v>
      </c>
      <c r="V22" s="2062">
        <v>0</v>
      </c>
      <c r="W22" s="2061">
        <f>$F22*V22</f>
        <v>0</v>
      </c>
      <c r="X22" s="2060">
        <v>0</v>
      </c>
      <c r="Y22" s="2061">
        <f>$F22*X22</f>
        <v>0</v>
      </c>
      <c r="Z22" s="2060">
        <v>0</v>
      </c>
      <c r="AA22" s="2061">
        <f>$F22*Z22</f>
        <v>0</v>
      </c>
      <c r="AB22" s="2107"/>
      <c r="AC22" s="2108"/>
      <c r="AD22" s="2108"/>
      <c r="AE22" s="2108"/>
      <c r="AF22" s="187"/>
    </row>
    <row r="23" spans="1:32" s="2067" customFormat="1" ht="16.5" customHeight="1">
      <c r="A23" s="2552" t="s">
        <v>1352</v>
      </c>
      <c r="B23" s="2553" t="s">
        <v>1353</v>
      </c>
      <c r="C23" s="2069"/>
      <c r="D23" s="2074" t="s">
        <v>1119</v>
      </c>
      <c r="E23" s="2071"/>
      <c r="F23" s="2072">
        <v>0</v>
      </c>
      <c r="G23" s="2073">
        <v>0</v>
      </c>
      <c r="H23" s="2071">
        <f>F23*G23</f>
        <v>0</v>
      </c>
      <c r="I23" s="2069">
        <v>0</v>
      </c>
      <c r="J23" s="2074">
        <v>0</v>
      </c>
      <c r="K23" s="2071">
        <v>0</v>
      </c>
      <c r="L23" s="2072">
        <v>0</v>
      </c>
      <c r="M23" s="2073">
        <v>0</v>
      </c>
      <c r="N23" s="2071">
        <f>L23*M23</f>
        <v>0</v>
      </c>
      <c r="O23" s="2075"/>
      <c r="P23" s="2073"/>
      <c r="Q23" s="2076"/>
      <c r="R23" s="2077"/>
      <c r="S23" s="2073"/>
      <c r="T23" s="2076"/>
      <c r="U23" s="2109">
        <f>O23*R23+P23*S23+Q23*S23</f>
        <v>0</v>
      </c>
      <c r="V23" s="2081">
        <f>V22</f>
        <v>0</v>
      </c>
      <c r="W23" s="2080">
        <f>$F23*V23</f>
        <v>0</v>
      </c>
      <c r="X23" s="2079">
        <f>X22</f>
        <v>0</v>
      </c>
      <c r="Y23" s="2080">
        <f>$F23*X23</f>
        <v>0</v>
      </c>
      <c r="Z23" s="2079">
        <f>Z22</f>
        <v>0</v>
      </c>
      <c r="AA23" s="2080">
        <f>$F23*Z23</f>
        <v>0</v>
      </c>
      <c r="AB23" s="2063"/>
      <c r="AC23" s="2110" t="s">
        <v>1354</v>
      </c>
      <c r="AD23" s="2083"/>
      <c r="AE23" s="2083"/>
      <c r="AF23" s="2066"/>
    </row>
    <row r="24" spans="1:32" s="2030" customFormat="1" ht="18" customHeight="1" thickBot="1">
      <c r="A24" s="2554" t="s">
        <v>1354</v>
      </c>
      <c r="B24" s="2556" t="s">
        <v>1355</v>
      </c>
      <c r="C24" s="2084"/>
      <c r="D24" s="2085"/>
      <c r="E24" s="2086">
        <f>E22+E23</f>
        <v>0</v>
      </c>
      <c r="F24" s="2087">
        <f>F22+F23</f>
        <v>0</v>
      </c>
      <c r="G24" s="2085"/>
      <c r="H24" s="2086">
        <v>0</v>
      </c>
      <c r="I24" s="2084"/>
      <c r="J24" s="2088"/>
      <c r="K24" s="2086"/>
      <c r="L24" s="2087">
        <f>L22+L23</f>
        <v>0</v>
      </c>
      <c r="M24" s="2085"/>
      <c r="N24" s="2086">
        <v>0</v>
      </c>
      <c r="O24" s="2089"/>
      <c r="P24" s="2090"/>
      <c r="Q24" s="2090"/>
      <c r="R24" s="2090"/>
      <c r="S24" s="2090"/>
      <c r="T24" s="2090"/>
      <c r="U24" s="2111">
        <f>SUM(U22:U23)</f>
        <v>0</v>
      </c>
      <c r="V24" s="2095"/>
      <c r="W24" s="2093">
        <f>SUM(W22:W23)</f>
        <v>0</v>
      </c>
      <c r="X24" s="2092"/>
      <c r="Y24" s="2093">
        <f>SUM(Y22:Y23)</f>
        <v>0</v>
      </c>
      <c r="Z24" s="2092"/>
      <c r="AA24" s="2094">
        <f>SUM(AA22:AA23)</f>
        <v>0</v>
      </c>
      <c r="AB24" s="2096"/>
      <c r="AC24" s="2112">
        <f>U24+E24+K24+N24+AA24+H24+W24+Y24</f>
        <v>0</v>
      </c>
      <c r="AD24" s="2097"/>
      <c r="AE24" s="2097"/>
      <c r="AF24" s="2028"/>
    </row>
    <row r="25" spans="1:32" s="2030" customFormat="1" ht="12" customHeight="1" thickBot="1">
      <c r="A25" s="2113"/>
      <c r="B25" s="2114"/>
      <c r="C25" s="2115"/>
      <c r="D25" s="2115"/>
      <c r="E25" s="2115"/>
      <c r="F25" s="2116"/>
      <c r="G25" s="2115"/>
      <c r="H25" s="2115"/>
      <c r="I25" s="2115"/>
      <c r="J25" s="2115"/>
      <c r="K25" s="2115"/>
      <c r="L25" s="2115"/>
      <c r="M25" s="2115"/>
      <c r="N25" s="2115"/>
      <c r="O25" s="2117"/>
      <c r="P25" s="2117"/>
      <c r="Q25" s="2117"/>
      <c r="R25" s="2117"/>
      <c r="S25" s="2117"/>
      <c r="T25" s="2117"/>
      <c r="U25" s="2115"/>
      <c r="V25" s="2117"/>
      <c r="W25" s="2115"/>
      <c r="X25" s="2115"/>
      <c r="Y25" s="2115"/>
      <c r="Z25" s="2117"/>
      <c r="AA25" s="2115"/>
      <c r="AB25" s="2115"/>
      <c r="AC25" s="2112"/>
      <c r="AD25" s="2097"/>
      <c r="AE25" s="2097"/>
      <c r="AF25" s="2028"/>
    </row>
    <row r="26" spans="1:32" s="2030" customFormat="1" ht="18" customHeight="1" thickBot="1">
      <c r="A26" s="2113"/>
      <c r="B26" s="2114"/>
      <c r="C26" s="2115"/>
      <c r="D26" s="2115"/>
      <c r="E26" s="2115"/>
      <c r="F26" s="2116"/>
      <c r="G26" s="2115"/>
      <c r="H26" s="2115"/>
      <c r="I26" s="2115"/>
      <c r="J26" s="2115"/>
      <c r="K26" s="2115"/>
      <c r="L26" s="2115"/>
      <c r="M26" s="2115"/>
      <c r="N26" s="2115"/>
      <c r="O26" s="2117"/>
      <c r="P26" s="2117"/>
      <c r="Q26" s="2117"/>
      <c r="R26" s="2117"/>
      <c r="S26" s="2117"/>
      <c r="T26" s="2117"/>
      <c r="U26" s="2115"/>
      <c r="V26" s="2792" t="s">
        <v>159</v>
      </c>
      <c r="W26" s="2793"/>
      <c r="X26" s="2793"/>
      <c r="Y26" s="2793"/>
      <c r="Z26" s="2793"/>
      <c r="AA26" s="2794"/>
      <c r="AB26" s="2115"/>
      <c r="AC26" s="2112"/>
      <c r="AD26" s="2097"/>
      <c r="AE26" s="2097"/>
      <c r="AF26" s="2028"/>
    </row>
    <row r="27" spans="1:32" s="2030" customFormat="1" ht="18.75" customHeight="1" thickBot="1">
      <c r="A27" s="2028"/>
      <c r="B27" s="2028"/>
      <c r="C27" s="2786" t="s">
        <v>1321</v>
      </c>
      <c r="D27" s="2787"/>
      <c r="E27" s="2788"/>
      <c r="F27" s="2786" t="s">
        <v>1322</v>
      </c>
      <c r="G27" s="2787"/>
      <c r="H27" s="2788"/>
      <c r="I27" s="2787" t="s">
        <v>1323</v>
      </c>
      <c r="J27" s="2787"/>
      <c r="K27" s="2788"/>
      <c r="L27" s="2786" t="s">
        <v>1324</v>
      </c>
      <c r="M27" s="2787"/>
      <c r="N27" s="2788"/>
      <c r="O27" s="2786" t="s">
        <v>1325</v>
      </c>
      <c r="P27" s="2787"/>
      <c r="Q27" s="2787"/>
      <c r="R27" s="2787"/>
      <c r="S27" s="2787"/>
      <c r="T27" s="2787"/>
      <c r="U27" s="2788"/>
      <c r="V27" s="2798" t="s">
        <v>1326</v>
      </c>
      <c r="W27" s="2790"/>
      <c r="X27" s="2789" t="s">
        <v>1327</v>
      </c>
      <c r="Y27" s="2789"/>
      <c r="Z27" s="2795" t="s">
        <v>1328</v>
      </c>
      <c r="AA27" s="2796"/>
      <c r="AB27" s="2096"/>
      <c r="AC27" s="2112"/>
      <c r="AD27" s="2097"/>
      <c r="AE27" s="2097"/>
      <c r="AF27" s="2028"/>
    </row>
    <row r="28" spans="1:32" s="2030" customFormat="1" ht="15" customHeight="1">
      <c r="A28" s="2546" t="s">
        <v>1356</v>
      </c>
      <c r="B28" s="2547" t="s">
        <v>1357</v>
      </c>
      <c r="C28" s="2031"/>
      <c r="D28" s="2032"/>
      <c r="E28" s="2033"/>
      <c r="F28" s="2034" t="s">
        <v>1331</v>
      </c>
      <c r="G28" s="2032" t="s">
        <v>1332</v>
      </c>
      <c r="H28" s="2033" t="s">
        <v>368</v>
      </c>
      <c r="I28" s="2035" t="s">
        <v>1333</v>
      </c>
      <c r="J28" s="2036" t="s">
        <v>1332</v>
      </c>
      <c r="K28" s="2101" t="s">
        <v>368</v>
      </c>
      <c r="L28" s="2034" t="s">
        <v>1331</v>
      </c>
      <c r="M28" s="2032" t="s">
        <v>1332</v>
      </c>
      <c r="N28" s="2033" t="s">
        <v>368</v>
      </c>
      <c r="O28" s="2798" t="s">
        <v>1334</v>
      </c>
      <c r="P28" s="2789"/>
      <c r="Q28" s="2799"/>
      <c r="R28" s="2800" t="s">
        <v>1335</v>
      </c>
      <c r="S28" s="2789"/>
      <c r="T28" s="2799"/>
      <c r="U28" s="2033" t="s">
        <v>368</v>
      </c>
      <c r="V28" s="2031" t="s">
        <v>1332</v>
      </c>
      <c r="W28" s="2033" t="s">
        <v>368</v>
      </c>
      <c r="X28" s="2032" t="s">
        <v>1332</v>
      </c>
      <c r="Y28" s="2032" t="s">
        <v>368</v>
      </c>
      <c r="Z28" s="2031" t="s">
        <v>1332</v>
      </c>
      <c r="AA28" s="2033" t="s">
        <v>368</v>
      </c>
      <c r="AB28" s="2096"/>
      <c r="AC28" s="2112"/>
      <c r="AD28" s="2097"/>
      <c r="AE28" s="2097"/>
      <c r="AF28" s="2028"/>
    </row>
    <row r="29" spans="1:32" s="2030" customFormat="1" ht="16.5" customHeight="1">
      <c r="A29" s="2548"/>
      <c r="B29" s="2549" t="s">
        <v>1336</v>
      </c>
      <c r="C29" s="2040" t="s">
        <v>201</v>
      </c>
      <c r="D29" s="2041" t="s">
        <v>1337</v>
      </c>
      <c r="E29" s="2042" t="s">
        <v>368</v>
      </c>
      <c r="F29" s="2043" t="s">
        <v>406</v>
      </c>
      <c r="G29" s="2041" t="s">
        <v>1338</v>
      </c>
      <c r="H29" s="2042" t="s">
        <v>397</v>
      </c>
      <c r="I29" s="2044" t="s">
        <v>405</v>
      </c>
      <c r="J29" s="2045"/>
      <c r="K29" s="2104" t="s">
        <v>397</v>
      </c>
      <c r="L29" s="2043" t="s">
        <v>406</v>
      </c>
      <c r="M29" s="2041" t="s">
        <v>1338</v>
      </c>
      <c r="N29" s="2042" t="s">
        <v>397</v>
      </c>
      <c r="O29" s="2040" t="s">
        <v>1</v>
      </c>
      <c r="P29" s="2041" t="s">
        <v>408</v>
      </c>
      <c r="Q29" s="2041" t="s">
        <v>407</v>
      </c>
      <c r="R29" s="2046" t="s">
        <v>1</v>
      </c>
      <c r="S29" s="2041" t="s">
        <v>408</v>
      </c>
      <c r="T29" s="2047" t="s">
        <v>407</v>
      </c>
      <c r="U29" s="2042" t="s">
        <v>397</v>
      </c>
      <c r="V29" s="2040" t="s">
        <v>1338</v>
      </c>
      <c r="W29" s="2042" t="s">
        <v>397</v>
      </c>
      <c r="X29" s="2041" t="s">
        <v>1338</v>
      </c>
      <c r="Y29" s="2041" t="s">
        <v>397</v>
      </c>
      <c r="Z29" s="2040" t="s">
        <v>1338</v>
      </c>
      <c r="AA29" s="2042" t="s">
        <v>397</v>
      </c>
      <c r="AB29" s="2096"/>
      <c r="AC29" s="2112"/>
      <c r="AD29" s="2097"/>
      <c r="AE29" s="2097"/>
      <c r="AF29" s="2028"/>
    </row>
    <row r="30" spans="1:32" s="2030" customFormat="1" ht="16.5" customHeight="1">
      <c r="A30" s="2552" t="s">
        <v>1356</v>
      </c>
      <c r="B30" s="2553" t="s">
        <v>1358</v>
      </c>
      <c r="C30" s="2069"/>
      <c r="D30" s="2074" t="s">
        <v>1119</v>
      </c>
      <c r="E30" s="2071"/>
      <c r="F30" s="2118">
        <v>0</v>
      </c>
      <c r="G30" s="2119">
        <v>0</v>
      </c>
      <c r="H30" s="2120">
        <f>F30*G30</f>
        <v>0</v>
      </c>
      <c r="I30" s="2121">
        <v>0</v>
      </c>
      <c r="J30" s="2122">
        <v>0</v>
      </c>
      <c r="K30" s="2123">
        <f>F30*G30</f>
        <v>0</v>
      </c>
      <c r="L30" s="2118">
        <v>0</v>
      </c>
      <c r="M30" s="2119">
        <v>0</v>
      </c>
      <c r="N30" s="2120">
        <f>L30*M30</f>
        <v>0</v>
      </c>
      <c r="O30" s="2119"/>
      <c r="P30" s="2119"/>
      <c r="Q30" s="2119"/>
      <c r="R30" s="2124"/>
      <c r="S30" s="2119"/>
      <c r="T30" s="2125"/>
      <c r="U30" s="2109">
        <f>O30*R30+P30*S30+Q30*S30</f>
        <v>0</v>
      </c>
      <c r="V30" s="2081">
        <f>V22</f>
        <v>0</v>
      </c>
      <c r="W30" s="2080">
        <f>$F30*V30</f>
        <v>0</v>
      </c>
      <c r="X30" s="2126">
        <f>X22</f>
        <v>0</v>
      </c>
      <c r="Y30" s="2080">
        <f>$F30*X30</f>
        <v>0</v>
      </c>
      <c r="Z30" s="2127">
        <f>Z22</f>
        <v>0</v>
      </c>
      <c r="AA30" s="2080">
        <f>$F30*Z30</f>
        <v>0</v>
      </c>
      <c r="AB30" s="2096"/>
      <c r="AC30" s="2110" t="s">
        <v>1359</v>
      </c>
      <c r="AD30" s="2097"/>
      <c r="AE30" s="2097"/>
      <c r="AF30" s="2028"/>
    </row>
    <row r="31" spans="1:32" s="2030" customFormat="1" ht="16.5" customHeight="1" thickBot="1">
      <c r="A31" s="2554" t="s">
        <v>1359</v>
      </c>
      <c r="B31" s="2556" t="s">
        <v>1360</v>
      </c>
      <c r="C31" s="2128"/>
      <c r="D31" s="2129"/>
      <c r="E31" s="2130"/>
      <c r="F31" s="2087">
        <f>F30</f>
        <v>0</v>
      </c>
      <c r="G31" s="2129"/>
      <c r="H31" s="2086">
        <f>H30</f>
        <v>0</v>
      </c>
      <c r="I31" s="2131">
        <f>SUM(I30:I30)</f>
        <v>0</v>
      </c>
      <c r="J31" s="2132"/>
      <c r="K31" s="2133">
        <f>SUM(K30:K30)</f>
        <v>0</v>
      </c>
      <c r="L31" s="2087">
        <f>L30</f>
        <v>0</v>
      </c>
      <c r="M31" s="2129"/>
      <c r="N31" s="2086">
        <f>N30</f>
        <v>0</v>
      </c>
      <c r="O31" s="2134"/>
      <c r="P31" s="2134"/>
      <c r="Q31" s="2134"/>
      <c r="R31" s="2135"/>
      <c r="S31" s="2134"/>
      <c r="T31" s="2136"/>
      <c r="U31" s="2111">
        <f>SUM(U29:U30)</f>
        <v>0</v>
      </c>
      <c r="V31" s="2095"/>
      <c r="W31" s="2093">
        <f>SUM(W29:W30)</f>
        <v>0</v>
      </c>
      <c r="X31" s="2092"/>
      <c r="Y31" s="2094">
        <f>SUM(Y30:Y30)</f>
        <v>0</v>
      </c>
      <c r="Z31" s="2095"/>
      <c r="AA31" s="2093">
        <f>SUM(AA30:AA30)</f>
        <v>0</v>
      </c>
      <c r="AB31" s="2096"/>
      <c r="AC31" s="2112">
        <f>U31+E31+K31+N31+H31+W31+Y31+AA31</f>
        <v>0</v>
      </c>
      <c r="AD31" s="2097"/>
      <c r="AE31" s="2097"/>
      <c r="AF31" s="2028"/>
    </row>
    <row r="32" spans="1:32" s="188" customFormat="1" ht="16.5" customHeight="1" thickBot="1">
      <c r="A32" s="187"/>
      <c r="B32" s="187"/>
      <c r="F32" s="2137"/>
      <c r="O32" s="187"/>
      <c r="P32" s="187"/>
      <c r="Q32" s="187"/>
      <c r="R32" s="187"/>
      <c r="S32" s="187"/>
      <c r="T32" s="187"/>
      <c r="U32" s="187"/>
      <c r="Z32" s="187"/>
      <c r="AA32" s="187"/>
      <c r="AB32" s="187"/>
      <c r="AC32" s="187"/>
      <c r="AD32" s="187"/>
      <c r="AE32" s="187"/>
      <c r="AF32" s="187"/>
    </row>
    <row r="33" spans="1:32" s="188" customFormat="1" ht="16.5" customHeight="1" thickBot="1">
      <c r="A33" s="187"/>
      <c r="B33" s="187"/>
      <c r="F33" s="2137"/>
      <c r="O33" s="187"/>
      <c r="P33" s="187"/>
      <c r="Q33" s="187"/>
      <c r="R33" s="187"/>
      <c r="S33" s="187"/>
      <c r="T33" s="187"/>
      <c r="U33" s="187"/>
      <c r="V33" s="2792" t="s">
        <v>159</v>
      </c>
      <c r="W33" s="2793"/>
      <c r="X33" s="2793"/>
      <c r="Y33" s="2793"/>
      <c r="Z33" s="2793"/>
      <c r="AA33" s="2794"/>
      <c r="AB33" s="187"/>
      <c r="AC33" s="187"/>
      <c r="AD33" s="187"/>
      <c r="AE33" s="187"/>
      <c r="AF33" s="187"/>
    </row>
    <row r="34" spans="1:32" s="2030" customFormat="1" ht="16.5" customHeight="1" thickBot="1">
      <c r="A34" s="2028"/>
      <c r="B34" s="2028"/>
      <c r="C34" s="2786" t="s">
        <v>1321</v>
      </c>
      <c r="D34" s="2787"/>
      <c r="E34" s="2788"/>
      <c r="F34" s="2786" t="s">
        <v>1322</v>
      </c>
      <c r="G34" s="2787"/>
      <c r="H34" s="2788"/>
      <c r="I34" s="2787" t="s">
        <v>1323</v>
      </c>
      <c r="J34" s="2787"/>
      <c r="K34" s="2788"/>
      <c r="L34" s="2786" t="s">
        <v>1324</v>
      </c>
      <c r="M34" s="2787"/>
      <c r="N34" s="2788"/>
      <c r="O34" s="2787"/>
      <c r="P34" s="2787"/>
      <c r="Q34" s="2787"/>
      <c r="R34" s="2787"/>
      <c r="S34" s="2787"/>
      <c r="T34" s="2787"/>
      <c r="U34" s="2787"/>
      <c r="V34" s="2789" t="str">
        <f>V27</f>
        <v>PENSIONS</v>
      </c>
      <c r="W34" s="2790"/>
      <c r="X34" s="2789" t="str">
        <f>X27</f>
        <v>IPM</v>
      </c>
      <c r="Y34" s="2790"/>
      <c r="Z34" s="2795" t="str">
        <f>Z27</f>
        <v>RETRIBUTIONS COMMUNES</v>
      </c>
      <c r="AA34" s="2796"/>
      <c r="AB34" s="2029"/>
      <c r="AC34" s="2138"/>
      <c r="AD34" s="2138"/>
      <c r="AE34" s="2138"/>
      <c r="AF34" s="2028"/>
    </row>
    <row r="35" spans="1:32" s="2030" customFormat="1" ht="16.5" customHeight="1">
      <c r="A35" s="2557"/>
      <c r="B35" s="2558"/>
      <c r="C35" s="2831" t="s">
        <v>1119</v>
      </c>
      <c r="D35" s="2801"/>
      <c r="E35" s="2802"/>
      <c r="F35" s="2034" t="s">
        <v>1331</v>
      </c>
      <c r="G35" s="2032" t="s">
        <v>1332</v>
      </c>
      <c r="H35" s="2033" t="s">
        <v>368</v>
      </c>
      <c r="I35" s="2831" t="s">
        <v>1119</v>
      </c>
      <c r="J35" s="2801"/>
      <c r="K35" s="2802"/>
      <c r="L35" s="2034" t="s">
        <v>1331</v>
      </c>
      <c r="M35" s="2032" t="s">
        <v>1332</v>
      </c>
      <c r="N35" s="2033" t="s">
        <v>368</v>
      </c>
      <c r="O35" s="2801"/>
      <c r="P35" s="2801"/>
      <c r="Q35" s="2801"/>
      <c r="R35" s="2801"/>
      <c r="S35" s="2801"/>
      <c r="T35" s="2801"/>
      <c r="U35" s="2802"/>
      <c r="V35" s="2801"/>
      <c r="W35" s="2802"/>
      <c r="X35" s="2801"/>
      <c r="Y35" s="2802"/>
      <c r="Z35" s="2801"/>
      <c r="AA35" s="2802"/>
      <c r="AB35" s="2029"/>
      <c r="AC35" s="2817" t="s">
        <v>1361</v>
      </c>
      <c r="AD35" s="2811" t="s">
        <v>1362</v>
      </c>
      <c r="AE35" s="2813" t="s">
        <v>160</v>
      </c>
      <c r="AF35" s="2028"/>
    </row>
    <row r="36" spans="1:32" s="2030" customFormat="1" ht="16.5" customHeight="1">
      <c r="A36" s="2819" t="s">
        <v>1363</v>
      </c>
      <c r="B36" s="2820"/>
      <c r="C36" s="2832"/>
      <c r="D36" s="2803"/>
      <c r="E36" s="2804"/>
      <c r="F36" s="2139" t="s">
        <v>406</v>
      </c>
      <c r="G36" s="2140" t="s">
        <v>1338</v>
      </c>
      <c r="H36" s="2141" t="s">
        <v>397</v>
      </c>
      <c r="I36" s="2832"/>
      <c r="J36" s="2803"/>
      <c r="K36" s="2804"/>
      <c r="L36" s="2139" t="s">
        <v>406</v>
      </c>
      <c r="M36" s="2140" t="s">
        <v>1338</v>
      </c>
      <c r="N36" s="2141" t="s">
        <v>397</v>
      </c>
      <c r="O36" s="2803"/>
      <c r="P36" s="2803"/>
      <c r="Q36" s="2803"/>
      <c r="R36" s="2803"/>
      <c r="S36" s="2803"/>
      <c r="T36" s="2803"/>
      <c r="U36" s="2804"/>
      <c r="V36" s="2803"/>
      <c r="W36" s="2804"/>
      <c r="X36" s="2803"/>
      <c r="Y36" s="2804"/>
      <c r="Z36" s="2803"/>
      <c r="AA36" s="2804"/>
      <c r="AB36" s="2048"/>
      <c r="AC36" s="2818"/>
      <c r="AD36" s="2812"/>
      <c r="AE36" s="2814"/>
      <c r="AF36" s="2028"/>
    </row>
    <row r="37" spans="1:32" s="2030" customFormat="1" ht="16.5" customHeight="1" thickBot="1">
      <c r="A37" s="2554" t="s">
        <v>1364</v>
      </c>
      <c r="B37" s="2559" t="s">
        <v>1365</v>
      </c>
      <c r="C37" s="2833"/>
      <c r="D37" s="2805"/>
      <c r="E37" s="2806"/>
      <c r="F37" s="2087">
        <v>0</v>
      </c>
      <c r="G37" s="2090">
        <v>0</v>
      </c>
      <c r="H37" s="2086">
        <f>F37*G37</f>
        <v>0</v>
      </c>
      <c r="I37" s="2833"/>
      <c r="J37" s="2805"/>
      <c r="K37" s="2806"/>
      <c r="L37" s="2087">
        <v>0</v>
      </c>
      <c r="M37" s="2090">
        <v>0</v>
      </c>
      <c r="N37" s="2086">
        <f>L37*M37</f>
        <v>0</v>
      </c>
      <c r="O37" s="2805"/>
      <c r="P37" s="2805"/>
      <c r="Q37" s="2805"/>
      <c r="R37" s="2805"/>
      <c r="S37" s="2805"/>
      <c r="T37" s="2805"/>
      <c r="U37" s="2806"/>
      <c r="V37" s="2805"/>
      <c r="W37" s="2806"/>
      <c r="X37" s="2805"/>
      <c r="Y37" s="2806"/>
      <c r="Z37" s="2805"/>
      <c r="AA37" s="2806"/>
      <c r="AB37" s="2142"/>
      <c r="AC37" s="2818"/>
      <c r="AD37" s="2812"/>
      <c r="AE37" s="2814"/>
      <c r="AF37" s="2028"/>
    </row>
    <row r="38" spans="1:32" s="188" customFormat="1" ht="16.5" customHeight="1" thickBot="1">
      <c r="A38" s="187"/>
      <c r="B38" s="187"/>
      <c r="F38" s="2137"/>
      <c r="AB38" s="187"/>
      <c r="AC38" s="2818"/>
      <c r="AD38" s="2812"/>
      <c r="AE38" s="2814"/>
      <c r="AF38" s="187"/>
    </row>
    <row r="39" spans="1:32" s="188" customFormat="1" ht="16.5" customHeight="1" thickBot="1">
      <c r="A39" s="187"/>
      <c r="B39" s="187"/>
      <c r="F39" s="2137"/>
      <c r="V39" s="2821" t="s">
        <v>159</v>
      </c>
      <c r="W39" s="2822"/>
      <c r="X39" s="2822"/>
      <c r="Y39" s="2822"/>
      <c r="Z39" s="2822"/>
      <c r="AA39" s="2823"/>
      <c r="AB39" s="187"/>
      <c r="AC39" s="2818"/>
      <c r="AD39" s="2812"/>
      <c r="AE39" s="2814"/>
      <c r="AF39" s="187"/>
    </row>
    <row r="40" spans="1:32" s="2145" customFormat="1" ht="16.5" customHeight="1" thickBot="1">
      <c r="A40" s="2143"/>
      <c r="B40" s="2143"/>
      <c r="C40" s="2824" t="s">
        <v>1321</v>
      </c>
      <c r="D40" s="2825"/>
      <c r="E40" s="2826"/>
      <c r="F40" s="2824" t="s">
        <v>1322</v>
      </c>
      <c r="G40" s="2825"/>
      <c r="H40" s="2826"/>
      <c r="I40" s="2825" t="s">
        <v>1323</v>
      </c>
      <c r="J40" s="2825"/>
      <c r="K40" s="2825"/>
      <c r="L40" s="2824" t="s">
        <v>1324</v>
      </c>
      <c r="M40" s="2825"/>
      <c r="N40" s="2826"/>
      <c r="O40" s="2824"/>
      <c r="P40" s="2825"/>
      <c r="Q40" s="2825"/>
      <c r="R40" s="2825"/>
      <c r="S40" s="2825"/>
      <c r="T40" s="2825"/>
      <c r="U40" s="2826"/>
      <c r="V40" s="2827" t="str">
        <f>V34</f>
        <v>PENSIONS</v>
      </c>
      <c r="W40" s="2828"/>
      <c r="X40" s="2827" t="str">
        <f>X34</f>
        <v>IPM</v>
      </c>
      <c r="Y40" s="2827"/>
      <c r="Z40" s="2829" t="str">
        <f>Z34</f>
        <v>RETRIBUTIONS COMMUNES</v>
      </c>
      <c r="AA40" s="2830"/>
      <c r="AB40" s="2144"/>
      <c r="AC40" s="2818"/>
      <c r="AD40" s="2812"/>
      <c r="AE40" s="2814"/>
      <c r="AF40" s="2143"/>
    </row>
    <row r="41" spans="1:32" s="2145" customFormat="1" ht="16.5" customHeight="1">
      <c r="A41" s="2560"/>
      <c r="B41" s="2561"/>
      <c r="C41" s="2562"/>
      <c r="D41" s="2563"/>
      <c r="E41" s="2564"/>
      <c r="F41" s="2565" t="s">
        <v>1331</v>
      </c>
      <c r="G41" s="2566" t="s">
        <v>1332</v>
      </c>
      <c r="H41" s="2567" t="s">
        <v>368</v>
      </c>
      <c r="I41" s="2563"/>
      <c r="J41" s="2563"/>
      <c r="K41" s="2563"/>
      <c r="L41" s="2565" t="s">
        <v>1331</v>
      </c>
      <c r="M41" s="2566" t="s">
        <v>1332</v>
      </c>
      <c r="N41" s="2567" t="s">
        <v>368</v>
      </c>
      <c r="O41" s="2562"/>
      <c r="P41" s="2563"/>
      <c r="Q41" s="2563"/>
      <c r="R41" s="2563"/>
      <c r="S41" s="2563"/>
      <c r="T41" s="2563"/>
      <c r="U41" s="2564" t="str">
        <f>U28</f>
        <v>TOTAL</v>
      </c>
      <c r="V41" s="2563"/>
      <c r="W41" s="2564" t="str">
        <f>W28</f>
        <v>TOTAL</v>
      </c>
      <c r="X41" s="2566"/>
      <c r="Y41" s="2566" t="str">
        <f>Y28</f>
        <v>TOTAL</v>
      </c>
      <c r="Z41" s="2562"/>
      <c r="AA41" s="2564" t="str">
        <f>AA28</f>
        <v>TOTAL</v>
      </c>
      <c r="AB41" s="2144"/>
      <c r="AC41" s="2818"/>
      <c r="AD41" s="2812"/>
      <c r="AE41" s="2814"/>
      <c r="AF41" s="2143"/>
    </row>
    <row r="42" spans="1:32" s="2145" customFormat="1" ht="16.5" customHeight="1" thickBot="1">
      <c r="A42" s="2815"/>
      <c r="B42" s="2816"/>
      <c r="C42" s="2568"/>
      <c r="D42" s="2569"/>
      <c r="E42" s="2570"/>
      <c r="F42" s="2571" t="s">
        <v>406</v>
      </c>
      <c r="G42" s="2569"/>
      <c r="H42" s="2570" t="s">
        <v>397</v>
      </c>
      <c r="I42" s="2569"/>
      <c r="J42" s="2569"/>
      <c r="K42" s="2572"/>
      <c r="L42" s="2571" t="s">
        <v>406</v>
      </c>
      <c r="M42" s="2569"/>
      <c r="N42" s="2570" t="s">
        <v>397</v>
      </c>
      <c r="O42" s="2568"/>
      <c r="P42" s="2569"/>
      <c r="Q42" s="2569"/>
      <c r="R42" s="2569"/>
      <c r="S42" s="2569"/>
      <c r="T42" s="2569"/>
      <c r="U42" s="2570" t="s">
        <v>397</v>
      </c>
      <c r="V42" s="2569"/>
      <c r="W42" s="2570" t="s">
        <v>397</v>
      </c>
      <c r="X42" s="2573"/>
      <c r="Y42" s="2573" t="s">
        <v>397</v>
      </c>
      <c r="Z42" s="2568"/>
      <c r="AA42" s="2574" t="s">
        <v>397</v>
      </c>
      <c r="AB42" s="2146"/>
      <c r="AC42" s="184" t="s">
        <v>397</v>
      </c>
      <c r="AD42" s="185" t="s">
        <v>397</v>
      </c>
      <c r="AE42" s="186" t="s">
        <v>397</v>
      </c>
      <c r="AF42" s="2143"/>
    </row>
    <row r="43" spans="1:32" s="2591" customFormat="1" ht="16.5" customHeight="1" thickTop="1" thickBot="1">
      <c r="A43" s="2575" t="s">
        <v>1366</v>
      </c>
      <c r="B43" s="2576" t="s">
        <v>1367</v>
      </c>
      <c r="C43" s="2577"/>
      <c r="D43" s="2578"/>
      <c r="E43" s="2579">
        <f>E16+E24</f>
        <v>0</v>
      </c>
      <c r="F43" s="2580">
        <f>F16+F24+F31</f>
        <v>0</v>
      </c>
      <c r="G43" s="2578"/>
      <c r="H43" s="2579">
        <f>H16+H24+H31+H37</f>
        <v>0</v>
      </c>
      <c r="I43" s="2578"/>
      <c r="J43" s="2578"/>
      <c r="K43" s="2578">
        <f>K31</f>
        <v>0</v>
      </c>
      <c r="L43" s="2580">
        <f>L16+L24+L31</f>
        <v>0</v>
      </c>
      <c r="M43" s="2578"/>
      <c r="N43" s="2579">
        <f>N16+N24+N31+N37</f>
        <v>0</v>
      </c>
      <c r="O43" s="2581"/>
      <c r="P43" s="2582"/>
      <c r="Q43" s="2583"/>
      <c r="R43" s="2583"/>
      <c r="S43" s="2583"/>
      <c r="T43" s="2583"/>
      <c r="U43" s="2579">
        <f>U16+U24+U31+U37</f>
        <v>0</v>
      </c>
      <c r="V43" s="2583"/>
      <c r="W43" s="2579">
        <f>W16+W24+W31</f>
        <v>0</v>
      </c>
      <c r="X43" s="2584"/>
      <c r="Y43" s="2579">
        <f>Y16+Y24+Y31</f>
        <v>0</v>
      </c>
      <c r="Z43" s="2585"/>
      <c r="AA43" s="2586">
        <f>AA16+AA24+AA31</f>
        <v>0</v>
      </c>
      <c r="AB43" s="2587"/>
      <c r="AC43" s="2588">
        <f>U43+E43+K43+H43+W43+Y43+AA43+N43+U51+U52</f>
        <v>0</v>
      </c>
      <c r="AD43" s="2589">
        <f>'Tableau 4A'!N134</f>
        <v>0</v>
      </c>
      <c r="AE43" s="2590">
        <f>AC43-AD43</f>
        <v>0</v>
      </c>
    </row>
    <row r="44" spans="1:32" s="188" customFormat="1" ht="6" customHeight="1" thickBot="1">
      <c r="A44" s="187"/>
      <c r="B44" s="187"/>
      <c r="C44" s="187"/>
      <c r="D44" s="187"/>
      <c r="E44" s="187"/>
      <c r="F44" s="2098"/>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row>
    <row r="45" spans="1:32" s="188" customFormat="1" ht="12" thickBot="1">
      <c r="A45" s="196" t="s">
        <v>1368</v>
      </c>
      <c r="B45" s="2147"/>
      <c r="C45" s="200"/>
      <c r="D45" s="200"/>
      <c r="E45" s="200"/>
      <c r="F45" s="2148"/>
      <c r="G45" s="2039"/>
      <c r="H45" s="2039"/>
      <c r="I45" s="2039"/>
      <c r="J45" s="2039"/>
      <c r="K45" s="2039"/>
      <c r="L45" s="2039"/>
      <c r="M45" s="2039"/>
      <c r="N45" s="2039"/>
      <c r="O45" s="2791"/>
      <c r="P45" s="2791"/>
      <c r="Q45" s="2791"/>
      <c r="R45" s="2791"/>
      <c r="S45" s="2791"/>
      <c r="T45" s="2791"/>
      <c r="U45" s="2791"/>
      <c r="V45" s="2149"/>
      <c r="W45" s="2149"/>
      <c r="X45" s="2149"/>
      <c r="Y45" s="2149"/>
      <c r="AC45" s="2807" t="s">
        <v>1560</v>
      </c>
      <c r="AD45" s="2807" t="s">
        <v>1369</v>
      </c>
      <c r="AE45" s="2809" t="s">
        <v>1370</v>
      </c>
    </row>
    <row r="46" spans="1:32" s="188" customFormat="1" ht="15" customHeight="1">
      <c r="A46" s="197" t="s">
        <v>1371</v>
      </c>
      <c r="B46" s="2150"/>
      <c r="D46" s="187"/>
      <c r="E46" s="2151">
        <v>0</v>
      </c>
      <c r="F46" s="2148"/>
      <c r="G46" s="2039"/>
      <c r="H46" s="2039"/>
      <c r="I46" s="2039"/>
      <c r="J46" s="2039"/>
      <c r="K46" s="2039"/>
      <c r="L46" s="2039"/>
      <c r="M46" s="2039"/>
      <c r="N46" s="2039"/>
      <c r="O46" s="2152"/>
      <c r="P46" s="2153"/>
      <c r="Q46" s="2154" t="s">
        <v>1372</v>
      </c>
      <c r="R46" s="2154"/>
      <c r="S46" s="2154"/>
      <c r="T46" s="2154"/>
      <c r="U46" s="2155" t="str">
        <f>U41</f>
        <v>TOTAL</v>
      </c>
      <c r="V46" s="2156"/>
      <c r="W46" s="2156"/>
      <c r="X46" s="2156"/>
      <c r="Y46" s="2156"/>
      <c r="AC46" s="2808"/>
      <c r="AD46" s="2808"/>
      <c r="AE46" s="2810"/>
    </row>
    <row r="47" spans="1:32" s="188" customFormat="1" ht="15" customHeight="1" thickBot="1">
      <c r="A47" s="197" t="s">
        <v>12</v>
      </c>
      <c r="B47" s="2150"/>
      <c r="D47" s="187"/>
      <c r="E47" s="2151">
        <v>0</v>
      </c>
      <c r="F47" s="2157"/>
      <c r="G47" s="2158"/>
      <c r="H47" s="2158"/>
      <c r="I47" s="2158"/>
      <c r="J47" s="2158"/>
      <c r="K47" s="2158"/>
      <c r="L47" s="2158"/>
      <c r="M47" s="2158"/>
      <c r="N47" s="2158"/>
      <c r="O47" s="2159"/>
      <c r="P47" s="2160"/>
      <c r="Q47" s="2158"/>
      <c r="R47" s="2158"/>
      <c r="S47" s="2158"/>
      <c r="T47" s="2158"/>
      <c r="U47" s="2161" t="s">
        <v>397</v>
      </c>
      <c r="V47" s="2156"/>
      <c r="W47" s="2156"/>
      <c r="X47" s="2156"/>
      <c r="Y47" s="2156"/>
      <c r="Z47" s="187"/>
      <c r="AA47" s="187"/>
      <c r="AC47" s="2162" t="s">
        <v>397</v>
      </c>
      <c r="AD47" s="2163" t="s">
        <v>397</v>
      </c>
      <c r="AE47" s="2164" t="s">
        <v>397</v>
      </c>
    </row>
    <row r="48" spans="1:32" s="188" customFormat="1" ht="15" customHeight="1" thickTop="1" thickBot="1">
      <c r="A48" s="198" t="s">
        <v>368</v>
      </c>
      <c r="B48" s="2165"/>
      <c r="C48" s="187"/>
      <c r="D48" s="187"/>
      <c r="E48" s="2151">
        <v>0</v>
      </c>
      <c r="F48" s="2166"/>
      <c r="G48" s="200"/>
      <c r="H48" s="200"/>
      <c r="I48" s="200"/>
      <c r="J48" s="200"/>
      <c r="K48" s="200"/>
      <c r="L48" s="200"/>
      <c r="M48" s="200"/>
      <c r="N48" s="200"/>
      <c r="O48" s="2167"/>
      <c r="P48" s="2168"/>
      <c r="Q48" s="2169"/>
      <c r="R48" s="2169"/>
      <c r="S48" s="2169"/>
      <c r="T48" s="2169"/>
      <c r="U48" s="2170">
        <v>0</v>
      </c>
      <c r="V48" s="2171"/>
      <c r="W48" s="2171"/>
      <c r="X48" s="2171"/>
      <c r="Y48" s="2171"/>
      <c r="Z48" s="187"/>
      <c r="AA48" s="2172"/>
      <c r="AC48" s="2588">
        <f>AC43+U48</f>
        <v>0</v>
      </c>
      <c r="AD48" s="2589">
        <f>AD43</f>
        <v>0</v>
      </c>
      <c r="AE48" s="2590">
        <f>AC48-AD48</f>
        <v>0</v>
      </c>
    </row>
    <row r="49" spans="1:32" s="188" customFormat="1" ht="15" customHeight="1" thickBot="1">
      <c r="A49" s="113"/>
      <c r="B49" s="113"/>
      <c r="C49" s="187"/>
      <c r="D49" s="187"/>
      <c r="E49" s="2151"/>
      <c r="F49" s="2166"/>
      <c r="G49" s="200"/>
      <c r="H49" s="200"/>
      <c r="I49" s="200"/>
      <c r="J49" s="200"/>
      <c r="K49" s="200"/>
      <c r="L49" s="200"/>
      <c r="M49" s="200"/>
      <c r="N49" s="200"/>
      <c r="O49" s="199"/>
      <c r="P49" s="199"/>
      <c r="Q49" s="200"/>
      <c r="R49" s="200"/>
      <c r="S49" s="200"/>
      <c r="T49" s="200"/>
      <c r="U49" s="200"/>
      <c r="V49" s="2171"/>
      <c r="W49" s="2171"/>
      <c r="X49" s="2171"/>
      <c r="Y49" s="2171"/>
      <c r="Z49" s="187"/>
      <c r="AA49" s="2172"/>
      <c r="AC49" s="2173"/>
      <c r="AD49" s="2173"/>
      <c r="AE49" s="2174"/>
    </row>
    <row r="50" spans="1:32" s="188" customFormat="1" ht="15" customHeight="1" thickBot="1">
      <c r="A50" s="113"/>
      <c r="B50" s="113"/>
      <c r="C50" s="187"/>
      <c r="D50" s="187"/>
      <c r="E50" s="2151"/>
      <c r="F50" s="2166"/>
      <c r="G50" s="200"/>
      <c r="H50" s="200"/>
      <c r="I50" s="200"/>
      <c r="J50" s="200"/>
      <c r="K50" s="200"/>
      <c r="L50" s="200"/>
      <c r="M50" s="200"/>
      <c r="N50" s="200"/>
      <c r="O50" s="2152" t="s">
        <v>406</v>
      </c>
      <c r="P50" s="2175"/>
      <c r="Q50" s="2153"/>
      <c r="R50" s="2154" t="s">
        <v>1338</v>
      </c>
      <c r="S50" s="2154"/>
      <c r="T50" s="2154"/>
      <c r="U50" s="2155" t="s">
        <v>1373</v>
      </c>
      <c r="V50" s="2171"/>
      <c r="W50" s="2171"/>
      <c r="X50" s="2171"/>
      <c r="Y50" s="187"/>
      <c r="Z50" s="2172"/>
      <c r="AB50" s="2173"/>
      <c r="AC50" s="2173"/>
      <c r="AD50" s="2174"/>
    </row>
    <row r="51" spans="1:32" s="188" customFormat="1" ht="15" customHeight="1">
      <c r="A51" s="2176" t="s">
        <v>1374</v>
      </c>
      <c r="B51" s="113"/>
      <c r="C51" s="187"/>
      <c r="D51" s="187"/>
      <c r="E51" s="2151"/>
      <c r="F51" s="2166"/>
      <c r="G51" s="200"/>
      <c r="H51" s="200"/>
      <c r="I51" s="200"/>
      <c r="J51" s="200"/>
      <c r="K51" s="200"/>
      <c r="L51" s="200"/>
      <c r="M51" s="200"/>
      <c r="N51" s="200"/>
      <c r="O51" s="2177"/>
      <c r="P51" s="2149"/>
      <c r="Q51" s="2149"/>
      <c r="R51" s="2158"/>
      <c r="S51" s="2158"/>
      <c r="T51" s="2158"/>
      <c r="U51" s="2178">
        <f>O51*R51</f>
        <v>0</v>
      </c>
      <c r="V51" s="2171"/>
      <c r="W51" s="2171"/>
      <c r="X51" s="2171"/>
      <c r="Y51" s="187"/>
      <c r="Z51" s="2172"/>
      <c r="AB51" s="2173"/>
      <c r="AC51" s="2173"/>
      <c r="AD51" s="2174"/>
    </row>
    <row r="52" spans="1:32" ht="13.5" thickBot="1">
      <c r="A52" s="2179" t="s">
        <v>1306</v>
      </c>
      <c r="O52" s="193"/>
      <c r="P52" s="194"/>
      <c r="Q52" s="194"/>
      <c r="R52" s="194"/>
      <c r="S52" s="194"/>
      <c r="T52" s="194"/>
      <c r="U52" s="2180">
        <f>O52*R52</f>
        <v>0</v>
      </c>
      <c r="AD52" s="5"/>
      <c r="AF52" s="2"/>
    </row>
    <row r="53" spans="1:32" ht="14.25" customHeight="1"/>
    <row r="54" spans="1:32" s="188" customFormat="1" ht="14.25" customHeight="1">
      <c r="A54" s="113"/>
      <c r="B54" s="113"/>
      <c r="C54" s="187"/>
      <c r="D54" s="187"/>
      <c r="E54" s="2151"/>
      <c r="F54" s="2166"/>
      <c r="G54" s="200"/>
      <c r="H54" s="200"/>
      <c r="I54" s="200"/>
      <c r="J54" s="200"/>
      <c r="K54" s="200"/>
      <c r="L54" s="200"/>
      <c r="M54" s="200"/>
      <c r="N54" s="200"/>
      <c r="O54" s="199"/>
      <c r="P54" s="199"/>
      <c r="Q54" s="200"/>
      <c r="R54" s="200"/>
      <c r="S54" s="200"/>
      <c r="T54" s="200"/>
      <c r="U54" s="200"/>
      <c r="V54" s="2171"/>
      <c r="W54" s="2171"/>
      <c r="X54" s="2171"/>
      <c r="Y54" s="2171"/>
      <c r="Z54" s="187"/>
      <c r="AA54" s="2172"/>
      <c r="AC54" s="2173"/>
      <c r="AD54" s="2173"/>
      <c r="AE54" s="2174"/>
    </row>
    <row r="55" spans="1:32" s="188" customFormat="1" ht="11.25">
      <c r="A55" s="113"/>
      <c r="B55" s="113"/>
      <c r="C55" s="187"/>
      <c r="D55" s="187"/>
      <c r="E55" s="2151"/>
      <c r="F55" s="2166"/>
      <c r="G55" s="200"/>
      <c r="H55" s="200"/>
      <c r="I55" s="200"/>
      <c r="J55" s="200"/>
      <c r="K55" s="200"/>
      <c r="L55" s="200"/>
      <c r="M55" s="200"/>
      <c r="N55" s="200"/>
      <c r="O55" s="199"/>
      <c r="P55" s="199"/>
      <c r="Q55" s="200"/>
      <c r="R55" s="200"/>
      <c r="S55" s="200"/>
      <c r="T55" s="200"/>
      <c r="U55" s="200"/>
      <c r="V55" s="2171"/>
      <c r="W55" s="2171"/>
      <c r="X55" s="2171"/>
      <c r="Y55" s="2171"/>
      <c r="Z55" s="187"/>
      <c r="AA55" s="2172"/>
      <c r="AC55" s="2173"/>
      <c r="AD55" s="2173"/>
      <c r="AE55" s="2174"/>
    </row>
  </sheetData>
  <mergeCells count="68">
    <mergeCell ref="A42:B42"/>
    <mergeCell ref="O45:U45"/>
    <mergeCell ref="AC35:AC41"/>
    <mergeCell ref="AC45:AC46"/>
    <mergeCell ref="A36:B36"/>
    <mergeCell ref="V39:AA39"/>
    <mergeCell ref="C40:E40"/>
    <mergeCell ref="F40:H40"/>
    <mergeCell ref="I40:K40"/>
    <mergeCell ref="L40:N40"/>
    <mergeCell ref="O40:U40"/>
    <mergeCell ref="V40:W40"/>
    <mergeCell ref="X40:Y40"/>
    <mergeCell ref="Z40:AA40"/>
    <mergeCell ref="C35:E37"/>
    <mergeCell ref="I35:K37"/>
    <mergeCell ref="O35:U37"/>
    <mergeCell ref="AD45:AD46"/>
    <mergeCell ref="AE45:AE46"/>
    <mergeCell ref="Z27:AA27"/>
    <mergeCell ref="O28:Q28"/>
    <mergeCell ref="R28:T28"/>
    <mergeCell ref="V33:AA33"/>
    <mergeCell ref="V34:W34"/>
    <mergeCell ref="X34:Y34"/>
    <mergeCell ref="Z34:AA34"/>
    <mergeCell ref="V35:W37"/>
    <mergeCell ref="X35:Y37"/>
    <mergeCell ref="Z35:AA37"/>
    <mergeCell ref="AD35:AD41"/>
    <mergeCell ref="AE35:AE41"/>
    <mergeCell ref="C34:E34"/>
    <mergeCell ref="F34:H34"/>
    <mergeCell ref="I34:K34"/>
    <mergeCell ref="L34:N34"/>
    <mergeCell ref="O34:U34"/>
    <mergeCell ref="C27:E27"/>
    <mergeCell ref="F27:H27"/>
    <mergeCell ref="I27:K27"/>
    <mergeCell ref="O27:U27"/>
    <mergeCell ref="V27:W27"/>
    <mergeCell ref="C19:E19"/>
    <mergeCell ref="F19:H19"/>
    <mergeCell ref="I19:K19"/>
    <mergeCell ref="L19:N19"/>
    <mergeCell ref="O19:U19"/>
    <mergeCell ref="AC10:AE10"/>
    <mergeCell ref="L27:N27"/>
    <mergeCell ref="V9:AA9"/>
    <mergeCell ref="X10:Y10"/>
    <mergeCell ref="Z10:AA10"/>
    <mergeCell ref="AC19:AE19"/>
    <mergeCell ref="O11:Q11"/>
    <mergeCell ref="R11:T11"/>
    <mergeCell ref="V18:AA18"/>
    <mergeCell ref="V19:W19"/>
    <mergeCell ref="X19:Y19"/>
    <mergeCell ref="Z19:AA19"/>
    <mergeCell ref="O20:Q20"/>
    <mergeCell ref="R20:T20"/>
    <mergeCell ref="V26:AA26"/>
    <mergeCell ref="X27:Y27"/>
    <mergeCell ref="C10:E10"/>
    <mergeCell ref="F10:H10"/>
    <mergeCell ref="I10:K10"/>
    <mergeCell ref="O10:U10"/>
    <mergeCell ref="V10:W10"/>
    <mergeCell ref="L10:N10"/>
  </mergeCells>
  <phoneticPr fontId="63"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48.xml><?xml version="1.0" encoding="utf-8"?>
<worksheet xmlns="http://schemas.openxmlformats.org/spreadsheetml/2006/main" xmlns:r="http://schemas.openxmlformats.org/officeDocument/2006/relationships">
  <sheetPr published="0">
    <pageSetUpPr fitToPage="1"/>
  </sheetPr>
  <dimension ref="A1:E52"/>
  <sheetViews>
    <sheetView showGridLines="0" workbookViewId="0">
      <selection activeCell="E54" sqref="E54"/>
    </sheetView>
  </sheetViews>
  <sheetFormatPr baseColWidth="10" defaultColWidth="9.140625" defaultRowHeight="12.75"/>
  <cols>
    <col min="1" max="1" width="128" customWidth="1"/>
    <col min="2" max="3" width="20.7109375" customWidth="1"/>
    <col min="4" max="4" width="26.42578125" customWidth="1"/>
    <col min="5" max="5" width="35.140625" customWidth="1"/>
    <col min="253" max="253" width="159.42578125" customWidth="1"/>
    <col min="254" max="259" width="20.7109375" customWidth="1"/>
    <col min="260" max="260" width="26.42578125" customWidth="1"/>
    <col min="261" max="261" width="35.140625" customWidth="1"/>
    <col min="509" max="509" width="159.42578125" customWidth="1"/>
    <col min="510" max="515" width="20.7109375" customWidth="1"/>
    <col min="516" max="516" width="26.42578125" customWidth="1"/>
    <col min="517" max="517" width="35.140625" customWidth="1"/>
    <col min="765" max="765" width="159.42578125" customWidth="1"/>
    <col min="766" max="771" width="20.7109375" customWidth="1"/>
    <col min="772" max="772" width="26.42578125" customWidth="1"/>
    <col min="773" max="773" width="35.140625" customWidth="1"/>
    <col min="1021" max="1021" width="159.42578125" customWidth="1"/>
    <col min="1022" max="1027" width="20.7109375" customWidth="1"/>
    <col min="1028" max="1028" width="26.42578125" customWidth="1"/>
    <col min="1029" max="1029" width="35.140625" customWidth="1"/>
    <col min="1277" max="1277" width="159.42578125" customWidth="1"/>
    <col min="1278" max="1283" width="20.7109375" customWidth="1"/>
    <col min="1284" max="1284" width="26.42578125" customWidth="1"/>
    <col min="1285" max="1285" width="35.140625" customWidth="1"/>
    <col min="1533" max="1533" width="159.42578125" customWidth="1"/>
    <col min="1534" max="1539" width="20.7109375" customWidth="1"/>
    <col min="1540" max="1540" width="26.42578125" customWidth="1"/>
    <col min="1541" max="1541" width="35.140625" customWidth="1"/>
    <col min="1789" max="1789" width="159.42578125" customWidth="1"/>
    <col min="1790" max="1795" width="20.7109375" customWidth="1"/>
    <col min="1796" max="1796" width="26.42578125" customWidth="1"/>
    <col min="1797" max="1797" width="35.140625" customWidth="1"/>
    <col min="2045" max="2045" width="159.42578125" customWidth="1"/>
    <col min="2046" max="2051" width="20.7109375" customWidth="1"/>
    <col min="2052" max="2052" width="26.42578125" customWidth="1"/>
    <col min="2053" max="2053" width="35.140625" customWidth="1"/>
    <col min="2301" max="2301" width="159.42578125" customWidth="1"/>
    <col min="2302" max="2307" width="20.7109375" customWidth="1"/>
    <col min="2308" max="2308" width="26.42578125" customWidth="1"/>
    <col min="2309" max="2309" width="35.140625" customWidth="1"/>
    <col min="2557" max="2557" width="159.42578125" customWidth="1"/>
    <col min="2558" max="2563" width="20.7109375" customWidth="1"/>
    <col min="2564" max="2564" width="26.42578125" customWidth="1"/>
    <col min="2565" max="2565" width="35.140625" customWidth="1"/>
    <col min="2813" max="2813" width="159.42578125" customWidth="1"/>
    <col min="2814" max="2819" width="20.7109375" customWidth="1"/>
    <col min="2820" max="2820" width="26.42578125" customWidth="1"/>
    <col min="2821" max="2821" width="35.140625" customWidth="1"/>
    <col min="3069" max="3069" width="159.42578125" customWidth="1"/>
    <col min="3070" max="3075" width="20.7109375" customWidth="1"/>
    <col min="3076" max="3076" width="26.42578125" customWidth="1"/>
    <col min="3077" max="3077" width="35.140625" customWidth="1"/>
    <col min="3325" max="3325" width="159.42578125" customWidth="1"/>
    <col min="3326" max="3331" width="20.7109375" customWidth="1"/>
    <col min="3332" max="3332" width="26.42578125" customWidth="1"/>
    <col min="3333" max="3333" width="35.140625" customWidth="1"/>
    <col min="3581" max="3581" width="159.42578125" customWidth="1"/>
    <col min="3582" max="3587" width="20.7109375" customWidth="1"/>
    <col min="3588" max="3588" width="26.42578125" customWidth="1"/>
    <col min="3589" max="3589" width="35.140625" customWidth="1"/>
    <col min="3837" max="3837" width="159.42578125" customWidth="1"/>
    <col min="3838" max="3843" width="20.7109375" customWidth="1"/>
    <col min="3844" max="3844" width="26.42578125" customWidth="1"/>
    <col min="3845" max="3845" width="35.140625" customWidth="1"/>
    <col min="4093" max="4093" width="159.42578125" customWidth="1"/>
    <col min="4094" max="4099" width="20.7109375" customWidth="1"/>
    <col min="4100" max="4100" width="26.42578125" customWidth="1"/>
    <col min="4101" max="4101" width="35.140625" customWidth="1"/>
    <col min="4349" max="4349" width="159.42578125" customWidth="1"/>
    <col min="4350" max="4355" width="20.7109375" customWidth="1"/>
    <col min="4356" max="4356" width="26.42578125" customWidth="1"/>
    <col min="4357" max="4357" width="35.140625" customWidth="1"/>
    <col min="4605" max="4605" width="159.42578125" customWidth="1"/>
    <col min="4606" max="4611" width="20.7109375" customWidth="1"/>
    <col min="4612" max="4612" width="26.42578125" customWidth="1"/>
    <col min="4613" max="4613" width="35.140625" customWidth="1"/>
    <col min="4861" max="4861" width="159.42578125" customWidth="1"/>
    <col min="4862" max="4867" width="20.7109375" customWidth="1"/>
    <col min="4868" max="4868" width="26.42578125" customWidth="1"/>
    <col min="4869" max="4869" width="35.140625" customWidth="1"/>
    <col min="5117" max="5117" width="159.42578125" customWidth="1"/>
    <col min="5118" max="5123" width="20.7109375" customWidth="1"/>
    <col min="5124" max="5124" width="26.42578125" customWidth="1"/>
    <col min="5125" max="5125" width="35.140625" customWidth="1"/>
    <col min="5373" max="5373" width="159.42578125" customWidth="1"/>
    <col min="5374" max="5379" width="20.7109375" customWidth="1"/>
    <col min="5380" max="5380" width="26.42578125" customWidth="1"/>
    <col min="5381" max="5381" width="35.140625" customWidth="1"/>
    <col min="5629" max="5629" width="159.42578125" customWidth="1"/>
    <col min="5630" max="5635" width="20.7109375" customWidth="1"/>
    <col min="5636" max="5636" width="26.42578125" customWidth="1"/>
    <col min="5637" max="5637" width="35.140625" customWidth="1"/>
    <col min="5885" max="5885" width="159.42578125" customWidth="1"/>
    <col min="5886" max="5891" width="20.7109375" customWidth="1"/>
    <col min="5892" max="5892" width="26.42578125" customWidth="1"/>
    <col min="5893" max="5893" width="35.140625" customWidth="1"/>
    <col min="6141" max="6141" width="159.42578125" customWidth="1"/>
    <col min="6142" max="6147" width="20.7109375" customWidth="1"/>
    <col min="6148" max="6148" width="26.42578125" customWidth="1"/>
    <col min="6149" max="6149" width="35.140625" customWidth="1"/>
    <col min="6397" max="6397" width="159.42578125" customWidth="1"/>
    <col min="6398" max="6403" width="20.7109375" customWidth="1"/>
    <col min="6404" max="6404" width="26.42578125" customWidth="1"/>
    <col min="6405" max="6405" width="35.140625" customWidth="1"/>
    <col min="6653" max="6653" width="159.42578125" customWidth="1"/>
    <col min="6654" max="6659" width="20.7109375" customWidth="1"/>
    <col min="6660" max="6660" width="26.42578125" customWidth="1"/>
    <col min="6661" max="6661" width="35.140625" customWidth="1"/>
    <col min="6909" max="6909" width="159.42578125" customWidth="1"/>
    <col min="6910" max="6915" width="20.7109375" customWidth="1"/>
    <col min="6916" max="6916" width="26.42578125" customWidth="1"/>
    <col min="6917" max="6917" width="35.140625" customWidth="1"/>
    <col min="7165" max="7165" width="159.42578125" customWidth="1"/>
    <col min="7166" max="7171" width="20.7109375" customWidth="1"/>
    <col min="7172" max="7172" width="26.42578125" customWidth="1"/>
    <col min="7173" max="7173" width="35.140625" customWidth="1"/>
    <col min="7421" max="7421" width="159.42578125" customWidth="1"/>
    <col min="7422" max="7427" width="20.7109375" customWidth="1"/>
    <col min="7428" max="7428" width="26.42578125" customWidth="1"/>
    <col min="7429" max="7429" width="35.140625" customWidth="1"/>
    <col min="7677" max="7677" width="159.42578125" customWidth="1"/>
    <col min="7678" max="7683" width="20.7109375" customWidth="1"/>
    <col min="7684" max="7684" width="26.42578125" customWidth="1"/>
    <col min="7685" max="7685" width="35.140625" customWidth="1"/>
    <col min="7933" max="7933" width="159.42578125" customWidth="1"/>
    <col min="7934" max="7939" width="20.7109375" customWidth="1"/>
    <col min="7940" max="7940" width="26.42578125" customWidth="1"/>
    <col min="7941" max="7941" width="35.140625" customWidth="1"/>
    <col min="8189" max="8189" width="159.42578125" customWidth="1"/>
    <col min="8190" max="8195" width="20.7109375" customWidth="1"/>
    <col min="8196" max="8196" width="26.42578125" customWidth="1"/>
    <col min="8197" max="8197" width="35.140625" customWidth="1"/>
    <col min="8445" max="8445" width="159.42578125" customWidth="1"/>
    <col min="8446" max="8451" width="20.7109375" customWidth="1"/>
    <col min="8452" max="8452" width="26.42578125" customWidth="1"/>
    <col min="8453" max="8453" width="35.140625" customWidth="1"/>
    <col min="8701" max="8701" width="159.42578125" customWidth="1"/>
    <col min="8702" max="8707" width="20.7109375" customWidth="1"/>
    <col min="8708" max="8708" width="26.42578125" customWidth="1"/>
    <col min="8709" max="8709" width="35.140625" customWidth="1"/>
    <col min="8957" max="8957" width="159.42578125" customWidth="1"/>
    <col min="8958" max="8963" width="20.7109375" customWidth="1"/>
    <col min="8964" max="8964" width="26.42578125" customWidth="1"/>
    <col min="8965" max="8965" width="35.140625" customWidth="1"/>
    <col min="9213" max="9213" width="159.42578125" customWidth="1"/>
    <col min="9214" max="9219" width="20.7109375" customWidth="1"/>
    <col min="9220" max="9220" width="26.42578125" customWidth="1"/>
    <col min="9221" max="9221" width="35.140625" customWidth="1"/>
    <col min="9469" max="9469" width="159.42578125" customWidth="1"/>
    <col min="9470" max="9475" width="20.7109375" customWidth="1"/>
    <col min="9476" max="9476" width="26.42578125" customWidth="1"/>
    <col min="9477" max="9477" width="35.140625" customWidth="1"/>
    <col min="9725" max="9725" width="159.42578125" customWidth="1"/>
    <col min="9726" max="9731" width="20.7109375" customWidth="1"/>
    <col min="9732" max="9732" width="26.42578125" customWidth="1"/>
    <col min="9733" max="9733" width="35.140625" customWidth="1"/>
    <col min="9981" max="9981" width="159.42578125" customWidth="1"/>
    <col min="9982" max="9987" width="20.7109375" customWidth="1"/>
    <col min="9988" max="9988" width="26.42578125" customWidth="1"/>
    <col min="9989" max="9989" width="35.140625" customWidth="1"/>
    <col min="10237" max="10237" width="159.42578125" customWidth="1"/>
    <col min="10238" max="10243" width="20.7109375" customWidth="1"/>
    <col min="10244" max="10244" width="26.42578125" customWidth="1"/>
    <col min="10245" max="10245" width="35.140625" customWidth="1"/>
    <col min="10493" max="10493" width="159.42578125" customWidth="1"/>
    <col min="10494" max="10499" width="20.7109375" customWidth="1"/>
    <col min="10500" max="10500" width="26.42578125" customWidth="1"/>
    <col min="10501" max="10501" width="35.140625" customWidth="1"/>
    <col min="10749" max="10749" width="159.42578125" customWidth="1"/>
    <col min="10750" max="10755" width="20.7109375" customWidth="1"/>
    <col min="10756" max="10756" width="26.42578125" customWidth="1"/>
    <col min="10757" max="10757" width="35.140625" customWidth="1"/>
    <col min="11005" max="11005" width="159.42578125" customWidth="1"/>
    <col min="11006" max="11011" width="20.7109375" customWidth="1"/>
    <col min="11012" max="11012" width="26.42578125" customWidth="1"/>
    <col min="11013" max="11013" width="35.140625" customWidth="1"/>
    <col min="11261" max="11261" width="159.42578125" customWidth="1"/>
    <col min="11262" max="11267" width="20.7109375" customWidth="1"/>
    <col min="11268" max="11268" width="26.42578125" customWidth="1"/>
    <col min="11269" max="11269" width="35.140625" customWidth="1"/>
    <col min="11517" max="11517" width="159.42578125" customWidth="1"/>
    <col min="11518" max="11523" width="20.7109375" customWidth="1"/>
    <col min="11524" max="11524" width="26.42578125" customWidth="1"/>
    <col min="11525" max="11525" width="35.140625" customWidth="1"/>
    <col min="11773" max="11773" width="159.42578125" customWidth="1"/>
    <col min="11774" max="11779" width="20.7109375" customWidth="1"/>
    <col min="11780" max="11780" width="26.42578125" customWidth="1"/>
    <col min="11781" max="11781" width="35.140625" customWidth="1"/>
    <col min="12029" max="12029" width="159.42578125" customWidth="1"/>
    <col min="12030" max="12035" width="20.7109375" customWidth="1"/>
    <col min="12036" max="12036" width="26.42578125" customWidth="1"/>
    <col min="12037" max="12037" width="35.140625" customWidth="1"/>
    <col min="12285" max="12285" width="159.42578125" customWidth="1"/>
    <col min="12286" max="12291" width="20.7109375" customWidth="1"/>
    <col min="12292" max="12292" width="26.42578125" customWidth="1"/>
    <col min="12293" max="12293" width="35.140625" customWidth="1"/>
    <col min="12541" max="12541" width="159.42578125" customWidth="1"/>
    <col min="12542" max="12547" width="20.7109375" customWidth="1"/>
    <col min="12548" max="12548" width="26.42578125" customWidth="1"/>
    <col min="12549" max="12549" width="35.140625" customWidth="1"/>
    <col min="12797" max="12797" width="159.42578125" customWidth="1"/>
    <col min="12798" max="12803" width="20.7109375" customWidth="1"/>
    <col min="12804" max="12804" width="26.42578125" customWidth="1"/>
    <col min="12805" max="12805" width="35.140625" customWidth="1"/>
    <col min="13053" max="13053" width="159.42578125" customWidth="1"/>
    <col min="13054" max="13059" width="20.7109375" customWidth="1"/>
    <col min="13060" max="13060" width="26.42578125" customWidth="1"/>
    <col min="13061" max="13061" width="35.140625" customWidth="1"/>
    <col min="13309" max="13309" width="159.42578125" customWidth="1"/>
    <col min="13310" max="13315" width="20.7109375" customWidth="1"/>
    <col min="13316" max="13316" width="26.42578125" customWidth="1"/>
    <col min="13317" max="13317" width="35.140625" customWidth="1"/>
    <col min="13565" max="13565" width="159.42578125" customWidth="1"/>
    <col min="13566" max="13571" width="20.7109375" customWidth="1"/>
    <col min="13572" max="13572" width="26.42578125" customWidth="1"/>
    <col min="13573" max="13573" width="35.140625" customWidth="1"/>
    <col min="13821" max="13821" width="159.42578125" customWidth="1"/>
    <col min="13822" max="13827" width="20.7109375" customWidth="1"/>
    <col min="13828" max="13828" width="26.42578125" customWidth="1"/>
    <col min="13829" max="13829" width="35.140625" customWidth="1"/>
    <col min="14077" max="14077" width="159.42578125" customWidth="1"/>
    <col min="14078" max="14083" width="20.7109375" customWidth="1"/>
    <col min="14084" max="14084" width="26.42578125" customWidth="1"/>
    <col min="14085" max="14085" width="35.140625" customWidth="1"/>
    <col min="14333" max="14333" width="159.42578125" customWidth="1"/>
    <col min="14334" max="14339" width="20.7109375" customWidth="1"/>
    <col min="14340" max="14340" width="26.42578125" customWidth="1"/>
    <col min="14341" max="14341" width="35.140625" customWidth="1"/>
    <col min="14589" max="14589" width="159.42578125" customWidth="1"/>
    <col min="14590" max="14595" width="20.7109375" customWidth="1"/>
    <col min="14596" max="14596" width="26.42578125" customWidth="1"/>
    <col min="14597" max="14597" width="35.140625" customWidth="1"/>
    <col min="14845" max="14845" width="159.42578125" customWidth="1"/>
    <col min="14846" max="14851" width="20.7109375" customWidth="1"/>
    <col min="14852" max="14852" width="26.42578125" customWidth="1"/>
    <col min="14853" max="14853" width="35.140625" customWidth="1"/>
    <col min="15101" max="15101" width="159.42578125" customWidth="1"/>
    <col min="15102" max="15107" width="20.7109375" customWidth="1"/>
    <col min="15108" max="15108" width="26.42578125" customWidth="1"/>
    <col min="15109" max="15109" width="35.140625" customWidth="1"/>
    <col min="15357" max="15357" width="159.42578125" customWidth="1"/>
    <col min="15358" max="15363" width="20.7109375" customWidth="1"/>
    <col min="15364" max="15364" width="26.42578125" customWidth="1"/>
    <col min="15365" max="15365" width="35.140625" customWidth="1"/>
    <col min="15613" max="15613" width="159.42578125" customWidth="1"/>
    <col min="15614" max="15619" width="20.7109375" customWidth="1"/>
    <col min="15620" max="15620" width="26.42578125" customWidth="1"/>
    <col min="15621" max="15621" width="35.140625" customWidth="1"/>
    <col min="15869" max="15869" width="159.42578125" customWidth="1"/>
    <col min="15870" max="15875" width="20.7109375" customWidth="1"/>
    <col min="15876" max="15876" width="26.42578125" customWidth="1"/>
    <col min="15877" max="15877" width="35.140625" customWidth="1"/>
    <col min="16125" max="16125" width="159.42578125" customWidth="1"/>
    <col min="16126" max="16131" width="20.7109375" customWidth="1"/>
    <col min="16132" max="16132" width="26.42578125" customWidth="1"/>
    <col min="16133" max="16133" width="35.140625" customWidth="1"/>
  </cols>
  <sheetData>
    <row r="1" spans="1:5" ht="18">
      <c r="A1" s="1369" t="s">
        <v>1246</v>
      </c>
      <c r="B1" s="1370"/>
      <c r="C1" s="1370"/>
      <c r="D1" s="1370"/>
      <c r="E1" s="1370"/>
    </row>
    <row r="2" spans="1:5">
      <c r="A2" s="1370"/>
      <c r="B2" s="1370"/>
      <c r="C2" s="1370"/>
      <c r="D2" s="1370"/>
      <c r="E2" s="1370"/>
    </row>
    <row r="3" spans="1:5">
      <c r="A3" s="62" t="str">
        <f>+'PAGE DE GARDE'!C8</f>
        <v>GAZ</v>
      </c>
      <c r="B3" s="1370"/>
      <c r="C3" s="1370"/>
      <c r="D3" s="1370"/>
      <c r="E3" s="1370"/>
    </row>
    <row r="4" spans="1:5">
      <c r="A4" s="270" t="str">
        <f>'PAGE DE GARDE'!C7</f>
        <v>GRD</v>
      </c>
      <c r="B4" s="1370"/>
      <c r="C4" s="1370"/>
      <c r="D4" s="1370"/>
      <c r="E4" s="1370"/>
    </row>
    <row r="5" spans="1:5" s="205" customFormat="1" ht="13.5" thickBot="1">
      <c r="A5" s="353"/>
      <c r="B5" s="274"/>
      <c r="C5" s="274"/>
      <c r="D5" s="274"/>
      <c r="E5" s="274"/>
    </row>
    <row r="6" spans="1:5" ht="13.5" customHeight="1" thickBot="1">
      <c r="A6" s="1320"/>
      <c r="B6" s="2183" t="str">
        <f>'PAGE DE GARDE'!B15</f>
        <v>BUDGET 2015</v>
      </c>
      <c r="C6" s="2184" t="str">
        <f>'PAGE DE GARDE'!B14</f>
        <v>REALITE 2015</v>
      </c>
      <c r="D6" s="1319"/>
      <c r="E6" s="1319"/>
    </row>
    <row r="7" spans="1:5" ht="13.5" customHeight="1" thickBot="1">
      <c r="A7" s="1321" t="s">
        <v>144</v>
      </c>
      <c r="B7" s="1322"/>
      <c r="C7" s="1322"/>
      <c r="D7" s="1323" t="s">
        <v>1070</v>
      </c>
      <c r="E7" s="1324" t="s">
        <v>1071</v>
      </c>
    </row>
    <row r="8" spans="1:5">
      <c r="A8" s="1325" t="s">
        <v>1380</v>
      </c>
      <c r="B8" s="1326">
        <f>SUM(B9:B12)</f>
        <v>0</v>
      </c>
      <c r="C8" s="1326">
        <f>SUM(C9:C12)</f>
        <v>0</v>
      </c>
      <c r="D8" s="1327">
        <f>C8-B8</f>
        <v>0</v>
      </c>
      <c r="E8" s="1328" t="e">
        <f>D8/B8</f>
        <v>#DIV/0!</v>
      </c>
    </row>
    <row r="9" spans="1:5">
      <c r="A9" s="1329" t="s">
        <v>1376</v>
      </c>
      <c r="B9" s="1326"/>
      <c r="C9" s="1326"/>
      <c r="D9" s="1330">
        <f t="shared" ref="D9:D45" si="0">C9-B9</f>
        <v>0</v>
      </c>
      <c r="E9" s="1331" t="e">
        <f t="shared" ref="E9:E45" si="1">D9/B9</f>
        <v>#DIV/0!</v>
      </c>
    </row>
    <row r="10" spans="1:5">
      <c r="A10" s="1329" t="s">
        <v>1377</v>
      </c>
      <c r="B10" s="1332"/>
      <c r="C10" s="1332"/>
      <c r="D10" s="1330">
        <f t="shared" si="0"/>
        <v>0</v>
      </c>
      <c r="E10" s="1331" t="e">
        <f t="shared" si="1"/>
        <v>#DIV/0!</v>
      </c>
    </row>
    <row r="11" spans="1:5">
      <c r="A11" s="1329" t="s">
        <v>1378</v>
      </c>
      <c r="B11" s="1332"/>
      <c r="C11" s="1332"/>
      <c r="D11" s="1330">
        <f t="shared" si="0"/>
        <v>0</v>
      </c>
      <c r="E11" s="1331" t="e">
        <f t="shared" si="1"/>
        <v>#DIV/0!</v>
      </c>
    </row>
    <row r="12" spans="1:5">
      <c r="A12" s="1329" t="s">
        <v>1379</v>
      </c>
      <c r="B12" s="1332"/>
      <c r="C12" s="1332"/>
      <c r="D12" s="1330">
        <f t="shared" si="0"/>
        <v>0</v>
      </c>
      <c r="E12" s="1331" t="e">
        <f t="shared" si="1"/>
        <v>#DIV/0!</v>
      </c>
    </row>
    <row r="13" spans="1:5">
      <c r="A13" s="1325" t="s">
        <v>233</v>
      </c>
      <c r="B13" s="1326">
        <f>SUM(B14:B17)</f>
        <v>0</v>
      </c>
      <c r="C13" s="1326">
        <f>SUM(C14:C17)</f>
        <v>0</v>
      </c>
      <c r="D13" s="1333">
        <f t="shared" si="0"/>
        <v>0</v>
      </c>
      <c r="E13" s="1334" t="e">
        <f t="shared" si="1"/>
        <v>#DIV/0!</v>
      </c>
    </row>
    <row r="14" spans="1:5">
      <c r="A14" s="1329" t="s">
        <v>1376</v>
      </c>
      <c r="B14" s="1326"/>
      <c r="C14" s="1326"/>
      <c r="D14" s="1330">
        <f t="shared" si="0"/>
        <v>0</v>
      </c>
      <c r="E14" s="1331" t="e">
        <f t="shared" si="1"/>
        <v>#DIV/0!</v>
      </c>
    </row>
    <row r="15" spans="1:5">
      <c r="A15" s="1329" t="s">
        <v>1377</v>
      </c>
      <c r="B15" s="1332"/>
      <c r="C15" s="1332"/>
      <c r="D15" s="1330">
        <f t="shared" si="0"/>
        <v>0</v>
      </c>
      <c r="E15" s="1331" t="e">
        <f t="shared" si="1"/>
        <v>#DIV/0!</v>
      </c>
    </row>
    <row r="16" spans="1:5">
      <c r="A16" s="1329" t="s">
        <v>1378</v>
      </c>
      <c r="B16" s="1332"/>
      <c r="C16" s="1332"/>
      <c r="D16" s="1330">
        <f t="shared" si="0"/>
        <v>0</v>
      </c>
      <c r="E16" s="1331" t="e">
        <f t="shared" si="1"/>
        <v>#DIV/0!</v>
      </c>
    </row>
    <row r="17" spans="1:5">
      <c r="A17" s="1329" t="s">
        <v>1379</v>
      </c>
      <c r="B17" s="1332"/>
      <c r="C17" s="1332"/>
      <c r="D17" s="1330">
        <f t="shared" si="0"/>
        <v>0</v>
      </c>
      <c r="E17" s="1331" t="e">
        <f t="shared" si="1"/>
        <v>#DIV/0!</v>
      </c>
    </row>
    <row r="18" spans="1:5">
      <c r="A18" s="1325" t="s">
        <v>1072</v>
      </c>
      <c r="B18" s="1326">
        <f>SUM(B19:B22)</f>
        <v>0</v>
      </c>
      <c r="C18" s="1326">
        <f>SUM(C19:C22)</f>
        <v>0</v>
      </c>
      <c r="D18" s="1333">
        <f t="shared" si="0"/>
        <v>0</v>
      </c>
      <c r="E18" s="1334" t="e">
        <f t="shared" si="1"/>
        <v>#DIV/0!</v>
      </c>
    </row>
    <row r="19" spans="1:5">
      <c r="A19" s="1329" t="s">
        <v>1376</v>
      </c>
      <c r="B19" s="1326"/>
      <c r="C19" s="1326"/>
      <c r="D19" s="1330">
        <f t="shared" si="0"/>
        <v>0</v>
      </c>
      <c r="E19" s="1331" t="e">
        <f t="shared" si="1"/>
        <v>#DIV/0!</v>
      </c>
    </row>
    <row r="20" spans="1:5">
      <c r="A20" s="1329" t="s">
        <v>1377</v>
      </c>
      <c r="B20" s="1332"/>
      <c r="C20" s="1332"/>
      <c r="D20" s="1330">
        <f t="shared" si="0"/>
        <v>0</v>
      </c>
      <c r="E20" s="1331" t="e">
        <f t="shared" si="1"/>
        <v>#DIV/0!</v>
      </c>
    </row>
    <row r="21" spans="1:5">
      <c r="A21" s="1329" t="s">
        <v>1378</v>
      </c>
      <c r="B21" s="1332"/>
      <c r="C21" s="1332"/>
      <c r="D21" s="1330">
        <f t="shared" si="0"/>
        <v>0</v>
      </c>
      <c r="E21" s="1331" t="e">
        <f t="shared" si="1"/>
        <v>#DIV/0!</v>
      </c>
    </row>
    <row r="22" spans="1:5">
      <c r="A22" s="1329" t="s">
        <v>1379</v>
      </c>
      <c r="B22" s="1332"/>
      <c r="C22" s="1332"/>
      <c r="D22" s="1330">
        <f t="shared" si="0"/>
        <v>0</v>
      </c>
      <c r="E22" s="1331" t="e">
        <f t="shared" si="1"/>
        <v>#DIV/0!</v>
      </c>
    </row>
    <row r="23" spans="1:5">
      <c r="A23" s="1325" t="s">
        <v>1073</v>
      </c>
      <c r="B23" s="1326">
        <f>SUM(B24:B27)</f>
        <v>0</v>
      </c>
      <c r="C23" s="1326">
        <f>SUM(C24:C27)</f>
        <v>0</v>
      </c>
      <c r="D23" s="1333">
        <f t="shared" si="0"/>
        <v>0</v>
      </c>
      <c r="E23" s="1334" t="e">
        <f t="shared" si="1"/>
        <v>#DIV/0!</v>
      </c>
    </row>
    <row r="24" spans="1:5">
      <c r="A24" s="1329" t="s">
        <v>1376</v>
      </c>
      <c r="B24" s="1326"/>
      <c r="C24" s="1326"/>
      <c r="D24" s="1330">
        <f t="shared" si="0"/>
        <v>0</v>
      </c>
      <c r="E24" s="1331" t="e">
        <f t="shared" si="1"/>
        <v>#DIV/0!</v>
      </c>
    </row>
    <row r="25" spans="1:5">
      <c r="A25" s="1329" t="s">
        <v>1377</v>
      </c>
      <c r="B25" s="1335"/>
      <c r="C25" s="1335"/>
      <c r="D25" s="1330">
        <f t="shared" si="0"/>
        <v>0</v>
      </c>
      <c r="E25" s="1331" t="e">
        <f t="shared" si="1"/>
        <v>#DIV/0!</v>
      </c>
    </row>
    <row r="26" spans="1:5">
      <c r="A26" s="1329" t="s">
        <v>1378</v>
      </c>
      <c r="B26" s="1335"/>
      <c r="C26" s="1335"/>
      <c r="D26" s="1330">
        <f t="shared" si="0"/>
        <v>0</v>
      </c>
      <c r="E26" s="1331" t="e">
        <f t="shared" si="1"/>
        <v>#DIV/0!</v>
      </c>
    </row>
    <row r="27" spans="1:5">
      <c r="A27" s="1329" t="s">
        <v>1379</v>
      </c>
      <c r="B27" s="1335"/>
      <c r="C27" s="1335"/>
      <c r="D27" s="1330">
        <f t="shared" si="0"/>
        <v>0</v>
      </c>
      <c r="E27" s="1331" t="e">
        <f t="shared" si="1"/>
        <v>#DIV/0!</v>
      </c>
    </row>
    <row r="28" spans="1:5">
      <c r="A28" s="1325" t="s">
        <v>1381</v>
      </c>
      <c r="B28" s="1326">
        <f>SUM(B29:B32)</f>
        <v>0</v>
      </c>
      <c r="C28" s="1326">
        <f>SUM(C29:C32)</f>
        <v>0</v>
      </c>
      <c r="D28" s="1333">
        <f t="shared" si="0"/>
        <v>0</v>
      </c>
      <c r="E28" s="1334" t="e">
        <f t="shared" si="1"/>
        <v>#DIV/0!</v>
      </c>
    </row>
    <row r="29" spans="1:5">
      <c r="A29" s="1329" t="s">
        <v>1376</v>
      </c>
      <c r="B29" s="1326"/>
      <c r="C29" s="1326"/>
      <c r="D29" s="1330">
        <f t="shared" si="0"/>
        <v>0</v>
      </c>
      <c r="E29" s="1331" t="e">
        <f t="shared" si="1"/>
        <v>#DIV/0!</v>
      </c>
    </row>
    <row r="30" spans="1:5">
      <c r="A30" s="1329" t="s">
        <v>1377</v>
      </c>
      <c r="B30" s="1332"/>
      <c r="C30" s="1332"/>
      <c r="D30" s="1330">
        <f t="shared" si="0"/>
        <v>0</v>
      </c>
      <c r="E30" s="1331" t="e">
        <f t="shared" si="1"/>
        <v>#DIV/0!</v>
      </c>
    </row>
    <row r="31" spans="1:5">
      <c r="A31" s="1329" t="s">
        <v>1378</v>
      </c>
      <c r="B31" s="1332"/>
      <c r="C31" s="1332"/>
      <c r="D31" s="1330">
        <f t="shared" si="0"/>
        <v>0</v>
      </c>
      <c r="E31" s="1331" t="e">
        <f t="shared" si="1"/>
        <v>#DIV/0!</v>
      </c>
    </row>
    <row r="32" spans="1:5">
      <c r="A32" s="1329" t="s">
        <v>1379</v>
      </c>
      <c r="B32" s="1332"/>
      <c r="C32" s="1332"/>
      <c r="D32" s="1330">
        <f t="shared" si="0"/>
        <v>0</v>
      </c>
      <c r="E32" s="1331" t="e">
        <f t="shared" si="1"/>
        <v>#DIV/0!</v>
      </c>
    </row>
    <row r="33" spans="1:5">
      <c r="A33" s="1325" t="s">
        <v>1382</v>
      </c>
      <c r="B33" s="1326">
        <f>SUM(B34:B37)</f>
        <v>0</v>
      </c>
      <c r="C33" s="1326">
        <f>SUM(C34:C37)</f>
        <v>0</v>
      </c>
      <c r="D33" s="1333">
        <f t="shared" si="0"/>
        <v>0</v>
      </c>
      <c r="E33" s="1334" t="e">
        <f t="shared" si="1"/>
        <v>#DIV/0!</v>
      </c>
    </row>
    <row r="34" spans="1:5">
      <c r="A34" s="1329" t="s">
        <v>1376</v>
      </c>
      <c r="B34" s="1326"/>
      <c r="C34" s="1326"/>
      <c r="D34" s="1330">
        <f t="shared" si="0"/>
        <v>0</v>
      </c>
      <c r="E34" s="1331" t="e">
        <f t="shared" si="1"/>
        <v>#DIV/0!</v>
      </c>
    </row>
    <row r="35" spans="1:5">
      <c r="A35" s="1329" t="s">
        <v>1377</v>
      </c>
      <c r="B35" s="1332"/>
      <c r="C35" s="1332"/>
      <c r="D35" s="1330">
        <f t="shared" si="0"/>
        <v>0</v>
      </c>
      <c r="E35" s="1331" t="e">
        <f t="shared" si="1"/>
        <v>#DIV/0!</v>
      </c>
    </row>
    <row r="36" spans="1:5">
      <c r="A36" s="1329" t="s">
        <v>1378</v>
      </c>
      <c r="B36" s="1332"/>
      <c r="C36" s="1332"/>
      <c r="D36" s="1330">
        <f t="shared" si="0"/>
        <v>0</v>
      </c>
      <c r="E36" s="1331" t="e">
        <f t="shared" si="1"/>
        <v>#DIV/0!</v>
      </c>
    </row>
    <row r="37" spans="1:5">
      <c r="A37" s="1329" t="s">
        <v>1379</v>
      </c>
      <c r="B37" s="1332"/>
      <c r="C37" s="1332"/>
      <c r="D37" s="1330">
        <f t="shared" si="0"/>
        <v>0</v>
      </c>
      <c r="E37" s="1331" t="e">
        <f t="shared" si="1"/>
        <v>#DIV/0!</v>
      </c>
    </row>
    <row r="38" spans="1:5">
      <c r="A38" s="1325" t="s">
        <v>1074</v>
      </c>
      <c r="B38" s="1326">
        <f>SUM(B39:B42)</f>
        <v>0</v>
      </c>
      <c r="C38" s="1326">
        <f>SUM(C39:C42)</f>
        <v>0</v>
      </c>
      <c r="D38" s="1333">
        <f t="shared" si="0"/>
        <v>0</v>
      </c>
      <c r="E38" s="1334" t="e">
        <f t="shared" si="1"/>
        <v>#DIV/0!</v>
      </c>
    </row>
    <row r="39" spans="1:5">
      <c r="A39" s="1329" t="s">
        <v>1376</v>
      </c>
      <c r="B39" s="1326"/>
      <c r="C39" s="1326"/>
      <c r="D39" s="1330">
        <f t="shared" si="0"/>
        <v>0</v>
      </c>
      <c r="E39" s="1331" t="e">
        <f t="shared" si="1"/>
        <v>#DIV/0!</v>
      </c>
    </row>
    <row r="40" spans="1:5">
      <c r="A40" s="1329" t="s">
        <v>1377</v>
      </c>
      <c r="B40" s="1332"/>
      <c r="C40" s="1332"/>
      <c r="D40" s="1330">
        <f t="shared" si="0"/>
        <v>0</v>
      </c>
      <c r="E40" s="1331" t="e">
        <f t="shared" si="1"/>
        <v>#DIV/0!</v>
      </c>
    </row>
    <row r="41" spans="1:5">
      <c r="A41" s="1329" t="s">
        <v>1378</v>
      </c>
      <c r="B41" s="1332"/>
      <c r="C41" s="1332"/>
      <c r="D41" s="1330">
        <f t="shared" si="0"/>
        <v>0</v>
      </c>
      <c r="E41" s="1331" t="e">
        <f t="shared" si="1"/>
        <v>#DIV/0!</v>
      </c>
    </row>
    <row r="42" spans="1:5">
      <c r="A42" s="1329" t="s">
        <v>1379</v>
      </c>
      <c r="B42" s="1332"/>
      <c r="C42" s="1332"/>
      <c r="D42" s="1330">
        <f t="shared" si="0"/>
        <v>0</v>
      </c>
      <c r="E42" s="1331" t="e">
        <f t="shared" si="1"/>
        <v>#DIV/0!</v>
      </c>
    </row>
    <row r="43" spans="1:5">
      <c r="A43" s="1325" t="s">
        <v>1075</v>
      </c>
      <c r="B43" s="1326">
        <f>SUM(B44:B45)</f>
        <v>0</v>
      </c>
      <c r="C43" s="1326">
        <f>SUM(C44:C45)</f>
        <v>0</v>
      </c>
      <c r="D43" s="1333">
        <f t="shared" si="0"/>
        <v>0</v>
      </c>
      <c r="E43" s="1334" t="e">
        <f t="shared" si="1"/>
        <v>#DIV/0!</v>
      </c>
    </row>
    <row r="44" spans="1:5">
      <c r="A44" s="1336" t="s">
        <v>1232</v>
      </c>
      <c r="B44" s="1326"/>
      <c r="C44" s="1326"/>
      <c r="D44" s="1333">
        <f t="shared" si="0"/>
        <v>0</v>
      </c>
      <c r="E44" s="1334" t="e">
        <f t="shared" si="1"/>
        <v>#DIV/0!</v>
      </c>
    </row>
    <row r="45" spans="1:5" ht="13.5" thickBot="1">
      <c r="A45" s="1336" t="s">
        <v>1233</v>
      </c>
      <c r="B45" s="1337"/>
      <c r="C45" s="1337"/>
      <c r="D45" s="1333">
        <f t="shared" si="0"/>
        <v>0</v>
      </c>
      <c r="E45" s="1334" t="e">
        <f t="shared" si="1"/>
        <v>#DIV/0!</v>
      </c>
    </row>
    <row r="46" spans="1:5" ht="13.5" thickBot="1">
      <c r="A46" s="1925" t="s">
        <v>1252</v>
      </c>
      <c r="B46" s="1926">
        <f>B43+B38+B33+B28+B23+B18+B13+B8</f>
        <v>0</v>
      </c>
      <c r="C46" s="1926">
        <f>C43+C38+C33+C28+C23+C18+C13+C8</f>
        <v>0</v>
      </c>
      <c r="D46" s="1928">
        <f>C46-B46</f>
        <v>0</v>
      </c>
      <c r="E46" s="1929" t="e">
        <f>D46/B46</f>
        <v>#DIV/0!</v>
      </c>
    </row>
    <row r="47" spans="1:5" ht="13.5" thickBot="1">
      <c r="A47" s="1925" t="s">
        <v>1383</v>
      </c>
      <c r="B47" s="1927">
        <f>B46-B43</f>
        <v>0</v>
      </c>
      <c r="C47" s="1927">
        <f>C46-C43</f>
        <v>0</v>
      </c>
      <c r="D47" s="1338">
        <f>-(C47-B47)</f>
        <v>0</v>
      </c>
      <c r="E47" s="1930" t="e">
        <f>D47/B47</f>
        <v>#DIV/0!</v>
      </c>
    </row>
    <row r="48" spans="1:5">
      <c r="D48" s="1339" t="s">
        <v>1114</v>
      </c>
    </row>
    <row r="50" spans="1:1" s="7" customFormat="1">
      <c r="A50" s="1340"/>
    </row>
    <row r="51" spans="1:1" s="7" customFormat="1">
      <c r="A51" s="201"/>
    </row>
    <row r="52" spans="1:1" s="7" customFormat="1">
      <c r="A52" s="201"/>
    </row>
  </sheetData>
  <pageMargins left="0.70866141732283472" right="0.70866141732283472" top="0.74803149606299213" bottom="0.74803149606299213" header="0.31496062992125984" footer="0.31496062992125984"/>
  <pageSetup paperSize="8" scale="55" orientation="landscape" r:id="rId1"/>
</worksheet>
</file>

<file path=xl/worksheets/sheet49.xml><?xml version="1.0" encoding="utf-8"?>
<worksheet xmlns="http://schemas.openxmlformats.org/spreadsheetml/2006/main" xmlns:r="http://schemas.openxmlformats.org/officeDocument/2006/relationships">
  <sheetPr published="0">
    <pageSetUpPr fitToPage="1"/>
  </sheetPr>
  <dimension ref="A1:D33"/>
  <sheetViews>
    <sheetView showGridLines="0" workbookViewId="0">
      <selection activeCell="A3" sqref="A3"/>
    </sheetView>
  </sheetViews>
  <sheetFormatPr baseColWidth="10" defaultColWidth="9.140625" defaultRowHeight="12.75"/>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c r="A1" s="1369" t="s">
        <v>1245</v>
      </c>
      <c r="B1" s="1370"/>
      <c r="C1" s="1370"/>
      <c r="D1" s="1370"/>
    </row>
    <row r="2" spans="1:4">
      <c r="A2" s="62" t="str">
        <f>'PAGE DE GARDE'!C8</f>
        <v>GAZ</v>
      </c>
      <c r="B2" s="1370" t="str">
        <f>'PAGE DE GARDE'!C10</f>
        <v>REALITE 2015 V0</v>
      </c>
      <c r="C2" s="1370"/>
      <c r="D2" s="1370"/>
    </row>
    <row r="3" spans="1:4">
      <c r="A3" s="270" t="str">
        <f>'PAGE DE GARDE'!C7</f>
        <v>GRD</v>
      </c>
      <c r="B3" s="1370"/>
      <c r="C3" s="1370"/>
      <c r="D3" s="1370"/>
    </row>
    <row r="4" spans="1:4">
      <c r="A4" s="62"/>
      <c r="B4" s="1370"/>
      <c r="C4" s="1370"/>
      <c r="D4" s="1370"/>
    </row>
    <row r="5" spans="1:4">
      <c r="A5" s="1320"/>
      <c r="B5" s="1319"/>
      <c r="C5" s="1319"/>
      <c r="D5" s="1319"/>
    </row>
    <row r="6" spans="1:4" ht="13.5" thickBot="1">
      <c r="A6" s="1320"/>
      <c r="B6" s="1319"/>
      <c r="C6" s="1319"/>
      <c r="D6" s="1319"/>
    </row>
    <row r="7" spans="1:4">
      <c r="A7" s="1341" t="s">
        <v>1076</v>
      </c>
      <c r="B7" s="1373" t="s">
        <v>1077</v>
      </c>
      <c r="C7" s="1342"/>
      <c r="D7" s="1373" t="s">
        <v>251</v>
      </c>
    </row>
    <row r="8" spans="1:4">
      <c r="A8" s="1343"/>
      <c r="B8" s="1374" t="s">
        <v>144</v>
      </c>
      <c r="C8" s="1344"/>
      <c r="D8" s="1374" t="s">
        <v>144</v>
      </c>
    </row>
    <row r="9" spans="1:4">
      <c r="A9" s="1345" t="s">
        <v>1078</v>
      </c>
      <c r="B9" s="1376"/>
      <c r="C9" s="1346" t="s">
        <v>1384</v>
      </c>
      <c r="D9" s="1375"/>
    </row>
    <row r="10" spans="1:4">
      <c r="A10" s="2009" t="s">
        <v>1079</v>
      </c>
      <c r="B10" s="2010"/>
      <c r="C10" s="1351" t="s">
        <v>1080</v>
      </c>
      <c r="D10" s="2011"/>
    </row>
    <row r="11" spans="1:4">
      <c r="A11" s="1348" t="s">
        <v>1081</v>
      </c>
      <c r="B11" s="1376"/>
      <c r="C11" s="1349" t="s">
        <v>1082</v>
      </c>
      <c r="D11" s="1375"/>
    </row>
    <row r="12" spans="1:4">
      <c r="A12" s="1348" t="s">
        <v>1083</v>
      </c>
      <c r="B12" s="1376"/>
      <c r="C12" s="1346" t="s">
        <v>161</v>
      </c>
      <c r="D12" s="1375"/>
    </row>
    <row r="13" spans="1:4">
      <c r="A13" s="1348" t="s">
        <v>1084</v>
      </c>
      <c r="B13" s="1376"/>
      <c r="C13" s="1346" t="s">
        <v>1385</v>
      </c>
      <c r="D13" s="1375"/>
    </row>
    <row r="14" spans="1:4">
      <c r="A14" s="1348" t="s">
        <v>1085</v>
      </c>
      <c r="B14" s="1376"/>
      <c r="C14" s="1346" t="s">
        <v>1386</v>
      </c>
      <c r="D14" s="1375"/>
    </row>
    <row r="15" spans="1:4">
      <c r="A15" s="1348" t="s">
        <v>1086</v>
      </c>
      <c r="B15" s="1376"/>
      <c r="C15" s="1371" t="s">
        <v>1088</v>
      </c>
      <c r="D15" s="1375"/>
    </row>
    <row r="16" spans="1:4">
      <c r="A16" s="1348" t="s">
        <v>1087</v>
      </c>
      <c r="B16" s="1376"/>
      <c r="C16" s="1372" t="s">
        <v>1090</v>
      </c>
      <c r="D16" s="1375"/>
    </row>
    <row r="17" spans="1:4">
      <c r="A17" s="1348" t="s">
        <v>1089</v>
      </c>
      <c r="B17" s="1376"/>
      <c r="C17" s="1372" t="s">
        <v>1092</v>
      </c>
      <c r="D17" s="1375"/>
    </row>
    <row r="18" spans="1:4">
      <c r="A18" s="1350" t="s">
        <v>1091</v>
      </c>
      <c r="B18" s="1376"/>
      <c r="D18" s="1376"/>
    </row>
    <row r="19" spans="1:4">
      <c r="A19" s="1350"/>
      <c r="B19" s="1376"/>
      <c r="C19" s="1351"/>
      <c r="D19" s="1376"/>
    </row>
    <row r="20" spans="1:4" ht="13.5" thickBot="1">
      <c r="A20" s="1352" t="s">
        <v>1093</v>
      </c>
      <c r="B20" s="1377">
        <f>SUM(B10:B18)</f>
        <v>0</v>
      </c>
      <c r="C20" s="1353" t="s">
        <v>1093</v>
      </c>
      <c r="D20" s="1377">
        <f>SUM(D9:D19)</f>
        <v>0</v>
      </c>
    </row>
    <row r="21" spans="1:4">
      <c r="A21" s="1319"/>
      <c r="B21" s="1319"/>
      <c r="C21" s="1319"/>
      <c r="D21" s="1319"/>
    </row>
    <row r="22" spans="1:4">
      <c r="A22" s="1354" t="s">
        <v>1094</v>
      </c>
      <c r="B22" s="1355"/>
      <c r="C22" s="1355"/>
      <c r="D22" s="1355"/>
    </row>
    <row r="23" spans="1:4" ht="13.5" thickBot="1">
      <c r="A23" s="1355"/>
      <c r="B23" s="1355"/>
      <c r="C23" s="1355"/>
      <c r="D23" s="1355"/>
    </row>
    <row r="24" spans="1:4" ht="42" customHeight="1">
      <c r="A24" s="1356" t="s">
        <v>1095</v>
      </c>
      <c r="B24" s="1357"/>
      <c r="C24" s="1357"/>
      <c r="D24" s="1358">
        <f>B20</f>
        <v>0</v>
      </c>
    </row>
    <row r="25" spans="1:4">
      <c r="A25" s="1359" t="s">
        <v>1096</v>
      </c>
      <c r="B25" s="1360"/>
      <c r="C25" s="1360"/>
      <c r="D25" s="1361">
        <f>D24</f>
        <v>0</v>
      </c>
    </row>
    <row r="26" spans="1:4">
      <c r="A26" s="1362" t="s">
        <v>1097</v>
      </c>
      <c r="B26" s="1363"/>
      <c r="C26" s="1363"/>
      <c r="D26" s="1364"/>
    </row>
    <row r="27" spans="1:4">
      <c r="A27" s="1362" t="s">
        <v>1098</v>
      </c>
      <c r="B27" s="1363"/>
      <c r="C27" s="1363"/>
      <c r="D27" s="1364"/>
    </row>
    <row r="28" spans="1:4">
      <c r="A28" s="1362" t="s">
        <v>1099</v>
      </c>
      <c r="B28" s="1363"/>
      <c r="C28" s="1363"/>
      <c r="D28" s="1364"/>
    </row>
    <row r="29" spans="1:4">
      <c r="A29" s="1362" t="s">
        <v>1100</v>
      </c>
      <c r="B29" s="1363"/>
      <c r="C29" s="1363"/>
      <c r="D29" s="1364"/>
    </row>
    <row r="30" spans="1:4">
      <c r="A30" s="1362" t="s">
        <v>1101</v>
      </c>
      <c r="B30" s="1363"/>
      <c r="C30" s="1363"/>
      <c r="D30" s="1364"/>
    </row>
    <row r="31" spans="1:4">
      <c r="A31" s="1359" t="s">
        <v>1102</v>
      </c>
      <c r="B31" s="1360"/>
      <c r="C31" s="1360"/>
      <c r="D31" s="1365">
        <f>SUM(D25:D30)</f>
        <v>0</v>
      </c>
    </row>
    <row r="32" spans="1:4">
      <c r="A32" s="1359" t="s">
        <v>1103</v>
      </c>
      <c r="B32" s="1360"/>
      <c r="C32" s="1360"/>
      <c r="D32" s="1365">
        <f>D20</f>
        <v>0</v>
      </c>
    </row>
    <row r="33" spans="1:4" ht="13.5" thickBot="1">
      <c r="A33" s="1366" t="s">
        <v>963</v>
      </c>
      <c r="B33" s="1367"/>
      <c r="C33" s="1367"/>
      <c r="D33" s="1368">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xml><?xml version="1.0" encoding="utf-8"?>
<worksheet xmlns="http://schemas.openxmlformats.org/spreadsheetml/2006/main" xmlns:r="http://schemas.openxmlformats.org/officeDocument/2006/relationships">
  <sheetPr published="0" enableFormatConditionsCalculation="0">
    <pageSetUpPr fitToPage="1"/>
  </sheetPr>
  <dimension ref="A1:L61"/>
  <sheetViews>
    <sheetView showGridLines="0" zoomScaleNormal="100" zoomScaleSheetLayoutView="100" workbookViewId="0">
      <selection activeCell="E41" sqref="E41"/>
    </sheetView>
  </sheetViews>
  <sheetFormatPr baseColWidth="10" defaultColWidth="8.85546875" defaultRowHeight="12.75"/>
  <cols>
    <col min="1" max="1" width="56.42578125" style="2" customWidth="1"/>
    <col min="2" max="2" width="39.7109375" style="2" customWidth="1"/>
    <col min="3" max="16384" width="8.85546875" style="2"/>
  </cols>
  <sheetData>
    <row r="1" spans="1:2" ht="15.75">
      <c r="A1" s="2654" t="s">
        <v>219</v>
      </c>
      <c r="B1" s="2655"/>
    </row>
    <row r="2" spans="1:2">
      <c r="A2" s="22"/>
    </row>
    <row r="4" spans="1:2" customFormat="1">
      <c r="A4" s="100" t="s">
        <v>220</v>
      </c>
      <c r="B4" s="24" t="str">
        <f>'PAGE DE GARDE'!C7</f>
        <v>GRD</v>
      </c>
    </row>
    <row r="5" spans="1:2" customFormat="1">
      <c r="A5" s="100" t="s">
        <v>221</v>
      </c>
      <c r="B5" s="26" t="str">
        <f>'PAGE DE GARDE'!C8</f>
        <v>GAZ</v>
      </c>
    </row>
    <row r="6" spans="1:2" customFormat="1">
      <c r="A6" s="21"/>
      <c r="B6" s="24"/>
    </row>
    <row r="7" spans="1:2" customFormat="1">
      <c r="A7" s="100" t="s">
        <v>222</v>
      </c>
      <c r="B7" s="27" t="str">
        <f>'PAGE DE GARDE'!C10</f>
        <v>REALITE 2015 V0</v>
      </c>
    </row>
    <row r="8" spans="1:2" customFormat="1">
      <c r="A8" s="21"/>
      <c r="B8" s="24"/>
    </row>
    <row r="9" spans="1:2" customFormat="1">
      <c r="A9" s="21"/>
      <c r="B9" s="24"/>
    </row>
    <row r="10" spans="1:2" ht="13.5" thickBot="1"/>
    <row r="11" spans="1:2" ht="25.5" customHeight="1" thickBot="1">
      <c r="A11" s="2652" t="s">
        <v>17</v>
      </c>
      <c r="B11" s="2653"/>
    </row>
    <row r="12" spans="1:2">
      <c r="A12" s="1664" t="s">
        <v>847</v>
      </c>
      <c r="B12" s="1103"/>
    </row>
    <row r="13" spans="1:2">
      <c r="A13" s="1241" t="s">
        <v>223</v>
      </c>
      <c r="B13" s="1104">
        <v>0.2</v>
      </c>
    </row>
    <row r="14" spans="1:2">
      <c r="A14" s="1241" t="s">
        <v>854</v>
      </c>
      <c r="B14" s="1105">
        <v>2.4334999999999999E-2</v>
      </c>
    </row>
    <row r="15" spans="1:2">
      <c r="A15" s="1241" t="s">
        <v>224</v>
      </c>
      <c r="B15" s="1105">
        <v>3.5000000000000003E-2</v>
      </c>
    </row>
    <row r="16" spans="1:2">
      <c r="A16" s="1241" t="s">
        <v>225</v>
      </c>
      <c r="B16" s="1104">
        <v>0.85</v>
      </c>
    </row>
    <row r="17" spans="1:9">
      <c r="A17" s="1241"/>
      <c r="B17" s="1104"/>
    </row>
    <row r="18" spans="1:9">
      <c r="A18" s="1241"/>
      <c r="B18" s="1104"/>
    </row>
    <row r="19" spans="1:9">
      <c r="A19" s="550" t="s">
        <v>458</v>
      </c>
      <c r="B19" s="1104"/>
    </row>
    <row r="20" spans="1:9">
      <c r="A20" s="1666" t="s">
        <v>223</v>
      </c>
      <c r="B20" s="1104">
        <v>0.2</v>
      </c>
    </row>
    <row r="21" spans="1:9">
      <c r="A21" s="1666" t="s">
        <v>942</v>
      </c>
      <c r="B21" s="1242"/>
    </row>
    <row r="22" spans="1:9">
      <c r="A22" s="1666" t="s">
        <v>224</v>
      </c>
      <c r="B22" s="1105">
        <v>3.5000000000000003E-2</v>
      </c>
    </row>
    <row r="23" spans="1:9">
      <c r="A23" s="1666" t="s">
        <v>225</v>
      </c>
      <c r="B23" s="1104">
        <v>0.85</v>
      </c>
    </row>
    <row r="24" spans="1:9">
      <c r="A24" s="1241"/>
      <c r="B24" s="1104"/>
    </row>
    <row r="25" spans="1:9">
      <c r="A25" s="1782"/>
      <c r="B25" s="1105"/>
    </row>
    <row r="26" spans="1:9">
      <c r="A26" s="550" t="s">
        <v>15</v>
      </c>
      <c r="B26" s="1105"/>
    </row>
    <row r="27" spans="1:9">
      <c r="A27" s="1666"/>
      <c r="B27" s="2242"/>
      <c r="E27" s="555"/>
      <c r="F27" s="758"/>
      <c r="G27" s="208"/>
      <c r="H27" s="208"/>
      <c r="I27" s="208"/>
    </row>
    <row r="28" spans="1:9">
      <c r="A28" s="1666"/>
      <c r="B28" s="2242"/>
      <c r="E28" s="555"/>
      <c r="F28" s="758"/>
      <c r="G28" s="208"/>
      <c r="H28" s="208"/>
      <c r="I28" s="208"/>
    </row>
    <row r="29" spans="1:9">
      <c r="A29" s="1666"/>
      <c r="B29" s="2242"/>
      <c r="E29" s="555"/>
      <c r="F29" s="758"/>
      <c r="G29" s="208"/>
      <c r="H29" s="208"/>
      <c r="I29" s="208"/>
    </row>
    <row r="30" spans="1:9">
      <c r="A30" s="1666" t="s">
        <v>965</v>
      </c>
      <c r="B30" s="2242">
        <v>8.0000000000000002E-3</v>
      </c>
      <c r="C30" s="1156"/>
      <c r="E30" s="555"/>
      <c r="F30" s="758"/>
      <c r="G30" s="208"/>
      <c r="H30" s="208"/>
      <c r="I30" s="208"/>
    </row>
    <row r="31" spans="1:9">
      <c r="A31" s="1666" t="s">
        <v>966</v>
      </c>
      <c r="B31" s="2242">
        <v>1.2999999999999999E-2</v>
      </c>
      <c r="C31" s="1156"/>
      <c r="E31" s="555"/>
      <c r="F31" s="758"/>
      <c r="G31" s="208"/>
      <c r="H31" s="208"/>
      <c r="I31" s="208"/>
    </row>
    <row r="32" spans="1:9">
      <c r="A32" s="1666" t="s">
        <v>968</v>
      </c>
      <c r="B32" s="2242">
        <v>1.4999999999999999E-2</v>
      </c>
      <c r="C32" s="1156"/>
      <c r="E32" s="555"/>
      <c r="F32" s="758"/>
      <c r="G32" s="208"/>
      <c r="H32" s="208"/>
      <c r="I32" s="208"/>
    </row>
    <row r="33" spans="1:12">
      <c r="A33" s="1782"/>
      <c r="B33" s="1105"/>
      <c r="E33" s="555"/>
      <c r="F33" s="758"/>
      <c r="G33" s="208"/>
      <c r="H33" s="208"/>
      <c r="I33" s="208"/>
    </row>
    <row r="34" spans="1:12">
      <c r="A34" s="1243" t="s">
        <v>226</v>
      </c>
      <c r="B34" s="1105"/>
      <c r="E34" s="555"/>
      <c r="F34" s="555"/>
    </row>
    <row r="35" spans="1:12">
      <c r="A35" s="1241" t="s">
        <v>395</v>
      </c>
      <c r="B35" s="1244"/>
      <c r="J35" s="192"/>
      <c r="K35" s="91"/>
      <c r="L35" s="91"/>
    </row>
    <row r="36" spans="1:12">
      <c r="A36" s="1241" t="s">
        <v>396</v>
      </c>
      <c r="B36" s="1244"/>
      <c r="J36" s="192"/>
      <c r="K36" s="91"/>
      <c r="L36" s="91"/>
    </row>
    <row r="37" spans="1:12">
      <c r="A37" s="1241" t="s">
        <v>940</v>
      </c>
      <c r="B37" s="1244"/>
      <c r="J37" s="192"/>
      <c r="K37" s="91"/>
      <c r="L37" s="91"/>
    </row>
    <row r="38" spans="1:12">
      <c r="A38" s="1241" t="s">
        <v>971</v>
      </c>
      <c r="B38" s="1244"/>
      <c r="J38" s="192"/>
      <c r="K38" s="91"/>
      <c r="L38" s="91"/>
    </row>
    <row r="39" spans="1:12">
      <c r="A39" s="1241" t="s">
        <v>941</v>
      </c>
      <c r="B39" s="1244"/>
      <c r="J39" s="192"/>
      <c r="K39" s="91"/>
      <c r="L39" s="91"/>
    </row>
    <row r="40" spans="1:12">
      <c r="A40" s="1241" t="s">
        <v>972</v>
      </c>
      <c r="B40" s="1244"/>
      <c r="J40" s="192"/>
      <c r="K40" s="91"/>
      <c r="L40" s="91"/>
    </row>
    <row r="41" spans="1:12">
      <c r="A41" s="1782"/>
      <c r="B41" s="1105"/>
      <c r="J41" s="192"/>
      <c r="K41" s="91"/>
      <c r="L41" s="91"/>
    </row>
    <row r="42" spans="1:12">
      <c r="A42" s="1243" t="s">
        <v>217</v>
      </c>
      <c r="B42" s="1104"/>
      <c r="J42" s="192"/>
      <c r="K42" s="91"/>
      <c r="L42" s="91"/>
    </row>
    <row r="43" spans="1:12">
      <c r="A43" s="1241" t="s">
        <v>157</v>
      </c>
      <c r="B43" s="2452">
        <v>0.03</v>
      </c>
      <c r="J43" s="192"/>
      <c r="K43" s="91"/>
      <c r="L43" s="91"/>
    </row>
    <row r="44" spans="1:12">
      <c r="A44" s="1241" t="s">
        <v>158</v>
      </c>
      <c r="B44" s="2452">
        <v>0.02</v>
      </c>
      <c r="J44" s="192"/>
      <c r="K44" s="91"/>
      <c r="L44" s="91"/>
    </row>
    <row r="45" spans="1:12">
      <c r="A45" s="1241" t="s">
        <v>1292</v>
      </c>
      <c r="B45" s="2452">
        <v>0.02</v>
      </c>
      <c r="J45" s="192"/>
      <c r="K45" s="91"/>
      <c r="L45" s="91"/>
    </row>
    <row r="46" spans="1:12">
      <c r="A46" s="1241" t="s">
        <v>1293</v>
      </c>
      <c r="B46" s="2452">
        <v>0.03</v>
      </c>
      <c r="J46" s="192"/>
      <c r="K46" s="91"/>
      <c r="L46" s="91"/>
    </row>
    <row r="47" spans="1:12">
      <c r="A47" s="1241" t="s">
        <v>855</v>
      </c>
      <c r="B47" s="2452">
        <v>0.03</v>
      </c>
      <c r="J47" s="192"/>
      <c r="K47" s="91"/>
      <c r="L47" s="91"/>
    </row>
    <row r="48" spans="1:12">
      <c r="A48" s="1241" t="s">
        <v>856</v>
      </c>
      <c r="B48" s="2452">
        <v>0.03</v>
      </c>
    </row>
    <row r="49" spans="1:2">
      <c r="A49" s="1241" t="s">
        <v>857</v>
      </c>
      <c r="B49" s="2452">
        <v>0.1</v>
      </c>
    </row>
    <row r="50" spans="1:2">
      <c r="A50" s="1241" t="s">
        <v>858</v>
      </c>
      <c r="B50" s="2452">
        <v>0.1</v>
      </c>
    </row>
    <row r="51" spans="1:2">
      <c r="A51" s="1241" t="s">
        <v>121</v>
      </c>
      <c r="B51" s="2452">
        <v>0.2</v>
      </c>
    </row>
    <row r="52" spans="1:2">
      <c r="A52" s="1241" t="s">
        <v>218</v>
      </c>
      <c r="B52" s="2452">
        <v>0.1</v>
      </c>
    </row>
    <row r="53" spans="1:2">
      <c r="A53" s="1241" t="s">
        <v>122</v>
      </c>
      <c r="B53" s="2452">
        <v>0.1</v>
      </c>
    </row>
    <row r="54" spans="1:2">
      <c r="A54" s="1241" t="s">
        <v>859</v>
      </c>
      <c r="B54" s="2452">
        <v>0.33</v>
      </c>
    </row>
    <row r="55" spans="1:2">
      <c r="A55" s="1241" t="s">
        <v>860</v>
      </c>
      <c r="B55" s="2452">
        <v>0.1</v>
      </c>
    </row>
    <row r="56" spans="1:2">
      <c r="A56" s="1241" t="s">
        <v>124</v>
      </c>
      <c r="B56" s="2452">
        <v>0.1</v>
      </c>
    </row>
    <row r="57" spans="1:2">
      <c r="A57" s="1666" t="s">
        <v>861</v>
      </c>
      <c r="B57" s="2452">
        <v>0.2</v>
      </c>
    </row>
    <row r="58" spans="1:2" ht="13.5" thickBot="1">
      <c r="A58" s="1107"/>
      <c r="B58" s="1108"/>
    </row>
    <row r="60" spans="1:2">
      <c r="A60" s="2656"/>
      <c r="B60" s="2656"/>
    </row>
    <row r="61" spans="1:2">
      <c r="A61" s="2656"/>
      <c r="B61" s="2656"/>
    </row>
  </sheetData>
  <mergeCells count="3">
    <mergeCell ref="A11:B11"/>
    <mergeCell ref="A1:B1"/>
    <mergeCell ref="A60:B61"/>
  </mergeCells>
  <pageMargins left="0.55118110236220474" right="0.23622047244094491" top="0.86614173228346458" bottom="0.6692913385826772" header="0.27559055118110237" footer="0.43307086614173229"/>
  <pageSetup paperSize="9" scale="89"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sheetPr published="0">
    <pageSetUpPr fitToPage="1"/>
  </sheetPr>
  <dimension ref="A1:I34"/>
  <sheetViews>
    <sheetView showGridLines="0" zoomScaleNormal="100" zoomScaleSheetLayoutView="100" workbookViewId="0"/>
  </sheetViews>
  <sheetFormatPr baseColWidth="10" defaultColWidth="8.85546875" defaultRowHeight="12.75"/>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507" customFormat="1" ht="18">
      <c r="A1" s="75" t="s">
        <v>835</v>
      </c>
      <c r="B1" s="75"/>
      <c r="C1" s="75"/>
      <c r="D1" s="75"/>
      <c r="E1" s="75"/>
      <c r="F1" s="75"/>
    </row>
    <row r="2" spans="1:6" s="509" customFormat="1" ht="11.25">
      <c r="A2" s="62" t="str">
        <f>'PAGE DE GARDE'!C8</f>
        <v>GAZ</v>
      </c>
      <c r="B2" s="953" t="str">
        <f>'PAGE DE GARDE'!C10</f>
        <v>REALITE 2015 V0</v>
      </c>
      <c r="C2" s="62"/>
      <c r="D2" s="62"/>
      <c r="E2" s="62"/>
      <c r="F2" s="62"/>
    </row>
    <row r="3" spans="1:6" s="509" customFormat="1" ht="11.25">
      <c r="A3" s="270" t="str">
        <f>'PAGE DE GARDE'!C7</f>
        <v>GRD</v>
      </c>
      <c r="B3" s="73"/>
      <c r="C3" s="62"/>
      <c r="D3" s="62"/>
      <c r="E3" s="62"/>
      <c r="F3" s="62"/>
    </row>
    <row r="4" spans="1:6" ht="13.5" thickBot="1">
      <c r="A4" s="22"/>
    </row>
    <row r="5" spans="1:6" s="103" customFormat="1" ht="13.5" thickBot="1">
      <c r="A5" s="510"/>
      <c r="B5" s="511"/>
      <c r="C5" s="513" t="str">
        <f>'PAGE DE GARDE'!$B$16</f>
        <v>REALITE 2014</v>
      </c>
      <c r="D5" s="512" t="str">
        <f>'PAGE DE GARDE'!$B$15</f>
        <v>BUDGET 2015</v>
      </c>
      <c r="E5" s="512" t="str">
        <f>'PAGE DE GARDE'!$B$14</f>
        <v>REALITE 2015</v>
      </c>
      <c r="F5" s="512" t="s">
        <v>974</v>
      </c>
    </row>
    <row r="6" spans="1:6" s="103" customFormat="1" ht="12.75" customHeight="1">
      <c r="A6" s="514"/>
      <c r="B6" s="515"/>
      <c r="C6" s="516"/>
      <c r="D6" s="516"/>
      <c r="E6" s="516"/>
      <c r="F6" s="516"/>
    </row>
    <row r="7" spans="1:6" s="103" customFormat="1">
      <c r="A7" s="514" t="s">
        <v>524</v>
      </c>
      <c r="B7" s="515" t="s">
        <v>525</v>
      </c>
      <c r="C7" s="1545"/>
      <c r="D7" s="1545"/>
      <c r="E7" s="1545"/>
      <c r="F7" s="1545">
        <f>-D7-E7</f>
        <v>0</v>
      </c>
    </row>
    <row r="8" spans="1:6" s="103" customFormat="1">
      <c r="A8" s="518" t="s">
        <v>526</v>
      </c>
      <c r="B8" s="515"/>
      <c r="C8" s="1546"/>
      <c r="D8" s="1546"/>
      <c r="E8" s="1546"/>
      <c r="F8" s="1546"/>
    </row>
    <row r="9" spans="1:6" s="103" customFormat="1">
      <c r="A9" s="519"/>
      <c r="B9" s="520"/>
      <c r="C9" s="1547"/>
      <c r="D9" s="1547"/>
      <c r="E9" s="1547"/>
      <c r="F9" s="1547"/>
    </row>
    <row r="10" spans="1:6" s="103" customFormat="1">
      <c r="A10" s="521" t="s">
        <v>145</v>
      </c>
      <c r="B10" s="527" t="s">
        <v>232</v>
      </c>
      <c r="C10" s="1549"/>
      <c r="D10" s="1549"/>
      <c r="E10" s="1549"/>
      <c r="F10" s="1549"/>
    </row>
    <row r="11" spans="1:6" s="103" customFormat="1">
      <c r="A11" s="523"/>
      <c r="B11" s="524" t="s">
        <v>146</v>
      </c>
      <c r="C11" s="1549"/>
      <c r="D11" s="1549"/>
      <c r="E11" s="1549"/>
      <c r="F11" s="1549"/>
    </row>
    <row r="12" spans="1:6" s="103" customFormat="1">
      <c r="A12" s="523"/>
      <c r="B12" s="524" t="s">
        <v>147</v>
      </c>
      <c r="C12" s="1549"/>
      <c r="D12" s="1549"/>
      <c r="E12" s="1549"/>
      <c r="F12" s="1549"/>
    </row>
    <row r="13" spans="1:6" s="103" customFormat="1">
      <c r="A13" s="525"/>
      <c r="B13" s="526"/>
      <c r="C13" s="1550"/>
      <c r="D13" s="1550"/>
      <c r="E13" s="1550"/>
      <c r="F13" s="1550"/>
    </row>
    <row r="14" spans="1:6" s="103" customFormat="1">
      <c r="A14" s="523"/>
      <c r="B14" s="527"/>
      <c r="C14" s="1548"/>
      <c r="D14" s="1548"/>
      <c r="E14" s="1548"/>
      <c r="F14" s="1548"/>
    </row>
    <row r="15" spans="1:6" s="103" customFormat="1">
      <c r="A15" s="521" t="s">
        <v>527</v>
      </c>
      <c r="B15" s="527"/>
      <c r="C15" s="1549"/>
      <c r="D15" s="1549"/>
      <c r="E15" s="1549"/>
      <c r="F15" s="1549"/>
    </row>
    <row r="16" spans="1:6" s="103" customFormat="1">
      <c r="A16" s="523"/>
      <c r="B16" s="527"/>
      <c r="C16" s="1548"/>
      <c r="D16" s="1548"/>
      <c r="E16" s="1548"/>
      <c r="F16" s="1548"/>
    </row>
    <row r="17" spans="1:9" s="103" customFormat="1">
      <c r="A17" s="519"/>
      <c r="B17" s="520"/>
      <c r="C17" s="1547"/>
      <c r="D17" s="1547"/>
      <c r="E17" s="1547"/>
      <c r="F17" s="1547"/>
    </row>
    <row r="18" spans="1:9" s="103" customFormat="1">
      <c r="A18" s="521" t="s">
        <v>148</v>
      </c>
      <c r="B18" s="527"/>
      <c r="C18" s="1545"/>
      <c r="D18" s="1545"/>
      <c r="E18" s="1545"/>
      <c r="F18" s="1545">
        <f>-D18-E18</f>
        <v>0</v>
      </c>
    </row>
    <row r="19" spans="1:9" s="103" customFormat="1">
      <c r="A19" s="525"/>
      <c r="B19" s="526"/>
      <c r="C19" s="1550"/>
      <c r="D19" s="1550"/>
      <c r="E19" s="1550"/>
      <c r="F19" s="1550"/>
    </row>
    <row r="20" spans="1:9" s="103" customFormat="1">
      <c r="A20" s="523"/>
      <c r="B20" s="527"/>
      <c r="C20" s="1548"/>
      <c r="D20" s="1548"/>
      <c r="E20" s="1548"/>
      <c r="F20" s="1548"/>
    </row>
    <row r="21" spans="1:9" s="103" customFormat="1">
      <c r="A21" s="521" t="s">
        <v>149</v>
      </c>
      <c r="B21" s="522" t="s">
        <v>150</v>
      </c>
      <c r="C21" s="1548">
        <f t="shared" ref="C21:D21" si="0">C22+C26</f>
        <v>0</v>
      </c>
      <c r="D21" s="1548">
        <f t="shared" si="0"/>
        <v>0</v>
      </c>
      <c r="E21" s="1548">
        <f>E22+E26</f>
        <v>0</v>
      </c>
      <c r="F21" s="1551">
        <f>-D21-E21</f>
        <v>0</v>
      </c>
    </row>
    <row r="22" spans="1:9" s="103" customFormat="1">
      <c r="A22" s="523"/>
      <c r="B22" s="524" t="s">
        <v>151</v>
      </c>
      <c r="C22" s="1549">
        <f t="shared" ref="C22:E22" si="1">C23+C24-C25</f>
        <v>0</v>
      </c>
      <c r="D22" s="1549">
        <f t="shared" si="1"/>
        <v>0</v>
      </c>
      <c r="E22" s="1549">
        <f t="shared" si="1"/>
        <v>0</v>
      </c>
      <c r="F22" s="1549">
        <f>-D22-E22</f>
        <v>0</v>
      </c>
    </row>
    <row r="23" spans="1:9" s="103" customFormat="1">
      <c r="A23" s="523"/>
      <c r="B23" s="528" t="s">
        <v>528</v>
      </c>
      <c r="C23" s="1545"/>
      <c r="D23" s="1545"/>
      <c r="E23" s="1545"/>
      <c r="F23" s="1545">
        <f>-D23-E23</f>
        <v>0</v>
      </c>
    </row>
    <row r="24" spans="1:9" s="103" customFormat="1">
      <c r="A24" s="523"/>
      <c r="B24" s="528" t="s">
        <v>152</v>
      </c>
      <c r="C24" s="1545"/>
      <c r="D24" s="1545"/>
      <c r="E24" s="1545"/>
      <c r="F24" s="1545">
        <f t="shared" ref="F24:F26" si="2">-D24-E24</f>
        <v>0</v>
      </c>
    </row>
    <row r="25" spans="1:9" s="103" customFormat="1">
      <c r="A25" s="523"/>
      <c r="B25" s="528" t="s">
        <v>153</v>
      </c>
      <c r="C25" s="1545"/>
      <c r="D25" s="1545"/>
      <c r="E25" s="1545"/>
      <c r="F25" s="1545">
        <f t="shared" si="2"/>
        <v>0</v>
      </c>
    </row>
    <row r="26" spans="1:9" s="103" customFormat="1">
      <c r="A26" s="523"/>
      <c r="B26" s="524" t="s">
        <v>154</v>
      </c>
      <c r="C26" s="1545"/>
      <c r="D26" s="1545"/>
      <c r="E26" s="1545"/>
      <c r="F26" s="1545">
        <f t="shared" si="2"/>
        <v>0</v>
      </c>
    </row>
    <row r="27" spans="1:9" s="103" customFormat="1">
      <c r="A27" s="523"/>
      <c r="B27" s="529"/>
      <c r="C27" s="1549"/>
      <c r="D27" s="1549"/>
      <c r="E27" s="1549"/>
      <c r="F27" s="1549"/>
    </row>
    <row r="28" spans="1:9" s="103" customFormat="1">
      <c r="A28" s="525"/>
      <c r="B28" s="526"/>
      <c r="C28" s="1550"/>
      <c r="D28" s="1550"/>
      <c r="E28" s="1550"/>
      <c r="F28" s="1550"/>
    </row>
    <row r="29" spans="1:9" s="103" customFormat="1">
      <c r="A29" s="523"/>
      <c r="B29" s="527"/>
      <c r="C29" s="1548"/>
      <c r="D29" s="1548"/>
      <c r="E29" s="1548"/>
      <c r="F29" s="1548"/>
    </row>
    <row r="30" spans="1:9" s="103" customFormat="1">
      <c r="A30" s="521" t="s">
        <v>155</v>
      </c>
      <c r="B30" s="527"/>
      <c r="C30" s="1545"/>
      <c r="D30" s="1545"/>
      <c r="E30" s="1545"/>
      <c r="F30" s="1552">
        <f t="shared" ref="F30" si="3">-D30-E30</f>
        <v>0</v>
      </c>
      <c r="H30" s="1297">
        <f>F30+F21</f>
        <v>0</v>
      </c>
      <c r="I30" s="1297" t="s">
        <v>1023</v>
      </c>
    </row>
    <row r="31" spans="1:9" s="103" customFormat="1" ht="13.5" thickBot="1">
      <c r="A31" s="523"/>
      <c r="B31" s="527"/>
      <c r="C31" s="1548"/>
      <c r="D31" s="1548"/>
      <c r="E31" s="1548"/>
      <c r="F31" s="1548"/>
    </row>
    <row r="32" spans="1:9" s="114" customFormat="1">
      <c r="A32" s="530"/>
      <c r="B32" s="531"/>
      <c r="C32" s="1553"/>
      <c r="D32" s="1553"/>
      <c r="E32" s="1553"/>
      <c r="F32" s="1553"/>
    </row>
    <row r="33" spans="1:6" s="114" customFormat="1">
      <c r="A33" s="532" t="s">
        <v>529</v>
      </c>
      <c r="B33" s="515" t="s">
        <v>525</v>
      </c>
      <c r="C33" s="1554">
        <f t="shared" ref="C33:E33" si="4">C7+C10+C15+C18+C21+C30</f>
        <v>0</v>
      </c>
      <c r="D33" s="1554">
        <f t="shared" si="4"/>
        <v>0</v>
      </c>
      <c r="E33" s="1554">
        <f t="shared" si="4"/>
        <v>0</v>
      </c>
      <c r="F33" s="1554">
        <f t="shared" ref="F33" si="5">-D33-E33</f>
        <v>0</v>
      </c>
    </row>
    <row r="34" spans="1:6" s="114" customFormat="1" ht="13.5" thickBot="1">
      <c r="A34" s="533" t="s">
        <v>530</v>
      </c>
      <c r="B34" s="534"/>
      <c r="C34" s="535"/>
      <c r="D34" s="535"/>
      <c r="E34" s="535"/>
      <c r="F34" s="535"/>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sheetPr published="0">
    <pageSetUpPr fitToPage="1"/>
  </sheetPr>
  <dimension ref="A1:I30"/>
  <sheetViews>
    <sheetView showGridLines="0" zoomScaleNormal="100" zoomScaleSheetLayoutView="100" workbookViewId="0">
      <selection activeCell="D7" sqref="D7"/>
    </sheetView>
  </sheetViews>
  <sheetFormatPr baseColWidth="10" defaultColWidth="8.85546875" defaultRowHeight="12.75"/>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507" customFormat="1" ht="18">
      <c r="A1" s="75" t="s">
        <v>836</v>
      </c>
      <c r="B1" s="75"/>
      <c r="C1" s="75"/>
      <c r="D1" s="75"/>
      <c r="E1" s="506"/>
      <c r="F1" s="506"/>
    </row>
    <row r="2" spans="1:6" s="509" customFormat="1" ht="11.25">
      <c r="A2" s="62" t="str">
        <f>'PAGE DE GARDE'!C8</f>
        <v>GAZ</v>
      </c>
      <c r="B2" s="953" t="str">
        <f>'PAGE DE GARDE'!C10</f>
        <v>REALITE 2015 V0</v>
      </c>
      <c r="C2" s="62"/>
      <c r="D2" s="62"/>
      <c r="E2" s="508"/>
      <c r="F2" s="508"/>
    </row>
    <row r="3" spans="1:6" s="509" customFormat="1" ht="11.25">
      <c r="A3" s="270" t="str">
        <f>'PAGE DE GARDE'!C7</f>
        <v>GRD</v>
      </c>
      <c r="B3" s="73"/>
      <c r="C3" s="62"/>
      <c r="D3" s="62"/>
      <c r="E3" s="508"/>
      <c r="F3" s="508"/>
    </row>
    <row r="4" spans="1:6" ht="13.5" thickBot="1">
      <c r="A4" s="22"/>
    </row>
    <row r="5" spans="1:6" s="103" customFormat="1" ht="30.75" customHeight="1" thickBot="1">
      <c r="A5" s="510"/>
      <c r="B5" s="536"/>
      <c r="C5" s="1298" t="str">
        <f>'PAGE DE GARDE'!B16</f>
        <v>REALITE 2014</v>
      </c>
      <c r="D5" s="1299" t="str">
        <f>'PAGE DE GARDE'!B15</f>
        <v>BUDGET 2015</v>
      </c>
      <c r="E5" s="1299" t="str">
        <f>'PAGE DE GARDE'!B14</f>
        <v>REALITE 2015</v>
      </c>
      <c r="F5" s="1300" t="s">
        <v>974</v>
      </c>
    </row>
    <row r="6" spans="1:6" s="103" customFormat="1">
      <c r="A6" s="537"/>
      <c r="B6" s="538"/>
      <c r="C6" s="1555"/>
      <c r="D6" s="1556"/>
      <c r="E6" s="1557"/>
      <c r="F6" s="1557"/>
    </row>
    <row r="7" spans="1:6" s="103" customFormat="1">
      <c r="A7" s="514" t="s">
        <v>573</v>
      </c>
      <c r="B7" s="538" t="s">
        <v>572</v>
      </c>
      <c r="C7" s="1558"/>
      <c r="D7" s="1559">
        <f>C29</f>
        <v>0</v>
      </c>
      <c r="E7" s="1560">
        <f>D29</f>
        <v>0</v>
      </c>
      <c r="F7" s="1560">
        <f>-D7-E7</f>
        <v>0</v>
      </c>
    </row>
    <row r="8" spans="1:6" s="103" customFormat="1">
      <c r="A8" s="514" t="s">
        <v>526</v>
      </c>
      <c r="B8" s="539"/>
      <c r="C8" s="1556"/>
      <c r="D8" s="1556"/>
      <c r="E8" s="1557"/>
      <c r="F8" s="1557"/>
    </row>
    <row r="9" spans="1:6" s="103" customFormat="1">
      <c r="A9" s="519"/>
      <c r="B9" s="540"/>
      <c r="C9" s="1561"/>
      <c r="D9" s="1561"/>
      <c r="E9" s="1562"/>
      <c r="F9" s="1562"/>
    </row>
    <row r="10" spans="1:6" s="103" customFormat="1">
      <c r="A10" s="521" t="s">
        <v>145</v>
      </c>
      <c r="B10" s="544" t="s">
        <v>232</v>
      </c>
      <c r="C10" s="1564">
        <f>C11+C12</f>
        <v>0</v>
      </c>
      <c r="D10" s="1564">
        <f>D11+D12</f>
        <v>0</v>
      </c>
      <c r="E10" s="1564">
        <f>E11+E12</f>
        <v>0</v>
      </c>
      <c r="F10" s="1564">
        <f>-D10-E10</f>
        <v>0</v>
      </c>
    </row>
    <row r="11" spans="1:6" s="103" customFormat="1">
      <c r="A11" s="523"/>
      <c r="B11" s="542" t="s">
        <v>146</v>
      </c>
      <c r="C11" s="1565"/>
      <c r="D11" s="1565"/>
      <c r="E11" s="1566"/>
      <c r="F11" s="1566">
        <f>-D11-E11</f>
        <v>0</v>
      </c>
    </row>
    <row r="12" spans="1:6" s="103" customFormat="1">
      <c r="A12" s="523"/>
      <c r="B12" s="542" t="s">
        <v>147</v>
      </c>
      <c r="C12" s="1565"/>
      <c r="D12" s="1565"/>
      <c r="E12" s="1566"/>
      <c r="F12" s="1566">
        <f>-D12-E12</f>
        <v>0</v>
      </c>
    </row>
    <row r="13" spans="1:6" s="103" customFormat="1">
      <c r="A13" s="525"/>
      <c r="B13" s="543"/>
      <c r="C13" s="1567"/>
      <c r="D13" s="1567"/>
      <c r="E13" s="1568"/>
      <c r="F13" s="1568"/>
    </row>
    <row r="14" spans="1:6" s="103" customFormat="1">
      <c r="A14" s="523"/>
      <c r="B14" s="544"/>
      <c r="C14" s="1563"/>
      <c r="D14" s="1563"/>
      <c r="E14" s="1564"/>
      <c r="F14" s="1564"/>
    </row>
    <row r="15" spans="1:6" s="103" customFormat="1">
      <c r="A15" s="521" t="s">
        <v>156</v>
      </c>
      <c r="B15" s="544"/>
      <c r="C15" s="1565"/>
      <c r="D15" s="1565"/>
      <c r="E15" s="1566"/>
      <c r="F15" s="1566">
        <f>-D15-E15</f>
        <v>0</v>
      </c>
    </row>
    <row r="16" spans="1:6" s="103" customFormat="1">
      <c r="A16" s="523"/>
      <c r="B16" s="544"/>
      <c r="C16" s="1563"/>
      <c r="D16" s="1563"/>
      <c r="E16" s="1564"/>
      <c r="F16" s="1564"/>
    </row>
    <row r="17" spans="1:9" s="103" customFormat="1">
      <c r="A17" s="519"/>
      <c r="B17" s="540"/>
      <c r="C17" s="1561"/>
      <c r="D17" s="1561"/>
      <c r="E17" s="1562"/>
      <c r="F17" s="1562"/>
    </row>
    <row r="18" spans="1:9" s="103" customFormat="1">
      <c r="A18" s="521" t="s">
        <v>148</v>
      </c>
      <c r="B18" s="544"/>
      <c r="C18" s="1565"/>
      <c r="D18" s="1565"/>
      <c r="E18" s="1566"/>
      <c r="F18" s="1566">
        <f>-D18-E18</f>
        <v>0</v>
      </c>
    </row>
    <row r="19" spans="1:9" s="103" customFormat="1">
      <c r="A19" s="525"/>
      <c r="B19" s="543"/>
      <c r="C19" s="1567"/>
      <c r="D19" s="1567"/>
      <c r="E19" s="1568"/>
      <c r="F19" s="1568"/>
    </row>
    <row r="20" spans="1:9" s="103" customFormat="1">
      <c r="A20" s="523"/>
      <c r="B20" s="544"/>
      <c r="C20" s="1563"/>
      <c r="D20" s="1563"/>
      <c r="E20" s="1564"/>
      <c r="F20" s="1564"/>
    </row>
    <row r="21" spans="1:9" s="103" customFormat="1">
      <c r="A21" s="521" t="s">
        <v>149</v>
      </c>
      <c r="B21" s="545" t="s">
        <v>531</v>
      </c>
      <c r="C21" s="1569"/>
      <c r="D21" s="1570">
        <f>+D22-D23</f>
        <v>0</v>
      </c>
      <c r="E21" s="1570">
        <f>+E22-E23</f>
        <v>0</v>
      </c>
      <c r="F21" s="1571">
        <f>-D21-E21</f>
        <v>0</v>
      </c>
    </row>
    <row r="22" spans="1:9" s="103" customFormat="1">
      <c r="A22" s="523"/>
      <c r="B22" s="546" t="s">
        <v>528</v>
      </c>
      <c r="C22" s="1572"/>
      <c r="D22" s="1566"/>
      <c r="E22" s="1566"/>
      <c r="F22" s="1566">
        <f>-D22-E22</f>
        <v>0</v>
      </c>
    </row>
    <row r="23" spans="1:9" s="103" customFormat="1">
      <c r="A23" s="523"/>
      <c r="B23" s="546" t="s">
        <v>532</v>
      </c>
      <c r="C23" s="1572"/>
      <c r="D23" s="1566"/>
      <c r="E23" s="1566"/>
      <c r="F23" s="1566">
        <f>-D23-E23</f>
        <v>0</v>
      </c>
    </row>
    <row r="24" spans="1:9" s="103" customFormat="1">
      <c r="A24" s="525"/>
      <c r="B24" s="543"/>
      <c r="C24" s="1567"/>
      <c r="D24" s="1567"/>
      <c r="E24" s="1568"/>
      <c r="F24" s="1568"/>
    </row>
    <row r="25" spans="1:9" s="103" customFormat="1">
      <c r="A25" s="523"/>
      <c r="B25" s="544"/>
      <c r="C25" s="1563"/>
      <c r="D25" s="1563"/>
      <c r="E25" s="1564"/>
      <c r="F25" s="1564"/>
    </row>
    <row r="26" spans="1:9" s="103" customFormat="1">
      <c r="A26" s="521" t="s">
        <v>155</v>
      </c>
      <c r="B26" s="544"/>
      <c r="C26" s="1565"/>
      <c r="D26" s="1565"/>
      <c r="E26" s="1566"/>
      <c r="F26" s="1571">
        <f>-D26-E26</f>
        <v>0</v>
      </c>
      <c r="H26" s="1297">
        <f>F26+F21</f>
        <v>0</v>
      </c>
      <c r="I26" s="277" t="s">
        <v>1024</v>
      </c>
    </row>
    <row r="27" spans="1:9" s="103" customFormat="1" ht="13.5" thickBot="1">
      <c r="A27" s="525"/>
      <c r="B27" s="543"/>
      <c r="C27" s="1567"/>
      <c r="D27" s="1567"/>
      <c r="E27" s="1568"/>
      <c r="F27" s="1568"/>
    </row>
    <row r="28" spans="1:9" s="114" customFormat="1">
      <c r="A28" s="530"/>
      <c r="B28" s="547"/>
      <c r="C28" s="1573"/>
      <c r="D28" s="1573"/>
      <c r="E28" s="1574"/>
      <c r="F28" s="1574"/>
    </row>
    <row r="29" spans="1:9" s="114" customFormat="1">
      <c r="A29" s="532" t="s">
        <v>574</v>
      </c>
      <c r="B29" s="538" t="s">
        <v>572</v>
      </c>
      <c r="C29" s="1575">
        <f>C10+C15+C18+C21+C26</f>
        <v>0</v>
      </c>
      <c r="D29" s="1575">
        <f>D10+D15+D18+D21+D26</f>
        <v>0</v>
      </c>
      <c r="E29" s="1575">
        <f>E10+E15+E18+E21+E26</f>
        <v>0</v>
      </c>
      <c r="F29" s="1575">
        <f>-D29-E29</f>
        <v>0</v>
      </c>
    </row>
    <row r="30" spans="1:9" s="114" customFormat="1" ht="13.5" thickBot="1">
      <c r="A30" s="533" t="s">
        <v>530</v>
      </c>
      <c r="B30" s="548"/>
      <c r="C30" s="1576"/>
      <c r="D30" s="1577"/>
      <c r="E30" s="1578"/>
      <c r="F30" s="1578"/>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sheetPr published="0">
    <pageSetUpPr fitToPage="1"/>
  </sheetPr>
  <dimension ref="A1:F34"/>
  <sheetViews>
    <sheetView showGridLines="0" zoomScaleNormal="100" zoomScaleSheetLayoutView="100" workbookViewId="0"/>
  </sheetViews>
  <sheetFormatPr baseColWidth="10" defaultColWidth="8.85546875" defaultRowHeight="12.75"/>
  <cols>
    <col min="1" max="1" width="39.85546875" style="7" customWidth="1"/>
    <col min="2" max="2" width="38.7109375" style="7" customWidth="1"/>
    <col min="3" max="5" width="23.42578125" style="7" customWidth="1"/>
    <col min="6" max="16384" width="8.85546875" style="7"/>
  </cols>
  <sheetData>
    <row r="1" spans="1:6" s="507" customFormat="1" ht="18">
      <c r="A1" s="75" t="s">
        <v>864</v>
      </c>
      <c r="B1" s="75"/>
      <c r="C1" s="75"/>
      <c r="D1" s="75"/>
      <c r="E1" s="75"/>
    </row>
    <row r="2" spans="1:6" s="509" customFormat="1" ht="11.25">
      <c r="A2" s="62" t="str">
        <f>'PAGE DE GARDE'!C8</f>
        <v>GAZ</v>
      </c>
      <c r="B2" s="953" t="str">
        <f>'PAGE DE GARDE'!C10</f>
        <v>REALITE 2015 V0</v>
      </c>
      <c r="C2" s="62"/>
      <c r="D2" s="62"/>
      <c r="E2" s="62"/>
    </row>
    <row r="3" spans="1:6" s="509" customFormat="1" ht="11.25">
      <c r="A3" s="270" t="str">
        <f>'PAGE DE GARDE'!C7</f>
        <v>GRD</v>
      </c>
      <c r="B3" s="73"/>
      <c r="C3" s="62"/>
      <c r="D3" s="62"/>
      <c r="E3" s="62"/>
    </row>
    <row r="4" spans="1:6" ht="13.5" thickBot="1">
      <c r="A4" s="22"/>
    </row>
    <row r="5" spans="1:6" s="103" customFormat="1" ht="13.5" thickBot="1">
      <c r="A5" s="510"/>
      <c r="B5" s="536"/>
      <c r="C5" s="1298" t="str">
        <f>'PAGE DE GARDE'!$B$16</f>
        <v>REALITE 2014</v>
      </c>
      <c r="D5" s="1299" t="str">
        <f>'PAGE DE GARDE'!$B$15</f>
        <v>BUDGET 2015</v>
      </c>
      <c r="E5" s="1300" t="str">
        <f>'PAGE DE GARDE'!$B$14</f>
        <v>REALITE 2015</v>
      </c>
    </row>
    <row r="6" spans="1:6" s="103" customFormat="1" ht="12.75" customHeight="1">
      <c r="A6" s="514"/>
      <c r="B6" s="538"/>
      <c r="C6" s="1556"/>
      <c r="D6" s="1557"/>
      <c r="E6" s="1557"/>
      <c r="F6" s="517"/>
    </row>
    <row r="7" spans="1:6" s="103" customFormat="1">
      <c r="A7" s="514" t="s">
        <v>865</v>
      </c>
      <c r="B7" s="538" t="s">
        <v>525</v>
      </c>
      <c r="C7" s="1565"/>
      <c r="D7" s="1566"/>
      <c r="E7" s="1566"/>
      <c r="F7" s="517"/>
    </row>
    <row r="8" spans="1:6" s="103" customFormat="1">
      <c r="A8" s="518" t="s">
        <v>526</v>
      </c>
      <c r="B8" s="538"/>
      <c r="C8" s="1585"/>
      <c r="D8" s="1586"/>
      <c r="E8" s="1586"/>
      <c r="F8" s="517"/>
    </row>
    <row r="9" spans="1:6" s="103" customFormat="1">
      <c r="A9" s="519"/>
      <c r="B9" s="1581"/>
      <c r="C9" s="1587"/>
      <c r="D9" s="1562"/>
      <c r="E9" s="1562"/>
    </row>
    <row r="10" spans="1:6" s="103" customFormat="1">
      <c r="A10" s="521" t="s">
        <v>145</v>
      </c>
      <c r="B10" s="544" t="s">
        <v>232</v>
      </c>
      <c r="C10" s="2007">
        <f t="shared" ref="C10:E10" si="0">C11+C12</f>
        <v>0</v>
      </c>
      <c r="D10" s="2008">
        <f t="shared" si="0"/>
        <v>0</v>
      </c>
      <c r="E10" s="1564">
        <f t="shared" si="0"/>
        <v>0</v>
      </c>
    </row>
    <row r="11" spans="1:6" s="103" customFormat="1">
      <c r="A11" s="523"/>
      <c r="B11" s="542" t="s">
        <v>146</v>
      </c>
      <c r="C11" s="1565"/>
      <c r="D11" s="1566"/>
      <c r="E11" s="1566"/>
      <c r="F11" s="517"/>
    </row>
    <row r="12" spans="1:6" s="103" customFormat="1">
      <c r="A12" s="523"/>
      <c r="B12" s="542" t="s">
        <v>147</v>
      </c>
      <c r="C12" s="1565"/>
      <c r="D12" s="1566"/>
      <c r="E12" s="1566"/>
      <c r="F12" s="517"/>
    </row>
    <row r="13" spans="1:6" s="103" customFormat="1">
      <c r="A13" s="525"/>
      <c r="B13" s="1582"/>
      <c r="C13" s="1567"/>
      <c r="D13" s="1588"/>
      <c r="E13" s="1588"/>
    </row>
    <row r="14" spans="1:6" s="103" customFormat="1">
      <c r="A14" s="523"/>
      <c r="B14" s="544"/>
      <c r="C14" s="1563"/>
      <c r="D14" s="1564"/>
      <c r="E14" s="1564"/>
    </row>
    <row r="15" spans="1:6" s="103" customFormat="1">
      <c r="A15" s="521" t="s">
        <v>527</v>
      </c>
      <c r="B15" s="544"/>
      <c r="C15" s="1565"/>
      <c r="D15" s="1566"/>
      <c r="E15" s="1566"/>
    </row>
    <row r="16" spans="1:6" s="103" customFormat="1">
      <c r="A16" s="523"/>
      <c r="B16" s="544"/>
      <c r="C16" s="1563"/>
      <c r="D16" s="1564"/>
      <c r="E16" s="1564"/>
    </row>
    <row r="17" spans="1:5" s="103" customFormat="1">
      <c r="A17" s="519"/>
      <c r="B17" s="1581"/>
      <c r="C17" s="1587"/>
      <c r="D17" s="1562"/>
      <c r="E17" s="1562"/>
    </row>
    <row r="18" spans="1:5" s="103" customFormat="1">
      <c r="A18" s="521" t="s">
        <v>148</v>
      </c>
      <c r="B18" s="544"/>
      <c r="C18" s="1565"/>
      <c r="D18" s="1566"/>
      <c r="E18" s="1566"/>
    </row>
    <row r="19" spans="1:5" s="103" customFormat="1">
      <c r="A19" s="525"/>
      <c r="B19" s="1582"/>
      <c r="C19" s="1567"/>
      <c r="D19" s="1588"/>
      <c r="E19" s="1588"/>
    </row>
    <row r="20" spans="1:5" s="103" customFormat="1">
      <c r="A20" s="523"/>
      <c r="B20" s="544"/>
      <c r="C20" s="1563"/>
      <c r="D20" s="1564"/>
      <c r="E20" s="1564"/>
    </row>
    <row r="21" spans="1:5" s="103" customFormat="1">
      <c r="A21" s="521" t="s">
        <v>149</v>
      </c>
      <c r="B21" s="541" t="s">
        <v>150</v>
      </c>
      <c r="C21" s="1563">
        <f t="shared" ref="C21:E21" si="1">C22+C26</f>
        <v>0</v>
      </c>
      <c r="D21" s="1564">
        <f t="shared" si="1"/>
        <v>0</v>
      </c>
      <c r="E21" s="1564">
        <f t="shared" si="1"/>
        <v>0</v>
      </c>
    </row>
    <row r="22" spans="1:5" s="103" customFormat="1">
      <c r="A22" s="523"/>
      <c r="B22" s="542" t="s">
        <v>151</v>
      </c>
      <c r="C22" s="1572">
        <f t="shared" ref="C22:E22" si="2">C23+C24-C25</f>
        <v>0</v>
      </c>
      <c r="D22" s="1579">
        <f t="shared" si="2"/>
        <v>0</v>
      </c>
      <c r="E22" s="1579">
        <f t="shared" si="2"/>
        <v>0</v>
      </c>
    </row>
    <row r="23" spans="1:5" s="103" customFormat="1">
      <c r="A23" s="523"/>
      <c r="B23" s="546" t="s">
        <v>528</v>
      </c>
      <c r="C23" s="1565"/>
      <c r="D23" s="1566"/>
      <c r="E23" s="1566"/>
    </row>
    <row r="24" spans="1:5" s="103" customFormat="1">
      <c r="A24" s="523"/>
      <c r="B24" s="546" t="s">
        <v>152</v>
      </c>
      <c r="C24" s="1565"/>
      <c r="D24" s="1566"/>
      <c r="E24" s="1566"/>
    </row>
    <row r="25" spans="1:5" s="103" customFormat="1">
      <c r="A25" s="523"/>
      <c r="B25" s="546" t="s">
        <v>153</v>
      </c>
      <c r="C25" s="1565"/>
      <c r="D25" s="1566"/>
      <c r="E25" s="1566"/>
    </row>
    <row r="26" spans="1:5" s="103" customFormat="1">
      <c r="A26" s="523"/>
      <c r="B26" s="542" t="s">
        <v>154</v>
      </c>
      <c r="C26" s="1565"/>
      <c r="D26" s="1566"/>
      <c r="E26" s="1566"/>
    </row>
    <row r="27" spans="1:5" s="103" customFormat="1">
      <c r="A27" s="523"/>
      <c r="B27" s="1583"/>
      <c r="C27" s="1572"/>
      <c r="D27" s="1579"/>
      <c r="E27" s="1579"/>
    </row>
    <row r="28" spans="1:5" s="103" customFormat="1">
      <c r="A28" s="525"/>
      <c r="B28" s="1582"/>
      <c r="C28" s="1567"/>
      <c r="D28" s="1588"/>
      <c r="E28" s="1588"/>
    </row>
    <row r="29" spans="1:5" s="103" customFormat="1">
      <c r="A29" s="523"/>
      <c r="B29" s="544"/>
      <c r="C29" s="1563"/>
      <c r="D29" s="1564"/>
      <c r="E29" s="1564"/>
    </row>
    <row r="30" spans="1:5" s="103" customFormat="1">
      <c r="A30" s="521" t="s">
        <v>155</v>
      </c>
      <c r="B30" s="544"/>
      <c r="C30" s="1565"/>
      <c r="D30" s="1566"/>
      <c r="E30" s="1566"/>
    </row>
    <row r="31" spans="1:5" s="103" customFormat="1" ht="13.5" thickBot="1">
      <c r="A31" s="523"/>
      <c r="B31" s="544"/>
      <c r="C31" s="1563"/>
      <c r="D31" s="1564"/>
      <c r="E31" s="1564"/>
    </row>
    <row r="32" spans="1:5" s="114" customFormat="1">
      <c r="A32" s="530"/>
      <c r="B32" s="547"/>
      <c r="C32" s="1573"/>
      <c r="D32" s="1574"/>
      <c r="E32" s="1574"/>
    </row>
    <row r="33" spans="1:5" s="114" customFormat="1">
      <c r="A33" s="532" t="s">
        <v>866</v>
      </c>
      <c r="B33" s="538" t="s">
        <v>525</v>
      </c>
      <c r="C33" s="570">
        <f>C7+C10+C15+C18+C21+C30</f>
        <v>0</v>
      </c>
      <c r="D33" s="1580">
        <f t="shared" ref="D33:E33" si="3">D7+D10+D15+D18+D21+D30</f>
        <v>0</v>
      </c>
      <c r="E33" s="1580">
        <f t="shared" si="3"/>
        <v>0</v>
      </c>
    </row>
    <row r="34" spans="1:5" s="114" customFormat="1" ht="13.5" thickBot="1">
      <c r="A34" s="533" t="s">
        <v>530</v>
      </c>
      <c r="B34" s="1584"/>
      <c r="C34" s="1577"/>
      <c r="D34" s="1578"/>
      <c r="E34" s="1578"/>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3.xml><?xml version="1.0" encoding="utf-8"?>
<worksheet xmlns="http://schemas.openxmlformats.org/spreadsheetml/2006/main" xmlns:r="http://schemas.openxmlformats.org/officeDocument/2006/relationships">
  <sheetPr published="0">
    <pageSetUpPr fitToPage="1"/>
  </sheetPr>
  <dimension ref="A1:J210"/>
  <sheetViews>
    <sheetView showGridLines="0" zoomScaleNormal="100" workbookViewId="0">
      <selection activeCell="L97" sqref="L97"/>
    </sheetView>
  </sheetViews>
  <sheetFormatPr baseColWidth="10" defaultColWidth="8.85546875" defaultRowHeight="12.75"/>
  <cols>
    <col min="1" max="1" width="23.7109375" style="347" customWidth="1"/>
    <col min="2" max="2" width="62.5703125" style="347" customWidth="1"/>
    <col min="3" max="3" width="21.140625" style="347" customWidth="1"/>
    <col min="4" max="7" width="21.7109375" style="347" customWidth="1"/>
    <col min="8" max="8" width="21.28515625" style="347" bestFit="1" customWidth="1"/>
    <col min="9" max="16384" width="8.85546875" style="347"/>
  </cols>
  <sheetData>
    <row r="1" spans="1:8" s="275" customFormat="1" ht="18">
      <c r="A1" s="1084" t="s">
        <v>1216</v>
      </c>
      <c r="B1" s="1084"/>
      <c r="C1" s="1084"/>
      <c r="D1" s="1089"/>
      <c r="E1" s="1090"/>
      <c r="F1" s="1090"/>
      <c r="G1" s="1090"/>
      <c r="H1" s="1084"/>
    </row>
    <row r="2" spans="1:8" s="276" customFormat="1" ht="11.25">
      <c r="A2" s="1085" t="str">
        <f>'PAGE DE GARDE'!C8</f>
        <v>GAZ</v>
      </c>
      <c r="B2" s="1086" t="str">
        <f>'PAGE DE GARDE'!C10</f>
        <v>REALITE 2015 V0</v>
      </c>
      <c r="C2" s="1085"/>
      <c r="D2" s="1091"/>
      <c r="E2" s="1088"/>
      <c r="F2" s="1088"/>
      <c r="G2" s="1088"/>
      <c r="H2" s="1085"/>
    </row>
    <row r="3" spans="1:8" s="276" customFormat="1" ht="11.25">
      <c r="A3" s="1087" t="str">
        <f>'PAGE DE GARDE'!C7</f>
        <v>GRD</v>
      </c>
      <c r="B3" s="1088"/>
      <c r="C3" s="1085"/>
      <c r="D3" s="1091"/>
      <c r="E3" s="1088"/>
      <c r="F3" s="1088"/>
      <c r="G3" s="1088"/>
      <c r="H3" s="1085"/>
    </row>
    <row r="4" spans="1:8" ht="13.5" thickBot="1"/>
    <row r="5" spans="1:8" s="517" customFormat="1" ht="15" customHeight="1" thickBot="1">
      <c r="A5" s="2841"/>
      <c r="B5" s="2842"/>
      <c r="C5" s="2836" t="s">
        <v>867</v>
      </c>
      <c r="D5" s="2838" t="s">
        <v>1217</v>
      </c>
      <c r="E5" s="2838"/>
      <c r="F5" s="2838"/>
      <c r="G5" s="2838"/>
      <c r="H5" s="2839" t="s">
        <v>868</v>
      </c>
    </row>
    <row r="6" spans="1:8" s="517" customFormat="1" ht="59.25" customHeight="1" thickBot="1">
      <c r="A6" s="2834" t="s">
        <v>533</v>
      </c>
      <c r="B6" s="2835"/>
      <c r="C6" s="2837"/>
      <c r="D6" s="1589" t="s">
        <v>538</v>
      </c>
      <c r="E6" s="1590" t="s">
        <v>539</v>
      </c>
      <c r="F6" s="1589" t="s">
        <v>537</v>
      </c>
      <c r="G6" s="1590" t="s">
        <v>540</v>
      </c>
      <c r="H6" s="2840"/>
    </row>
    <row r="7" spans="1:8" s="517" customFormat="1">
      <c r="A7" s="1113"/>
      <c r="B7" s="1114"/>
      <c r="C7" s="1115"/>
      <c r="D7" s="1131"/>
      <c r="E7" s="1131"/>
      <c r="F7" s="1131"/>
      <c r="G7" s="1131"/>
      <c r="H7" s="1132"/>
    </row>
    <row r="8" spans="1:8" s="517" customFormat="1">
      <c r="A8" s="1113"/>
      <c r="B8" s="1116" t="s">
        <v>1255</v>
      </c>
      <c r="C8" s="1078"/>
      <c r="D8" s="549"/>
      <c r="E8" s="549"/>
      <c r="F8" s="549"/>
      <c r="G8" s="1138">
        <f t="shared" ref="G8:G26" si="0">SUM(D8:F8)</f>
        <v>0</v>
      </c>
      <c r="H8" s="1139">
        <f t="shared" ref="H8:H26" si="1">C8+G8</f>
        <v>0</v>
      </c>
    </row>
    <row r="9" spans="1:8" s="517" customFormat="1">
      <c r="A9" s="1113"/>
      <c r="B9" s="1116" t="s">
        <v>157</v>
      </c>
      <c r="C9" s="1078"/>
      <c r="D9" s="549"/>
      <c r="E9" s="549"/>
      <c r="F9" s="549"/>
      <c r="G9" s="1138">
        <f t="shared" si="0"/>
        <v>0</v>
      </c>
      <c r="H9" s="1139">
        <f t="shared" si="1"/>
        <v>0</v>
      </c>
    </row>
    <row r="10" spans="1:8" s="517" customFormat="1">
      <c r="A10" s="1113"/>
      <c r="B10" s="1116" t="s">
        <v>158</v>
      </c>
      <c r="C10" s="2005"/>
      <c r="D10" s="2006"/>
      <c r="E10" s="549"/>
      <c r="F10" s="549"/>
      <c r="G10" s="1138">
        <f t="shared" si="0"/>
        <v>0</v>
      </c>
      <c r="H10" s="1139">
        <f t="shared" si="1"/>
        <v>0</v>
      </c>
    </row>
    <row r="11" spans="1:8" s="517" customFormat="1">
      <c r="A11" s="1113"/>
      <c r="B11" s="1116" t="s">
        <v>1387</v>
      </c>
      <c r="C11" s="1078"/>
      <c r="D11" s="549"/>
      <c r="E11" s="549"/>
      <c r="F11" s="549"/>
      <c r="G11" s="1138">
        <f t="shared" si="0"/>
        <v>0</v>
      </c>
      <c r="H11" s="1139">
        <f t="shared" si="1"/>
        <v>0</v>
      </c>
    </row>
    <row r="12" spans="1:8" s="517" customFormat="1">
      <c r="A12" s="1113"/>
      <c r="B12" s="1116" t="s">
        <v>1388</v>
      </c>
      <c r="C12" s="1078"/>
      <c r="D12" s="549"/>
      <c r="E12" s="549"/>
      <c r="F12" s="549"/>
      <c r="G12" s="1138">
        <f t="shared" si="0"/>
        <v>0</v>
      </c>
      <c r="H12" s="1139">
        <f>C12+G12</f>
        <v>0</v>
      </c>
    </row>
    <row r="13" spans="1:8" s="517" customFormat="1">
      <c r="A13" s="1113"/>
      <c r="B13" s="1117" t="s">
        <v>1389</v>
      </c>
      <c r="C13" s="1078"/>
      <c r="D13" s="549"/>
      <c r="E13" s="549"/>
      <c r="F13" s="549"/>
      <c r="G13" s="1138">
        <f>SUM(D13:F13)</f>
        <v>0</v>
      </c>
      <c r="H13" s="1139">
        <f t="shared" si="1"/>
        <v>0</v>
      </c>
    </row>
    <row r="14" spans="1:8" s="517" customFormat="1">
      <c r="A14" s="1113"/>
      <c r="B14" s="1117" t="s">
        <v>1390</v>
      </c>
      <c r="C14" s="1078"/>
      <c r="D14" s="549"/>
      <c r="E14" s="549"/>
      <c r="F14" s="549"/>
      <c r="G14" s="1138">
        <f t="shared" si="0"/>
        <v>0</v>
      </c>
      <c r="H14" s="1139">
        <f t="shared" si="1"/>
        <v>0</v>
      </c>
    </row>
    <row r="15" spans="1:8" s="517" customFormat="1">
      <c r="A15" s="1113"/>
      <c r="B15" s="1116" t="s">
        <v>1391</v>
      </c>
      <c r="C15" s="1078"/>
      <c r="D15" s="549"/>
      <c r="E15" s="549"/>
      <c r="F15" s="549"/>
      <c r="G15" s="1138">
        <f t="shared" si="0"/>
        <v>0</v>
      </c>
      <c r="H15" s="1139">
        <f t="shared" si="1"/>
        <v>0</v>
      </c>
    </row>
    <row r="16" spans="1:8" s="517" customFormat="1">
      <c r="A16" s="1113"/>
      <c r="B16" s="1116" t="s">
        <v>1392</v>
      </c>
      <c r="C16" s="1078"/>
      <c r="D16" s="549"/>
      <c r="E16" s="549"/>
      <c r="F16" s="549"/>
      <c r="G16" s="1138">
        <f>SUM(D16:F16)</f>
        <v>0</v>
      </c>
      <c r="H16" s="1139">
        <f t="shared" si="1"/>
        <v>0</v>
      </c>
    </row>
    <row r="17" spans="1:9" s="517" customFormat="1">
      <c r="A17" s="1113"/>
      <c r="B17" s="1116" t="s">
        <v>1393</v>
      </c>
      <c r="C17" s="1078"/>
      <c r="D17" s="549"/>
      <c r="E17" s="549"/>
      <c r="F17" s="549"/>
      <c r="G17" s="1138">
        <f t="shared" si="0"/>
        <v>0</v>
      </c>
      <c r="H17" s="1139">
        <f t="shared" si="1"/>
        <v>0</v>
      </c>
    </row>
    <row r="18" spans="1:9" s="517" customFormat="1">
      <c r="A18" s="1113"/>
      <c r="B18" s="1116" t="s">
        <v>1394</v>
      </c>
      <c r="C18" s="1078"/>
      <c r="D18" s="549"/>
      <c r="E18" s="549"/>
      <c r="F18" s="549"/>
      <c r="G18" s="1138">
        <f t="shared" si="0"/>
        <v>0</v>
      </c>
      <c r="H18" s="1139">
        <f t="shared" si="1"/>
        <v>0</v>
      </c>
    </row>
    <row r="19" spans="1:9" s="517" customFormat="1">
      <c r="A19" s="1113"/>
      <c r="B19" s="1116" t="s">
        <v>119</v>
      </c>
      <c r="C19" s="1078"/>
      <c r="D19" s="549"/>
      <c r="E19" s="549"/>
      <c r="F19" s="549"/>
      <c r="G19" s="1138">
        <f t="shared" si="0"/>
        <v>0</v>
      </c>
      <c r="H19" s="1139">
        <f t="shared" si="1"/>
        <v>0</v>
      </c>
    </row>
    <row r="20" spans="1:9" s="517" customFormat="1">
      <c r="A20" s="1113"/>
      <c r="B20" s="1118" t="s">
        <v>120</v>
      </c>
      <c r="C20" s="1078"/>
      <c r="D20" s="549"/>
      <c r="E20" s="549"/>
      <c r="F20" s="549"/>
      <c r="G20" s="1138">
        <f t="shared" si="0"/>
        <v>0</v>
      </c>
      <c r="H20" s="1139">
        <f t="shared" si="1"/>
        <v>0</v>
      </c>
    </row>
    <row r="21" spans="1:9" s="517" customFormat="1">
      <c r="A21" s="1113"/>
      <c r="B21" s="1116" t="s">
        <v>121</v>
      </c>
      <c r="C21" s="1078"/>
      <c r="D21" s="549"/>
      <c r="E21" s="549"/>
      <c r="F21" s="549"/>
      <c r="G21" s="1138">
        <f>SUM(D21:F21)</f>
        <v>0</v>
      </c>
      <c r="H21" s="1139">
        <f t="shared" si="1"/>
        <v>0</v>
      </c>
    </row>
    <row r="22" spans="1:9" s="517" customFormat="1">
      <c r="A22" s="1113"/>
      <c r="B22" s="1116" t="s">
        <v>218</v>
      </c>
      <c r="C22" s="1078"/>
      <c r="D22" s="549"/>
      <c r="E22" s="549"/>
      <c r="F22" s="549"/>
      <c r="G22" s="1138">
        <f t="shared" si="0"/>
        <v>0</v>
      </c>
      <c r="H22" s="1139">
        <f t="shared" si="1"/>
        <v>0</v>
      </c>
    </row>
    <row r="23" spans="1:9" s="517" customFormat="1">
      <c r="A23" s="1113"/>
      <c r="B23" s="1116" t="s">
        <v>122</v>
      </c>
      <c r="C23" s="1078"/>
      <c r="D23" s="549"/>
      <c r="E23" s="549"/>
      <c r="F23" s="549"/>
      <c r="G23" s="1138">
        <f t="shared" si="0"/>
        <v>0</v>
      </c>
      <c r="H23" s="1139">
        <f t="shared" si="1"/>
        <v>0</v>
      </c>
    </row>
    <row r="24" spans="1:9" s="517" customFormat="1">
      <c r="A24" s="1113"/>
      <c r="B24" s="1116" t="s">
        <v>123</v>
      </c>
      <c r="C24" s="1078"/>
      <c r="D24" s="549"/>
      <c r="E24" s="549"/>
      <c r="F24" s="549"/>
      <c r="G24" s="1138">
        <f t="shared" si="0"/>
        <v>0</v>
      </c>
      <c r="H24" s="1139">
        <f t="shared" si="1"/>
        <v>0</v>
      </c>
    </row>
    <row r="25" spans="1:9" s="517" customFormat="1">
      <c r="A25" s="1113"/>
      <c r="B25" s="1116" t="s">
        <v>1395</v>
      </c>
      <c r="C25" s="1078"/>
      <c r="D25" s="549"/>
      <c r="E25" s="549"/>
      <c r="F25" s="549"/>
      <c r="G25" s="1138">
        <f t="shared" si="0"/>
        <v>0</v>
      </c>
      <c r="H25" s="1139">
        <f t="shared" si="1"/>
        <v>0</v>
      </c>
    </row>
    <row r="26" spans="1:9" s="517" customFormat="1">
      <c r="A26" s="1113"/>
      <c r="B26" s="1116" t="s">
        <v>124</v>
      </c>
      <c r="C26" s="1078"/>
      <c r="D26" s="549"/>
      <c r="E26" s="549"/>
      <c r="F26" s="549"/>
      <c r="G26" s="1138">
        <f t="shared" si="0"/>
        <v>0</v>
      </c>
      <c r="H26" s="1139">
        <f t="shared" si="1"/>
        <v>0</v>
      </c>
    </row>
    <row r="27" spans="1:9" s="349" customFormat="1">
      <c r="A27" s="550"/>
      <c r="B27" s="1119" t="s">
        <v>125</v>
      </c>
      <c r="C27" s="1122">
        <f>SUM(C8:C26)</f>
        <v>0</v>
      </c>
      <c r="D27" s="1122">
        <f t="shared" ref="D27:F27" si="2">SUM(D8:D26)</f>
        <v>0</v>
      </c>
      <c r="E27" s="1122">
        <f t="shared" si="2"/>
        <v>0</v>
      </c>
      <c r="F27" s="1122">
        <f t="shared" si="2"/>
        <v>0</v>
      </c>
      <c r="G27" s="1135">
        <f>SUM(D27:F27)</f>
        <v>0</v>
      </c>
      <c r="H27" s="1144">
        <f>SUM(H8:H26)</f>
        <v>0</v>
      </c>
    </row>
    <row r="28" spans="1:9" s="517" customFormat="1" ht="13.5" thickBot="1">
      <c r="A28" s="1120"/>
      <c r="B28" s="1121"/>
      <c r="C28" s="1123"/>
      <c r="D28" s="1136"/>
      <c r="E28" s="1136"/>
      <c r="F28" s="1136"/>
      <c r="G28" s="1136"/>
      <c r="H28" s="1137"/>
    </row>
    <row r="29" spans="1:9" ht="13.5" thickBot="1">
      <c r="C29" s="1598"/>
      <c r="D29" s="1591"/>
      <c r="E29" s="1591"/>
      <c r="F29" s="1591"/>
      <c r="G29" s="1591"/>
      <c r="H29" s="1598"/>
    </row>
    <row r="30" spans="1:9" s="517" customFormat="1" ht="15" customHeight="1" thickBot="1">
      <c r="A30" s="2844" t="s">
        <v>541</v>
      </c>
      <c r="B30" s="2845"/>
      <c r="C30" s="2836" t="s">
        <v>542</v>
      </c>
      <c r="D30" s="2838" t="s">
        <v>1217</v>
      </c>
      <c r="E30" s="2838"/>
      <c r="F30" s="2838"/>
      <c r="G30" s="2838"/>
      <c r="H30" s="2848" t="s">
        <v>543</v>
      </c>
      <c r="I30" s="2843"/>
    </row>
    <row r="31" spans="1:9" s="517" customFormat="1" ht="24.75" customHeight="1" thickBot="1">
      <c r="A31" s="2846"/>
      <c r="B31" s="2847"/>
      <c r="C31" s="2837"/>
      <c r="D31" s="1592" t="s">
        <v>538</v>
      </c>
      <c r="E31" s="1593" t="s">
        <v>539</v>
      </c>
      <c r="F31" s="1592" t="s">
        <v>537</v>
      </c>
      <c r="G31" s="1593" t="s">
        <v>540</v>
      </c>
      <c r="H31" s="2849"/>
      <c r="I31" s="2843"/>
    </row>
    <row r="32" spans="1:9" s="517" customFormat="1">
      <c r="A32" s="1124"/>
      <c r="B32" s="1114"/>
      <c r="C32" s="1115"/>
      <c r="D32" s="1131"/>
      <c r="E32" s="1131"/>
      <c r="F32" s="1131"/>
      <c r="G32" s="1133"/>
      <c r="H32" s="1134"/>
    </row>
    <row r="33" spans="1:8" s="517" customFormat="1">
      <c r="A33" s="1124"/>
      <c r="B33" s="1116" t="s">
        <v>1255</v>
      </c>
      <c r="C33" s="1078"/>
      <c r="D33" s="549"/>
      <c r="E33" s="549"/>
      <c r="F33" s="549"/>
      <c r="G33" s="1138">
        <f>SUM(D33:F33)</f>
        <v>0</v>
      </c>
      <c r="H33" s="1139">
        <f>C33+G33</f>
        <v>0</v>
      </c>
    </row>
    <row r="34" spans="1:8" s="517" customFormat="1">
      <c r="A34" s="1124"/>
      <c r="B34" s="1116" t="s">
        <v>157</v>
      </c>
      <c r="C34" s="1078"/>
      <c r="D34" s="549"/>
      <c r="E34" s="549"/>
      <c r="F34" s="549"/>
      <c r="G34" s="1138">
        <f t="shared" ref="G34:G51" si="3">SUM(D34:F34)</f>
        <v>0</v>
      </c>
      <c r="H34" s="1139">
        <f t="shared" ref="H34:H51" si="4">C34+G34</f>
        <v>0</v>
      </c>
    </row>
    <row r="35" spans="1:8" s="517" customFormat="1">
      <c r="A35" s="1124"/>
      <c r="B35" s="1116" t="s">
        <v>158</v>
      </c>
      <c r="C35" s="1078"/>
      <c r="D35" s="549"/>
      <c r="E35" s="549"/>
      <c r="F35" s="549"/>
      <c r="G35" s="1138">
        <f t="shared" si="3"/>
        <v>0</v>
      </c>
      <c r="H35" s="1139">
        <f t="shared" si="4"/>
        <v>0</v>
      </c>
    </row>
    <row r="36" spans="1:8" s="517" customFormat="1">
      <c r="A36" s="1124"/>
      <c r="B36" s="1116" t="s">
        <v>1387</v>
      </c>
      <c r="C36" s="1078"/>
      <c r="D36" s="549"/>
      <c r="E36" s="549"/>
      <c r="F36" s="549"/>
      <c r="G36" s="1138">
        <f t="shared" si="3"/>
        <v>0</v>
      </c>
      <c r="H36" s="1139">
        <f t="shared" si="4"/>
        <v>0</v>
      </c>
    </row>
    <row r="37" spans="1:8" s="517" customFormat="1">
      <c r="A37" s="1124"/>
      <c r="B37" s="1116" t="s">
        <v>1388</v>
      </c>
      <c r="C37" s="1078"/>
      <c r="D37" s="549"/>
      <c r="E37" s="549"/>
      <c r="F37" s="549"/>
      <c r="G37" s="1138">
        <f t="shared" si="3"/>
        <v>0</v>
      </c>
      <c r="H37" s="1139">
        <f t="shared" si="4"/>
        <v>0</v>
      </c>
    </row>
    <row r="38" spans="1:8" s="517" customFormat="1">
      <c r="A38" s="1124"/>
      <c r="B38" s="1117" t="s">
        <v>1389</v>
      </c>
      <c r="C38" s="1078"/>
      <c r="D38" s="549"/>
      <c r="E38" s="549"/>
      <c r="F38" s="549"/>
      <c r="G38" s="1138">
        <f t="shared" si="3"/>
        <v>0</v>
      </c>
      <c r="H38" s="1139">
        <f t="shared" si="4"/>
        <v>0</v>
      </c>
    </row>
    <row r="39" spans="1:8" s="517" customFormat="1">
      <c r="A39" s="1124"/>
      <c r="B39" s="1117" t="s">
        <v>1390</v>
      </c>
      <c r="C39" s="1078"/>
      <c r="D39" s="549"/>
      <c r="E39" s="549"/>
      <c r="F39" s="549"/>
      <c r="G39" s="1138">
        <f t="shared" si="3"/>
        <v>0</v>
      </c>
      <c r="H39" s="1139">
        <f t="shared" si="4"/>
        <v>0</v>
      </c>
    </row>
    <row r="40" spans="1:8" s="517" customFormat="1">
      <c r="A40" s="1124"/>
      <c r="B40" s="1116" t="s">
        <v>1391</v>
      </c>
      <c r="C40" s="1078"/>
      <c r="D40" s="549"/>
      <c r="E40" s="549"/>
      <c r="F40" s="549"/>
      <c r="G40" s="1138">
        <f t="shared" si="3"/>
        <v>0</v>
      </c>
      <c r="H40" s="1139">
        <f t="shared" si="4"/>
        <v>0</v>
      </c>
    </row>
    <row r="41" spans="1:8" s="517" customFormat="1">
      <c r="A41" s="1124"/>
      <c r="B41" s="1116" t="s">
        <v>1392</v>
      </c>
      <c r="C41" s="1078"/>
      <c r="D41" s="549"/>
      <c r="E41" s="549"/>
      <c r="F41" s="549"/>
      <c r="G41" s="1138">
        <f t="shared" si="3"/>
        <v>0</v>
      </c>
      <c r="H41" s="1139">
        <f t="shared" si="4"/>
        <v>0</v>
      </c>
    </row>
    <row r="42" spans="1:8" s="517" customFormat="1">
      <c r="A42" s="1124"/>
      <c r="B42" s="1116" t="s">
        <v>1393</v>
      </c>
      <c r="C42" s="1078"/>
      <c r="D42" s="549"/>
      <c r="E42" s="549"/>
      <c r="F42" s="549"/>
      <c r="G42" s="1138">
        <f t="shared" si="3"/>
        <v>0</v>
      </c>
      <c r="H42" s="1139">
        <f t="shared" si="4"/>
        <v>0</v>
      </c>
    </row>
    <row r="43" spans="1:8" s="517" customFormat="1">
      <c r="A43" s="1124"/>
      <c r="B43" s="1116" t="s">
        <v>1394</v>
      </c>
      <c r="C43" s="1078"/>
      <c r="D43" s="549"/>
      <c r="E43" s="549"/>
      <c r="F43" s="549"/>
      <c r="G43" s="1138">
        <f t="shared" si="3"/>
        <v>0</v>
      </c>
      <c r="H43" s="1139">
        <f t="shared" si="4"/>
        <v>0</v>
      </c>
    </row>
    <row r="44" spans="1:8" s="517" customFormat="1">
      <c r="A44" s="1124"/>
      <c r="B44" s="1116" t="s">
        <v>119</v>
      </c>
      <c r="C44" s="1078"/>
      <c r="D44" s="549"/>
      <c r="E44" s="549"/>
      <c r="F44" s="549"/>
      <c r="G44" s="1138">
        <f t="shared" si="3"/>
        <v>0</v>
      </c>
      <c r="H44" s="1139">
        <f t="shared" si="4"/>
        <v>0</v>
      </c>
    </row>
    <row r="45" spans="1:8" s="517" customFormat="1">
      <c r="A45" s="1124"/>
      <c r="B45" s="1118" t="s">
        <v>120</v>
      </c>
      <c r="C45" s="1078"/>
      <c r="D45" s="549"/>
      <c r="E45" s="549"/>
      <c r="F45" s="549"/>
      <c r="G45" s="1138">
        <f t="shared" si="3"/>
        <v>0</v>
      </c>
      <c r="H45" s="1139">
        <f t="shared" si="4"/>
        <v>0</v>
      </c>
    </row>
    <row r="46" spans="1:8" s="517" customFormat="1">
      <c r="A46" s="1124"/>
      <c r="B46" s="1116" t="s">
        <v>121</v>
      </c>
      <c r="C46" s="1078"/>
      <c r="D46" s="549"/>
      <c r="E46" s="549"/>
      <c r="F46" s="549"/>
      <c r="G46" s="1138">
        <f t="shared" si="3"/>
        <v>0</v>
      </c>
      <c r="H46" s="1139">
        <f t="shared" si="4"/>
        <v>0</v>
      </c>
    </row>
    <row r="47" spans="1:8" s="517" customFormat="1">
      <c r="A47" s="1124"/>
      <c r="B47" s="1116" t="s">
        <v>218</v>
      </c>
      <c r="C47" s="1078"/>
      <c r="D47" s="549"/>
      <c r="E47" s="549"/>
      <c r="F47" s="549"/>
      <c r="G47" s="1138">
        <f t="shared" si="3"/>
        <v>0</v>
      </c>
      <c r="H47" s="1139">
        <f t="shared" si="4"/>
        <v>0</v>
      </c>
    </row>
    <row r="48" spans="1:8" s="517" customFormat="1">
      <c r="A48" s="1124"/>
      <c r="B48" s="1116" t="s">
        <v>122</v>
      </c>
      <c r="C48" s="1078"/>
      <c r="D48" s="549"/>
      <c r="E48" s="549"/>
      <c r="F48" s="549"/>
      <c r="G48" s="1138">
        <f t="shared" si="3"/>
        <v>0</v>
      </c>
      <c r="H48" s="1139">
        <f t="shared" si="4"/>
        <v>0</v>
      </c>
    </row>
    <row r="49" spans="1:10" s="517" customFormat="1">
      <c r="A49" s="1124"/>
      <c r="B49" s="1116" t="s">
        <v>123</v>
      </c>
      <c r="C49" s="1078"/>
      <c r="D49" s="549"/>
      <c r="E49" s="549"/>
      <c r="F49" s="549"/>
      <c r="G49" s="1138">
        <f t="shared" si="3"/>
        <v>0</v>
      </c>
      <c r="H49" s="1139">
        <f t="shared" si="4"/>
        <v>0</v>
      </c>
    </row>
    <row r="50" spans="1:10" s="517" customFormat="1">
      <c r="A50" s="1124"/>
      <c r="B50" s="1116" t="s">
        <v>1395</v>
      </c>
      <c r="C50" s="1078"/>
      <c r="D50" s="549"/>
      <c r="E50" s="549"/>
      <c r="F50" s="549"/>
      <c r="G50" s="1138">
        <f t="shared" si="3"/>
        <v>0</v>
      </c>
      <c r="H50" s="1139">
        <f t="shared" si="4"/>
        <v>0</v>
      </c>
    </row>
    <row r="51" spans="1:10" s="517" customFormat="1">
      <c r="A51" s="1124"/>
      <c r="B51" s="1116" t="s">
        <v>124</v>
      </c>
      <c r="C51" s="1078"/>
      <c r="D51" s="549"/>
      <c r="E51" s="549"/>
      <c r="F51" s="549"/>
      <c r="G51" s="1138">
        <f t="shared" si="3"/>
        <v>0</v>
      </c>
      <c r="H51" s="1139">
        <f t="shared" si="4"/>
        <v>0</v>
      </c>
    </row>
    <row r="52" spans="1:10" s="517" customFormat="1">
      <c r="A52" s="1106"/>
      <c r="B52" s="1119" t="s">
        <v>125</v>
      </c>
      <c r="C52" s="1122">
        <f>SUM(C33:C51)</f>
        <v>0</v>
      </c>
      <c r="D52" s="1122">
        <f>SUM(D33:D51)</f>
        <v>0</v>
      </c>
      <c r="E52" s="1122">
        <f>SUM(E33:E51)</f>
        <v>0</v>
      </c>
      <c r="F52" s="1122">
        <f>SUM(F33:F51)</f>
        <v>0</v>
      </c>
      <c r="G52" s="1135">
        <f>SUM(D52:F52)</f>
        <v>0</v>
      </c>
      <c r="H52" s="1144">
        <f>SUM(H33:H51)</f>
        <v>0</v>
      </c>
    </row>
    <row r="53" spans="1:10" s="517" customFormat="1" ht="13.5" thickBot="1">
      <c r="A53" s="1126"/>
      <c r="B53" s="1127"/>
      <c r="C53" s="1123"/>
      <c r="D53" s="1136"/>
      <c r="E53" s="1136"/>
      <c r="F53" s="1136"/>
      <c r="G53" s="1136"/>
      <c r="H53" s="1137"/>
    </row>
    <row r="54" spans="1:10" s="517" customFormat="1">
      <c r="C54" s="1080"/>
      <c r="D54" s="1079"/>
      <c r="E54" s="1079"/>
      <c r="F54" s="1079"/>
      <c r="G54" s="1079"/>
      <c r="H54" s="1080"/>
    </row>
    <row r="55" spans="1:10" s="517" customFormat="1" ht="13.5" thickBot="1">
      <c r="C55" s="1080"/>
      <c r="D55" s="1079"/>
      <c r="E55" s="1079"/>
      <c r="F55" s="1079"/>
      <c r="G55" s="1079"/>
      <c r="H55" s="1080"/>
      <c r="J55" s="2843"/>
    </row>
    <row r="56" spans="1:10" s="517" customFormat="1" ht="15" customHeight="1" thickBot="1">
      <c r="A56" s="2844" t="s">
        <v>13</v>
      </c>
      <c r="B56" s="2845"/>
      <c r="C56" s="2848" t="s">
        <v>544</v>
      </c>
      <c r="D56" s="2838" t="s">
        <v>1217</v>
      </c>
      <c r="E56" s="2838"/>
      <c r="F56" s="2838"/>
      <c r="G56" s="2838"/>
      <c r="H56" s="2848" t="s">
        <v>545</v>
      </c>
      <c r="J56" s="2843"/>
    </row>
    <row r="57" spans="1:10" s="517" customFormat="1" ht="37.5" customHeight="1" thickBot="1">
      <c r="A57" s="2846"/>
      <c r="B57" s="2847"/>
      <c r="C57" s="2849"/>
      <c r="D57" s="1140" t="s">
        <v>538</v>
      </c>
      <c r="E57" s="1141" t="s">
        <v>539</v>
      </c>
      <c r="F57" s="1140" t="s">
        <v>537</v>
      </c>
      <c r="G57" s="1141" t="s">
        <v>540</v>
      </c>
      <c r="H57" s="2849"/>
    </row>
    <row r="58" spans="1:10" s="517" customFormat="1">
      <c r="A58" s="1124"/>
      <c r="B58" s="1114"/>
      <c r="C58" s="1115"/>
      <c r="D58" s="1131"/>
      <c r="E58" s="1131"/>
      <c r="F58" s="1131"/>
      <c r="G58" s="1133"/>
      <c r="H58" s="1134"/>
    </row>
    <row r="59" spans="1:10" s="517" customFormat="1">
      <c r="A59" s="1124"/>
      <c r="B59" s="1116" t="s">
        <v>1255</v>
      </c>
      <c r="C59" s="1078"/>
      <c r="D59" s="549"/>
      <c r="E59" s="549"/>
      <c r="F59" s="549"/>
      <c r="G59" s="1138">
        <f t="shared" ref="G59:G77" si="5">SUM(D59:F59)</f>
        <v>0</v>
      </c>
      <c r="H59" s="1139">
        <f t="shared" ref="H59:H77" si="6">C59+G59</f>
        <v>0</v>
      </c>
    </row>
    <row r="60" spans="1:10" s="517" customFormat="1">
      <c r="A60" s="1124"/>
      <c r="B60" s="1116" t="s">
        <v>157</v>
      </c>
      <c r="C60" s="1078"/>
      <c r="D60" s="549"/>
      <c r="E60" s="549"/>
      <c r="F60" s="549"/>
      <c r="G60" s="1138">
        <f t="shared" si="5"/>
        <v>0</v>
      </c>
      <c r="H60" s="1139">
        <f t="shared" si="6"/>
        <v>0</v>
      </c>
    </row>
    <row r="61" spans="1:10" s="517" customFormat="1">
      <c r="A61" s="1124"/>
      <c r="B61" s="1116" t="s">
        <v>158</v>
      </c>
      <c r="C61" s="1078"/>
      <c r="D61" s="549"/>
      <c r="E61" s="549"/>
      <c r="F61" s="549"/>
      <c r="G61" s="1138">
        <f t="shared" si="5"/>
        <v>0</v>
      </c>
      <c r="H61" s="1139">
        <f t="shared" si="6"/>
        <v>0</v>
      </c>
    </row>
    <row r="62" spans="1:10" s="517" customFormat="1">
      <c r="A62" s="1124"/>
      <c r="B62" s="1116" t="s">
        <v>1387</v>
      </c>
      <c r="C62" s="1078"/>
      <c r="D62" s="549"/>
      <c r="E62" s="549"/>
      <c r="F62" s="549"/>
      <c r="G62" s="1138">
        <f t="shared" si="5"/>
        <v>0</v>
      </c>
      <c r="H62" s="1139">
        <f t="shared" si="6"/>
        <v>0</v>
      </c>
    </row>
    <row r="63" spans="1:10" s="517" customFormat="1">
      <c r="A63" s="1124"/>
      <c r="B63" s="1116" t="s">
        <v>1388</v>
      </c>
      <c r="C63" s="1078"/>
      <c r="D63" s="549"/>
      <c r="E63" s="549"/>
      <c r="F63" s="549"/>
      <c r="G63" s="1138">
        <f t="shared" si="5"/>
        <v>0</v>
      </c>
      <c r="H63" s="1139">
        <f t="shared" si="6"/>
        <v>0</v>
      </c>
    </row>
    <row r="64" spans="1:10" s="517" customFormat="1">
      <c r="A64" s="1124"/>
      <c r="B64" s="1117" t="s">
        <v>1389</v>
      </c>
      <c r="C64" s="1078"/>
      <c r="D64" s="549"/>
      <c r="E64" s="549"/>
      <c r="F64" s="549"/>
      <c r="G64" s="1138">
        <f t="shared" si="5"/>
        <v>0</v>
      </c>
      <c r="H64" s="1139">
        <f t="shared" si="6"/>
        <v>0</v>
      </c>
    </row>
    <row r="65" spans="1:8" s="517" customFormat="1">
      <c r="A65" s="1124"/>
      <c r="B65" s="1117" t="s">
        <v>1390</v>
      </c>
      <c r="C65" s="1078"/>
      <c r="D65" s="549"/>
      <c r="E65" s="549"/>
      <c r="F65" s="549"/>
      <c r="G65" s="1138">
        <f t="shared" si="5"/>
        <v>0</v>
      </c>
      <c r="H65" s="1139">
        <f t="shared" si="6"/>
        <v>0</v>
      </c>
    </row>
    <row r="66" spans="1:8" s="517" customFormat="1">
      <c r="A66" s="1124"/>
      <c r="B66" s="1116" t="s">
        <v>1391</v>
      </c>
      <c r="C66" s="1078"/>
      <c r="D66" s="549"/>
      <c r="E66" s="549"/>
      <c r="F66" s="549"/>
      <c r="G66" s="1138">
        <f t="shared" si="5"/>
        <v>0</v>
      </c>
      <c r="H66" s="1139">
        <f t="shared" si="6"/>
        <v>0</v>
      </c>
    </row>
    <row r="67" spans="1:8" s="517" customFormat="1">
      <c r="A67" s="1124"/>
      <c r="B67" s="1116" t="s">
        <v>1392</v>
      </c>
      <c r="C67" s="1078"/>
      <c r="D67" s="549"/>
      <c r="E67" s="549"/>
      <c r="F67" s="549"/>
      <c r="G67" s="1138">
        <f t="shared" si="5"/>
        <v>0</v>
      </c>
      <c r="H67" s="1139">
        <f t="shared" si="6"/>
        <v>0</v>
      </c>
    </row>
    <row r="68" spans="1:8" s="517" customFormat="1">
      <c r="A68" s="1124"/>
      <c r="B68" s="1116" t="s">
        <v>1393</v>
      </c>
      <c r="C68" s="1078"/>
      <c r="D68" s="549"/>
      <c r="E68" s="549"/>
      <c r="F68" s="549"/>
      <c r="G68" s="1138">
        <f t="shared" si="5"/>
        <v>0</v>
      </c>
      <c r="H68" s="1139">
        <f t="shared" si="6"/>
        <v>0</v>
      </c>
    </row>
    <row r="69" spans="1:8" s="517" customFormat="1">
      <c r="A69" s="1124"/>
      <c r="B69" s="1116" t="s">
        <v>1394</v>
      </c>
      <c r="C69" s="1078"/>
      <c r="D69" s="549"/>
      <c r="E69" s="549"/>
      <c r="F69" s="549"/>
      <c r="G69" s="1138">
        <f t="shared" si="5"/>
        <v>0</v>
      </c>
      <c r="H69" s="1139">
        <f t="shared" si="6"/>
        <v>0</v>
      </c>
    </row>
    <row r="70" spans="1:8" s="517" customFormat="1">
      <c r="A70" s="1124"/>
      <c r="B70" s="1116" t="s">
        <v>119</v>
      </c>
      <c r="C70" s="1078"/>
      <c r="D70" s="549"/>
      <c r="E70" s="549"/>
      <c r="F70" s="549"/>
      <c r="G70" s="1138">
        <f t="shared" si="5"/>
        <v>0</v>
      </c>
      <c r="H70" s="1139">
        <f t="shared" si="6"/>
        <v>0</v>
      </c>
    </row>
    <row r="71" spans="1:8" s="517" customFormat="1">
      <c r="A71" s="1124"/>
      <c r="B71" s="1118" t="s">
        <v>120</v>
      </c>
      <c r="C71" s="1078"/>
      <c r="D71" s="549"/>
      <c r="E71" s="549"/>
      <c r="F71" s="549"/>
      <c r="G71" s="1138">
        <f t="shared" si="5"/>
        <v>0</v>
      </c>
      <c r="H71" s="1139">
        <f t="shared" si="6"/>
        <v>0</v>
      </c>
    </row>
    <row r="72" spans="1:8" s="517" customFormat="1">
      <c r="A72" s="1124"/>
      <c r="B72" s="1116" t="s">
        <v>121</v>
      </c>
      <c r="C72" s="1078"/>
      <c r="D72" s="549"/>
      <c r="E72" s="549"/>
      <c r="F72" s="549"/>
      <c r="G72" s="1138">
        <f t="shared" si="5"/>
        <v>0</v>
      </c>
      <c r="H72" s="1139">
        <f t="shared" si="6"/>
        <v>0</v>
      </c>
    </row>
    <row r="73" spans="1:8" s="517" customFormat="1">
      <c r="A73" s="1124"/>
      <c r="B73" s="1116" t="s">
        <v>218</v>
      </c>
      <c r="C73" s="1078"/>
      <c r="D73" s="549"/>
      <c r="E73" s="549"/>
      <c r="F73" s="549"/>
      <c r="G73" s="1138">
        <f t="shared" si="5"/>
        <v>0</v>
      </c>
      <c r="H73" s="1139">
        <f t="shared" si="6"/>
        <v>0</v>
      </c>
    </row>
    <row r="74" spans="1:8" s="517" customFormat="1">
      <c r="A74" s="1124"/>
      <c r="B74" s="1116" t="s">
        <v>122</v>
      </c>
      <c r="C74" s="1078"/>
      <c r="D74" s="549"/>
      <c r="E74" s="549"/>
      <c r="F74" s="549"/>
      <c r="G74" s="1138">
        <f t="shared" si="5"/>
        <v>0</v>
      </c>
      <c r="H74" s="1139">
        <f t="shared" si="6"/>
        <v>0</v>
      </c>
    </row>
    <row r="75" spans="1:8" s="517" customFormat="1">
      <c r="A75" s="1124"/>
      <c r="B75" s="1116" t="s">
        <v>123</v>
      </c>
      <c r="C75" s="1078"/>
      <c r="D75" s="549"/>
      <c r="E75" s="549"/>
      <c r="F75" s="549"/>
      <c r="G75" s="1138">
        <f t="shared" si="5"/>
        <v>0</v>
      </c>
      <c r="H75" s="1139">
        <f t="shared" si="6"/>
        <v>0</v>
      </c>
    </row>
    <row r="76" spans="1:8" s="517" customFormat="1">
      <c r="A76" s="1124"/>
      <c r="B76" s="1116" t="s">
        <v>1395</v>
      </c>
      <c r="C76" s="1078"/>
      <c r="D76" s="549"/>
      <c r="E76" s="549"/>
      <c r="F76" s="549"/>
      <c r="G76" s="1138">
        <f t="shared" si="5"/>
        <v>0</v>
      </c>
      <c r="H76" s="1139">
        <f t="shared" si="6"/>
        <v>0</v>
      </c>
    </row>
    <row r="77" spans="1:8" s="517" customFormat="1">
      <c r="A77" s="1124"/>
      <c r="B77" s="1116" t="s">
        <v>124</v>
      </c>
      <c r="C77" s="1078"/>
      <c r="D77" s="549"/>
      <c r="E77" s="549"/>
      <c r="F77" s="549"/>
      <c r="G77" s="1138">
        <f t="shared" si="5"/>
        <v>0</v>
      </c>
      <c r="H77" s="1139">
        <f t="shared" si="6"/>
        <v>0</v>
      </c>
    </row>
    <row r="78" spans="1:8" s="517" customFormat="1">
      <c r="A78" s="1106"/>
      <c r="B78" s="1119" t="s">
        <v>125</v>
      </c>
      <c r="C78" s="1122">
        <f>SUM(C59:C77)</f>
        <v>0</v>
      </c>
      <c r="D78" s="1122">
        <f>SUM(D59:D77)</f>
        <v>0</v>
      </c>
      <c r="E78" s="1122">
        <f>SUM(E59:E77)</f>
        <v>0</v>
      </c>
      <c r="F78" s="1122">
        <f>SUM(F59:F77)</f>
        <v>0</v>
      </c>
      <c r="G78" s="1135">
        <f>SUM(D78:F78)</f>
        <v>0</v>
      </c>
      <c r="H78" s="1142">
        <f>SUM(H59:H77)</f>
        <v>0</v>
      </c>
    </row>
    <row r="79" spans="1:8" s="517" customFormat="1" ht="13.5" thickBot="1">
      <c r="A79" s="1126"/>
      <c r="B79" s="1127"/>
      <c r="C79" s="1123"/>
      <c r="D79" s="1136"/>
      <c r="E79" s="1136"/>
      <c r="F79" s="1136"/>
      <c r="G79" s="1136"/>
      <c r="H79" s="1137"/>
    </row>
    <row r="80" spans="1:8" s="517" customFormat="1">
      <c r="C80" s="1080"/>
      <c r="D80" s="1079"/>
      <c r="E80" s="1079"/>
      <c r="F80" s="1079"/>
      <c r="G80" s="1079"/>
      <c r="H80" s="1080"/>
    </row>
    <row r="81" spans="1:8" s="517" customFormat="1" ht="13.5" thickBot="1">
      <c r="C81" s="1080"/>
      <c r="D81" s="1079"/>
      <c r="E81" s="1079"/>
      <c r="F81" s="1079"/>
      <c r="G81" s="1079"/>
      <c r="H81" s="1080"/>
    </row>
    <row r="82" spans="1:8" s="517" customFormat="1" ht="12.75" customHeight="1" thickBot="1">
      <c r="A82" s="2844" t="s">
        <v>546</v>
      </c>
      <c r="B82" s="2850"/>
      <c r="C82" s="2836" t="s">
        <v>547</v>
      </c>
      <c r="D82" s="2838" t="s">
        <v>1217</v>
      </c>
      <c r="E82" s="2838"/>
      <c r="F82" s="2838"/>
      <c r="G82" s="2838"/>
      <c r="H82" s="2836" t="s">
        <v>548</v>
      </c>
    </row>
    <row r="83" spans="1:8" s="517" customFormat="1" ht="39" thickBot="1">
      <c r="A83" s="2846"/>
      <c r="B83" s="2851"/>
      <c r="C83" s="2837"/>
      <c r="D83" s="1140" t="s">
        <v>538</v>
      </c>
      <c r="E83" s="1141" t="s">
        <v>539</v>
      </c>
      <c r="F83" s="1140" t="s">
        <v>537</v>
      </c>
      <c r="G83" s="1141" t="s">
        <v>540</v>
      </c>
      <c r="H83" s="2837"/>
    </row>
    <row r="84" spans="1:8" s="517" customFormat="1">
      <c r="A84" s="1124"/>
      <c r="B84" s="1114"/>
      <c r="C84" s="1125"/>
      <c r="D84" s="1133"/>
      <c r="E84" s="1133"/>
      <c r="F84" s="1133"/>
      <c r="G84" s="1133"/>
      <c r="H84" s="1134"/>
    </row>
    <row r="85" spans="1:8" s="517" customFormat="1">
      <c r="A85" s="1124"/>
      <c r="B85" s="1116" t="s">
        <v>1255</v>
      </c>
      <c r="C85" s="1128">
        <f>+C8+C33+C59</f>
        <v>0</v>
      </c>
      <c r="D85" s="1143">
        <f>+D8+D33+D59</f>
        <v>0</v>
      </c>
      <c r="E85" s="1143">
        <f t="shared" ref="E85:F85" si="7">+E8+E33+E59</f>
        <v>0</v>
      </c>
      <c r="F85" s="1143">
        <f t="shared" si="7"/>
        <v>0</v>
      </c>
      <c r="G85" s="1138">
        <f>SUM(D85:F85)</f>
        <v>0</v>
      </c>
      <c r="H85" s="1139">
        <f t="shared" ref="H85" si="8">C85+G85</f>
        <v>0</v>
      </c>
    </row>
    <row r="86" spans="1:8" s="517" customFormat="1">
      <c r="A86" s="1124"/>
      <c r="B86" s="1116" t="s">
        <v>157</v>
      </c>
      <c r="C86" s="1128">
        <f t="shared" ref="C86:D103" si="9">+C9+C34+C60</f>
        <v>0</v>
      </c>
      <c r="D86" s="1143">
        <f t="shared" si="9"/>
        <v>0</v>
      </c>
      <c r="E86" s="1143">
        <f t="shared" ref="E86:F86" si="10">+E9+E34+E60</f>
        <v>0</v>
      </c>
      <c r="F86" s="1143">
        <f t="shared" si="10"/>
        <v>0</v>
      </c>
      <c r="G86" s="1138">
        <f t="shared" ref="G86:G103" si="11">SUM(D86:F86)</f>
        <v>0</v>
      </c>
      <c r="H86" s="1139">
        <f t="shared" ref="H86:H103" si="12">C86+G86</f>
        <v>0</v>
      </c>
    </row>
    <row r="87" spans="1:8" s="517" customFormat="1">
      <c r="A87" s="1124"/>
      <c r="B87" s="1116" t="s">
        <v>158</v>
      </c>
      <c r="C87" s="1128">
        <f t="shared" si="9"/>
        <v>0</v>
      </c>
      <c r="D87" s="1143">
        <f t="shared" si="9"/>
        <v>0</v>
      </c>
      <c r="E87" s="1143">
        <f t="shared" ref="E87:F87" si="13">+E10+E35+E61</f>
        <v>0</v>
      </c>
      <c r="F87" s="1143">
        <f t="shared" si="13"/>
        <v>0</v>
      </c>
      <c r="G87" s="1138">
        <f t="shared" si="11"/>
        <v>0</v>
      </c>
      <c r="H87" s="1139">
        <f t="shared" si="12"/>
        <v>0</v>
      </c>
    </row>
    <row r="88" spans="1:8" s="517" customFormat="1">
      <c r="A88" s="1124"/>
      <c r="B88" s="1116" t="s">
        <v>1387</v>
      </c>
      <c r="C88" s="1128">
        <f t="shared" si="9"/>
        <v>0</v>
      </c>
      <c r="D88" s="1143">
        <f t="shared" si="9"/>
        <v>0</v>
      </c>
      <c r="E88" s="1143">
        <f t="shared" ref="E88:F88" si="14">+E11+E36+E62</f>
        <v>0</v>
      </c>
      <c r="F88" s="1143">
        <f t="shared" si="14"/>
        <v>0</v>
      </c>
      <c r="G88" s="1138">
        <f t="shared" si="11"/>
        <v>0</v>
      </c>
      <c r="H88" s="1139">
        <f t="shared" si="12"/>
        <v>0</v>
      </c>
    </row>
    <row r="89" spans="1:8" s="517" customFormat="1">
      <c r="A89" s="1124"/>
      <c r="B89" s="1116" t="s">
        <v>1388</v>
      </c>
      <c r="C89" s="1128">
        <f t="shared" si="9"/>
        <v>0</v>
      </c>
      <c r="D89" s="1143">
        <f t="shared" si="9"/>
        <v>0</v>
      </c>
      <c r="E89" s="1143">
        <f t="shared" ref="E89:F89" si="15">+E12+E37+E63</f>
        <v>0</v>
      </c>
      <c r="F89" s="1143">
        <f t="shared" si="15"/>
        <v>0</v>
      </c>
      <c r="G89" s="1138">
        <f t="shared" si="11"/>
        <v>0</v>
      </c>
      <c r="H89" s="1139">
        <f t="shared" si="12"/>
        <v>0</v>
      </c>
    </row>
    <row r="90" spans="1:8" s="517" customFormat="1">
      <c r="A90" s="1124"/>
      <c r="B90" s="1117" t="s">
        <v>1389</v>
      </c>
      <c r="C90" s="1128">
        <f t="shared" si="9"/>
        <v>0</v>
      </c>
      <c r="D90" s="1143">
        <f t="shared" si="9"/>
        <v>0</v>
      </c>
      <c r="E90" s="1143">
        <f t="shared" ref="E90:F90" si="16">+E13+E38+E64</f>
        <v>0</v>
      </c>
      <c r="F90" s="1143">
        <f t="shared" si="16"/>
        <v>0</v>
      </c>
      <c r="G90" s="1138">
        <f t="shared" si="11"/>
        <v>0</v>
      </c>
      <c r="H90" s="1139">
        <f t="shared" si="12"/>
        <v>0</v>
      </c>
    </row>
    <row r="91" spans="1:8" s="517" customFormat="1">
      <c r="A91" s="1124"/>
      <c r="B91" s="1117" t="s">
        <v>1390</v>
      </c>
      <c r="C91" s="1128">
        <f t="shared" si="9"/>
        <v>0</v>
      </c>
      <c r="D91" s="1143">
        <f t="shared" si="9"/>
        <v>0</v>
      </c>
      <c r="E91" s="1143">
        <f t="shared" ref="E91:F91" si="17">+E14+E39+E65</f>
        <v>0</v>
      </c>
      <c r="F91" s="1143">
        <f t="shared" si="17"/>
        <v>0</v>
      </c>
      <c r="G91" s="1138">
        <f t="shared" si="11"/>
        <v>0</v>
      </c>
      <c r="H91" s="1139">
        <f t="shared" si="12"/>
        <v>0</v>
      </c>
    </row>
    <row r="92" spans="1:8" s="517" customFormat="1">
      <c r="A92" s="1124"/>
      <c r="B92" s="1116" t="s">
        <v>1391</v>
      </c>
      <c r="C92" s="1128">
        <f t="shared" si="9"/>
        <v>0</v>
      </c>
      <c r="D92" s="1143">
        <f t="shared" si="9"/>
        <v>0</v>
      </c>
      <c r="E92" s="1143">
        <f t="shared" ref="E92:F92" si="18">+E15+E40+E66</f>
        <v>0</v>
      </c>
      <c r="F92" s="1143">
        <f t="shared" si="18"/>
        <v>0</v>
      </c>
      <c r="G92" s="1138">
        <f t="shared" si="11"/>
        <v>0</v>
      </c>
      <c r="H92" s="1139">
        <f>C92+G92</f>
        <v>0</v>
      </c>
    </row>
    <row r="93" spans="1:8" s="517" customFormat="1">
      <c r="A93" s="1124"/>
      <c r="B93" s="1116" t="s">
        <v>1392</v>
      </c>
      <c r="C93" s="1128">
        <f t="shared" si="9"/>
        <v>0</v>
      </c>
      <c r="D93" s="1143">
        <f t="shared" si="9"/>
        <v>0</v>
      </c>
      <c r="E93" s="1143">
        <f t="shared" ref="E93:F93" si="19">+E16+E41+E67</f>
        <v>0</v>
      </c>
      <c r="F93" s="1143">
        <f t="shared" si="19"/>
        <v>0</v>
      </c>
      <c r="G93" s="1138">
        <f t="shared" si="11"/>
        <v>0</v>
      </c>
      <c r="H93" s="1139">
        <f t="shared" si="12"/>
        <v>0</v>
      </c>
    </row>
    <row r="94" spans="1:8" s="517" customFormat="1">
      <c r="A94" s="1124"/>
      <c r="B94" s="1116" t="s">
        <v>1393</v>
      </c>
      <c r="C94" s="1128">
        <f t="shared" si="9"/>
        <v>0</v>
      </c>
      <c r="D94" s="1143">
        <f t="shared" si="9"/>
        <v>0</v>
      </c>
      <c r="E94" s="1143">
        <f t="shared" ref="E94:F94" si="20">+E17+E42+E68</f>
        <v>0</v>
      </c>
      <c r="F94" s="1143">
        <f t="shared" si="20"/>
        <v>0</v>
      </c>
      <c r="G94" s="1138">
        <f t="shared" si="11"/>
        <v>0</v>
      </c>
      <c r="H94" s="1139">
        <f t="shared" si="12"/>
        <v>0</v>
      </c>
    </row>
    <row r="95" spans="1:8" s="517" customFormat="1">
      <c r="A95" s="1124"/>
      <c r="B95" s="1116" t="s">
        <v>1394</v>
      </c>
      <c r="C95" s="1128">
        <f t="shared" si="9"/>
        <v>0</v>
      </c>
      <c r="D95" s="1143">
        <f t="shared" si="9"/>
        <v>0</v>
      </c>
      <c r="E95" s="1143">
        <f t="shared" ref="E95:F95" si="21">+E18+E43+E69</f>
        <v>0</v>
      </c>
      <c r="F95" s="1143">
        <f t="shared" si="21"/>
        <v>0</v>
      </c>
      <c r="G95" s="1138">
        <f t="shared" si="11"/>
        <v>0</v>
      </c>
      <c r="H95" s="1139">
        <f t="shared" si="12"/>
        <v>0</v>
      </c>
    </row>
    <row r="96" spans="1:8" s="517" customFormat="1">
      <c r="A96" s="1124"/>
      <c r="B96" s="1116" t="s">
        <v>119</v>
      </c>
      <c r="C96" s="1128">
        <f t="shared" si="9"/>
        <v>0</v>
      </c>
      <c r="D96" s="1143">
        <f t="shared" si="9"/>
        <v>0</v>
      </c>
      <c r="E96" s="1143">
        <f t="shared" ref="E96:F96" si="22">+E19+E44+E70</f>
        <v>0</v>
      </c>
      <c r="F96" s="1143">
        <f t="shared" si="22"/>
        <v>0</v>
      </c>
      <c r="G96" s="1138">
        <f>SUM(D96:F96)</f>
        <v>0</v>
      </c>
      <c r="H96" s="1139">
        <f t="shared" si="12"/>
        <v>0</v>
      </c>
    </row>
    <row r="97" spans="1:8" s="517" customFormat="1">
      <c r="A97" s="1124"/>
      <c r="B97" s="1118" t="s">
        <v>120</v>
      </c>
      <c r="C97" s="1128">
        <f t="shared" si="9"/>
        <v>0</v>
      </c>
      <c r="D97" s="1143">
        <f t="shared" si="9"/>
        <v>0</v>
      </c>
      <c r="E97" s="1143">
        <f t="shared" ref="E97:F97" si="23">+E20+E45+E71</f>
        <v>0</v>
      </c>
      <c r="F97" s="1143">
        <f t="shared" si="23"/>
        <v>0</v>
      </c>
      <c r="G97" s="1138">
        <f t="shared" si="11"/>
        <v>0</v>
      </c>
      <c r="H97" s="1139">
        <f t="shared" si="12"/>
        <v>0</v>
      </c>
    </row>
    <row r="98" spans="1:8" s="517" customFormat="1">
      <c r="A98" s="1124"/>
      <c r="B98" s="1116" t="s">
        <v>121</v>
      </c>
      <c r="C98" s="1128">
        <f t="shared" si="9"/>
        <v>0</v>
      </c>
      <c r="D98" s="1143">
        <f t="shared" si="9"/>
        <v>0</v>
      </c>
      <c r="E98" s="1143">
        <f t="shared" ref="E98:F98" si="24">+E21+E46+E72</f>
        <v>0</v>
      </c>
      <c r="F98" s="1143">
        <f t="shared" si="24"/>
        <v>0</v>
      </c>
      <c r="G98" s="1138">
        <f t="shared" si="11"/>
        <v>0</v>
      </c>
      <c r="H98" s="1139">
        <f t="shared" si="12"/>
        <v>0</v>
      </c>
    </row>
    <row r="99" spans="1:8" s="517" customFormat="1">
      <c r="A99" s="1124"/>
      <c r="B99" s="1116" t="s">
        <v>218</v>
      </c>
      <c r="C99" s="1128">
        <f t="shared" si="9"/>
        <v>0</v>
      </c>
      <c r="D99" s="1143">
        <f t="shared" si="9"/>
        <v>0</v>
      </c>
      <c r="E99" s="1143">
        <f t="shared" ref="E99:F99" si="25">+E22+E47+E73</f>
        <v>0</v>
      </c>
      <c r="F99" s="1143">
        <f t="shared" si="25"/>
        <v>0</v>
      </c>
      <c r="G99" s="1138">
        <f t="shared" si="11"/>
        <v>0</v>
      </c>
      <c r="H99" s="1139">
        <f t="shared" si="12"/>
        <v>0</v>
      </c>
    </row>
    <row r="100" spans="1:8" s="517" customFormat="1">
      <c r="A100" s="1124"/>
      <c r="B100" s="1116" t="s">
        <v>122</v>
      </c>
      <c r="C100" s="1128">
        <f t="shared" si="9"/>
        <v>0</v>
      </c>
      <c r="D100" s="1143">
        <f t="shared" si="9"/>
        <v>0</v>
      </c>
      <c r="E100" s="1143">
        <f t="shared" ref="E100:F100" si="26">+E23+E48+E74</f>
        <v>0</v>
      </c>
      <c r="F100" s="1143">
        <f t="shared" si="26"/>
        <v>0</v>
      </c>
      <c r="G100" s="1138">
        <f t="shared" si="11"/>
        <v>0</v>
      </c>
      <c r="H100" s="1139">
        <f t="shared" si="12"/>
        <v>0</v>
      </c>
    </row>
    <row r="101" spans="1:8" s="517" customFormat="1">
      <c r="A101" s="1124"/>
      <c r="B101" s="1116" t="s">
        <v>123</v>
      </c>
      <c r="C101" s="1128">
        <f t="shared" si="9"/>
        <v>0</v>
      </c>
      <c r="D101" s="1143">
        <f t="shared" si="9"/>
        <v>0</v>
      </c>
      <c r="E101" s="1143">
        <f t="shared" ref="E101:F101" si="27">+E24+E49+E75</f>
        <v>0</v>
      </c>
      <c r="F101" s="1143">
        <f t="shared" si="27"/>
        <v>0</v>
      </c>
      <c r="G101" s="1138">
        <f t="shared" si="11"/>
        <v>0</v>
      </c>
      <c r="H101" s="1139">
        <f t="shared" si="12"/>
        <v>0</v>
      </c>
    </row>
    <row r="102" spans="1:8" s="517" customFormat="1">
      <c r="A102" s="1124"/>
      <c r="B102" s="1116" t="s">
        <v>1395</v>
      </c>
      <c r="C102" s="1128">
        <f t="shared" si="9"/>
        <v>0</v>
      </c>
      <c r="D102" s="1143">
        <f t="shared" si="9"/>
        <v>0</v>
      </c>
      <c r="E102" s="1143">
        <f t="shared" ref="E102:F102" si="28">+E25+E50+E76</f>
        <v>0</v>
      </c>
      <c r="F102" s="1143">
        <f t="shared" si="28"/>
        <v>0</v>
      </c>
      <c r="G102" s="1138">
        <f t="shared" si="11"/>
        <v>0</v>
      </c>
      <c r="H102" s="1139">
        <f t="shared" si="12"/>
        <v>0</v>
      </c>
    </row>
    <row r="103" spans="1:8" s="517" customFormat="1">
      <c r="A103" s="1124"/>
      <c r="B103" s="1116" t="s">
        <v>124</v>
      </c>
      <c r="C103" s="1128">
        <f t="shared" si="9"/>
        <v>0</v>
      </c>
      <c r="D103" s="1143">
        <f t="shared" si="9"/>
        <v>0</v>
      </c>
      <c r="E103" s="1143">
        <f t="shared" ref="E103:F103" si="29">+E26+E51+E77</f>
        <v>0</v>
      </c>
      <c r="F103" s="1143">
        <f t="shared" si="29"/>
        <v>0</v>
      </c>
      <c r="G103" s="1138">
        <f t="shared" si="11"/>
        <v>0</v>
      </c>
      <c r="H103" s="1139">
        <f t="shared" si="12"/>
        <v>0</v>
      </c>
    </row>
    <row r="104" spans="1:8" s="517" customFormat="1">
      <c r="A104" s="1106"/>
      <c r="B104" s="1119" t="s">
        <v>125</v>
      </c>
      <c r="C104" s="1122">
        <f t="shared" ref="C104:H104" si="30">SUM(C85:C103)</f>
        <v>0</v>
      </c>
      <c r="D104" s="1122">
        <f t="shared" si="30"/>
        <v>0</v>
      </c>
      <c r="E104" s="1122">
        <f t="shared" si="30"/>
        <v>0</v>
      </c>
      <c r="F104" s="1122">
        <f t="shared" si="30"/>
        <v>0</v>
      </c>
      <c r="G104" s="1122">
        <f t="shared" si="30"/>
        <v>0</v>
      </c>
      <c r="H104" s="1122">
        <f t="shared" si="30"/>
        <v>0</v>
      </c>
    </row>
    <row r="105" spans="1:8" s="517" customFormat="1" ht="13.5" thickBot="1">
      <c r="A105" s="1126"/>
      <c r="B105" s="1127"/>
      <c r="C105" s="1123"/>
      <c r="D105" s="1136"/>
      <c r="E105" s="1136"/>
      <c r="F105" s="1136"/>
      <c r="G105" s="1136"/>
      <c r="H105" s="1137"/>
    </row>
    <row r="106" spans="1:8">
      <c r="C106" s="1079"/>
      <c r="D106" s="1079"/>
      <c r="E106" s="1079"/>
      <c r="F106" s="1079"/>
      <c r="G106" s="1079"/>
      <c r="H106" s="1079"/>
    </row>
    <row r="107" spans="1:8" ht="15.75">
      <c r="A107" s="551"/>
      <c r="B107" s="551"/>
      <c r="C107" s="1081"/>
      <c r="D107" s="1079"/>
      <c r="E107" s="1079"/>
      <c r="F107" s="1079"/>
      <c r="G107" s="1079"/>
      <c r="H107" s="1079"/>
    </row>
    <row r="108" spans="1:8" ht="14.25">
      <c r="B108" s="552"/>
      <c r="C108" s="1082"/>
      <c r="D108" s="1079"/>
      <c r="E108" s="1079"/>
      <c r="F108" s="1079"/>
      <c r="G108" s="1079"/>
      <c r="H108" s="1079"/>
    </row>
    <row r="109" spans="1:8">
      <c r="B109" s="553"/>
      <c r="C109" s="1083"/>
      <c r="D109" s="1079"/>
      <c r="E109" s="1079"/>
      <c r="F109" s="1079"/>
      <c r="G109" s="1079"/>
      <c r="H109" s="1079"/>
    </row>
    <row r="110" spans="1:8">
      <c r="B110" s="481"/>
      <c r="C110" s="480"/>
      <c r="D110" s="1079"/>
      <c r="E110" s="1079"/>
      <c r="F110" s="1079"/>
      <c r="G110" s="1079"/>
      <c r="H110" s="1079"/>
    </row>
    <row r="111" spans="1:8">
      <c r="B111" s="481"/>
      <c r="C111" s="480"/>
      <c r="D111" s="1079"/>
      <c r="E111" s="1079"/>
      <c r="F111" s="1079"/>
      <c r="G111" s="1079"/>
      <c r="H111" s="1079"/>
    </row>
    <row r="112" spans="1:8" ht="14.25">
      <c r="B112" s="552"/>
      <c r="C112" s="1082"/>
      <c r="D112" s="1079"/>
      <c r="E112" s="1079"/>
      <c r="F112" s="1079"/>
      <c r="G112" s="1079"/>
      <c r="H112" s="1079"/>
    </row>
    <row r="113" spans="2:8">
      <c r="B113" s="553"/>
      <c r="C113" s="1083"/>
      <c r="D113" s="1079"/>
      <c r="E113" s="1079"/>
      <c r="F113" s="1079"/>
      <c r="G113" s="1079"/>
      <c r="H113" s="1079"/>
    </row>
    <row r="114" spans="2:8">
      <c r="C114" s="1079"/>
      <c r="D114" s="1079"/>
      <c r="E114" s="1079"/>
      <c r="F114" s="1079"/>
      <c r="G114" s="1079"/>
      <c r="H114" s="1079"/>
    </row>
    <row r="115" spans="2:8">
      <c r="C115" s="1079"/>
      <c r="D115" s="1079"/>
      <c r="E115" s="1079"/>
      <c r="F115" s="1079"/>
      <c r="G115" s="1079"/>
      <c r="H115" s="1079"/>
    </row>
    <row r="116" spans="2:8">
      <c r="C116" s="1079"/>
      <c r="D116" s="1079"/>
      <c r="E116" s="1079"/>
      <c r="F116" s="1079"/>
      <c r="G116" s="1079"/>
      <c r="H116" s="1079"/>
    </row>
    <row r="117" spans="2:8">
      <c r="C117" s="1079"/>
      <c r="D117" s="1079"/>
      <c r="E117" s="1079"/>
      <c r="F117" s="1079"/>
      <c r="G117" s="1079"/>
      <c r="H117" s="1079"/>
    </row>
    <row r="118" spans="2:8">
      <c r="C118" s="1079"/>
      <c r="D118" s="1079"/>
      <c r="E118" s="1079"/>
      <c r="F118" s="1079"/>
      <c r="G118" s="1079"/>
      <c r="H118" s="1079"/>
    </row>
    <row r="119" spans="2:8">
      <c r="C119" s="1079"/>
      <c r="D119" s="1079"/>
      <c r="E119" s="1079"/>
      <c r="F119" s="1079"/>
      <c r="G119" s="1079"/>
      <c r="H119" s="1079"/>
    </row>
    <row r="120" spans="2:8">
      <c r="C120" s="1079"/>
      <c r="D120" s="1079"/>
      <c r="E120" s="1079"/>
      <c r="F120" s="1079"/>
      <c r="G120" s="1079"/>
      <c r="H120" s="1079"/>
    </row>
    <row r="121" spans="2:8">
      <c r="C121" s="1079"/>
      <c r="D121" s="1079"/>
      <c r="E121" s="1079"/>
      <c r="F121" s="1079"/>
      <c r="G121" s="1079"/>
      <c r="H121" s="1079"/>
    </row>
    <row r="122" spans="2:8">
      <c r="C122" s="1079"/>
      <c r="D122" s="1079"/>
      <c r="E122" s="1079"/>
      <c r="F122" s="1079"/>
      <c r="G122" s="1079"/>
      <c r="H122" s="1079"/>
    </row>
    <row r="123" spans="2:8">
      <c r="C123" s="1079"/>
      <c r="D123" s="1079"/>
      <c r="E123" s="1079"/>
      <c r="F123" s="1079"/>
      <c r="G123" s="1079"/>
      <c r="H123" s="1079"/>
    </row>
    <row r="124" spans="2:8">
      <c r="C124" s="1079"/>
      <c r="D124" s="1079"/>
      <c r="E124" s="1079"/>
      <c r="F124" s="1079"/>
      <c r="G124" s="1079"/>
      <c r="H124" s="1079"/>
    </row>
    <row r="125" spans="2:8">
      <c r="C125" s="1079"/>
      <c r="D125" s="1079"/>
      <c r="E125" s="1079"/>
      <c r="F125" s="1079"/>
      <c r="G125" s="1079"/>
      <c r="H125" s="1079"/>
    </row>
    <row r="126" spans="2:8">
      <c r="C126" s="1079"/>
      <c r="D126" s="1079"/>
      <c r="E126" s="1079"/>
      <c r="F126" s="1079"/>
      <c r="G126" s="1079"/>
      <c r="H126" s="1079"/>
    </row>
    <row r="127" spans="2:8">
      <c r="C127" s="1079"/>
      <c r="D127" s="1079"/>
      <c r="E127" s="1079"/>
      <c r="F127" s="1079"/>
      <c r="G127" s="1079"/>
      <c r="H127" s="1079"/>
    </row>
    <row r="128" spans="2:8">
      <c r="C128" s="1079"/>
      <c r="D128" s="1079"/>
      <c r="E128" s="1079"/>
      <c r="F128" s="1079"/>
      <c r="G128" s="1079"/>
      <c r="H128" s="1079"/>
    </row>
    <row r="129" spans="3:8">
      <c r="C129" s="1079"/>
      <c r="D129" s="1079"/>
      <c r="E129" s="1079"/>
      <c r="F129" s="1079"/>
      <c r="G129" s="1079"/>
      <c r="H129" s="1079"/>
    </row>
    <row r="130" spans="3:8">
      <c r="C130" s="1079"/>
      <c r="D130" s="1079"/>
      <c r="E130" s="1079"/>
      <c r="F130" s="1079"/>
      <c r="G130" s="1079"/>
      <c r="H130" s="1079"/>
    </row>
    <row r="131" spans="3:8">
      <c r="C131" s="1079"/>
      <c r="D131" s="1079"/>
      <c r="E131" s="1079"/>
      <c r="F131" s="1079"/>
      <c r="G131" s="1079"/>
      <c r="H131" s="1079"/>
    </row>
    <row r="132" spans="3:8">
      <c r="C132" s="1079"/>
      <c r="D132" s="1079"/>
      <c r="E132" s="1079"/>
      <c r="F132" s="1079"/>
      <c r="G132" s="1079"/>
      <c r="H132" s="1079"/>
    </row>
    <row r="133" spans="3:8">
      <c r="C133" s="1079"/>
      <c r="D133" s="1079"/>
      <c r="E133" s="1079"/>
      <c r="F133" s="1079"/>
      <c r="G133" s="1079"/>
      <c r="H133" s="1079"/>
    </row>
    <row r="134" spans="3:8">
      <c r="C134" s="1079"/>
      <c r="D134" s="1079"/>
      <c r="E134" s="1079"/>
      <c r="F134" s="1079"/>
      <c r="G134" s="1079"/>
      <c r="H134" s="1079"/>
    </row>
    <row r="135" spans="3:8">
      <c r="C135" s="1079"/>
      <c r="D135" s="1079"/>
      <c r="E135" s="1079"/>
      <c r="F135" s="1079"/>
      <c r="G135" s="1079"/>
      <c r="H135" s="1079"/>
    </row>
    <row r="136" spans="3:8">
      <c r="C136" s="1079"/>
      <c r="D136" s="1079"/>
      <c r="E136" s="1079"/>
      <c r="F136" s="1079"/>
      <c r="G136" s="1079"/>
      <c r="H136" s="1079"/>
    </row>
    <row r="137" spans="3:8">
      <c r="C137" s="1079"/>
      <c r="D137" s="1079"/>
      <c r="E137" s="1079"/>
      <c r="F137" s="1079"/>
      <c r="G137" s="1079"/>
      <c r="H137" s="1079"/>
    </row>
    <row r="138" spans="3:8">
      <c r="C138" s="1079"/>
      <c r="D138" s="1079"/>
      <c r="E138" s="1079"/>
      <c r="F138" s="1079"/>
      <c r="G138" s="1079"/>
      <c r="H138" s="1079"/>
    </row>
    <row r="139" spans="3:8">
      <c r="C139" s="1079"/>
      <c r="D139" s="1079"/>
      <c r="E139" s="1079"/>
      <c r="F139" s="1079"/>
      <c r="G139" s="1079"/>
      <c r="H139" s="1079"/>
    </row>
    <row r="140" spans="3:8">
      <c r="C140" s="1079"/>
      <c r="D140" s="1079"/>
      <c r="E140" s="1079"/>
      <c r="F140" s="1079"/>
      <c r="G140" s="1079"/>
      <c r="H140" s="1079"/>
    </row>
    <row r="141" spans="3:8">
      <c r="C141" s="1079"/>
      <c r="D141" s="1079"/>
      <c r="E141" s="1079"/>
      <c r="F141" s="1079"/>
      <c r="G141" s="1079"/>
      <c r="H141" s="1079"/>
    </row>
    <row r="142" spans="3:8">
      <c r="C142" s="1079"/>
      <c r="D142" s="1079"/>
      <c r="E142" s="1079"/>
      <c r="F142" s="1079"/>
      <c r="G142" s="1079"/>
      <c r="H142" s="1079"/>
    </row>
    <row r="143" spans="3:8">
      <c r="C143" s="1079"/>
      <c r="D143" s="1079"/>
      <c r="E143" s="1079"/>
      <c r="F143" s="1079"/>
      <c r="G143" s="1079"/>
      <c r="H143" s="1079"/>
    </row>
    <row r="144" spans="3:8">
      <c r="C144" s="1079"/>
      <c r="D144" s="1079"/>
      <c r="E144" s="1079"/>
      <c r="F144" s="1079"/>
      <c r="G144" s="1079"/>
      <c r="H144" s="1079"/>
    </row>
    <row r="145" spans="3:8">
      <c r="C145" s="1079"/>
      <c r="D145" s="1079"/>
      <c r="E145" s="1079"/>
      <c r="F145" s="1079"/>
      <c r="G145" s="1079"/>
      <c r="H145" s="1079"/>
    </row>
    <row r="146" spans="3:8">
      <c r="C146" s="1079"/>
      <c r="D146" s="1079"/>
      <c r="E146" s="1079"/>
      <c r="F146" s="1079"/>
      <c r="G146" s="1079"/>
      <c r="H146" s="1079"/>
    </row>
    <row r="147" spans="3:8">
      <c r="C147" s="1079"/>
      <c r="D147" s="1079"/>
      <c r="E147" s="1079"/>
      <c r="F147" s="1079"/>
      <c r="G147" s="1079"/>
      <c r="H147" s="1079"/>
    </row>
    <row r="148" spans="3:8">
      <c r="C148" s="1079"/>
      <c r="D148" s="1079"/>
      <c r="E148" s="1079"/>
      <c r="F148" s="1079"/>
      <c r="G148" s="1079"/>
      <c r="H148" s="1079"/>
    </row>
    <row r="149" spans="3:8">
      <c r="C149" s="1079"/>
      <c r="D149" s="1079"/>
      <c r="E149" s="1079"/>
      <c r="F149" s="1079"/>
      <c r="G149" s="1079"/>
      <c r="H149" s="1079"/>
    </row>
    <row r="150" spans="3:8">
      <c r="C150" s="1079"/>
      <c r="D150" s="1079"/>
      <c r="E150" s="1079"/>
      <c r="F150" s="1079"/>
      <c r="G150" s="1079"/>
      <c r="H150" s="1079"/>
    </row>
    <row r="151" spans="3:8">
      <c r="C151" s="1079"/>
      <c r="D151" s="1079"/>
      <c r="E151" s="1079"/>
      <c r="F151" s="1079"/>
      <c r="G151" s="1079"/>
      <c r="H151" s="1079"/>
    </row>
    <row r="152" spans="3:8">
      <c r="C152" s="1079"/>
      <c r="D152" s="1079"/>
      <c r="E152" s="1079"/>
      <c r="F152" s="1079"/>
      <c r="G152" s="1079"/>
      <c r="H152" s="1079"/>
    </row>
    <row r="153" spans="3:8">
      <c r="C153" s="1079"/>
      <c r="D153" s="1079"/>
      <c r="E153" s="1079"/>
      <c r="F153" s="1079"/>
      <c r="G153" s="1079"/>
      <c r="H153" s="1079"/>
    </row>
    <row r="154" spans="3:8">
      <c r="C154" s="1079"/>
      <c r="D154" s="1079"/>
      <c r="E154" s="1079"/>
      <c r="F154" s="1079"/>
      <c r="G154" s="1079"/>
      <c r="H154" s="1079"/>
    </row>
    <row r="155" spans="3:8">
      <c r="C155" s="1079"/>
      <c r="D155" s="1079"/>
      <c r="E155" s="1079"/>
      <c r="F155" s="1079"/>
      <c r="G155" s="1079"/>
      <c r="H155" s="1079"/>
    </row>
    <row r="156" spans="3:8">
      <c r="C156" s="1079"/>
      <c r="D156" s="1079"/>
      <c r="E156" s="1079"/>
      <c r="F156" s="1079"/>
      <c r="G156" s="1079"/>
      <c r="H156" s="1079"/>
    </row>
    <row r="157" spans="3:8">
      <c r="C157" s="1079"/>
      <c r="D157" s="1079"/>
      <c r="E157" s="1079"/>
      <c r="F157" s="1079"/>
      <c r="G157" s="1079"/>
      <c r="H157" s="1079"/>
    </row>
    <row r="158" spans="3:8">
      <c r="C158" s="1079"/>
      <c r="D158" s="1079"/>
      <c r="E158" s="1079"/>
      <c r="F158" s="1079"/>
      <c r="G158" s="1079"/>
      <c r="H158" s="1079"/>
    </row>
    <row r="159" spans="3:8">
      <c r="C159" s="1079"/>
      <c r="D159" s="1079"/>
      <c r="E159" s="1079"/>
      <c r="F159" s="1079"/>
      <c r="G159" s="1079"/>
      <c r="H159" s="1079"/>
    </row>
    <row r="160" spans="3:8">
      <c r="C160" s="1079"/>
      <c r="D160" s="1079"/>
      <c r="E160" s="1079"/>
      <c r="F160" s="1079"/>
      <c r="G160" s="1079"/>
      <c r="H160" s="1079"/>
    </row>
    <row r="161" spans="3:8">
      <c r="C161" s="1079"/>
      <c r="D161" s="1079"/>
      <c r="E161" s="1079"/>
      <c r="F161" s="1079"/>
      <c r="G161" s="1079"/>
      <c r="H161" s="1079"/>
    </row>
    <row r="162" spans="3:8">
      <c r="C162" s="1079"/>
      <c r="D162" s="1079"/>
      <c r="E162" s="1079"/>
      <c r="F162" s="1079"/>
      <c r="G162" s="1079"/>
      <c r="H162" s="1079"/>
    </row>
    <row r="163" spans="3:8">
      <c r="C163" s="1079"/>
      <c r="D163" s="1079"/>
      <c r="E163" s="1079"/>
      <c r="F163" s="1079"/>
      <c r="G163" s="1079"/>
      <c r="H163" s="1079"/>
    </row>
    <row r="164" spans="3:8">
      <c r="C164" s="1079"/>
      <c r="D164" s="1079"/>
      <c r="E164" s="1079"/>
      <c r="F164" s="1079"/>
      <c r="G164" s="1079"/>
      <c r="H164" s="1079"/>
    </row>
    <row r="165" spans="3:8">
      <c r="C165" s="1079"/>
      <c r="D165" s="1079"/>
      <c r="E165" s="1079"/>
      <c r="F165" s="1079"/>
      <c r="G165" s="1079"/>
      <c r="H165" s="1079"/>
    </row>
    <row r="166" spans="3:8">
      <c r="C166" s="1079"/>
      <c r="D166" s="1079"/>
      <c r="E166" s="1079"/>
      <c r="F166" s="1079"/>
      <c r="G166" s="1079"/>
      <c r="H166" s="1079"/>
    </row>
    <row r="167" spans="3:8">
      <c r="C167" s="1079"/>
      <c r="D167" s="1079"/>
      <c r="E167" s="1079"/>
      <c r="F167" s="1079"/>
      <c r="G167" s="1079"/>
      <c r="H167" s="1079"/>
    </row>
    <row r="168" spans="3:8">
      <c r="C168" s="1079"/>
      <c r="D168" s="1079"/>
      <c r="E168" s="1079"/>
      <c r="F168" s="1079"/>
      <c r="G168" s="1079"/>
      <c r="H168" s="1079"/>
    </row>
    <row r="169" spans="3:8">
      <c r="C169" s="1079"/>
      <c r="D169" s="1079"/>
      <c r="E169" s="1079"/>
      <c r="F169" s="1079"/>
      <c r="G169" s="1079"/>
      <c r="H169" s="1079"/>
    </row>
    <row r="170" spans="3:8">
      <c r="C170" s="1079"/>
      <c r="D170" s="1079"/>
      <c r="E170" s="1079"/>
      <c r="F170" s="1079"/>
      <c r="G170" s="1079"/>
      <c r="H170" s="1079"/>
    </row>
    <row r="171" spans="3:8">
      <c r="C171" s="1079"/>
      <c r="D171" s="1079"/>
      <c r="E171" s="1079"/>
      <c r="F171" s="1079"/>
      <c r="G171" s="1079"/>
      <c r="H171" s="1079"/>
    </row>
    <row r="172" spans="3:8">
      <c r="C172" s="1079"/>
      <c r="D172" s="1079"/>
      <c r="E172" s="1079"/>
      <c r="F172" s="1079"/>
      <c r="G172" s="1079"/>
      <c r="H172" s="1079"/>
    </row>
    <row r="173" spans="3:8">
      <c r="C173" s="1079"/>
      <c r="D173" s="1079"/>
      <c r="E173" s="1079"/>
      <c r="F173" s="1079"/>
      <c r="G173" s="1079"/>
      <c r="H173" s="1079"/>
    </row>
    <row r="174" spans="3:8">
      <c r="C174" s="1079"/>
      <c r="D174" s="1079"/>
      <c r="E174" s="1079"/>
      <c r="F174" s="1079"/>
      <c r="G174" s="1079"/>
      <c r="H174" s="1079"/>
    </row>
    <row r="175" spans="3:8">
      <c r="C175" s="1079"/>
      <c r="D175" s="1079"/>
      <c r="E175" s="1079"/>
      <c r="F175" s="1079"/>
      <c r="G175" s="1079"/>
      <c r="H175" s="1079"/>
    </row>
    <row r="176" spans="3:8">
      <c r="C176" s="1079"/>
      <c r="D176" s="1079"/>
      <c r="E176" s="1079"/>
      <c r="F176" s="1079"/>
      <c r="G176" s="1079"/>
      <c r="H176" s="1079"/>
    </row>
    <row r="177" spans="3:8">
      <c r="C177" s="1079"/>
      <c r="D177" s="1079"/>
      <c r="E177" s="1079"/>
      <c r="F177" s="1079"/>
      <c r="G177" s="1079"/>
      <c r="H177" s="1079"/>
    </row>
    <row r="178" spans="3:8">
      <c r="C178" s="1079"/>
      <c r="D178" s="1079"/>
      <c r="E178" s="1079"/>
      <c r="F178" s="1079"/>
      <c r="G178" s="1079"/>
      <c r="H178" s="1079"/>
    </row>
    <row r="179" spans="3:8">
      <c r="C179" s="1079"/>
      <c r="D179" s="1079"/>
      <c r="E179" s="1079"/>
      <c r="F179" s="1079"/>
      <c r="G179" s="1079"/>
      <c r="H179" s="1079"/>
    </row>
    <row r="180" spans="3:8">
      <c r="C180" s="1079"/>
      <c r="D180" s="1079"/>
      <c r="E180" s="1079"/>
      <c r="F180" s="1079"/>
      <c r="G180" s="1079"/>
      <c r="H180" s="1079"/>
    </row>
    <row r="181" spans="3:8">
      <c r="C181" s="1079"/>
      <c r="D181" s="1079"/>
      <c r="E181" s="1079"/>
      <c r="F181" s="1079"/>
      <c r="G181" s="1079"/>
      <c r="H181" s="1079"/>
    </row>
    <row r="182" spans="3:8">
      <c r="C182" s="1079"/>
      <c r="D182" s="1079"/>
      <c r="E182" s="1079"/>
      <c r="F182" s="1079"/>
      <c r="G182" s="1079"/>
      <c r="H182" s="1079"/>
    </row>
    <row r="183" spans="3:8">
      <c r="C183" s="1079"/>
      <c r="D183" s="1079"/>
      <c r="E183" s="1079"/>
      <c r="F183" s="1079"/>
      <c r="G183" s="1079"/>
      <c r="H183" s="1079"/>
    </row>
    <row r="184" spans="3:8">
      <c r="C184" s="1079"/>
      <c r="D184" s="1079"/>
      <c r="E184" s="1079"/>
      <c r="F184" s="1079"/>
      <c r="G184" s="1079"/>
      <c r="H184" s="1079"/>
    </row>
    <row r="185" spans="3:8">
      <c r="C185" s="1079"/>
      <c r="D185" s="1079"/>
      <c r="E185" s="1079"/>
      <c r="F185" s="1079"/>
      <c r="G185" s="1079"/>
      <c r="H185" s="1079"/>
    </row>
    <row r="186" spans="3:8">
      <c r="C186" s="1079"/>
      <c r="D186" s="1079"/>
      <c r="E186" s="1079"/>
      <c r="F186" s="1079"/>
      <c r="G186" s="1079"/>
      <c r="H186" s="1079"/>
    </row>
    <row r="187" spans="3:8">
      <c r="C187" s="1079"/>
      <c r="D187" s="1079"/>
      <c r="E187" s="1079"/>
      <c r="F187" s="1079"/>
      <c r="G187" s="1079"/>
      <c r="H187" s="1079"/>
    </row>
    <row r="188" spans="3:8">
      <c r="C188" s="1079"/>
      <c r="D188" s="1079"/>
      <c r="E188" s="1079"/>
      <c r="F188" s="1079"/>
      <c r="G188" s="1079"/>
      <c r="H188" s="1079"/>
    </row>
    <row r="189" spans="3:8">
      <c r="C189" s="1079"/>
      <c r="D189" s="1079"/>
      <c r="E189" s="1079"/>
      <c r="F189" s="1079"/>
      <c r="G189" s="1079"/>
      <c r="H189" s="1079"/>
    </row>
    <row r="190" spans="3:8">
      <c r="C190" s="1079"/>
      <c r="D190" s="1079"/>
      <c r="E190" s="1079"/>
      <c r="F190" s="1079"/>
      <c r="G190" s="1079"/>
      <c r="H190" s="1079"/>
    </row>
    <row r="191" spans="3:8">
      <c r="C191" s="1079"/>
      <c r="D191" s="1079"/>
      <c r="E191" s="1079"/>
      <c r="F191" s="1079"/>
      <c r="G191" s="1079"/>
      <c r="H191" s="1079"/>
    </row>
    <row r="192" spans="3:8">
      <c r="C192" s="1079"/>
      <c r="D192" s="1079"/>
      <c r="E192" s="1079"/>
      <c r="F192" s="1079"/>
      <c r="G192" s="1079"/>
      <c r="H192" s="1079"/>
    </row>
    <row r="193" spans="3:8">
      <c r="C193" s="1079"/>
      <c r="D193" s="1079"/>
      <c r="E193" s="1079"/>
      <c r="F193" s="1079"/>
      <c r="G193" s="1079"/>
      <c r="H193" s="1079"/>
    </row>
    <row r="194" spans="3:8">
      <c r="C194" s="1079"/>
      <c r="D194" s="1079"/>
      <c r="E194" s="1079"/>
      <c r="F194" s="1079"/>
      <c r="G194" s="1079"/>
      <c r="H194" s="1079"/>
    </row>
    <row r="195" spans="3:8">
      <c r="C195" s="1079"/>
      <c r="D195" s="1079"/>
      <c r="E195" s="1079"/>
      <c r="F195" s="1079"/>
      <c r="G195" s="1079"/>
      <c r="H195" s="1079"/>
    </row>
    <row r="196" spans="3:8">
      <c r="C196" s="1079"/>
      <c r="D196" s="1079"/>
      <c r="E196" s="1079"/>
      <c r="F196" s="1079"/>
      <c r="G196" s="1079"/>
      <c r="H196" s="1079"/>
    </row>
    <row r="197" spans="3:8">
      <c r="C197" s="1079"/>
      <c r="D197" s="1079"/>
      <c r="E197" s="1079"/>
      <c r="F197" s="1079"/>
      <c r="G197" s="1079"/>
      <c r="H197" s="1079"/>
    </row>
    <row r="198" spans="3:8">
      <c r="C198" s="1079"/>
      <c r="D198" s="1079"/>
      <c r="E198" s="1079"/>
      <c r="F198" s="1079"/>
      <c r="G198" s="1079"/>
      <c r="H198" s="1079"/>
    </row>
    <row r="199" spans="3:8">
      <c r="C199" s="1079"/>
      <c r="D199" s="1079"/>
      <c r="E199" s="1079"/>
      <c r="F199" s="1079"/>
      <c r="G199" s="1079"/>
      <c r="H199" s="1079"/>
    </row>
    <row r="200" spans="3:8">
      <c r="C200" s="1079"/>
      <c r="D200" s="1079"/>
      <c r="E200" s="1079"/>
      <c r="F200" s="1079"/>
      <c r="G200" s="1079"/>
      <c r="H200" s="1079"/>
    </row>
    <row r="201" spans="3:8">
      <c r="C201" s="1079"/>
      <c r="D201" s="1079"/>
      <c r="E201" s="1079"/>
      <c r="F201" s="1079"/>
      <c r="G201" s="1079"/>
      <c r="H201" s="1079"/>
    </row>
    <row r="202" spans="3:8">
      <c r="C202" s="1079"/>
      <c r="D202" s="1079"/>
      <c r="E202" s="1079"/>
      <c r="F202" s="1079"/>
      <c r="G202" s="1079"/>
      <c r="H202" s="1079"/>
    </row>
    <row r="203" spans="3:8">
      <c r="C203" s="1079"/>
      <c r="D203" s="1079"/>
      <c r="E203" s="1079"/>
      <c r="F203" s="1079"/>
      <c r="G203" s="1079"/>
      <c r="H203" s="1079"/>
    </row>
    <row r="204" spans="3:8">
      <c r="C204" s="1079"/>
      <c r="D204" s="1079"/>
      <c r="E204" s="1079"/>
      <c r="F204" s="1079"/>
      <c r="G204" s="1079"/>
      <c r="H204" s="1079"/>
    </row>
    <row r="205" spans="3:8">
      <c r="C205" s="1079"/>
      <c r="D205" s="1079"/>
      <c r="E205" s="1079"/>
      <c r="F205" s="1079"/>
      <c r="G205" s="1079"/>
      <c r="H205" s="1079"/>
    </row>
    <row r="206" spans="3:8">
      <c r="C206" s="1079"/>
      <c r="D206" s="1079"/>
      <c r="E206" s="1079"/>
      <c r="F206" s="1079"/>
      <c r="G206" s="1079"/>
      <c r="H206" s="1079"/>
    </row>
    <row r="207" spans="3:8">
      <c r="C207" s="1079"/>
      <c r="D207" s="1079"/>
      <c r="E207" s="1079"/>
      <c r="F207" s="1079"/>
      <c r="G207" s="1079"/>
      <c r="H207" s="1079"/>
    </row>
    <row r="208" spans="3:8">
      <c r="C208" s="1079"/>
      <c r="D208" s="1079"/>
      <c r="E208" s="1079"/>
      <c r="F208" s="1079"/>
      <c r="G208" s="1079"/>
      <c r="H208" s="1079"/>
    </row>
    <row r="209" spans="3:8">
      <c r="C209" s="1079"/>
      <c r="D209" s="1079"/>
      <c r="E209" s="1079"/>
      <c r="F209" s="1079"/>
      <c r="G209" s="1079"/>
      <c r="H209" s="1079"/>
    </row>
    <row r="210" spans="3:8">
      <c r="C210" s="1079"/>
      <c r="D210" s="1079"/>
      <c r="E210" s="1079"/>
      <c r="F210" s="1079"/>
      <c r="G210" s="1079"/>
      <c r="H210" s="1079"/>
    </row>
  </sheetData>
  <mergeCells count="19">
    <mergeCell ref="A82:B83"/>
    <mergeCell ref="I30:I31"/>
    <mergeCell ref="A30:B31"/>
    <mergeCell ref="C30:C31"/>
    <mergeCell ref="D30:G30"/>
    <mergeCell ref="H30:H31"/>
    <mergeCell ref="C82:C83"/>
    <mergeCell ref="D82:G82"/>
    <mergeCell ref="H82:H83"/>
    <mergeCell ref="J55:J56"/>
    <mergeCell ref="A56:B57"/>
    <mergeCell ref="C56:C57"/>
    <mergeCell ref="D56:G56"/>
    <mergeCell ref="H56:H57"/>
    <mergeCell ref="A6:B6"/>
    <mergeCell ref="C5:C6"/>
    <mergeCell ref="D5:G5"/>
    <mergeCell ref="H5:H6"/>
    <mergeCell ref="A5:B5"/>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54" max="16383" man="1"/>
  </rowBreaks>
</worksheet>
</file>

<file path=xl/worksheets/sheet54.xml><?xml version="1.0" encoding="utf-8"?>
<worksheet xmlns="http://schemas.openxmlformats.org/spreadsheetml/2006/main" xmlns:r="http://schemas.openxmlformats.org/officeDocument/2006/relationships">
  <sheetPr published="0"/>
  <dimension ref="A1:K43"/>
  <sheetViews>
    <sheetView zoomScaleNormal="100" workbookViewId="0">
      <selection activeCell="D28" sqref="D28"/>
    </sheetView>
  </sheetViews>
  <sheetFormatPr baseColWidth="10" defaultColWidth="8.85546875" defaultRowHeight="12.75"/>
  <cols>
    <col min="1" max="1" width="11.42578125" style="347" customWidth="1"/>
    <col min="2" max="2" width="51.85546875" style="347" customWidth="1"/>
    <col min="3" max="11" width="18.28515625" style="347" customWidth="1"/>
    <col min="12" max="16384" width="8.85546875" style="347"/>
  </cols>
  <sheetData>
    <row r="1" spans="1:11" s="275" customFormat="1" ht="18">
      <c r="A1" s="1084" t="s">
        <v>1218</v>
      </c>
      <c r="B1" s="1084"/>
      <c r="C1" s="1090"/>
      <c r="D1" s="1090"/>
      <c r="E1" s="1090"/>
      <c r="F1" s="1090"/>
      <c r="G1" s="1090"/>
      <c r="H1" s="1090"/>
      <c r="I1" s="1090"/>
      <c r="J1" s="1090"/>
      <c r="K1" s="1090"/>
    </row>
    <row r="2" spans="1:11" s="276" customFormat="1" ht="11.25">
      <c r="A2" s="1085" t="str">
        <f>'PAGE DE GARDE'!C8</f>
        <v>GAZ</v>
      </c>
      <c r="B2" s="1086" t="str">
        <f>'PAGE DE GARDE'!C10</f>
        <v>REALITE 2015 V0</v>
      </c>
      <c r="C2" s="1088"/>
      <c r="D2" s="1088"/>
      <c r="E2" s="1088"/>
      <c r="F2" s="1088"/>
      <c r="G2" s="1088"/>
      <c r="H2" s="1088"/>
      <c r="I2" s="1088"/>
      <c r="J2" s="1088"/>
      <c r="K2" s="1088"/>
    </row>
    <row r="3" spans="1:11" s="276" customFormat="1" ht="11.25">
      <c r="A3" s="1087" t="str">
        <f>'PAGE DE GARDE'!C7</f>
        <v>GRD</v>
      </c>
      <c r="B3" s="1088"/>
      <c r="C3" s="1088"/>
      <c r="D3" s="1088"/>
      <c r="E3" s="1088"/>
      <c r="F3" s="1088"/>
      <c r="G3" s="1088"/>
      <c r="H3" s="1088"/>
      <c r="I3" s="1088"/>
      <c r="J3" s="1088"/>
      <c r="K3" s="1088"/>
    </row>
    <row r="4" spans="1:11" ht="13.5" thickBot="1"/>
    <row r="5" spans="1:11" s="517" customFormat="1" ht="15" customHeight="1" thickBot="1">
      <c r="A5" s="2844" t="s">
        <v>549</v>
      </c>
      <c r="B5" s="2845"/>
      <c r="C5" s="2854" t="s">
        <v>575</v>
      </c>
      <c r="D5" s="2856" t="s">
        <v>1217</v>
      </c>
      <c r="E5" s="2838"/>
      <c r="F5" s="2838"/>
      <c r="G5" s="2838"/>
      <c r="H5" s="2838"/>
      <c r="I5" s="2838"/>
      <c r="J5" s="2857"/>
      <c r="K5" s="2854" t="s">
        <v>550</v>
      </c>
    </row>
    <row r="6" spans="1:11" s="517" customFormat="1" ht="63" customHeight="1" thickBot="1">
      <c r="A6" s="2846"/>
      <c r="B6" s="2847"/>
      <c r="C6" s="2855"/>
      <c r="D6" s="1146" t="s">
        <v>534</v>
      </c>
      <c r="E6" s="1129" t="s">
        <v>535</v>
      </c>
      <c r="F6" s="1129" t="s">
        <v>536</v>
      </c>
      <c r="G6" s="1129" t="s">
        <v>537</v>
      </c>
      <c r="H6" s="1129" t="s">
        <v>538</v>
      </c>
      <c r="I6" s="1130" t="s">
        <v>539</v>
      </c>
      <c r="J6" s="1147" t="s">
        <v>540</v>
      </c>
      <c r="K6" s="2858"/>
    </row>
    <row r="7" spans="1:11" s="517" customFormat="1" ht="12.75" customHeight="1">
      <c r="A7" s="1124"/>
      <c r="B7" s="1116" t="s">
        <v>1255</v>
      </c>
      <c r="C7" s="1092"/>
      <c r="D7" s="1092"/>
      <c r="E7" s="549"/>
      <c r="F7" s="549"/>
      <c r="G7" s="549"/>
      <c r="H7" s="549"/>
      <c r="I7" s="549"/>
      <c r="J7" s="1152">
        <f>SUM(D7:I7)</f>
        <v>0</v>
      </c>
      <c r="K7" s="1153">
        <f>C7+J7</f>
        <v>0</v>
      </c>
    </row>
    <row r="8" spans="1:11" s="517" customFormat="1">
      <c r="A8" s="1124"/>
      <c r="B8" s="1116" t="s">
        <v>157</v>
      </c>
      <c r="C8" s="1092"/>
      <c r="D8" s="1092"/>
      <c r="E8" s="549"/>
      <c r="F8" s="549"/>
      <c r="G8" s="549"/>
      <c r="H8" s="549"/>
      <c r="I8" s="549"/>
      <c r="J8" s="1152">
        <f>SUM(D8:I8)</f>
        <v>0</v>
      </c>
      <c r="K8" s="1153">
        <f>C8+J8</f>
        <v>0</v>
      </c>
    </row>
    <row r="9" spans="1:11" s="517" customFormat="1">
      <c r="A9" s="1124"/>
      <c r="B9" s="1116" t="s">
        <v>158</v>
      </c>
      <c r="C9" s="1092"/>
      <c r="D9" s="1092"/>
      <c r="E9" s="549"/>
      <c r="F9" s="549"/>
      <c r="G9" s="549"/>
      <c r="H9" s="549"/>
      <c r="I9" s="549"/>
      <c r="J9" s="1152">
        <f t="shared" ref="J9:J25" si="0">SUM(D9:I9)</f>
        <v>0</v>
      </c>
      <c r="K9" s="1153">
        <f t="shared" ref="K9:K25" si="1">C9+J9</f>
        <v>0</v>
      </c>
    </row>
    <row r="10" spans="1:11" s="517" customFormat="1">
      <c r="A10" s="490"/>
      <c r="B10" s="1116" t="s">
        <v>1387</v>
      </c>
      <c r="C10" s="2004"/>
      <c r="D10" s="2004"/>
      <c r="E10" s="549"/>
      <c r="F10" s="549"/>
      <c r="G10" s="549"/>
      <c r="H10" s="549"/>
      <c r="I10" s="549"/>
      <c r="J10" s="1152">
        <f t="shared" si="0"/>
        <v>0</v>
      </c>
      <c r="K10" s="1153">
        <f t="shared" si="1"/>
        <v>0</v>
      </c>
    </row>
    <row r="11" spans="1:11" s="517" customFormat="1">
      <c r="A11" s="490"/>
      <c r="B11" s="1116" t="s">
        <v>1388</v>
      </c>
      <c r="C11" s="1092"/>
      <c r="D11" s="1092"/>
      <c r="E11" s="549"/>
      <c r="F11" s="549"/>
      <c r="G11" s="549"/>
      <c r="H11" s="549"/>
      <c r="I11" s="549"/>
      <c r="J11" s="1152">
        <f t="shared" si="0"/>
        <v>0</v>
      </c>
      <c r="K11" s="1153">
        <f t="shared" si="1"/>
        <v>0</v>
      </c>
    </row>
    <row r="12" spans="1:11" s="517" customFormat="1">
      <c r="A12" s="490"/>
      <c r="B12" s="1117" t="s">
        <v>1389</v>
      </c>
      <c r="C12" s="1092"/>
      <c r="D12" s="1092"/>
      <c r="E12" s="549"/>
      <c r="F12" s="549"/>
      <c r="G12" s="549"/>
      <c r="H12" s="549"/>
      <c r="I12" s="549"/>
      <c r="J12" s="1152">
        <f t="shared" si="0"/>
        <v>0</v>
      </c>
      <c r="K12" s="1153">
        <f t="shared" si="1"/>
        <v>0</v>
      </c>
    </row>
    <row r="13" spans="1:11" s="517" customFormat="1">
      <c r="A13" s="490"/>
      <c r="B13" s="1117" t="s">
        <v>1390</v>
      </c>
      <c r="C13" s="1092"/>
      <c r="D13" s="1092"/>
      <c r="E13" s="549"/>
      <c r="F13" s="549"/>
      <c r="G13" s="549"/>
      <c r="H13" s="549"/>
      <c r="I13" s="549"/>
      <c r="J13" s="1152">
        <f t="shared" si="0"/>
        <v>0</v>
      </c>
      <c r="K13" s="1153">
        <f t="shared" si="1"/>
        <v>0</v>
      </c>
    </row>
    <row r="14" spans="1:11" s="517" customFormat="1">
      <c r="A14" s="490"/>
      <c r="B14" s="1116" t="s">
        <v>1391</v>
      </c>
      <c r="C14" s="1092"/>
      <c r="D14" s="1092"/>
      <c r="E14" s="549"/>
      <c r="F14" s="549"/>
      <c r="G14" s="549"/>
      <c r="H14" s="549"/>
      <c r="I14" s="549"/>
      <c r="J14" s="1152">
        <f t="shared" si="0"/>
        <v>0</v>
      </c>
      <c r="K14" s="1153">
        <f t="shared" si="1"/>
        <v>0</v>
      </c>
    </row>
    <row r="15" spans="1:11" s="517" customFormat="1">
      <c r="A15" s="490"/>
      <c r="B15" s="1116" t="s">
        <v>1392</v>
      </c>
      <c r="C15" s="1092"/>
      <c r="D15" s="1092"/>
      <c r="E15" s="549"/>
      <c r="F15" s="549"/>
      <c r="G15" s="549"/>
      <c r="H15" s="549"/>
      <c r="I15" s="549"/>
      <c r="J15" s="1152">
        <f t="shared" si="0"/>
        <v>0</v>
      </c>
      <c r="K15" s="1153">
        <f t="shared" si="1"/>
        <v>0</v>
      </c>
    </row>
    <row r="16" spans="1:11" s="517" customFormat="1">
      <c r="A16" s="490"/>
      <c r="B16" s="1116" t="s">
        <v>1393</v>
      </c>
      <c r="C16" s="1092"/>
      <c r="D16" s="1092"/>
      <c r="E16" s="549"/>
      <c r="F16" s="549"/>
      <c r="G16" s="549"/>
      <c r="H16" s="549"/>
      <c r="I16" s="549"/>
      <c r="J16" s="1152">
        <f t="shared" si="0"/>
        <v>0</v>
      </c>
      <c r="K16" s="1153">
        <f t="shared" si="1"/>
        <v>0</v>
      </c>
    </row>
    <row r="17" spans="1:11" s="517" customFormat="1">
      <c r="A17" s="490"/>
      <c r="B17" s="1116" t="s">
        <v>1394</v>
      </c>
      <c r="C17" s="1092"/>
      <c r="D17" s="1092"/>
      <c r="E17" s="549"/>
      <c r="F17" s="549"/>
      <c r="G17" s="549"/>
      <c r="H17" s="549"/>
      <c r="I17" s="549"/>
      <c r="J17" s="1152">
        <f t="shared" si="0"/>
        <v>0</v>
      </c>
      <c r="K17" s="1153">
        <f t="shared" si="1"/>
        <v>0</v>
      </c>
    </row>
    <row r="18" spans="1:11" s="517" customFormat="1">
      <c r="A18" s="490"/>
      <c r="B18" s="1116" t="s">
        <v>119</v>
      </c>
      <c r="C18" s="1092"/>
      <c r="D18" s="1092"/>
      <c r="E18" s="549"/>
      <c r="F18" s="549"/>
      <c r="G18" s="549"/>
      <c r="H18" s="549"/>
      <c r="I18" s="549"/>
      <c r="J18" s="1152">
        <f t="shared" si="0"/>
        <v>0</v>
      </c>
      <c r="K18" s="1153">
        <f t="shared" si="1"/>
        <v>0</v>
      </c>
    </row>
    <row r="19" spans="1:11" s="517" customFormat="1">
      <c r="A19" s="490"/>
      <c r="B19" s="1118" t="s">
        <v>120</v>
      </c>
      <c r="C19" s="1092"/>
      <c r="D19" s="1092"/>
      <c r="E19" s="549"/>
      <c r="F19" s="549"/>
      <c r="G19" s="549"/>
      <c r="H19" s="549"/>
      <c r="I19" s="549"/>
      <c r="J19" s="1152">
        <f t="shared" si="0"/>
        <v>0</v>
      </c>
      <c r="K19" s="1153">
        <f t="shared" si="1"/>
        <v>0</v>
      </c>
    </row>
    <row r="20" spans="1:11" s="517" customFormat="1">
      <c r="A20" s="490"/>
      <c r="B20" s="1116" t="s">
        <v>121</v>
      </c>
      <c r="C20" s="1092"/>
      <c r="D20" s="1092"/>
      <c r="E20" s="549"/>
      <c r="F20" s="549"/>
      <c r="G20" s="549"/>
      <c r="H20" s="549"/>
      <c r="I20" s="549"/>
      <c r="J20" s="1152">
        <f t="shared" si="0"/>
        <v>0</v>
      </c>
      <c r="K20" s="1153">
        <f t="shared" si="1"/>
        <v>0</v>
      </c>
    </row>
    <row r="21" spans="1:11" s="517" customFormat="1">
      <c r="A21" s="490"/>
      <c r="B21" s="1116" t="s">
        <v>218</v>
      </c>
      <c r="C21" s="1092"/>
      <c r="D21" s="1092"/>
      <c r="E21" s="549"/>
      <c r="F21" s="549"/>
      <c r="G21" s="549"/>
      <c r="H21" s="549"/>
      <c r="I21" s="549"/>
      <c r="J21" s="1152">
        <f t="shared" si="0"/>
        <v>0</v>
      </c>
      <c r="K21" s="1153">
        <f t="shared" si="1"/>
        <v>0</v>
      </c>
    </row>
    <row r="22" spans="1:11" s="517" customFormat="1">
      <c r="A22" s="490"/>
      <c r="B22" s="1116" t="s">
        <v>122</v>
      </c>
      <c r="C22" s="1092"/>
      <c r="D22" s="1092"/>
      <c r="E22" s="549"/>
      <c r="F22" s="549"/>
      <c r="G22" s="549"/>
      <c r="H22" s="549"/>
      <c r="I22" s="549"/>
      <c r="J22" s="1152">
        <f t="shared" si="0"/>
        <v>0</v>
      </c>
      <c r="K22" s="1153">
        <f t="shared" si="1"/>
        <v>0</v>
      </c>
    </row>
    <row r="23" spans="1:11" s="517" customFormat="1">
      <c r="A23" s="490"/>
      <c r="B23" s="1116" t="s">
        <v>123</v>
      </c>
      <c r="C23" s="1092"/>
      <c r="D23" s="1092"/>
      <c r="E23" s="549"/>
      <c r="F23" s="549"/>
      <c r="G23" s="549"/>
      <c r="H23" s="549"/>
      <c r="I23" s="549"/>
      <c r="J23" s="1152">
        <f t="shared" si="0"/>
        <v>0</v>
      </c>
      <c r="K23" s="1153">
        <f t="shared" si="1"/>
        <v>0</v>
      </c>
    </row>
    <row r="24" spans="1:11" s="517" customFormat="1">
      <c r="A24" s="490"/>
      <c r="B24" s="1116" t="s">
        <v>1395</v>
      </c>
      <c r="C24" s="1092"/>
      <c r="D24" s="1092"/>
      <c r="E24" s="549"/>
      <c r="F24" s="549"/>
      <c r="G24" s="549"/>
      <c r="H24" s="549"/>
      <c r="I24" s="549"/>
      <c r="J24" s="1152">
        <f t="shared" si="0"/>
        <v>0</v>
      </c>
      <c r="K24" s="1153">
        <f t="shared" si="1"/>
        <v>0</v>
      </c>
    </row>
    <row r="25" spans="1:11" s="517" customFormat="1">
      <c r="A25" s="490"/>
      <c r="B25" s="1116" t="s">
        <v>124</v>
      </c>
      <c r="C25" s="1092"/>
      <c r="D25" s="1092"/>
      <c r="E25" s="549"/>
      <c r="F25" s="549"/>
      <c r="G25" s="549"/>
      <c r="H25" s="549"/>
      <c r="I25" s="549"/>
      <c r="J25" s="1152">
        <f t="shared" si="0"/>
        <v>0</v>
      </c>
      <c r="K25" s="1153">
        <f t="shared" si="1"/>
        <v>0</v>
      </c>
    </row>
    <row r="26" spans="1:11" s="349" customFormat="1">
      <c r="A26" s="1106"/>
      <c r="B26" s="1119" t="s">
        <v>125</v>
      </c>
      <c r="C26" s="1148">
        <f>SUM(C7:C25)</f>
        <v>0</v>
      </c>
      <c r="D26" s="1594">
        <f>SUM(D7:D25)</f>
        <v>0</v>
      </c>
      <c r="E26" s="1596">
        <f t="shared" ref="E26:H26" si="2">SUM(E7:E25)</f>
        <v>0</v>
      </c>
      <c r="F26" s="1596">
        <f t="shared" si="2"/>
        <v>0</v>
      </c>
      <c r="G26" s="1596">
        <f t="shared" si="2"/>
        <v>0</v>
      </c>
      <c r="H26" s="1596">
        <f t="shared" si="2"/>
        <v>0</v>
      </c>
      <c r="I26" s="1596">
        <f>SUM(I7:I25)</f>
        <v>0</v>
      </c>
      <c r="J26" s="1595">
        <f>SUM(J7:J25)</f>
        <v>0</v>
      </c>
      <c r="K26" s="1148">
        <f>SUM(K7:K25)</f>
        <v>0</v>
      </c>
    </row>
    <row r="27" spans="1:11" s="517" customFormat="1" ht="13.5" thickBot="1">
      <c r="A27" s="1126"/>
      <c r="B27" s="1127"/>
      <c r="C27" s="1151"/>
      <c r="D27" s="1149"/>
      <c r="E27" s="1145"/>
      <c r="F27" s="1145"/>
      <c r="G27" s="1145"/>
      <c r="H27" s="1145"/>
      <c r="I27" s="1145"/>
      <c r="J27" s="1150"/>
      <c r="K27" s="1151"/>
    </row>
    <row r="28" spans="1:11" s="517" customFormat="1"/>
    <row r="29" spans="1:11" s="517" customFormat="1"/>
    <row r="30" spans="1:11" ht="15.75">
      <c r="A30" s="551" t="s">
        <v>455</v>
      </c>
      <c r="B30" s="551"/>
    </row>
    <row r="31" spans="1:11" ht="14.25">
      <c r="B31" s="552" t="s">
        <v>456</v>
      </c>
    </row>
    <row r="32" spans="1:11" ht="76.5">
      <c r="B32" s="553" t="s">
        <v>551</v>
      </c>
    </row>
    <row r="33" spans="1:11">
      <c r="B33" s="481"/>
    </row>
    <row r="34" spans="1:11">
      <c r="B34" s="481"/>
    </row>
    <row r="35" spans="1:11" ht="14.25">
      <c r="B35" s="552" t="s">
        <v>457</v>
      </c>
    </row>
    <row r="36" spans="1:11" ht="63.75">
      <c r="B36" s="553" t="s">
        <v>552</v>
      </c>
    </row>
    <row r="39" spans="1:11" ht="15.75">
      <c r="A39" s="1597" t="s">
        <v>1539</v>
      </c>
      <c r="B39" s="1027"/>
      <c r="C39" s="1027"/>
      <c r="D39" s="1027"/>
      <c r="E39" s="1027"/>
      <c r="F39" s="1027"/>
      <c r="G39" s="1027"/>
      <c r="H39" s="1027"/>
      <c r="I39" s="1027"/>
      <c r="J39" s="1027"/>
      <c r="K39" s="1027"/>
    </row>
    <row r="40" spans="1:11">
      <c r="A40" s="1963" t="s">
        <v>1538</v>
      </c>
      <c r="B40" s="2859" t="str">
        <f>ANNEXES!D19</f>
        <v>Un aperçu des investissements (réseau et hors réseau) effectués au cours de l'année écoulée, ainsi qu'une comparaison avec les investissements prévus et la motivation des écarts entre les investissements réels et prévus</v>
      </c>
      <c r="C40" s="2859"/>
      <c r="D40" s="2859"/>
      <c r="E40" s="2859"/>
      <c r="F40" s="2859"/>
      <c r="G40" s="2859"/>
      <c r="H40" s="2859"/>
      <c r="I40" s="2859"/>
      <c r="J40" s="2859"/>
      <c r="K40" s="2859"/>
    </row>
    <row r="41" spans="1:11">
      <c r="A41" s="741"/>
      <c r="B41" s="1027"/>
      <c r="C41" s="696"/>
      <c r="D41" s="696"/>
      <c r="E41" s="696"/>
      <c r="F41" s="696"/>
      <c r="G41" s="696"/>
      <c r="H41" s="696"/>
      <c r="I41" s="696"/>
      <c r="J41" s="696"/>
      <c r="K41" s="696"/>
    </row>
    <row r="42" spans="1:11" ht="36.75" customHeight="1">
      <c r="A42" s="2852"/>
      <c r="B42" s="2853"/>
    </row>
    <row r="43" spans="1:11">
      <c r="A43" s="741"/>
      <c r="B43" s="742"/>
    </row>
  </sheetData>
  <mergeCells count="6">
    <mergeCell ref="A42:B42"/>
    <mergeCell ref="A5:B6"/>
    <mergeCell ref="C5:C6"/>
    <mergeCell ref="D5:J5"/>
    <mergeCell ref="K5:K6"/>
    <mergeCell ref="B40:K40"/>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sheetPr published="0" enableFormatConditionsCalculation="0"/>
  <dimension ref="A1:S27"/>
  <sheetViews>
    <sheetView showGridLines="0" zoomScaleNormal="100" zoomScaleSheetLayoutView="100" workbookViewId="0">
      <selection activeCell="E33" sqref="E33"/>
    </sheetView>
  </sheetViews>
  <sheetFormatPr baseColWidth="10" defaultColWidth="8.85546875" defaultRowHeight="12.75"/>
  <cols>
    <col min="1" max="1" width="57.85546875" style="208" customWidth="1"/>
    <col min="2" max="4" width="25.7109375" style="208" customWidth="1"/>
    <col min="5" max="5" width="28.5703125" style="208" customWidth="1"/>
    <col min="6" max="6" width="25.7109375" style="208" customWidth="1"/>
    <col min="7" max="16384" width="8.85546875" style="208"/>
  </cols>
  <sheetData>
    <row r="1" spans="1:19" s="275" customFormat="1" ht="18">
      <c r="A1" s="1084" t="s">
        <v>870</v>
      </c>
      <c r="B1" s="1093"/>
      <c r="C1" s="1093"/>
      <c r="D1" s="1094"/>
      <c r="E1" s="1094"/>
      <c r="F1" s="1090"/>
    </row>
    <row r="2" spans="1:19" s="276" customFormat="1" ht="11.25">
      <c r="A2" s="1085" t="str">
        <f>'PAGE DE GARDE'!C8</f>
        <v>GAZ</v>
      </c>
      <c r="B2" s="1086" t="str">
        <f>'PAGE DE GARDE'!C10</f>
        <v>REALITE 2015 V0</v>
      </c>
      <c r="C2" s="1095"/>
      <c r="D2" s="1096"/>
      <c r="E2" s="1096"/>
      <c r="F2" s="1088"/>
    </row>
    <row r="3" spans="1:19" s="276" customFormat="1" ht="11.25">
      <c r="A3" s="1087" t="str">
        <f>'PAGE DE GARDE'!C7</f>
        <v>GRD</v>
      </c>
      <c r="B3" s="1088"/>
      <c r="C3" s="1095"/>
      <c r="D3" s="1096"/>
      <c r="E3" s="1096"/>
      <c r="F3" s="1088"/>
    </row>
    <row r="4" spans="1:19">
      <c r="A4" s="1062"/>
      <c r="E4" s="349"/>
      <c r="F4" s="1063"/>
    </row>
    <row r="5" spans="1:19" ht="13.5" thickBot="1"/>
    <row r="6" spans="1:19" ht="25.5">
      <c r="A6" s="1048" t="s">
        <v>126</v>
      </c>
      <c r="B6" s="1049" t="s">
        <v>127</v>
      </c>
      <c r="C6" s="2860" t="s">
        <v>128</v>
      </c>
      <c r="D6" s="2860"/>
      <c r="E6" s="1049" t="s">
        <v>1219</v>
      </c>
      <c r="F6" s="1052" t="s">
        <v>129</v>
      </c>
      <c r="G6" s="1064"/>
      <c r="H6" s="1064"/>
      <c r="I6" s="1064"/>
    </row>
    <row r="7" spans="1:19" ht="26.25" thickBot="1">
      <c r="A7" s="1050" t="s">
        <v>130</v>
      </c>
      <c r="B7" s="1051"/>
      <c r="C7" s="1053" t="s">
        <v>131</v>
      </c>
      <c r="D7" s="1053" t="s">
        <v>132</v>
      </c>
      <c r="E7" s="1054"/>
      <c r="F7" s="1055"/>
      <c r="G7" s="1065"/>
      <c r="H7" s="1065"/>
      <c r="I7" s="1065"/>
      <c r="J7" s="1065"/>
      <c r="K7" s="1065"/>
      <c r="L7" s="1065"/>
      <c r="M7" s="1065"/>
      <c r="N7" s="1065"/>
      <c r="O7" s="1065"/>
      <c r="P7" s="1066"/>
      <c r="Q7" s="1066"/>
      <c r="R7" s="1066"/>
      <c r="S7" s="1066"/>
    </row>
    <row r="8" spans="1:19">
      <c r="A8" s="1599" t="s">
        <v>157</v>
      </c>
      <c r="B8" s="1600">
        <f>HYPOTHESES!B43</f>
        <v>0.03</v>
      </c>
      <c r="C8" s="1067"/>
      <c r="D8" s="2191"/>
      <c r="E8" s="2188"/>
      <c r="F8" s="1070"/>
    </row>
    <row r="9" spans="1:19">
      <c r="A9" s="1599" t="s">
        <v>158</v>
      </c>
      <c r="B9" s="1600">
        <f>HYPOTHESES!B44</f>
        <v>0.02</v>
      </c>
      <c r="C9" s="1071"/>
      <c r="D9" s="2192"/>
      <c r="E9" s="2190"/>
      <c r="F9" s="1074"/>
    </row>
    <row r="10" spans="1:19">
      <c r="A10" s="1599" t="s">
        <v>1292</v>
      </c>
      <c r="B10" s="1600">
        <f>HYPOTHESES!B45</f>
        <v>0.02</v>
      </c>
      <c r="C10" s="2187"/>
      <c r="D10" s="2192"/>
      <c r="E10" s="2188"/>
      <c r="F10" s="2188"/>
    </row>
    <row r="11" spans="1:19">
      <c r="A11" s="1599" t="s">
        <v>1293</v>
      </c>
      <c r="B11" s="1600">
        <f>HYPOTHESES!B46</f>
        <v>0.03</v>
      </c>
      <c r="C11" s="2187"/>
      <c r="D11" s="2192"/>
      <c r="E11" s="2190"/>
      <c r="F11" s="2190"/>
    </row>
    <row r="12" spans="1:19">
      <c r="A12" s="1599" t="s">
        <v>855</v>
      </c>
      <c r="B12" s="1600">
        <f>HYPOTHESES!B47</f>
        <v>0.03</v>
      </c>
      <c r="C12" s="2002"/>
      <c r="D12" s="2003"/>
      <c r="E12" s="2185"/>
      <c r="F12" s="2186"/>
    </row>
    <row r="13" spans="1:19">
      <c r="A13" s="1599" t="s">
        <v>856</v>
      </c>
      <c r="B13" s="1600">
        <f>HYPOTHESES!B48</f>
        <v>0.03</v>
      </c>
      <c r="C13" s="1071"/>
      <c r="D13" s="1072"/>
      <c r="E13" s="1075"/>
      <c r="F13" s="1074"/>
    </row>
    <row r="14" spans="1:19">
      <c r="A14" s="1599" t="s">
        <v>857</v>
      </c>
      <c r="B14" s="1600">
        <f>HYPOTHESES!B49</f>
        <v>0.1</v>
      </c>
      <c r="C14" s="1071"/>
      <c r="D14" s="1072"/>
      <c r="E14" s="1073"/>
      <c r="F14" s="1076"/>
    </row>
    <row r="15" spans="1:19">
      <c r="A15" s="1599" t="s">
        <v>858</v>
      </c>
      <c r="B15" s="1600">
        <f>HYPOTHESES!B50</f>
        <v>0.1</v>
      </c>
      <c r="C15" s="1071"/>
      <c r="D15" s="1072"/>
      <c r="E15" s="1075"/>
      <c r="F15" s="1074"/>
    </row>
    <row r="16" spans="1:19">
      <c r="A16" s="1599" t="s">
        <v>121</v>
      </c>
      <c r="B16" s="1600">
        <f>HYPOTHESES!B51</f>
        <v>0.2</v>
      </c>
      <c r="C16" s="1071"/>
      <c r="D16" s="1072"/>
      <c r="E16" s="1073"/>
      <c r="F16" s="1076"/>
    </row>
    <row r="17" spans="1:6">
      <c r="A17" s="1599" t="s">
        <v>218</v>
      </c>
      <c r="B17" s="1600">
        <f>HYPOTHESES!B52</f>
        <v>0.1</v>
      </c>
      <c r="C17" s="1071"/>
      <c r="D17" s="1072"/>
      <c r="E17" s="1075"/>
      <c r="F17" s="1074"/>
    </row>
    <row r="18" spans="1:6">
      <c r="A18" s="1599" t="s">
        <v>122</v>
      </c>
      <c r="B18" s="1600">
        <f>HYPOTHESES!B53</f>
        <v>0.1</v>
      </c>
      <c r="C18" s="1071"/>
      <c r="D18" s="1072"/>
      <c r="E18" s="1073"/>
      <c r="F18" s="1076"/>
    </row>
    <row r="19" spans="1:6">
      <c r="A19" s="1599" t="s">
        <v>859</v>
      </c>
      <c r="B19" s="1600">
        <f>HYPOTHESES!B54</f>
        <v>0.33</v>
      </c>
      <c r="C19" s="1071"/>
      <c r="D19" s="1072"/>
      <c r="E19" s="1075"/>
      <c r="F19" s="1074"/>
    </row>
    <row r="20" spans="1:6">
      <c r="A20" s="1599" t="s">
        <v>860</v>
      </c>
      <c r="B20" s="1600">
        <f>HYPOTHESES!B55</f>
        <v>0.1</v>
      </c>
      <c r="C20" s="1071"/>
      <c r="D20" s="1072"/>
      <c r="E20" s="1069"/>
      <c r="F20" s="1070"/>
    </row>
    <row r="21" spans="1:6" ht="13.5" thickBot="1">
      <c r="A21" s="1599" t="s">
        <v>124</v>
      </c>
      <c r="B21" s="1600">
        <f>HYPOTHESES!B56</f>
        <v>0.1</v>
      </c>
      <c r="C21" s="1071"/>
      <c r="D21" s="1072"/>
      <c r="E21" s="1069"/>
      <c r="F21" s="1070"/>
    </row>
    <row r="22" spans="1:6">
      <c r="A22" s="1056"/>
      <c r="B22" s="1056"/>
      <c r="C22" s="1601"/>
      <c r="D22" s="1301"/>
      <c r="E22" s="1178"/>
      <c r="F22" s="1181"/>
    </row>
    <row r="23" spans="1:6">
      <c r="A23" s="1057" t="s">
        <v>869</v>
      </c>
      <c r="B23" s="1058"/>
      <c r="C23" s="1602">
        <f>SUM(C8:C21)</f>
        <v>0</v>
      </c>
      <c r="D23" s="1302">
        <f>SUM(D8:D21)</f>
        <v>0</v>
      </c>
      <c r="E23" s="1179">
        <f>SUM(E8:E21)</f>
        <v>0</v>
      </c>
      <c r="F23" s="1182">
        <f>SUM(F8:F21)</f>
        <v>0</v>
      </c>
    </row>
    <row r="24" spans="1:6" ht="13.5" thickBot="1">
      <c r="A24" s="1059"/>
      <c r="B24" s="1059"/>
      <c r="C24" s="1603"/>
      <c r="D24" s="1303"/>
      <c r="E24" s="1180"/>
      <c r="F24" s="1183"/>
    </row>
    <row r="25" spans="1:6">
      <c r="A25" s="1077" t="s">
        <v>1220</v>
      </c>
    </row>
    <row r="26" spans="1:6">
      <c r="A26" s="1077"/>
    </row>
    <row r="27" spans="1:6">
      <c r="A27" s="1077"/>
    </row>
  </sheetData>
  <mergeCells count="1">
    <mergeCell ref="C6:D6"/>
  </mergeCells>
  <phoneticPr fontId="63"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6.xml><?xml version="1.0" encoding="utf-8"?>
<worksheet xmlns="http://schemas.openxmlformats.org/spreadsheetml/2006/main" xmlns:r="http://schemas.openxmlformats.org/officeDocument/2006/relationships">
  <sheetPr published="0"/>
  <dimension ref="A1:S28"/>
  <sheetViews>
    <sheetView showGridLines="0" zoomScaleNormal="100" zoomScaleSheetLayoutView="100" workbookViewId="0">
      <selection activeCell="F37" sqref="F37"/>
    </sheetView>
  </sheetViews>
  <sheetFormatPr baseColWidth="10" defaultColWidth="8.85546875" defaultRowHeight="12.75"/>
  <cols>
    <col min="1" max="1" width="51" style="208" customWidth="1"/>
    <col min="2" max="4" width="25.7109375" style="208" customWidth="1"/>
    <col min="5" max="5" width="28.5703125" style="208" customWidth="1"/>
    <col min="6" max="6" width="25.7109375" style="208" customWidth="1"/>
    <col min="7" max="16384" width="8.85546875" style="208"/>
  </cols>
  <sheetData>
    <row r="1" spans="1:19" s="275" customFormat="1" ht="18">
      <c r="A1" s="1084" t="s">
        <v>871</v>
      </c>
      <c r="B1" s="1093"/>
      <c r="C1" s="1093"/>
      <c r="D1" s="1094"/>
      <c r="E1" s="1094"/>
      <c r="F1" s="1090"/>
    </row>
    <row r="2" spans="1:19" s="276" customFormat="1" ht="11.25">
      <c r="A2" s="1085" t="str">
        <f>'PAGE DE GARDE'!C8</f>
        <v>GAZ</v>
      </c>
      <c r="B2" s="1086" t="str">
        <f>'PAGE DE GARDE'!C10</f>
        <v>REALITE 2015 V0</v>
      </c>
      <c r="C2" s="1095"/>
      <c r="D2" s="1096"/>
      <c r="E2" s="1096"/>
      <c r="F2" s="1088"/>
    </row>
    <row r="3" spans="1:19" s="276" customFormat="1" ht="11.25">
      <c r="A3" s="1087" t="str">
        <f>'PAGE DE GARDE'!C7</f>
        <v>GRD</v>
      </c>
      <c r="B3" s="1088"/>
      <c r="C3" s="1095"/>
      <c r="D3" s="1096"/>
      <c r="E3" s="1096"/>
      <c r="F3" s="1088"/>
    </row>
    <row r="4" spans="1:19">
      <c r="A4" s="1062"/>
      <c r="E4" s="349"/>
      <c r="F4" s="1063"/>
    </row>
    <row r="5" spans="1:19" ht="13.5" thickBot="1"/>
    <row r="6" spans="1:19" ht="25.5">
      <c r="A6" s="1048" t="s">
        <v>126</v>
      </c>
      <c r="B6" s="1049" t="s">
        <v>127</v>
      </c>
      <c r="C6" s="2860" t="s">
        <v>128</v>
      </c>
      <c r="D6" s="2860"/>
      <c r="E6" s="1049" t="s">
        <v>1219</v>
      </c>
      <c r="F6" s="1052" t="s">
        <v>129</v>
      </c>
      <c r="G6" s="1064"/>
      <c r="H6" s="1064"/>
      <c r="I6" s="1064"/>
    </row>
    <row r="7" spans="1:19" ht="26.25" thickBot="1">
      <c r="A7" s="1050" t="s">
        <v>130</v>
      </c>
      <c r="B7" s="1051"/>
      <c r="C7" s="1053" t="s">
        <v>131</v>
      </c>
      <c r="D7" s="1053" t="s">
        <v>132</v>
      </c>
      <c r="E7" s="1054"/>
      <c r="F7" s="1055"/>
      <c r="G7" s="1065"/>
      <c r="H7" s="1065"/>
      <c r="I7" s="1065"/>
      <c r="J7" s="1065"/>
      <c r="K7" s="1065"/>
      <c r="L7" s="1065"/>
      <c r="M7" s="1065"/>
      <c r="N7" s="1065"/>
      <c r="O7" s="1065"/>
      <c r="P7" s="1066"/>
      <c r="Q7" s="1066"/>
      <c r="R7" s="1066"/>
      <c r="S7" s="1066"/>
    </row>
    <row r="8" spans="1:19">
      <c r="A8" s="1599" t="s">
        <v>157</v>
      </c>
      <c r="B8" s="1600">
        <f>HYPOTHESES!B43</f>
        <v>0.03</v>
      </c>
      <c r="C8" s="1067"/>
      <c r="D8" s="1068"/>
      <c r="E8" s="1069"/>
      <c r="F8" s="1070"/>
    </row>
    <row r="9" spans="1:19">
      <c r="A9" s="1599" t="s">
        <v>158</v>
      </c>
      <c r="B9" s="1600">
        <f>HYPOTHESES!B44</f>
        <v>0.02</v>
      </c>
      <c r="C9" s="1071"/>
      <c r="D9" s="1072"/>
      <c r="E9" s="1073"/>
      <c r="F9" s="1074"/>
    </row>
    <row r="10" spans="1:19">
      <c r="A10" s="1599" t="s">
        <v>1292</v>
      </c>
      <c r="B10" s="1600">
        <f>HYPOTHESES!B45</f>
        <v>0.02</v>
      </c>
      <c r="C10" s="2002"/>
      <c r="D10" s="2003"/>
      <c r="E10" s="1075"/>
      <c r="F10" s="1076"/>
    </row>
    <row r="11" spans="1:19">
      <c r="A11" s="1599" t="s">
        <v>1293</v>
      </c>
      <c r="B11" s="1600">
        <f>HYPOTHESES!B46</f>
        <v>0.03</v>
      </c>
      <c r="C11" s="1071"/>
      <c r="D11" s="1072"/>
      <c r="E11" s="1075"/>
      <c r="F11" s="1074"/>
    </row>
    <row r="12" spans="1:19">
      <c r="A12" s="1599" t="s">
        <v>855</v>
      </c>
      <c r="B12" s="1600">
        <f>HYPOTHESES!B47</f>
        <v>0.03</v>
      </c>
      <c r="C12" s="1071"/>
      <c r="D12" s="1072"/>
      <c r="E12" s="1073"/>
      <c r="F12" s="1076"/>
    </row>
    <row r="13" spans="1:19">
      <c r="A13" s="1599" t="s">
        <v>856</v>
      </c>
      <c r="B13" s="1600">
        <f>HYPOTHESES!B48</f>
        <v>0.03</v>
      </c>
      <c r="C13" s="2002"/>
      <c r="D13" s="2003"/>
      <c r="E13" s="2185"/>
      <c r="F13" s="2186"/>
    </row>
    <row r="14" spans="1:19">
      <c r="A14" s="1599" t="s">
        <v>857</v>
      </c>
      <c r="B14" s="1600">
        <f>HYPOTHESES!B49</f>
        <v>0.1</v>
      </c>
      <c r="C14" s="2002"/>
      <c r="D14" s="2003"/>
      <c r="E14" s="2185"/>
      <c r="F14" s="2186"/>
    </row>
    <row r="15" spans="1:19">
      <c r="A15" s="1599" t="s">
        <v>858</v>
      </c>
      <c r="B15" s="1600">
        <f>HYPOTHESES!B50</f>
        <v>0.1</v>
      </c>
      <c r="C15" s="1071"/>
      <c r="D15" s="1072"/>
      <c r="E15" s="1073"/>
      <c r="F15" s="1076"/>
    </row>
    <row r="16" spans="1:19">
      <c r="A16" s="1599" t="s">
        <v>121</v>
      </c>
      <c r="B16" s="1600">
        <f>HYPOTHESES!B51</f>
        <v>0.2</v>
      </c>
      <c r="C16" s="1071"/>
      <c r="D16" s="1072"/>
      <c r="E16" s="1075"/>
      <c r="F16" s="1074"/>
    </row>
    <row r="17" spans="1:6">
      <c r="A17" s="1599" t="s">
        <v>218</v>
      </c>
      <c r="B17" s="1600">
        <f>HYPOTHESES!B52</f>
        <v>0.1</v>
      </c>
      <c r="C17" s="1071"/>
      <c r="D17" s="1072"/>
      <c r="E17" s="1073"/>
      <c r="F17" s="1076"/>
    </row>
    <row r="18" spans="1:6">
      <c r="A18" s="1599" t="s">
        <v>122</v>
      </c>
      <c r="B18" s="1600">
        <f>HYPOTHESES!B53</f>
        <v>0.1</v>
      </c>
      <c r="C18" s="1071"/>
      <c r="D18" s="1072"/>
      <c r="E18" s="1075"/>
      <c r="F18" s="1074"/>
    </row>
    <row r="19" spans="1:6">
      <c r="A19" s="1599" t="s">
        <v>859</v>
      </c>
      <c r="B19" s="1600">
        <f>HYPOTHESES!B54</f>
        <v>0.33</v>
      </c>
      <c r="C19" s="1071"/>
      <c r="D19" s="1072"/>
      <c r="E19" s="1073"/>
      <c r="F19" s="1076"/>
    </row>
    <row r="20" spans="1:6">
      <c r="A20" s="1599" t="s">
        <v>860</v>
      </c>
      <c r="B20" s="1600">
        <f>HYPOTHESES!B55</f>
        <v>0.1</v>
      </c>
      <c r="C20" s="1071"/>
      <c r="D20" s="1072"/>
      <c r="E20" s="1075"/>
      <c r="F20" s="1074"/>
    </row>
    <row r="21" spans="1:6">
      <c r="A21" s="1599" t="s">
        <v>124</v>
      </c>
      <c r="B21" s="1600">
        <f>HYPOTHESES!B56</f>
        <v>0.1</v>
      </c>
      <c r="C21" s="1071"/>
      <c r="D21" s="1072"/>
      <c r="E21" s="2189"/>
      <c r="F21" s="2190"/>
    </row>
    <row r="22" spans="1:6" ht="13.5" thickBot="1">
      <c r="A22" s="1604" t="s">
        <v>861</v>
      </c>
      <c r="B22" s="1600">
        <f>HYPOTHESES!B57</f>
        <v>0.2</v>
      </c>
      <c r="C22" s="1071"/>
      <c r="D22" s="1072"/>
      <c r="E22" s="2189"/>
      <c r="F22" s="2193"/>
    </row>
    <row r="23" spans="1:6">
      <c r="A23" s="1056"/>
      <c r="B23" s="1056"/>
      <c r="C23" s="1601"/>
      <c r="D23" s="1301"/>
      <c r="E23" s="1178"/>
      <c r="F23" s="1181"/>
    </row>
    <row r="24" spans="1:6">
      <c r="A24" s="1057" t="s">
        <v>869</v>
      </c>
      <c r="B24" s="1058"/>
      <c r="C24" s="1602">
        <f>SUM(C8:C22)</f>
        <v>0</v>
      </c>
      <c r="D24" s="1302">
        <f>SUM(D8:D22)</f>
        <v>0</v>
      </c>
      <c r="E24" s="1179">
        <f>SUM(E8:E22)</f>
        <v>0</v>
      </c>
      <c r="F24" s="1182">
        <f>SUM(F8:F22)</f>
        <v>0</v>
      </c>
    </row>
    <row r="25" spans="1:6" ht="13.5" thickBot="1">
      <c r="A25" s="1059"/>
      <c r="B25" s="1059"/>
      <c r="C25" s="1603"/>
      <c r="D25" s="1303"/>
      <c r="E25" s="1180"/>
      <c r="F25" s="1183"/>
    </row>
    <row r="26" spans="1:6">
      <c r="A26" s="1077" t="s">
        <v>1220</v>
      </c>
    </row>
    <row r="27" spans="1:6">
      <c r="A27" s="1077"/>
    </row>
    <row r="28" spans="1:6">
      <c r="A28" s="1077"/>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7.xml><?xml version="1.0" encoding="utf-8"?>
<worksheet xmlns="http://schemas.openxmlformats.org/spreadsheetml/2006/main" xmlns:r="http://schemas.openxmlformats.org/officeDocument/2006/relationships">
  <sheetPr published="0" enableFormatConditionsCalculation="0">
    <pageSetUpPr fitToPage="1"/>
  </sheetPr>
  <dimension ref="A1:J90"/>
  <sheetViews>
    <sheetView showGridLines="0" zoomScaleNormal="100" zoomScaleSheetLayoutView="100" workbookViewId="0">
      <selection activeCell="A35" sqref="A35"/>
    </sheetView>
  </sheetViews>
  <sheetFormatPr baseColWidth="10" defaultColWidth="8.85546875" defaultRowHeight="12.75"/>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81" customFormat="1" ht="18">
      <c r="A1" s="75" t="s">
        <v>837</v>
      </c>
      <c r="B1" s="75"/>
      <c r="C1" s="75"/>
      <c r="D1" s="75"/>
      <c r="E1" s="80"/>
      <c r="F1" s="78"/>
      <c r="G1" s="82"/>
      <c r="H1" s="82"/>
      <c r="I1" s="82"/>
    </row>
    <row r="2" spans="1:10" s="15" customFormat="1" ht="11.25">
      <c r="A2" s="62" t="str">
        <f>'PAGE DE GARDE'!C8</f>
        <v>GAZ</v>
      </c>
      <c r="B2" s="62"/>
      <c r="C2" s="62"/>
      <c r="D2" s="62"/>
      <c r="E2" s="71"/>
      <c r="F2" s="70"/>
      <c r="G2" s="73"/>
      <c r="H2" s="73"/>
      <c r="I2" s="73"/>
    </row>
    <row r="3" spans="1:10" s="15" customFormat="1" ht="11.25">
      <c r="A3" s="270" t="str">
        <f>'PAGE DE GARDE'!C7</f>
        <v>GRD</v>
      </c>
      <c r="B3" s="62"/>
      <c r="C3" s="62"/>
      <c r="D3" s="62"/>
      <c r="E3" s="71"/>
      <c r="F3" s="70"/>
      <c r="G3" s="73"/>
      <c r="H3" s="73"/>
      <c r="I3" s="73"/>
    </row>
    <row r="4" spans="1:10">
      <c r="B4" s="5"/>
      <c r="C4" s="5"/>
      <c r="D4" s="5"/>
      <c r="E4" s="5"/>
      <c r="F4" s="5"/>
    </row>
    <row r="5" spans="1:10">
      <c r="B5" s="5"/>
      <c r="C5" s="5"/>
      <c r="D5" s="5"/>
      <c r="E5" s="5"/>
      <c r="F5" s="5"/>
    </row>
    <row r="6" spans="1:10" ht="13.5" thickBot="1"/>
    <row r="7" spans="1:10" ht="13.5" thickBot="1">
      <c r="A7" s="1608"/>
      <c r="B7" s="85"/>
      <c r="C7" s="2771" t="str">
        <f>'PAGE DE GARDE'!B16</f>
        <v>REALITE 2014</v>
      </c>
      <c r="D7" s="2772"/>
      <c r="E7" s="2861"/>
      <c r="F7" s="41"/>
      <c r="G7" s="2771" t="str">
        <f>'PAGE DE GARDE'!B14</f>
        <v>REALITE 2015</v>
      </c>
      <c r="H7" s="2772"/>
      <c r="I7" s="2861"/>
      <c r="J7" s="41"/>
    </row>
    <row r="8" spans="1:10">
      <c r="A8" s="1609"/>
      <c r="B8" s="115"/>
      <c r="C8" s="1619"/>
      <c r="D8" s="1620"/>
      <c r="E8" s="1621"/>
      <c r="F8" s="41"/>
      <c r="G8" s="1619"/>
      <c r="H8" s="1620"/>
      <c r="I8" s="1621"/>
      <c r="J8" s="41"/>
    </row>
    <row r="9" spans="1:10">
      <c r="A9" s="1610" t="s">
        <v>3</v>
      </c>
      <c r="B9" s="116"/>
      <c r="C9" s="1622" t="s">
        <v>133</v>
      </c>
      <c r="D9" s="1623" t="s">
        <v>134</v>
      </c>
      <c r="E9" s="1636" t="s">
        <v>232</v>
      </c>
      <c r="F9" s="41"/>
      <c r="G9" s="1622" t="s">
        <v>133</v>
      </c>
      <c r="H9" s="1623" t="s">
        <v>134</v>
      </c>
      <c r="I9" s="1636" t="s">
        <v>232</v>
      </c>
      <c r="J9" s="41"/>
    </row>
    <row r="10" spans="1:10">
      <c r="A10" s="1610" t="s">
        <v>135</v>
      </c>
      <c r="B10" s="86"/>
      <c r="C10" s="1630"/>
      <c r="D10" s="1631"/>
      <c r="E10" s="1637"/>
      <c r="F10" s="41"/>
      <c r="G10" s="1624"/>
      <c r="H10" s="1625"/>
      <c r="I10" s="1637"/>
      <c r="J10" s="41"/>
    </row>
    <row r="11" spans="1:10">
      <c r="A11" s="1611"/>
      <c r="B11" s="115"/>
      <c r="C11" s="1626"/>
      <c r="D11" s="1627"/>
      <c r="E11" s="1638"/>
      <c r="F11" s="41"/>
      <c r="G11" s="1626"/>
      <c r="H11" s="1627"/>
      <c r="I11" s="1638"/>
      <c r="J11" s="41"/>
    </row>
    <row r="12" spans="1:10">
      <c r="A12" s="1612"/>
      <c r="B12" s="90"/>
      <c r="C12" s="1642"/>
      <c r="D12" s="1643"/>
      <c r="E12" s="1644"/>
      <c r="F12" s="1645"/>
      <c r="G12" s="1642"/>
      <c r="H12" s="1643"/>
      <c r="I12" s="1644"/>
      <c r="J12" s="41"/>
    </row>
    <row r="13" spans="1:10">
      <c r="A13" s="1613" t="s">
        <v>136</v>
      </c>
      <c r="B13" s="86"/>
      <c r="C13" s="1630"/>
      <c r="D13" s="1631"/>
      <c r="E13" s="1640"/>
      <c r="F13" s="1645"/>
      <c r="G13" s="1630"/>
      <c r="H13" s="1631"/>
      <c r="I13" s="1640"/>
      <c r="J13" s="41"/>
    </row>
    <row r="14" spans="1:10">
      <c r="A14" s="1614"/>
      <c r="B14" s="117"/>
      <c r="C14" s="1630"/>
      <c r="D14" s="1631"/>
      <c r="E14" s="1640"/>
      <c r="F14" s="1645"/>
      <c r="G14" s="1630"/>
      <c r="H14" s="1631"/>
      <c r="I14" s="1640"/>
      <c r="J14" s="41"/>
    </row>
    <row r="15" spans="1:10">
      <c r="A15" s="1615" t="s">
        <v>137</v>
      </c>
      <c r="B15" s="117"/>
      <c r="C15" s="1632"/>
      <c r="D15" s="1633"/>
      <c r="E15" s="1639">
        <f>C15+D15</f>
        <v>0</v>
      </c>
      <c r="F15" s="1645"/>
      <c r="G15" s="1634"/>
      <c r="H15" s="1635"/>
      <c r="I15" s="1639">
        <f>G15+H15</f>
        <v>0</v>
      </c>
      <c r="J15" s="41"/>
    </row>
    <row r="16" spans="1:10">
      <c r="A16" s="1615" t="s">
        <v>138</v>
      </c>
      <c r="B16" s="117"/>
      <c r="C16" s="1632"/>
      <c r="D16" s="1633"/>
      <c r="E16" s="1639">
        <f>C16+D16</f>
        <v>0</v>
      </c>
      <c r="F16" s="1645"/>
      <c r="G16" s="1634"/>
      <c r="H16" s="1633"/>
      <c r="I16" s="1639">
        <f>G16+H16</f>
        <v>0</v>
      </c>
      <c r="J16" s="41"/>
    </row>
    <row r="17" spans="1:10">
      <c r="A17" s="1615" t="s">
        <v>139</v>
      </c>
      <c r="B17" s="117"/>
      <c r="C17" s="1632"/>
      <c r="D17" s="1633"/>
      <c r="E17" s="1639">
        <f>C17+D17</f>
        <v>0</v>
      </c>
      <c r="F17" s="1645"/>
      <c r="G17" s="1634"/>
      <c r="H17" s="1635"/>
      <c r="I17" s="1639">
        <f>G17+H17</f>
        <v>0</v>
      </c>
      <c r="J17" s="41"/>
    </row>
    <row r="18" spans="1:10">
      <c r="A18" s="1615" t="s">
        <v>140</v>
      </c>
      <c r="B18" s="117"/>
      <c r="C18" s="1632"/>
      <c r="D18" s="1633"/>
      <c r="E18" s="1639">
        <f>C18+D18</f>
        <v>0</v>
      </c>
      <c r="F18" s="1645"/>
      <c r="G18" s="1634"/>
      <c r="H18" s="1633"/>
      <c r="I18" s="1639">
        <f>G18+H18</f>
        <v>0</v>
      </c>
      <c r="J18" s="41"/>
    </row>
    <row r="19" spans="1:10">
      <c r="A19" s="1614"/>
      <c r="B19" s="117"/>
      <c r="C19" s="1628"/>
      <c r="D19" s="1629"/>
      <c r="E19" s="1640"/>
      <c r="F19" s="1645"/>
      <c r="G19" s="1630"/>
      <c r="H19" s="1631"/>
      <c r="I19" s="1640"/>
      <c r="J19" s="41"/>
    </row>
    <row r="20" spans="1:10">
      <c r="A20" s="1616" t="s">
        <v>322</v>
      </c>
      <c r="B20" s="87"/>
      <c r="C20" s="1628"/>
      <c r="D20" s="1629"/>
      <c r="E20" s="1640"/>
      <c r="F20" s="1645"/>
      <c r="G20" s="1630"/>
      <c r="H20" s="1631"/>
      <c r="I20" s="1640"/>
      <c r="J20" s="41"/>
    </row>
    <row r="21" spans="1:10">
      <c r="A21" s="1614"/>
      <c r="B21" s="117"/>
      <c r="C21" s="1628"/>
      <c r="D21" s="1629"/>
      <c r="E21" s="1640"/>
      <c r="F21" s="1645"/>
      <c r="G21" s="1630"/>
      <c r="H21" s="1631"/>
      <c r="I21" s="1640"/>
      <c r="J21" s="41"/>
    </row>
    <row r="22" spans="1:10">
      <c r="A22" s="1617" t="s">
        <v>141</v>
      </c>
      <c r="B22" s="118"/>
      <c r="C22" s="1632"/>
      <c r="D22" s="1633"/>
      <c r="E22" s="1639">
        <f>C22+D22</f>
        <v>0</v>
      </c>
      <c r="F22" s="1645"/>
      <c r="G22" s="1634"/>
      <c r="H22" s="1635"/>
      <c r="I22" s="1639">
        <f>G22+H22</f>
        <v>0</v>
      </c>
      <c r="J22" s="41"/>
    </row>
    <row r="23" spans="1:10">
      <c r="A23" s="1615" t="s">
        <v>142</v>
      </c>
      <c r="B23" s="117"/>
      <c r="C23" s="1632"/>
      <c r="D23" s="1633"/>
      <c r="E23" s="1639">
        <f>C23+D23</f>
        <v>0</v>
      </c>
      <c r="F23" s="1645"/>
      <c r="G23" s="1634"/>
      <c r="H23" s="1635"/>
      <c r="I23" s="1639">
        <f>G23+H23</f>
        <v>0</v>
      </c>
      <c r="J23" s="41"/>
    </row>
    <row r="24" spans="1:10" ht="13.5" thickBot="1">
      <c r="A24" s="1618"/>
      <c r="B24" s="117"/>
      <c r="C24" s="1646"/>
      <c r="D24" s="1647"/>
      <c r="E24" s="1648"/>
      <c r="F24" s="1645"/>
      <c r="G24" s="1649"/>
      <c r="H24" s="1650"/>
      <c r="I24" s="1648"/>
      <c r="J24" s="41"/>
    </row>
    <row r="25" spans="1:10">
      <c r="A25" s="1605"/>
      <c r="B25" s="90"/>
      <c r="C25" s="1651"/>
      <c r="D25" s="1652"/>
      <c r="E25" s="1653"/>
      <c r="F25" s="1645"/>
      <c r="G25" s="1651"/>
      <c r="H25" s="1652"/>
      <c r="I25" s="1653"/>
      <c r="J25" s="41"/>
    </row>
    <row r="26" spans="1:10">
      <c r="A26" s="1606" t="s">
        <v>368</v>
      </c>
      <c r="B26" s="35"/>
      <c r="C26" s="1654">
        <f>C15+C16+C17+C18-C22-C23</f>
        <v>0</v>
      </c>
      <c r="D26" s="1655">
        <f>D15+D16+D17+D18-D22-D23</f>
        <v>0</v>
      </c>
      <c r="E26" s="1656">
        <f>E15+E16+E17+E18-E22-E23</f>
        <v>0</v>
      </c>
      <c r="F26" s="1645"/>
      <c r="G26" s="1654">
        <f>G15+G16+G17+G18-G22-G23</f>
        <v>0</v>
      </c>
      <c r="H26" s="1655">
        <f>H15+H16+H17+H18-H22-H23</f>
        <v>0</v>
      </c>
      <c r="I26" s="1656">
        <f>I15+I16+I17+I18-I22-I23</f>
        <v>0</v>
      </c>
      <c r="J26" s="41"/>
    </row>
    <row r="27" spans="1:10" ht="13.5" thickBot="1">
      <c r="A27" s="1607"/>
      <c r="B27" s="90"/>
      <c r="C27" s="1657"/>
      <c r="D27" s="1658"/>
      <c r="E27" s="1659"/>
      <c r="F27" s="1645"/>
      <c r="G27" s="1657"/>
      <c r="H27" s="1658"/>
      <c r="I27" s="1659"/>
      <c r="J27" s="41"/>
    </row>
    <row r="28" spans="1:10">
      <c r="A28" s="36"/>
      <c r="B28" s="40"/>
      <c r="C28" s="36"/>
      <c r="D28" s="36"/>
      <c r="E28" s="36"/>
      <c r="F28" s="41"/>
      <c r="G28" s="36"/>
      <c r="H28" s="36"/>
      <c r="I28" s="36"/>
      <c r="J28" s="41"/>
    </row>
    <row r="29" spans="1:10">
      <c r="A29" s="36"/>
      <c r="B29" s="40"/>
      <c r="C29" s="36"/>
      <c r="D29" s="36"/>
      <c r="E29" s="36"/>
      <c r="F29" s="41"/>
      <c r="G29" s="36"/>
      <c r="H29" s="36"/>
      <c r="I29" s="36"/>
      <c r="J29" s="41"/>
    </row>
    <row r="30" spans="1:10">
      <c r="A30" s="119"/>
      <c r="B30" s="35"/>
      <c r="C30" s="41"/>
      <c r="D30" s="41"/>
      <c r="E30" s="37"/>
      <c r="F30" s="41"/>
      <c r="G30" s="41"/>
      <c r="H30" s="1641" t="s">
        <v>927</v>
      </c>
      <c r="I30" s="37">
        <f>I26-E26</f>
        <v>0</v>
      </c>
      <c r="J30" s="41"/>
    </row>
    <row r="31" spans="1:10" ht="13.5" thickBot="1">
      <c r="B31" s="3"/>
    </row>
    <row r="32" spans="1:10" ht="14.25">
      <c r="A32" s="1032" t="s">
        <v>872</v>
      </c>
      <c r="B32" s="204"/>
      <c r="C32" s="204"/>
      <c r="D32" s="204"/>
      <c r="E32" s="204"/>
      <c r="F32" s="204"/>
      <c r="G32" s="204"/>
      <c r="H32" s="204"/>
      <c r="I32" s="1097"/>
    </row>
    <row r="33" spans="1:9">
      <c r="A33" s="1098" t="s">
        <v>1025</v>
      </c>
      <c r="B33" s="202"/>
      <c r="C33" s="202"/>
      <c r="D33" s="202"/>
      <c r="E33" s="202"/>
      <c r="F33" s="202"/>
      <c r="G33" s="202"/>
      <c r="H33" s="202"/>
      <c r="I33" s="1099"/>
    </row>
    <row r="34" spans="1:9">
      <c r="A34" s="1098" t="s">
        <v>143</v>
      </c>
      <c r="B34" s="202"/>
      <c r="C34" s="202"/>
      <c r="D34" s="202"/>
      <c r="E34" s="202"/>
      <c r="F34" s="202"/>
      <c r="G34" s="202"/>
      <c r="H34" s="202"/>
      <c r="I34" s="1099"/>
    </row>
    <row r="35" spans="1:9">
      <c r="A35" s="1101"/>
      <c r="B35" s="202"/>
      <c r="C35" s="202"/>
      <c r="D35" s="202"/>
      <c r="E35" s="202"/>
      <c r="F35" s="202"/>
      <c r="G35" s="202"/>
      <c r="H35" s="202"/>
      <c r="I35" s="1099"/>
    </row>
    <row r="36" spans="1:9">
      <c r="A36" s="203"/>
      <c r="B36" s="202"/>
      <c r="C36" s="202"/>
      <c r="D36" s="202"/>
      <c r="E36" s="202"/>
      <c r="F36" s="202"/>
      <c r="G36" s="202"/>
      <c r="H36" s="202"/>
      <c r="I36" s="1099"/>
    </row>
    <row r="37" spans="1:9">
      <c r="A37" s="203"/>
      <c r="B37" s="202"/>
      <c r="C37" s="202"/>
      <c r="D37" s="202"/>
      <c r="E37" s="202"/>
      <c r="F37" s="202"/>
      <c r="G37" s="202"/>
      <c r="H37" s="202"/>
      <c r="I37" s="1099"/>
    </row>
    <row r="38" spans="1:9">
      <c r="A38" s="203"/>
      <c r="B38" s="202"/>
      <c r="C38" s="202"/>
      <c r="D38" s="202"/>
      <c r="E38" s="202"/>
      <c r="F38" s="202"/>
      <c r="G38" s="202"/>
      <c r="H38" s="202"/>
      <c r="I38" s="1099"/>
    </row>
    <row r="39" spans="1:9">
      <c r="A39" s="203"/>
      <c r="B39" s="202"/>
      <c r="C39" s="202"/>
      <c r="D39" s="202"/>
      <c r="E39" s="202"/>
      <c r="F39" s="202"/>
      <c r="G39" s="202"/>
      <c r="H39" s="202"/>
      <c r="I39" s="1099"/>
    </row>
    <row r="40" spans="1:9">
      <c r="A40" s="203"/>
      <c r="B40" s="202"/>
      <c r="C40" s="202"/>
      <c r="D40" s="202"/>
      <c r="E40" s="202"/>
      <c r="F40" s="202"/>
      <c r="G40" s="202"/>
      <c r="H40" s="202"/>
      <c r="I40" s="1099"/>
    </row>
    <row r="41" spans="1:9">
      <c r="A41" s="203"/>
      <c r="B41" s="202"/>
      <c r="C41" s="202"/>
      <c r="D41" s="202"/>
      <c r="E41" s="202"/>
      <c r="F41" s="202"/>
      <c r="G41" s="202"/>
      <c r="H41" s="202"/>
      <c r="I41" s="1099"/>
    </row>
    <row r="42" spans="1:9">
      <c r="A42" s="203"/>
      <c r="B42" s="202"/>
      <c r="C42" s="202"/>
      <c r="D42" s="202"/>
      <c r="E42" s="202"/>
      <c r="F42" s="202"/>
      <c r="G42" s="202"/>
      <c r="H42" s="202"/>
      <c r="I42" s="1099"/>
    </row>
    <row r="43" spans="1:9">
      <c r="A43" s="203"/>
      <c r="B43" s="202"/>
      <c r="C43" s="202"/>
      <c r="D43" s="202"/>
      <c r="E43" s="202"/>
      <c r="F43" s="202"/>
      <c r="G43" s="202"/>
      <c r="H43" s="202"/>
      <c r="I43" s="1099"/>
    </row>
    <row r="44" spans="1:9" ht="13.5" thickBot="1">
      <c r="A44" s="6"/>
      <c r="B44" s="1100"/>
      <c r="C44" s="1100"/>
      <c r="D44" s="1100"/>
      <c r="E44" s="1100"/>
      <c r="F44" s="1100"/>
      <c r="G44" s="1100"/>
      <c r="H44" s="1100"/>
      <c r="I44" s="28"/>
    </row>
    <row r="45" spans="1:9">
      <c r="B45" s="3"/>
    </row>
    <row r="46" spans="1:9">
      <c r="B46" s="3"/>
    </row>
    <row r="47" spans="1:9">
      <c r="B47" s="3"/>
    </row>
    <row r="48" spans="1:9">
      <c r="B48" s="3"/>
    </row>
    <row r="49" spans="2:2">
      <c r="B49" s="3"/>
    </row>
    <row r="50" spans="2:2">
      <c r="B50" s="3"/>
    </row>
    <row r="51" spans="2:2">
      <c r="B51" s="3"/>
    </row>
    <row r="52" spans="2:2">
      <c r="B52" s="3"/>
    </row>
    <row r="53" spans="2:2">
      <c r="B53" s="3"/>
    </row>
    <row r="54" spans="2:2">
      <c r="B54" s="3"/>
    </row>
    <row r="55" spans="2:2">
      <c r="B55" s="3"/>
    </row>
    <row r="56" spans="2:2">
      <c r="B56" s="3"/>
    </row>
    <row r="57" spans="2:2">
      <c r="B57" s="3"/>
    </row>
    <row r="58" spans="2:2">
      <c r="B58" s="3"/>
    </row>
    <row r="59" spans="2:2">
      <c r="B59" s="3"/>
    </row>
    <row r="60" spans="2:2">
      <c r="B60" s="3"/>
    </row>
    <row r="61" spans="2:2">
      <c r="B61" s="3"/>
    </row>
    <row r="62" spans="2:2">
      <c r="B62" s="3"/>
    </row>
    <row r="63" spans="2:2">
      <c r="B63" s="3"/>
    </row>
    <row r="64" spans="2:2">
      <c r="B64" s="3"/>
    </row>
    <row r="65" spans="2:2">
      <c r="B65" s="3"/>
    </row>
    <row r="66" spans="2:2">
      <c r="B66" s="3"/>
    </row>
    <row r="67" spans="2:2">
      <c r="B67" s="3"/>
    </row>
    <row r="68" spans="2:2">
      <c r="B68" s="3"/>
    </row>
    <row r="69" spans="2:2">
      <c r="B69" s="3"/>
    </row>
    <row r="70" spans="2:2">
      <c r="B70" s="3"/>
    </row>
    <row r="71" spans="2:2">
      <c r="B71" s="3"/>
    </row>
    <row r="72" spans="2:2">
      <c r="B72" s="3"/>
    </row>
    <row r="73" spans="2:2">
      <c r="B73" s="3"/>
    </row>
    <row r="74" spans="2:2">
      <c r="B74" s="3"/>
    </row>
    <row r="75" spans="2:2">
      <c r="B75" s="3"/>
    </row>
    <row r="76" spans="2:2">
      <c r="B76" s="3"/>
    </row>
    <row r="77" spans="2:2">
      <c r="B77" s="3"/>
    </row>
    <row r="78" spans="2:2">
      <c r="B78" s="3"/>
    </row>
    <row r="79" spans="2:2">
      <c r="B79" s="3"/>
    </row>
    <row r="80" spans="2:2">
      <c r="B80" s="3"/>
    </row>
    <row r="81" spans="2:2">
      <c r="B81" s="3"/>
    </row>
    <row r="82" spans="2:2">
      <c r="B82" s="3"/>
    </row>
    <row r="83" spans="2:2">
      <c r="B83" s="3"/>
    </row>
    <row r="84" spans="2:2">
      <c r="B84" s="3"/>
    </row>
    <row r="85" spans="2:2">
      <c r="B85" s="3"/>
    </row>
    <row r="86" spans="2:2">
      <c r="B86" s="3"/>
    </row>
    <row r="87" spans="2:2">
      <c r="B87" s="3"/>
    </row>
    <row r="88" spans="2:2">
      <c r="B88" s="3"/>
    </row>
    <row r="89" spans="2:2">
      <c r="B89" s="3"/>
    </row>
    <row r="90" spans="2:2">
      <c r="B90" s="3"/>
    </row>
  </sheetData>
  <mergeCells count="2">
    <mergeCell ref="C7:E7"/>
    <mergeCell ref="G7:I7"/>
  </mergeCells>
  <phoneticPr fontId="63"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58.xml><?xml version="1.0" encoding="utf-8"?>
<worksheet xmlns="http://schemas.openxmlformats.org/spreadsheetml/2006/main" xmlns:r="http://schemas.openxmlformats.org/officeDocument/2006/relationships">
  <sheetPr published="0"/>
  <dimension ref="A1:E38"/>
  <sheetViews>
    <sheetView showGridLines="0" zoomScaleNormal="100" zoomScaleSheetLayoutView="145" workbookViewId="0">
      <selection activeCell="J18" sqref="J18"/>
    </sheetView>
  </sheetViews>
  <sheetFormatPr baseColWidth="10" defaultColWidth="9.140625" defaultRowHeight="12.75"/>
  <cols>
    <col min="1" max="1" width="63" style="486" customWidth="1"/>
    <col min="2" max="5" width="23.140625" style="486" customWidth="1"/>
    <col min="6" max="256" width="9.140625" style="486"/>
    <col min="257" max="257" width="25.5703125" style="486" customWidth="1"/>
    <col min="258" max="261" width="17.7109375" style="486" customWidth="1"/>
    <col min="262" max="512" width="9.140625" style="486"/>
    <col min="513" max="513" width="25.5703125" style="486" customWidth="1"/>
    <col min="514" max="517" width="17.7109375" style="486" customWidth="1"/>
    <col min="518" max="768" width="9.140625" style="486"/>
    <col min="769" max="769" width="25.5703125" style="486" customWidth="1"/>
    <col min="770" max="773" width="17.7109375" style="486" customWidth="1"/>
    <col min="774" max="1024" width="9.140625" style="486"/>
    <col min="1025" max="1025" width="25.5703125" style="486" customWidth="1"/>
    <col min="1026" max="1029" width="17.7109375" style="486" customWidth="1"/>
    <col min="1030" max="1280" width="9.140625" style="486"/>
    <col min="1281" max="1281" width="25.5703125" style="486" customWidth="1"/>
    <col min="1282" max="1285" width="17.7109375" style="486" customWidth="1"/>
    <col min="1286" max="1536" width="9.140625" style="486"/>
    <col min="1537" max="1537" width="25.5703125" style="486" customWidth="1"/>
    <col min="1538" max="1541" width="17.7109375" style="486" customWidth="1"/>
    <col min="1542" max="1792" width="9.140625" style="486"/>
    <col min="1793" max="1793" width="25.5703125" style="486" customWidth="1"/>
    <col min="1794" max="1797" width="17.7109375" style="486" customWidth="1"/>
    <col min="1798" max="2048" width="9.140625" style="486"/>
    <col min="2049" max="2049" width="25.5703125" style="486" customWidth="1"/>
    <col min="2050" max="2053" width="17.7109375" style="486" customWidth="1"/>
    <col min="2054" max="2304" width="9.140625" style="486"/>
    <col min="2305" max="2305" width="25.5703125" style="486" customWidth="1"/>
    <col min="2306" max="2309" width="17.7109375" style="486" customWidth="1"/>
    <col min="2310" max="2560" width="9.140625" style="486"/>
    <col min="2561" max="2561" width="25.5703125" style="486" customWidth="1"/>
    <col min="2562" max="2565" width="17.7109375" style="486" customWidth="1"/>
    <col min="2566" max="2816" width="9.140625" style="486"/>
    <col min="2817" max="2817" width="25.5703125" style="486" customWidth="1"/>
    <col min="2818" max="2821" width="17.7109375" style="486" customWidth="1"/>
    <col min="2822" max="3072" width="9.140625" style="486"/>
    <col min="3073" max="3073" width="25.5703125" style="486" customWidth="1"/>
    <col min="3074" max="3077" width="17.7109375" style="486" customWidth="1"/>
    <col min="3078" max="3328" width="9.140625" style="486"/>
    <col min="3329" max="3329" width="25.5703125" style="486" customWidth="1"/>
    <col min="3330" max="3333" width="17.7109375" style="486" customWidth="1"/>
    <col min="3334" max="3584" width="9.140625" style="486"/>
    <col min="3585" max="3585" width="25.5703125" style="486" customWidth="1"/>
    <col min="3586" max="3589" width="17.7109375" style="486" customWidth="1"/>
    <col min="3590" max="3840" width="9.140625" style="486"/>
    <col min="3841" max="3841" width="25.5703125" style="486" customWidth="1"/>
    <col min="3842" max="3845" width="17.7109375" style="486" customWidth="1"/>
    <col min="3846" max="4096" width="9.140625" style="486"/>
    <col min="4097" max="4097" width="25.5703125" style="486" customWidth="1"/>
    <col min="4098" max="4101" width="17.7109375" style="486" customWidth="1"/>
    <col min="4102" max="4352" width="9.140625" style="486"/>
    <col min="4353" max="4353" width="25.5703125" style="486" customWidth="1"/>
    <col min="4354" max="4357" width="17.7109375" style="486" customWidth="1"/>
    <col min="4358" max="4608" width="9.140625" style="486"/>
    <col min="4609" max="4609" width="25.5703125" style="486" customWidth="1"/>
    <col min="4610" max="4613" width="17.7109375" style="486" customWidth="1"/>
    <col min="4614" max="4864" width="9.140625" style="486"/>
    <col min="4865" max="4865" width="25.5703125" style="486" customWidth="1"/>
    <col min="4866" max="4869" width="17.7109375" style="486" customWidth="1"/>
    <col min="4870" max="5120" width="9.140625" style="486"/>
    <col min="5121" max="5121" width="25.5703125" style="486" customWidth="1"/>
    <col min="5122" max="5125" width="17.7109375" style="486" customWidth="1"/>
    <col min="5126" max="5376" width="9.140625" style="486"/>
    <col min="5377" max="5377" width="25.5703125" style="486" customWidth="1"/>
    <col min="5378" max="5381" width="17.7109375" style="486" customWidth="1"/>
    <col min="5382" max="5632" width="9.140625" style="486"/>
    <col min="5633" max="5633" width="25.5703125" style="486" customWidth="1"/>
    <col min="5634" max="5637" width="17.7109375" style="486" customWidth="1"/>
    <col min="5638" max="5888" width="9.140625" style="486"/>
    <col min="5889" max="5889" width="25.5703125" style="486" customWidth="1"/>
    <col min="5890" max="5893" width="17.7109375" style="486" customWidth="1"/>
    <col min="5894" max="6144" width="9.140625" style="486"/>
    <col min="6145" max="6145" width="25.5703125" style="486" customWidth="1"/>
    <col min="6146" max="6149" width="17.7109375" style="486" customWidth="1"/>
    <col min="6150" max="6400" width="9.140625" style="486"/>
    <col min="6401" max="6401" width="25.5703125" style="486" customWidth="1"/>
    <col min="6402" max="6405" width="17.7109375" style="486" customWidth="1"/>
    <col min="6406" max="6656" width="9.140625" style="486"/>
    <col min="6657" max="6657" width="25.5703125" style="486" customWidth="1"/>
    <col min="6658" max="6661" width="17.7109375" style="486" customWidth="1"/>
    <col min="6662" max="6912" width="9.140625" style="486"/>
    <col min="6913" max="6913" width="25.5703125" style="486" customWidth="1"/>
    <col min="6914" max="6917" width="17.7109375" style="486" customWidth="1"/>
    <col min="6918" max="7168" width="9.140625" style="486"/>
    <col min="7169" max="7169" width="25.5703125" style="486" customWidth="1"/>
    <col min="7170" max="7173" width="17.7109375" style="486" customWidth="1"/>
    <col min="7174" max="7424" width="9.140625" style="486"/>
    <col min="7425" max="7425" width="25.5703125" style="486" customWidth="1"/>
    <col min="7426" max="7429" width="17.7109375" style="486" customWidth="1"/>
    <col min="7430" max="7680" width="9.140625" style="486"/>
    <col min="7681" max="7681" width="25.5703125" style="486" customWidth="1"/>
    <col min="7682" max="7685" width="17.7109375" style="486" customWidth="1"/>
    <col min="7686" max="7936" width="9.140625" style="486"/>
    <col min="7937" max="7937" width="25.5703125" style="486" customWidth="1"/>
    <col min="7938" max="7941" width="17.7109375" style="486" customWidth="1"/>
    <col min="7942" max="8192" width="9.140625" style="486"/>
    <col min="8193" max="8193" width="25.5703125" style="486" customWidth="1"/>
    <col min="8194" max="8197" width="17.7109375" style="486" customWidth="1"/>
    <col min="8198" max="8448" width="9.140625" style="486"/>
    <col min="8449" max="8449" width="25.5703125" style="486" customWidth="1"/>
    <col min="8450" max="8453" width="17.7109375" style="486" customWidth="1"/>
    <col min="8454" max="8704" width="9.140625" style="486"/>
    <col min="8705" max="8705" width="25.5703125" style="486" customWidth="1"/>
    <col min="8706" max="8709" width="17.7109375" style="486" customWidth="1"/>
    <col min="8710" max="8960" width="9.140625" style="486"/>
    <col min="8961" max="8961" width="25.5703125" style="486" customWidth="1"/>
    <col min="8962" max="8965" width="17.7109375" style="486" customWidth="1"/>
    <col min="8966" max="9216" width="9.140625" style="486"/>
    <col min="9217" max="9217" width="25.5703125" style="486" customWidth="1"/>
    <col min="9218" max="9221" width="17.7109375" style="486" customWidth="1"/>
    <col min="9222" max="9472" width="9.140625" style="486"/>
    <col min="9473" max="9473" width="25.5703125" style="486" customWidth="1"/>
    <col min="9474" max="9477" width="17.7109375" style="486" customWidth="1"/>
    <col min="9478" max="9728" width="9.140625" style="486"/>
    <col min="9729" max="9729" width="25.5703125" style="486" customWidth="1"/>
    <col min="9730" max="9733" width="17.7109375" style="486" customWidth="1"/>
    <col min="9734" max="9984" width="9.140625" style="486"/>
    <col min="9985" max="9985" width="25.5703125" style="486" customWidth="1"/>
    <col min="9986" max="9989" width="17.7109375" style="486" customWidth="1"/>
    <col min="9990" max="10240" width="9.140625" style="486"/>
    <col min="10241" max="10241" width="25.5703125" style="486" customWidth="1"/>
    <col min="10242" max="10245" width="17.7109375" style="486" customWidth="1"/>
    <col min="10246" max="10496" width="9.140625" style="486"/>
    <col min="10497" max="10497" width="25.5703125" style="486" customWidth="1"/>
    <col min="10498" max="10501" width="17.7109375" style="486" customWidth="1"/>
    <col min="10502" max="10752" width="9.140625" style="486"/>
    <col min="10753" max="10753" width="25.5703125" style="486" customWidth="1"/>
    <col min="10754" max="10757" width="17.7109375" style="486" customWidth="1"/>
    <col min="10758" max="11008" width="9.140625" style="486"/>
    <col min="11009" max="11009" width="25.5703125" style="486" customWidth="1"/>
    <col min="11010" max="11013" width="17.7109375" style="486" customWidth="1"/>
    <col min="11014" max="11264" width="9.140625" style="486"/>
    <col min="11265" max="11265" width="25.5703125" style="486" customWidth="1"/>
    <col min="11266" max="11269" width="17.7109375" style="486" customWidth="1"/>
    <col min="11270" max="11520" width="9.140625" style="486"/>
    <col min="11521" max="11521" width="25.5703125" style="486" customWidth="1"/>
    <col min="11522" max="11525" width="17.7109375" style="486" customWidth="1"/>
    <col min="11526" max="11776" width="9.140625" style="486"/>
    <col min="11777" max="11777" width="25.5703125" style="486" customWidth="1"/>
    <col min="11778" max="11781" width="17.7109375" style="486" customWidth="1"/>
    <col min="11782" max="12032" width="9.140625" style="486"/>
    <col min="12033" max="12033" width="25.5703125" style="486" customWidth="1"/>
    <col min="12034" max="12037" width="17.7109375" style="486" customWidth="1"/>
    <col min="12038" max="12288" width="9.140625" style="486"/>
    <col min="12289" max="12289" width="25.5703125" style="486" customWidth="1"/>
    <col min="12290" max="12293" width="17.7109375" style="486" customWidth="1"/>
    <col min="12294" max="12544" width="9.140625" style="486"/>
    <col min="12545" max="12545" width="25.5703125" style="486" customWidth="1"/>
    <col min="12546" max="12549" width="17.7109375" style="486" customWidth="1"/>
    <col min="12550" max="12800" width="9.140625" style="486"/>
    <col min="12801" max="12801" width="25.5703125" style="486" customWidth="1"/>
    <col min="12802" max="12805" width="17.7109375" style="486" customWidth="1"/>
    <col min="12806" max="13056" width="9.140625" style="486"/>
    <col min="13057" max="13057" width="25.5703125" style="486" customWidth="1"/>
    <col min="13058" max="13061" width="17.7109375" style="486" customWidth="1"/>
    <col min="13062" max="13312" width="9.140625" style="486"/>
    <col min="13313" max="13313" width="25.5703125" style="486" customWidth="1"/>
    <col min="13314" max="13317" width="17.7109375" style="486" customWidth="1"/>
    <col min="13318" max="13568" width="9.140625" style="486"/>
    <col min="13569" max="13569" width="25.5703125" style="486" customWidth="1"/>
    <col min="13570" max="13573" width="17.7109375" style="486" customWidth="1"/>
    <col min="13574" max="13824" width="9.140625" style="486"/>
    <col min="13825" max="13825" width="25.5703125" style="486" customWidth="1"/>
    <col min="13826" max="13829" width="17.7109375" style="486" customWidth="1"/>
    <col min="13830" max="14080" width="9.140625" style="486"/>
    <col min="14081" max="14081" width="25.5703125" style="486" customWidth="1"/>
    <col min="14082" max="14085" width="17.7109375" style="486" customWidth="1"/>
    <col min="14086" max="14336" width="9.140625" style="486"/>
    <col min="14337" max="14337" width="25.5703125" style="486" customWidth="1"/>
    <col min="14338" max="14341" width="17.7109375" style="486" customWidth="1"/>
    <col min="14342" max="14592" width="9.140625" style="486"/>
    <col min="14593" max="14593" width="25.5703125" style="486" customWidth="1"/>
    <col min="14594" max="14597" width="17.7109375" style="486" customWidth="1"/>
    <col min="14598" max="14848" width="9.140625" style="486"/>
    <col min="14849" max="14849" width="25.5703125" style="486" customWidth="1"/>
    <col min="14850" max="14853" width="17.7109375" style="486" customWidth="1"/>
    <col min="14854" max="15104" width="9.140625" style="486"/>
    <col min="15105" max="15105" width="25.5703125" style="486" customWidth="1"/>
    <col min="15106" max="15109" width="17.7109375" style="486" customWidth="1"/>
    <col min="15110" max="15360" width="9.140625" style="486"/>
    <col min="15361" max="15361" width="25.5703125" style="486" customWidth="1"/>
    <col min="15362" max="15365" width="17.7109375" style="486" customWidth="1"/>
    <col min="15366" max="15616" width="9.140625" style="486"/>
    <col min="15617" max="15617" width="25.5703125" style="486" customWidth="1"/>
    <col min="15618" max="15621" width="17.7109375" style="486" customWidth="1"/>
    <col min="15622" max="15872" width="9.140625" style="486"/>
    <col min="15873" max="15873" width="25.5703125" style="486" customWidth="1"/>
    <col min="15874" max="15877" width="17.7109375" style="486" customWidth="1"/>
    <col min="15878" max="16128" width="9.140625" style="486"/>
    <col min="16129" max="16129" width="25.5703125" style="486" customWidth="1"/>
    <col min="16130" max="16133" width="17.7109375" style="486" customWidth="1"/>
    <col min="16134" max="16384" width="9.140625" style="486"/>
  </cols>
  <sheetData>
    <row r="1" spans="1:5" ht="18">
      <c r="A1" s="350" t="s">
        <v>1221</v>
      </c>
      <c r="B1" s="350"/>
      <c r="C1" s="350"/>
      <c r="D1" s="350"/>
      <c r="E1" s="350"/>
    </row>
    <row r="2" spans="1:5" ht="11.25" customHeight="1">
      <c r="A2" s="62" t="str">
        <f>'PAGE DE GARDE'!C8</f>
        <v>GAZ</v>
      </c>
      <c r="B2" s="953" t="str">
        <f>'PAGE DE GARDE'!C10</f>
        <v>REALITE 2015 V0</v>
      </c>
      <c r="C2" s="953"/>
      <c r="D2" s="953"/>
      <c r="E2" s="350"/>
    </row>
    <row r="3" spans="1:5">
      <c r="A3" s="270" t="str">
        <f>'PAGE DE GARDE'!C7</f>
        <v>GRD</v>
      </c>
      <c r="B3" s="73"/>
      <c r="C3" s="73"/>
      <c r="D3" s="73"/>
      <c r="E3" s="62"/>
    </row>
    <row r="4" spans="1:5">
      <c r="A4" s="62"/>
      <c r="B4" s="62"/>
      <c r="C4" s="62"/>
      <c r="D4" s="62"/>
      <c r="E4" s="62"/>
    </row>
    <row r="5" spans="1:5" ht="13.5" thickBot="1">
      <c r="A5" s="72"/>
      <c r="B5" s="72"/>
      <c r="C5" s="72"/>
      <c r="D5" s="72"/>
      <c r="E5" s="72"/>
    </row>
    <row r="6" spans="1:5" ht="13.5" thickBot="1">
      <c r="A6" s="1660" t="s">
        <v>144</v>
      </c>
      <c r="B6" s="1661" t="str">
        <f>'PAGE DE GARDE'!B16</f>
        <v>REALITE 2014</v>
      </c>
      <c r="C6" s="1661" t="str">
        <f>'PAGE DE GARDE'!B14</f>
        <v>REALITE 2015</v>
      </c>
      <c r="D6" s="1661" t="s">
        <v>696</v>
      </c>
      <c r="E6" s="1661" t="s">
        <v>697</v>
      </c>
    </row>
    <row r="7" spans="1:5" ht="13.5" thickBot="1">
      <c r="A7" s="1662"/>
      <c r="B7" s="1663"/>
      <c r="C7" s="1663"/>
      <c r="D7" s="1663"/>
      <c r="E7" s="1663"/>
    </row>
    <row r="8" spans="1:5">
      <c r="A8" s="1664" t="s">
        <v>576</v>
      </c>
      <c r="B8" s="1675">
        <f>SUM(B9:B14)</f>
        <v>0</v>
      </c>
      <c r="C8" s="1675">
        <f>SUM(C9:C14)</f>
        <v>0</v>
      </c>
      <c r="D8" s="1665">
        <f>-C8-B8</f>
        <v>0</v>
      </c>
      <c r="E8" s="1665" t="e">
        <f>-D8/B8</f>
        <v>#DIV/0!</v>
      </c>
    </row>
    <row r="9" spans="1:5">
      <c r="A9" s="1674" t="s">
        <v>577</v>
      </c>
      <c r="B9" s="1676"/>
      <c r="C9" s="1677"/>
      <c r="D9" s="1667">
        <f t="shared" ref="D9:D21" si="0">-C9-B9</f>
        <v>0</v>
      </c>
      <c r="E9" s="1668" t="e">
        <f t="shared" ref="E9:E21" si="1">-D9/B9</f>
        <v>#DIV/0!</v>
      </c>
    </row>
    <row r="10" spans="1:5">
      <c r="A10" s="1674" t="s">
        <v>578</v>
      </c>
      <c r="B10" s="1676"/>
      <c r="C10" s="1677"/>
      <c r="D10" s="1667">
        <f t="shared" si="0"/>
        <v>0</v>
      </c>
      <c r="E10" s="1668" t="e">
        <f t="shared" si="1"/>
        <v>#DIV/0!</v>
      </c>
    </row>
    <row r="11" spans="1:5">
      <c r="A11" s="1674" t="s">
        <v>393</v>
      </c>
      <c r="B11" s="1676"/>
      <c r="C11" s="1677"/>
      <c r="D11" s="1667">
        <f t="shared" si="0"/>
        <v>0</v>
      </c>
      <c r="E11" s="1668" t="e">
        <f t="shared" si="1"/>
        <v>#DIV/0!</v>
      </c>
    </row>
    <row r="12" spans="1:5">
      <c r="A12" s="1674"/>
      <c r="B12" s="1676"/>
      <c r="C12" s="1677"/>
      <c r="D12" s="1667">
        <f t="shared" si="0"/>
        <v>0</v>
      </c>
      <c r="E12" s="1668" t="e">
        <f t="shared" si="1"/>
        <v>#DIV/0!</v>
      </c>
    </row>
    <row r="13" spans="1:5">
      <c r="A13" s="1674"/>
      <c r="B13" s="1676"/>
      <c r="C13" s="1677"/>
      <c r="D13" s="1667">
        <f t="shared" si="0"/>
        <v>0</v>
      </c>
      <c r="E13" s="1668" t="e">
        <f t="shared" si="1"/>
        <v>#DIV/0!</v>
      </c>
    </row>
    <row r="14" spans="1:5" ht="13.5" thickBot="1">
      <c r="A14" s="1666"/>
      <c r="B14" s="1678"/>
      <c r="C14" s="1679"/>
      <c r="D14" s="1667">
        <f t="shared" si="0"/>
        <v>0</v>
      </c>
      <c r="E14" s="1668" t="e">
        <f t="shared" si="1"/>
        <v>#DIV/0!</v>
      </c>
    </row>
    <row r="15" spans="1:5">
      <c r="A15" s="1664" t="s">
        <v>579</v>
      </c>
      <c r="B15" s="1680">
        <f>SUM(B16:B21)</f>
        <v>0</v>
      </c>
      <c r="C15" s="1680">
        <f>SUM(C16:C21)</f>
        <v>0</v>
      </c>
      <c r="D15" s="1669">
        <f t="shared" si="0"/>
        <v>0</v>
      </c>
      <c r="E15" s="1670" t="e">
        <f t="shared" si="1"/>
        <v>#DIV/0!</v>
      </c>
    </row>
    <row r="16" spans="1:5">
      <c r="A16" s="1674" t="s">
        <v>577</v>
      </c>
      <c r="B16" s="1676"/>
      <c r="C16" s="1677"/>
      <c r="D16" s="1667">
        <f t="shared" si="0"/>
        <v>0</v>
      </c>
      <c r="E16" s="1668" t="e">
        <f t="shared" si="1"/>
        <v>#DIV/0!</v>
      </c>
    </row>
    <row r="17" spans="1:5">
      <c r="A17" s="1674" t="s">
        <v>578</v>
      </c>
      <c r="B17" s="1676"/>
      <c r="C17" s="1677"/>
      <c r="D17" s="1667">
        <f t="shared" si="0"/>
        <v>0</v>
      </c>
      <c r="E17" s="1668" t="e">
        <f t="shared" si="1"/>
        <v>#DIV/0!</v>
      </c>
    </row>
    <row r="18" spans="1:5">
      <c r="A18" s="1674" t="s">
        <v>393</v>
      </c>
      <c r="B18" s="1676"/>
      <c r="C18" s="1677"/>
      <c r="D18" s="1667">
        <f t="shared" si="0"/>
        <v>0</v>
      </c>
      <c r="E18" s="1668" t="e">
        <f t="shared" si="1"/>
        <v>#DIV/0!</v>
      </c>
    </row>
    <row r="19" spans="1:5">
      <c r="A19" s="1674"/>
      <c r="B19" s="1676"/>
      <c r="C19" s="1677"/>
      <c r="D19" s="1667">
        <f t="shared" si="0"/>
        <v>0</v>
      </c>
      <c r="E19" s="1668" t="e">
        <f t="shared" si="1"/>
        <v>#DIV/0!</v>
      </c>
    </row>
    <row r="20" spans="1:5">
      <c r="A20" s="1674"/>
      <c r="B20" s="1676"/>
      <c r="C20" s="1677"/>
      <c r="D20" s="1667">
        <f t="shared" si="0"/>
        <v>0</v>
      </c>
      <c r="E20" s="1668" t="e">
        <f t="shared" si="1"/>
        <v>#DIV/0!</v>
      </c>
    </row>
    <row r="21" spans="1:5" ht="13.5" thickBot="1">
      <c r="A21" s="1671"/>
      <c r="B21" s="1681"/>
      <c r="C21" s="1682"/>
      <c r="D21" s="1672">
        <f t="shared" si="0"/>
        <v>0</v>
      </c>
      <c r="E21" s="1673" t="e">
        <f t="shared" si="1"/>
        <v>#DIV/0!</v>
      </c>
    </row>
    <row r="24" spans="1:5" ht="13.5" thickBot="1"/>
    <row r="25" spans="1:5" ht="14.25">
      <c r="A25" s="1032" t="s">
        <v>872</v>
      </c>
      <c r="B25" s="1507"/>
      <c r="C25" s="1507"/>
      <c r="D25" s="1507"/>
      <c r="E25" s="1683"/>
    </row>
    <row r="26" spans="1:5">
      <c r="A26" s="971" t="s">
        <v>1146</v>
      </c>
      <c r="B26" s="581"/>
      <c r="C26" s="581"/>
      <c r="D26" s="581"/>
      <c r="E26" s="1042"/>
    </row>
    <row r="27" spans="1:5">
      <c r="A27" s="971"/>
      <c r="B27" s="581"/>
      <c r="C27" s="581"/>
      <c r="D27" s="581"/>
      <c r="E27" s="1042"/>
    </row>
    <row r="28" spans="1:5">
      <c r="A28" s="971"/>
      <c r="B28" s="581"/>
      <c r="C28" s="581"/>
      <c r="D28" s="581"/>
      <c r="E28" s="1042"/>
    </row>
    <row r="29" spans="1:5">
      <c r="A29" s="971"/>
      <c r="B29" s="581"/>
      <c r="C29" s="581"/>
      <c r="D29" s="581"/>
      <c r="E29" s="1042"/>
    </row>
    <row r="30" spans="1:5">
      <c r="A30" s="971"/>
      <c r="B30" s="581"/>
      <c r="C30" s="581"/>
      <c r="D30" s="581"/>
      <c r="E30" s="1042"/>
    </row>
    <row r="31" spans="1:5">
      <c r="A31" s="971"/>
      <c r="B31" s="581"/>
      <c r="C31" s="581"/>
      <c r="D31" s="581"/>
      <c r="E31" s="1042"/>
    </row>
    <row r="32" spans="1:5">
      <c r="A32" s="971"/>
      <c r="B32" s="581"/>
      <c r="C32" s="581"/>
      <c r="D32" s="581"/>
      <c r="E32" s="1042"/>
    </row>
    <row r="33" spans="1:5">
      <c r="A33" s="971"/>
      <c r="B33" s="581"/>
      <c r="C33" s="581"/>
      <c r="D33" s="581"/>
      <c r="E33" s="1042"/>
    </row>
    <row r="34" spans="1:5">
      <c r="A34" s="971"/>
      <c r="B34" s="581"/>
      <c r="C34" s="581"/>
      <c r="D34" s="581"/>
      <c r="E34" s="1042"/>
    </row>
    <row r="35" spans="1:5">
      <c r="A35" s="971"/>
      <c r="B35" s="581"/>
      <c r="C35" s="581"/>
      <c r="D35" s="581"/>
      <c r="E35" s="1042"/>
    </row>
    <row r="36" spans="1:5">
      <c r="A36" s="971"/>
      <c r="B36" s="581"/>
      <c r="C36" s="581"/>
      <c r="D36" s="581"/>
      <c r="E36" s="1042"/>
    </row>
    <row r="37" spans="1:5">
      <c r="A37" s="971"/>
      <c r="B37" s="581"/>
      <c r="C37" s="581"/>
      <c r="D37" s="581"/>
      <c r="E37" s="1042"/>
    </row>
    <row r="38" spans="1:5" ht="13.5" thickBot="1">
      <c r="A38" s="1043"/>
      <c r="B38" s="1044"/>
      <c r="C38" s="1044"/>
      <c r="D38" s="1044"/>
      <c r="E38" s="1045"/>
    </row>
  </sheetData>
  <pageMargins left="0.70866141732283472" right="0.70866141732283472" top="0.74803149606299213" bottom="0.74803149606299213" header="0.31496062992125984" footer="0.31496062992125984"/>
  <pageSetup paperSize="9" scale="59" orientation="landscape" r:id="rId1"/>
</worksheet>
</file>

<file path=xl/worksheets/sheet59.xml><?xml version="1.0" encoding="utf-8"?>
<worksheet xmlns="http://schemas.openxmlformats.org/spreadsheetml/2006/main" xmlns:r="http://schemas.openxmlformats.org/officeDocument/2006/relationships">
  <sheetPr published="0"/>
  <dimension ref="A1:AE32"/>
  <sheetViews>
    <sheetView zoomScaleNormal="100" zoomScaleSheetLayoutView="100" workbookViewId="0">
      <selection activeCell="F29" sqref="F29"/>
    </sheetView>
  </sheetViews>
  <sheetFormatPr baseColWidth="10" defaultColWidth="8.85546875" defaultRowHeight="12.75"/>
  <cols>
    <col min="1" max="1" width="114.42578125" style="555" customWidth="1"/>
    <col min="2" max="2" width="8" style="555" customWidth="1"/>
    <col min="3" max="3" width="23.140625" style="208" customWidth="1"/>
    <col min="4" max="4" width="5.7109375" style="208" customWidth="1"/>
    <col min="5" max="16384" width="8.85546875" style="208"/>
  </cols>
  <sheetData>
    <row r="1" spans="1:31" s="275" customFormat="1" ht="15.75" customHeight="1">
      <c r="A1" s="75" t="s">
        <v>598</v>
      </c>
      <c r="B1" s="88"/>
      <c r="C1" s="506"/>
    </row>
    <row r="2" spans="1:31" s="276" customFormat="1" ht="11.25">
      <c r="A2" s="62" t="str">
        <f>'PAGE DE GARDE'!C8</f>
        <v>GAZ</v>
      </c>
      <c r="B2" s="953" t="str">
        <f>'PAGE DE GARDE'!C10</f>
        <v>REALITE 2015 V0</v>
      </c>
      <c r="C2" s="508"/>
    </row>
    <row r="3" spans="1:31" s="276" customFormat="1" ht="11.25">
      <c r="A3" s="270" t="str">
        <f>'PAGE DE GARDE'!C7</f>
        <v>GRD</v>
      </c>
      <c r="B3" s="73"/>
      <c r="C3" s="508"/>
    </row>
    <row r="5" spans="1:31" s="278" customFormat="1">
      <c r="A5" s="555"/>
      <c r="B5" s="556"/>
    </row>
    <row r="6" spans="1:31" s="278" customFormat="1" ht="13.5" thickBot="1">
      <c r="A6" s="556"/>
      <c r="B6" s="556"/>
    </row>
    <row r="7" spans="1:31" s="278" customFormat="1" ht="30" customHeight="1" thickBot="1">
      <c r="A7" s="557" t="s">
        <v>554</v>
      </c>
      <c r="B7" s="558"/>
      <c r="C7" s="559" t="str">
        <f>'PAGE DE GARDE'!B14</f>
        <v>REALITE 2015</v>
      </c>
      <c r="D7" s="352"/>
    </row>
    <row r="8" spans="1:31" s="16" customFormat="1" ht="15.75">
      <c r="A8" s="1684"/>
      <c r="B8" s="622"/>
      <c r="C8" s="1686"/>
      <c r="D8" s="485"/>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row>
    <row r="9" spans="1:31" s="278" customFormat="1">
      <c r="A9" s="599" t="s">
        <v>594</v>
      </c>
      <c r="B9" s="560"/>
      <c r="C9" s="1687">
        <f>'Tableau 14A'!C48</f>
        <v>0</v>
      </c>
      <c r="D9" s="561"/>
    </row>
    <row r="10" spans="1:31" s="278" customFormat="1">
      <c r="A10" s="599" t="s">
        <v>595</v>
      </c>
      <c r="B10" s="1999"/>
      <c r="C10" s="1693">
        <f>'Tableau 14A'!C51</f>
        <v>0</v>
      </c>
      <c r="D10" s="1994"/>
    </row>
    <row r="11" spans="1:31">
      <c r="A11" s="1685"/>
      <c r="C11" s="1688"/>
    </row>
    <row r="12" spans="1:31">
      <c r="A12" s="599" t="s">
        <v>596</v>
      </c>
      <c r="B12" s="560"/>
      <c r="C12" s="1687">
        <f>'Tableau 14B'!C51</f>
        <v>0</v>
      </c>
    </row>
    <row r="13" spans="1:31">
      <c r="A13" s="599" t="s">
        <v>597</v>
      </c>
      <c r="B13" s="560"/>
      <c r="C13" s="1693">
        <f>'Tableau 14B'!C54</f>
        <v>0</v>
      </c>
    </row>
    <row r="14" spans="1:31" ht="13.5" thickBot="1">
      <c r="A14" s="1685"/>
      <c r="C14" s="1685"/>
    </row>
    <row r="15" spans="1:31">
      <c r="A15" s="566"/>
      <c r="B15" s="567"/>
      <c r="C15" s="566"/>
      <c r="D15" s="352"/>
    </row>
    <row r="16" spans="1:31">
      <c r="A16" s="568" t="s">
        <v>555</v>
      </c>
      <c r="B16" s="569"/>
      <c r="C16" s="570">
        <f>C9+C12</f>
        <v>0</v>
      </c>
      <c r="D16" s="352"/>
    </row>
    <row r="17" spans="1:4">
      <c r="A17" s="568" t="s">
        <v>556</v>
      </c>
      <c r="B17" s="569"/>
      <c r="C17" s="570">
        <f>C10+C13</f>
        <v>0</v>
      </c>
      <c r="D17" s="352"/>
    </row>
    <row r="18" spans="1:4" ht="13.5" thickBot="1">
      <c r="A18" s="571"/>
      <c r="B18" s="567"/>
      <c r="C18" s="571"/>
      <c r="D18" s="352"/>
    </row>
    <row r="19" spans="1:4">
      <c r="A19" s="567"/>
      <c r="B19" s="567"/>
      <c r="C19" s="572"/>
      <c r="D19" s="567"/>
    </row>
    <row r="20" spans="1:4">
      <c r="A20" s="352"/>
      <c r="B20" s="567"/>
      <c r="C20" s="573"/>
      <c r="D20" s="352"/>
    </row>
    <row r="21" spans="1:4" ht="13.5" thickBot="1">
      <c r="A21" s="574"/>
      <c r="B21" s="575"/>
      <c r="C21" s="574"/>
      <c r="D21" s="574"/>
    </row>
    <row r="22" spans="1:4" ht="16.5" thickBot="1">
      <c r="A22" s="557" t="s">
        <v>599</v>
      </c>
      <c r="C22" s="1060" t="str">
        <f>'PAGE DE GARDE'!B14</f>
        <v>REALITE 2015</v>
      </c>
    </row>
    <row r="23" spans="1:4">
      <c r="A23" s="1685"/>
      <c r="C23" s="1685"/>
    </row>
    <row r="24" spans="1:4">
      <c r="A24" s="599" t="s">
        <v>600</v>
      </c>
      <c r="B24" s="560"/>
      <c r="C24" s="1690">
        <f>'Tableau 14C'!C44</f>
        <v>0</v>
      </c>
    </row>
    <row r="25" spans="1:4" ht="13.5" thickBot="1">
      <c r="A25" s="1689" t="s">
        <v>601</v>
      </c>
      <c r="B25" s="560"/>
      <c r="C25" s="1691">
        <f>'Tableau 14C'!C47</f>
        <v>0</v>
      </c>
    </row>
    <row r="27" spans="1:4" ht="13.5" thickBot="1"/>
    <row r="28" spans="1:4" ht="16.5" thickBot="1">
      <c r="A28" s="557" t="s">
        <v>1030</v>
      </c>
      <c r="C28" s="1692">
        <f>MAX(C24,C16)</f>
        <v>0</v>
      </c>
    </row>
    <row r="29" spans="1:4" ht="13.5" thickBot="1"/>
    <row r="30" spans="1:4" ht="16.5" thickBot="1">
      <c r="A30" s="557" t="s">
        <v>1031</v>
      </c>
      <c r="C30" s="623"/>
    </row>
    <row r="31" spans="1:4" ht="13.5" thickBot="1"/>
    <row r="32" spans="1:4" ht="16.5" thickBot="1">
      <c r="A32" s="1307" t="s">
        <v>1032</v>
      </c>
      <c r="C32" s="1692">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xml><?xml version="1.0" encoding="utf-8"?>
<worksheet xmlns="http://schemas.openxmlformats.org/spreadsheetml/2006/main" xmlns:r="http://schemas.openxmlformats.org/officeDocument/2006/relationships">
  <sheetPr published="0">
    <pageSetUpPr fitToPage="1"/>
  </sheetPr>
  <dimension ref="A1:V94"/>
  <sheetViews>
    <sheetView showGridLines="0" zoomScaleNormal="100" zoomScaleSheetLayoutView="100" workbookViewId="0"/>
  </sheetViews>
  <sheetFormatPr baseColWidth="10" defaultColWidth="8.85546875" defaultRowHeight="12.75" outlineLevelCol="1"/>
  <cols>
    <col min="1" max="3" width="8.85546875" style="205"/>
    <col min="4" max="4" width="32.42578125" style="205" customWidth="1"/>
    <col min="5" max="5" width="8.85546875" style="205"/>
    <col min="6" max="13" width="18.42578125" style="205" customWidth="1" outlineLevel="1"/>
    <col min="14" max="14" width="6.85546875" style="205" customWidth="1" outlineLevel="1"/>
    <col min="15" max="22" width="18.42578125" style="205" customWidth="1"/>
    <col min="23" max="16384" width="8.85546875" style="205"/>
  </cols>
  <sheetData>
    <row r="1" spans="1:22" s="271" customFormat="1" ht="18">
      <c r="A1" s="75" t="s">
        <v>1192</v>
      </c>
      <c r="B1" s="75"/>
      <c r="C1" s="75"/>
      <c r="D1" s="75"/>
      <c r="E1" s="76"/>
      <c r="F1" s="76"/>
      <c r="G1" s="76"/>
      <c r="H1" s="76"/>
      <c r="I1" s="76"/>
      <c r="J1" s="75"/>
      <c r="K1" s="75"/>
      <c r="L1" s="75"/>
      <c r="M1" s="75"/>
      <c r="N1" s="272"/>
      <c r="O1" s="76"/>
      <c r="P1" s="76"/>
      <c r="Q1" s="76"/>
      <c r="R1" s="76"/>
      <c r="S1" s="75"/>
      <c r="T1" s="75"/>
      <c r="U1" s="75"/>
      <c r="V1" s="75"/>
    </row>
    <row r="2" spans="1:22" s="269" customFormat="1" ht="11.25">
      <c r="A2" s="62" t="str">
        <f>'PAGE DE GARDE'!C8</f>
        <v>GAZ</v>
      </c>
      <c r="B2" s="62"/>
      <c r="C2" s="62"/>
      <c r="D2" s="63"/>
      <c r="E2" s="952" t="str">
        <f>'PAGE DE GARDE'!C10</f>
        <v>REALITE 2015 V0</v>
      </c>
      <c r="F2" s="63"/>
      <c r="G2" s="63"/>
      <c r="H2" s="63"/>
      <c r="I2" s="63"/>
      <c r="J2" s="62"/>
      <c r="K2" s="62"/>
      <c r="L2" s="62"/>
      <c r="M2" s="62"/>
      <c r="N2" s="273"/>
      <c r="O2" s="63"/>
      <c r="P2" s="63"/>
      <c r="Q2" s="63"/>
      <c r="R2" s="63"/>
      <c r="S2" s="62"/>
      <c r="T2" s="62"/>
      <c r="U2" s="62"/>
      <c r="V2" s="62"/>
    </row>
    <row r="3" spans="1:22" s="269" customFormat="1" ht="11.25">
      <c r="A3" s="270" t="str">
        <f>'PAGE DE GARDE'!C7</f>
        <v>GRD</v>
      </c>
      <c r="B3" s="62"/>
      <c r="C3" s="62"/>
      <c r="D3" s="62"/>
      <c r="E3" s="63"/>
      <c r="F3" s="63"/>
      <c r="G3" s="63"/>
      <c r="H3" s="63"/>
      <c r="I3" s="63"/>
      <c r="J3" s="62"/>
      <c r="K3" s="62"/>
      <c r="L3" s="62"/>
      <c r="M3" s="62"/>
      <c r="N3" s="273"/>
      <c r="O3" s="63"/>
      <c r="P3" s="63"/>
      <c r="Q3" s="63"/>
      <c r="R3" s="63"/>
      <c r="S3" s="62"/>
      <c r="T3" s="62"/>
      <c r="U3" s="62"/>
      <c r="V3" s="62"/>
    </row>
    <row r="4" spans="1:22">
      <c r="A4" s="84"/>
      <c r="B4" s="84"/>
      <c r="C4" s="84"/>
      <c r="D4" s="84"/>
      <c r="E4" s="84"/>
      <c r="F4" s="84"/>
      <c r="G4" s="84"/>
      <c r="H4" s="84"/>
      <c r="I4" s="84"/>
      <c r="J4" s="84"/>
      <c r="K4" s="84"/>
      <c r="L4" s="84"/>
      <c r="M4" s="84"/>
      <c r="O4" s="84"/>
      <c r="P4" s="84"/>
      <c r="Q4" s="84"/>
      <c r="R4" s="84"/>
      <c r="S4" s="84"/>
      <c r="T4" s="84"/>
      <c r="U4" s="84"/>
      <c r="V4" s="84"/>
    </row>
    <row r="5" spans="1:22" ht="13.5" thickBot="1"/>
    <row r="6" spans="1:22" ht="18.75" thickBot="1">
      <c r="F6" s="2657" t="str">
        <f>+'PAGE DE GARDE'!B16</f>
        <v>REALITE 2014</v>
      </c>
      <c r="G6" s="2658"/>
      <c r="H6" s="2658"/>
      <c r="I6" s="2658"/>
      <c r="J6" s="2658"/>
      <c r="K6" s="2658"/>
      <c r="L6" s="2658"/>
      <c r="M6" s="2659"/>
      <c r="O6" s="2657" t="str">
        <f>+'PAGE DE GARDE'!B14</f>
        <v>REALITE 2015</v>
      </c>
      <c r="P6" s="2658"/>
      <c r="Q6" s="2658"/>
      <c r="R6" s="2658"/>
      <c r="S6" s="2658"/>
      <c r="T6" s="2658"/>
      <c r="U6" s="2658"/>
      <c r="V6" s="2659"/>
    </row>
    <row r="7" spans="1:22" ht="13.5" thickBot="1">
      <c r="A7" s="2660" t="s">
        <v>308</v>
      </c>
      <c r="B7" s="2661"/>
      <c r="C7" s="2661"/>
      <c r="D7" s="2662"/>
      <c r="E7" s="2669" t="s">
        <v>409</v>
      </c>
      <c r="F7" s="2672" t="s">
        <v>1203</v>
      </c>
      <c r="G7" s="2672" t="s">
        <v>468</v>
      </c>
      <c r="H7" s="2675" t="s">
        <v>467</v>
      </c>
      <c r="I7" s="2676"/>
      <c r="J7" s="2676"/>
      <c r="K7" s="2676"/>
      <c r="L7" s="2676"/>
      <c r="M7" s="2677"/>
      <c r="O7" s="2672" t="s">
        <v>1203</v>
      </c>
      <c r="P7" s="2672" t="s">
        <v>468</v>
      </c>
      <c r="Q7" s="2675" t="s">
        <v>467</v>
      </c>
      <c r="R7" s="2676"/>
      <c r="S7" s="2676"/>
      <c r="T7" s="2676"/>
      <c r="U7" s="2676"/>
      <c r="V7" s="2677"/>
    </row>
    <row r="8" spans="1:22" s="208" customFormat="1" ht="13.5" customHeight="1">
      <c r="A8" s="2663"/>
      <c r="B8" s="2664"/>
      <c r="C8" s="2664"/>
      <c r="D8" s="2665"/>
      <c r="E8" s="2670"/>
      <c r="F8" s="2673"/>
      <c r="G8" s="2673"/>
      <c r="H8" s="2678" t="s">
        <v>466</v>
      </c>
      <c r="I8" s="2679"/>
      <c r="J8" s="2680"/>
      <c r="K8" s="2678" t="s">
        <v>465</v>
      </c>
      <c r="L8" s="2679"/>
      <c r="M8" s="2680"/>
      <c r="O8" s="2673"/>
      <c r="P8" s="2673"/>
      <c r="Q8" s="2678" t="s">
        <v>466</v>
      </c>
      <c r="R8" s="2679"/>
      <c r="S8" s="2680"/>
      <c r="T8" s="2678" t="s">
        <v>465</v>
      </c>
      <c r="U8" s="2679"/>
      <c r="V8" s="2680"/>
    </row>
    <row r="9" spans="1:22" s="208" customFormat="1" ht="13.5" thickBot="1">
      <c r="A9" s="2663"/>
      <c r="B9" s="2664"/>
      <c r="C9" s="2664"/>
      <c r="D9" s="2665"/>
      <c r="E9" s="2670"/>
      <c r="F9" s="2673"/>
      <c r="G9" s="2673"/>
      <c r="H9" s="2681"/>
      <c r="I9" s="2682"/>
      <c r="J9" s="2683"/>
      <c r="K9" s="2681"/>
      <c r="L9" s="2682"/>
      <c r="M9" s="2683"/>
      <c r="O9" s="2673"/>
      <c r="P9" s="2673"/>
      <c r="Q9" s="2681"/>
      <c r="R9" s="2682"/>
      <c r="S9" s="2683"/>
      <c r="T9" s="2681"/>
      <c r="U9" s="2682"/>
      <c r="V9" s="2683"/>
    </row>
    <row r="10" spans="1:22" s="208" customFormat="1" ht="26.25" thickBot="1">
      <c r="A10" s="2666"/>
      <c r="B10" s="2667"/>
      <c r="C10" s="2667"/>
      <c r="D10" s="2668"/>
      <c r="E10" s="2671"/>
      <c r="F10" s="2674"/>
      <c r="G10" s="2674"/>
      <c r="H10" s="248" t="s">
        <v>463</v>
      </c>
      <c r="I10" s="248" t="s">
        <v>462</v>
      </c>
      <c r="J10" s="248" t="s">
        <v>464</v>
      </c>
      <c r="K10" s="248" t="s">
        <v>463</v>
      </c>
      <c r="L10" s="248" t="s">
        <v>462</v>
      </c>
      <c r="M10" s="248" t="s">
        <v>461</v>
      </c>
      <c r="O10" s="2674"/>
      <c r="P10" s="2674"/>
      <c r="Q10" s="248" t="s">
        <v>463</v>
      </c>
      <c r="R10" s="248" t="s">
        <v>462</v>
      </c>
      <c r="S10" s="248" t="s">
        <v>464</v>
      </c>
      <c r="T10" s="248" t="s">
        <v>463</v>
      </c>
      <c r="U10" s="248" t="s">
        <v>462</v>
      </c>
      <c r="V10" s="248" t="s">
        <v>461</v>
      </c>
    </row>
    <row r="11" spans="1:22" s="208" customFormat="1">
      <c r="A11" s="227"/>
      <c r="B11" s="218"/>
      <c r="C11" s="218"/>
      <c r="D11" s="218"/>
      <c r="E11" s="259"/>
      <c r="F11" s="259"/>
      <c r="G11" s="259"/>
      <c r="H11" s="259"/>
      <c r="I11" s="259"/>
      <c r="J11" s="230"/>
      <c r="K11" s="268"/>
      <c r="L11" s="268"/>
      <c r="M11" s="268"/>
      <c r="O11" s="259"/>
      <c r="P11" s="259"/>
      <c r="Q11" s="259"/>
      <c r="R11" s="259"/>
      <c r="S11" s="230"/>
      <c r="T11" s="268"/>
      <c r="U11" s="268"/>
      <c r="V11" s="268"/>
    </row>
    <row r="12" spans="1:22" s="208" customFormat="1">
      <c r="A12" s="219" t="s">
        <v>309</v>
      </c>
      <c r="B12" s="218"/>
      <c r="C12" s="218"/>
      <c r="D12" s="218"/>
      <c r="E12" s="253" t="s">
        <v>410</v>
      </c>
      <c r="F12" s="216">
        <f t="shared" ref="F12:M12" si="0">F14+F16+F18+F20</f>
        <v>0</v>
      </c>
      <c r="G12" s="216">
        <f t="shared" si="0"/>
        <v>0</v>
      </c>
      <c r="H12" s="216">
        <f t="shared" si="0"/>
        <v>0</v>
      </c>
      <c r="I12" s="216">
        <f t="shared" si="0"/>
        <v>0</v>
      </c>
      <c r="J12" s="216">
        <f t="shared" si="0"/>
        <v>0</v>
      </c>
      <c r="K12" s="216">
        <f t="shared" si="0"/>
        <v>0</v>
      </c>
      <c r="L12" s="216">
        <f t="shared" si="0"/>
        <v>0</v>
      </c>
      <c r="M12" s="216">
        <f t="shared" si="0"/>
        <v>0</v>
      </c>
      <c r="O12" s="216">
        <f t="shared" ref="O12:V12" si="1">O14+O16+O18+O20</f>
        <v>0</v>
      </c>
      <c r="P12" s="216">
        <f t="shared" si="1"/>
        <v>0</v>
      </c>
      <c r="Q12" s="216">
        <f t="shared" si="1"/>
        <v>0</v>
      </c>
      <c r="R12" s="216">
        <f t="shared" si="1"/>
        <v>0</v>
      </c>
      <c r="S12" s="216">
        <f t="shared" si="1"/>
        <v>0</v>
      </c>
      <c r="T12" s="216">
        <f t="shared" si="1"/>
        <v>0</v>
      </c>
      <c r="U12" s="216">
        <f t="shared" si="1"/>
        <v>0</v>
      </c>
      <c r="V12" s="216">
        <f t="shared" si="1"/>
        <v>0</v>
      </c>
    </row>
    <row r="13" spans="1:22" s="208" customFormat="1">
      <c r="A13" s="227"/>
      <c r="B13" s="218"/>
      <c r="C13" s="218"/>
      <c r="D13" s="218"/>
      <c r="E13" s="259"/>
      <c r="F13" s="254"/>
      <c r="G13" s="254"/>
      <c r="H13" s="254"/>
      <c r="I13" s="254"/>
      <c r="J13" s="254"/>
      <c r="K13" s="254"/>
      <c r="L13" s="254"/>
      <c r="M13" s="254"/>
      <c r="O13" s="254"/>
      <c r="P13" s="254"/>
      <c r="Q13" s="254"/>
      <c r="R13" s="254"/>
      <c r="S13" s="254"/>
      <c r="T13" s="254"/>
      <c r="U13" s="254"/>
      <c r="V13" s="254"/>
    </row>
    <row r="14" spans="1:22" s="208" customFormat="1">
      <c r="A14" s="227"/>
      <c r="B14" s="237" t="s">
        <v>310</v>
      </c>
      <c r="C14" s="218"/>
      <c r="D14" s="218"/>
      <c r="E14" s="262" t="s">
        <v>411</v>
      </c>
      <c r="F14" s="260">
        <f>G14+J14+M14</f>
        <v>0</v>
      </c>
      <c r="G14" s="261"/>
      <c r="H14" s="261"/>
      <c r="I14" s="261"/>
      <c r="J14" s="260">
        <f>H14+I14</f>
        <v>0</v>
      </c>
      <c r="K14" s="261"/>
      <c r="L14" s="261"/>
      <c r="M14" s="260">
        <f>K14+L14</f>
        <v>0</v>
      </c>
      <c r="O14" s="260">
        <f>P14+S14+V14</f>
        <v>0</v>
      </c>
      <c r="P14" s="261"/>
      <c r="Q14" s="261"/>
      <c r="R14" s="261"/>
      <c r="S14" s="260">
        <f>Q14+R14</f>
        <v>0</v>
      </c>
      <c r="T14" s="261"/>
      <c r="U14" s="261"/>
      <c r="V14" s="260">
        <f>T14+U14</f>
        <v>0</v>
      </c>
    </row>
    <row r="15" spans="1:22" s="208" customFormat="1">
      <c r="A15" s="227"/>
      <c r="B15" s="218"/>
      <c r="C15" s="218"/>
      <c r="D15" s="218"/>
      <c r="E15" s="259"/>
      <c r="F15" s="228"/>
      <c r="G15" s="228"/>
      <c r="H15" s="228"/>
      <c r="I15" s="228"/>
      <c r="J15" s="228"/>
      <c r="K15" s="228"/>
      <c r="L15" s="228"/>
      <c r="M15" s="228"/>
      <c r="O15" s="228"/>
      <c r="P15" s="228"/>
      <c r="Q15" s="228"/>
      <c r="R15" s="228"/>
      <c r="S15" s="228"/>
      <c r="T15" s="228"/>
      <c r="U15" s="228"/>
      <c r="V15" s="228"/>
    </row>
    <row r="16" spans="1:22" s="208" customFormat="1">
      <c r="A16" s="227"/>
      <c r="B16" s="237" t="s">
        <v>311</v>
      </c>
      <c r="C16" s="218"/>
      <c r="D16" s="218"/>
      <c r="E16" s="262" t="s">
        <v>412</v>
      </c>
      <c r="F16" s="260">
        <f>G16+J16+M16</f>
        <v>0</v>
      </c>
      <c r="G16" s="261"/>
      <c r="H16" s="261"/>
      <c r="I16" s="261"/>
      <c r="J16" s="260">
        <f>H16+I16</f>
        <v>0</v>
      </c>
      <c r="K16" s="261"/>
      <c r="L16" s="261"/>
      <c r="M16" s="260">
        <f>K16+L16</f>
        <v>0</v>
      </c>
      <c r="O16" s="260">
        <f>P16+S16+V16</f>
        <v>0</v>
      </c>
      <c r="P16" s="261"/>
      <c r="Q16" s="261"/>
      <c r="R16" s="261"/>
      <c r="S16" s="260">
        <f>Q16+R16</f>
        <v>0</v>
      </c>
      <c r="T16" s="261"/>
      <c r="U16" s="261"/>
      <c r="V16" s="260">
        <f>T16+U16</f>
        <v>0</v>
      </c>
    </row>
    <row r="17" spans="1:22" s="208" customFormat="1">
      <c r="A17" s="227"/>
      <c r="B17" s="218"/>
      <c r="C17" s="218"/>
      <c r="D17" s="218"/>
      <c r="E17" s="259"/>
      <c r="F17" s="254"/>
      <c r="G17" s="254"/>
      <c r="H17" s="254"/>
      <c r="I17" s="254"/>
      <c r="J17" s="254"/>
      <c r="K17" s="254"/>
      <c r="L17" s="254"/>
      <c r="M17" s="254"/>
      <c r="O17" s="254"/>
      <c r="P17" s="254"/>
      <c r="Q17" s="254"/>
      <c r="R17" s="254"/>
      <c r="S17" s="254"/>
      <c r="T17" s="254"/>
      <c r="U17" s="254"/>
      <c r="V17" s="254"/>
    </row>
    <row r="18" spans="1:22" s="208" customFormat="1">
      <c r="A18" s="227"/>
      <c r="B18" s="237" t="s">
        <v>312</v>
      </c>
      <c r="C18" s="218"/>
      <c r="D18" s="218"/>
      <c r="E18" s="262" t="s">
        <v>413</v>
      </c>
      <c r="F18" s="260">
        <f>G18+J18+M18</f>
        <v>0</v>
      </c>
      <c r="G18" s="261"/>
      <c r="H18" s="261"/>
      <c r="I18" s="261"/>
      <c r="J18" s="260">
        <f>H18+I18</f>
        <v>0</v>
      </c>
      <c r="K18" s="261"/>
      <c r="L18" s="261"/>
      <c r="M18" s="260">
        <f>K18+L18</f>
        <v>0</v>
      </c>
      <c r="O18" s="260">
        <f>P18+S18+V18</f>
        <v>0</v>
      </c>
      <c r="P18" s="261"/>
      <c r="Q18" s="261"/>
      <c r="R18" s="261"/>
      <c r="S18" s="260">
        <f>Q18+R18</f>
        <v>0</v>
      </c>
      <c r="T18" s="261"/>
      <c r="U18" s="261"/>
      <c r="V18" s="260">
        <f>T18+U18</f>
        <v>0</v>
      </c>
    </row>
    <row r="19" spans="1:22" s="208" customFormat="1">
      <c r="A19" s="227"/>
      <c r="B19" s="218"/>
      <c r="C19" s="218"/>
      <c r="D19" s="218"/>
      <c r="E19" s="259"/>
      <c r="F19" s="254"/>
      <c r="G19" s="254"/>
      <c r="H19" s="254"/>
      <c r="I19" s="254"/>
      <c r="J19" s="254"/>
      <c r="K19" s="254"/>
      <c r="L19" s="254"/>
      <c r="M19" s="254"/>
      <c r="O19" s="254"/>
      <c r="P19" s="254"/>
      <c r="Q19" s="254"/>
      <c r="R19" s="254"/>
      <c r="S19" s="254"/>
      <c r="T19" s="254"/>
      <c r="U19" s="254"/>
      <c r="V19" s="254"/>
    </row>
    <row r="20" spans="1:22" s="208" customFormat="1">
      <c r="A20" s="227"/>
      <c r="B20" s="237" t="s">
        <v>313</v>
      </c>
      <c r="C20" s="218"/>
      <c r="D20" s="242"/>
      <c r="E20" s="262" t="s">
        <v>414</v>
      </c>
      <c r="F20" s="260">
        <f>G20+J20+M20</f>
        <v>0</v>
      </c>
      <c r="G20" s="261"/>
      <c r="H20" s="261"/>
      <c r="I20" s="261"/>
      <c r="J20" s="260">
        <f>H20+I20</f>
        <v>0</v>
      </c>
      <c r="K20" s="261"/>
      <c r="L20" s="261"/>
      <c r="M20" s="260">
        <f>K20+L20</f>
        <v>0</v>
      </c>
      <c r="O20" s="260">
        <f>P20+S20+V20</f>
        <v>0</v>
      </c>
      <c r="P20" s="261"/>
      <c r="Q20" s="261"/>
      <c r="R20" s="261"/>
      <c r="S20" s="260">
        <f>Q20+R20</f>
        <v>0</v>
      </c>
      <c r="T20" s="261"/>
      <c r="U20" s="261"/>
      <c r="V20" s="260">
        <f>T20+U20</f>
        <v>0</v>
      </c>
    </row>
    <row r="21" spans="1:22" s="208" customFormat="1">
      <c r="A21" s="227"/>
      <c r="B21" s="218"/>
      <c r="C21" s="218"/>
      <c r="D21" s="218"/>
      <c r="E21" s="259"/>
      <c r="F21" s="254"/>
      <c r="G21" s="254"/>
      <c r="H21" s="254"/>
      <c r="I21" s="254"/>
      <c r="J21" s="254"/>
      <c r="K21" s="254"/>
      <c r="L21" s="254"/>
      <c r="M21" s="254"/>
      <c r="O21" s="254"/>
      <c r="P21" s="254"/>
      <c r="Q21" s="254"/>
      <c r="R21" s="254"/>
      <c r="S21" s="254"/>
      <c r="T21" s="254"/>
      <c r="U21" s="254"/>
      <c r="V21" s="254"/>
    </row>
    <row r="22" spans="1:22" s="208" customFormat="1">
      <c r="A22" s="219" t="s">
        <v>314</v>
      </c>
      <c r="B22" s="218"/>
      <c r="C22" s="218"/>
      <c r="D22" s="218"/>
      <c r="E22" s="253" t="s">
        <v>415</v>
      </c>
      <c r="F22" s="216">
        <f t="shared" ref="F22:M22" si="2">F24+F26+F28+F30+F32+F34</f>
        <v>0</v>
      </c>
      <c r="G22" s="216">
        <f t="shared" si="2"/>
        <v>0</v>
      </c>
      <c r="H22" s="216">
        <f t="shared" si="2"/>
        <v>0</v>
      </c>
      <c r="I22" s="216">
        <f t="shared" si="2"/>
        <v>0</v>
      </c>
      <c r="J22" s="216">
        <f t="shared" si="2"/>
        <v>0</v>
      </c>
      <c r="K22" s="216">
        <f t="shared" si="2"/>
        <v>0</v>
      </c>
      <c r="L22" s="216">
        <f t="shared" si="2"/>
        <v>0</v>
      </c>
      <c r="M22" s="216">
        <f t="shared" si="2"/>
        <v>0</v>
      </c>
      <c r="O22" s="216">
        <f t="shared" ref="O22:V22" si="3">O24+O26+O28+O30+O32+O34</f>
        <v>0</v>
      </c>
      <c r="P22" s="216">
        <f t="shared" si="3"/>
        <v>0</v>
      </c>
      <c r="Q22" s="216">
        <f t="shared" si="3"/>
        <v>0</v>
      </c>
      <c r="R22" s="216">
        <f t="shared" si="3"/>
        <v>0</v>
      </c>
      <c r="S22" s="216">
        <f t="shared" si="3"/>
        <v>0</v>
      </c>
      <c r="T22" s="216">
        <f t="shared" si="3"/>
        <v>0</v>
      </c>
      <c r="U22" s="216">
        <f t="shared" si="3"/>
        <v>0</v>
      </c>
      <c r="V22" s="216">
        <f t="shared" si="3"/>
        <v>0</v>
      </c>
    </row>
    <row r="23" spans="1:22" s="208" customFormat="1">
      <c r="A23" s="227"/>
      <c r="B23" s="218"/>
      <c r="C23" s="218"/>
      <c r="D23" s="218"/>
      <c r="E23" s="259"/>
      <c r="F23" s="254"/>
      <c r="G23" s="254"/>
      <c r="H23" s="254"/>
      <c r="I23" s="254"/>
      <c r="J23" s="254"/>
      <c r="K23" s="254"/>
      <c r="L23" s="254"/>
      <c r="M23" s="254"/>
      <c r="O23" s="254"/>
      <c r="P23" s="254"/>
      <c r="Q23" s="254"/>
      <c r="R23" s="254"/>
      <c r="S23" s="254"/>
      <c r="T23" s="254"/>
      <c r="U23" s="254"/>
      <c r="V23" s="254"/>
    </row>
    <row r="24" spans="1:22" s="208" customFormat="1">
      <c r="A24" s="227"/>
      <c r="B24" s="237" t="s">
        <v>315</v>
      </c>
      <c r="C24" s="218"/>
      <c r="D24" s="218"/>
      <c r="E24" s="262" t="s">
        <v>416</v>
      </c>
      <c r="F24" s="260">
        <f>G24+J24+M24</f>
        <v>0</v>
      </c>
      <c r="G24" s="261"/>
      <c r="H24" s="261"/>
      <c r="I24" s="261"/>
      <c r="J24" s="260">
        <f>H24+I24</f>
        <v>0</v>
      </c>
      <c r="K24" s="261"/>
      <c r="L24" s="261"/>
      <c r="M24" s="260">
        <f>K24+L24</f>
        <v>0</v>
      </c>
      <c r="O24" s="260">
        <f>P24+S24+V24</f>
        <v>0</v>
      </c>
      <c r="P24" s="261"/>
      <c r="Q24" s="261"/>
      <c r="R24" s="261"/>
      <c r="S24" s="260">
        <f>Q24+R24</f>
        <v>0</v>
      </c>
      <c r="T24" s="261"/>
      <c r="U24" s="261"/>
      <c r="V24" s="260">
        <f>T24+U24</f>
        <v>0</v>
      </c>
    </row>
    <row r="25" spans="1:22" s="208" customFormat="1">
      <c r="A25" s="227"/>
      <c r="B25" s="218"/>
      <c r="C25" s="218"/>
      <c r="D25" s="218"/>
      <c r="E25" s="259"/>
      <c r="F25" s="254"/>
      <c r="G25" s="254"/>
      <c r="H25" s="254"/>
      <c r="I25" s="254"/>
      <c r="J25" s="254"/>
      <c r="K25" s="254"/>
      <c r="L25" s="254"/>
      <c r="M25" s="254"/>
      <c r="O25" s="254"/>
      <c r="P25" s="254"/>
      <c r="Q25" s="254"/>
      <c r="R25" s="254"/>
      <c r="S25" s="254"/>
      <c r="T25" s="254"/>
      <c r="U25" s="254"/>
      <c r="V25" s="254"/>
    </row>
    <row r="26" spans="1:22" s="208" customFormat="1">
      <c r="A26" s="227"/>
      <c r="B26" s="237" t="s">
        <v>316</v>
      </c>
      <c r="C26" s="218"/>
      <c r="D26" s="218"/>
      <c r="E26" s="262" t="s">
        <v>417</v>
      </c>
      <c r="F26" s="260">
        <f>G26+J26+M26</f>
        <v>0</v>
      </c>
      <c r="G26" s="261"/>
      <c r="H26" s="261"/>
      <c r="I26" s="261"/>
      <c r="J26" s="260">
        <f>H26+I26</f>
        <v>0</v>
      </c>
      <c r="K26" s="261"/>
      <c r="L26" s="261"/>
      <c r="M26" s="260">
        <f>K26+L26</f>
        <v>0</v>
      </c>
      <c r="O26" s="260">
        <f>P26+S26+V26</f>
        <v>0</v>
      </c>
      <c r="P26" s="261"/>
      <c r="Q26" s="261"/>
      <c r="R26" s="261"/>
      <c r="S26" s="260">
        <f>Q26+R26</f>
        <v>0</v>
      </c>
      <c r="T26" s="261"/>
      <c r="U26" s="261"/>
      <c r="V26" s="260">
        <f>T26+U26</f>
        <v>0</v>
      </c>
    </row>
    <row r="27" spans="1:22" s="208" customFormat="1">
      <c r="A27" s="227"/>
      <c r="B27" s="218"/>
      <c r="C27" s="218"/>
      <c r="D27" s="218"/>
      <c r="E27" s="259"/>
      <c r="F27" s="254"/>
      <c r="G27" s="254"/>
      <c r="H27" s="254"/>
      <c r="I27" s="254"/>
      <c r="J27" s="254"/>
      <c r="K27" s="254"/>
      <c r="L27" s="254"/>
      <c r="M27" s="254"/>
      <c r="O27" s="254"/>
      <c r="P27" s="254"/>
      <c r="Q27" s="254"/>
      <c r="R27" s="254"/>
      <c r="S27" s="254"/>
      <c r="T27" s="254"/>
      <c r="U27" s="254"/>
      <c r="V27" s="254"/>
    </row>
    <row r="28" spans="1:22" s="208" customFormat="1">
      <c r="A28" s="227"/>
      <c r="B28" s="237" t="s">
        <v>317</v>
      </c>
      <c r="C28" s="218"/>
      <c r="D28" s="218"/>
      <c r="E28" s="262" t="s">
        <v>418</v>
      </c>
      <c r="F28" s="260">
        <f>G28+J28+M28</f>
        <v>0</v>
      </c>
      <c r="G28" s="261"/>
      <c r="H28" s="261"/>
      <c r="I28" s="261"/>
      <c r="J28" s="260">
        <f>H28+I28</f>
        <v>0</v>
      </c>
      <c r="K28" s="261"/>
      <c r="L28" s="261"/>
      <c r="M28" s="260">
        <f>K28+L28</f>
        <v>0</v>
      </c>
      <c r="O28" s="260">
        <f>P28+S28+V28</f>
        <v>0</v>
      </c>
      <c r="P28" s="261"/>
      <c r="Q28" s="261"/>
      <c r="R28" s="261"/>
      <c r="S28" s="260">
        <f>Q28+R28</f>
        <v>0</v>
      </c>
      <c r="T28" s="261"/>
      <c r="U28" s="261"/>
      <c r="V28" s="260">
        <f>T28+U28</f>
        <v>0</v>
      </c>
    </row>
    <row r="29" spans="1:22" s="208" customFormat="1">
      <c r="A29" s="227"/>
      <c r="B29" s="218"/>
      <c r="C29" s="218"/>
      <c r="D29" s="218"/>
      <c r="E29" s="259"/>
      <c r="F29" s="254"/>
      <c r="G29" s="254"/>
      <c r="H29" s="254"/>
      <c r="I29" s="254"/>
      <c r="J29" s="254"/>
      <c r="K29" s="254"/>
      <c r="L29" s="254"/>
      <c r="M29" s="254"/>
      <c r="O29" s="254"/>
      <c r="P29" s="254"/>
      <c r="Q29" s="254"/>
      <c r="R29" s="254"/>
      <c r="S29" s="254"/>
      <c r="T29" s="254"/>
      <c r="U29" s="254"/>
      <c r="V29" s="254"/>
    </row>
    <row r="30" spans="1:22" s="208" customFormat="1">
      <c r="A30" s="227"/>
      <c r="B30" s="237" t="s">
        <v>318</v>
      </c>
      <c r="C30" s="218"/>
      <c r="D30" s="218"/>
      <c r="E30" s="262" t="s">
        <v>364</v>
      </c>
      <c r="F30" s="260">
        <f>G30+J30+M30</f>
        <v>0</v>
      </c>
      <c r="G30" s="229"/>
      <c r="H30" s="229"/>
      <c r="I30" s="229"/>
      <c r="J30" s="260">
        <f>H30+I30</f>
        <v>0</v>
      </c>
      <c r="K30" s="229"/>
      <c r="L30" s="229"/>
      <c r="M30" s="260">
        <f>K30+L30</f>
        <v>0</v>
      </c>
      <c r="O30" s="260">
        <f>P30+S30+V30</f>
        <v>0</v>
      </c>
      <c r="P30" s="229"/>
      <c r="Q30" s="229"/>
      <c r="R30" s="229"/>
      <c r="S30" s="260">
        <f>Q30+R30</f>
        <v>0</v>
      </c>
      <c r="T30" s="229"/>
      <c r="U30" s="229"/>
      <c r="V30" s="260">
        <f>T30+U30</f>
        <v>0</v>
      </c>
    </row>
    <row r="31" spans="1:22" s="208" customFormat="1">
      <c r="A31" s="227"/>
      <c r="B31" s="218"/>
      <c r="C31" s="218"/>
      <c r="D31" s="218"/>
      <c r="E31" s="259"/>
      <c r="F31" s="254"/>
      <c r="G31" s="254"/>
      <c r="H31" s="254"/>
      <c r="I31" s="254"/>
      <c r="J31" s="254"/>
      <c r="K31" s="254"/>
      <c r="L31" s="254"/>
      <c r="M31" s="254"/>
      <c r="O31" s="254"/>
      <c r="P31" s="254"/>
      <c r="Q31" s="254"/>
      <c r="R31" s="254"/>
      <c r="S31" s="254"/>
      <c r="T31" s="254"/>
      <c r="U31" s="254"/>
      <c r="V31" s="254"/>
    </row>
    <row r="32" spans="1:22" s="208" customFormat="1">
      <c r="A32" s="227"/>
      <c r="B32" s="265" t="s">
        <v>319</v>
      </c>
      <c r="C32" s="218"/>
      <c r="D32" s="218"/>
      <c r="E32" s="267" t="s">
        <v>419</v>
      </c>
      <c r="F32" s="260">
        <f>G32+J32+M32</f>
        <v>0</v>
      </c>
      <c r="G32" s="266"/>
      <c r="H32" s="266"/>
      <c r="I32" s="266"/>
      <c r="J32" s="260">
        <f>H32+I32</f>
        <v>0</v>
      </c>
      <c r="K32" s="266"/>
      <c r="L32" s="266"/>
      <c r="M32" s="260">
        <f>K32+L32</f>
        <v>0</v>
      </c>
      <c r="O32" s="260">
        <f>P32+S32+V32</f>
        <v>0</v>
      </c>
      <c r="P32" s="266"/>
      <c r="Q32" s="266"/>
      <c r="R32" s="266"/>
      <c r="S32" s="260">
        <f>Q32+R32</f>
        <v>0</v>
      </c>
      <c r="T32" s="266"/>
      <c r="U32" s="266"/>
      <c r="V32" s="260">
        <f>T32+U32</f>
        <v>0</v>
      </c>
    </row>
    <row r="33" spans="1:22" s="208" customFormat="1">
      <c r="A33" s="227"/>
      <c r="B33" s="265"/>
      <c r="C33" s="218"/>
      <c r="D33" s="218"/>
      <c r="E33" s="264"/>
      <c r="F33" s="263"/>
      <c r="G33" s="263"/>
      <c r="H33" s="263"/>
      <c r="I33" s="263"/>
      <c r="J33" s="263"/>
      <c r="K33" s="263"/>
      <c r="L33" s="263"/>
      <c r="M33" s="263"/>
      <c r="O33" s="263"/>
      <c r="P33" s="263"/>
      <c r="Q33" s="263"/>
      <c r="R33" s="263"/>
      <c r="S33" s="263"/>
      <c r="T33" s="263"/>
      <c r="U33" s="263"/>
      <c r="V33" s="263"/>
    </row>
    <row r="34" spans="1:22" s="208" customFormat="1">
      <c r="A34" s="227"/>
      <c r="B34" s="237" t="s">
        <v>320</v>
      </c>
      <c r="C34" s="218"/>
      <c r="D34" s="218"/>
      <c r="E34" s="262" t="s">
        <v>420</v>
      </c>
      <c r="F34" s="260">
        <f>G34+J34+M34</f>
        <v>0</v>
      </c>
      <c r="G34" s="261"/>
      <c r="H34" s="261"/>
      <c r="I34" s="261"/>
      <c r="J34" s="260">
        <f>H34+I34</f>
        <v>0</v>
      </c>
      <c r="K34" s="261"/>
      <c r="L34" s="261"/>
      <c r="M34" s="260">
        <f>K34+L34</f>
        <v>0</v>
      </c>
      <c r="O34" s="260">
        <f>P34+S34+V34</f>
        <v>0</v>
      </c>
      <c r="P34" s="261"/>
      <c r="Q34" s="261"/>
      <c r="R34" s="261"/>
      <c r="S34" s="260">
        <f>Q34+R34</f>
        <v>0</v>
      </c>
      <c r="T34" s="261"/>
      <c r="U34" s="261"/>
      <c r="V34" s="260">
        <f>T34+U34</f>
        <v>0</v>
      </c>
    </row>
    <row r="35" spans="1:22" s="208" customFormat="1">
      <c r="A35" s="227"/>
      <c r="B35" s="218"/>
      <c r="C35" s="218"/>
      <c r="D35" s="218"/>
      <c r="E35" s="259"/>
      <c r="F35" s="258"/>
      <c r="G35" s="258"/>
      <c r="H35" s="258"/>
      <c r="I35" s="258"/>
      <c r="J35" s="258"/>
      <c r="K35" s="258"/>
      <c r="L35" s="258"/>
      <c r="M35" s="258"/>
      <c r="O35" s="258"/>
      <c r="P35" s="258"/>
      <c r="Q35" s="258"/>
      <c r="R35" s="258"/>
      <c r="S35" s="258"/>
      <c r="T35" s="258"/>
      <c r="U35" s="258"/>
      <c r="V35" s="258"/>
    </row>
    <row r="36" spans="1:22" s="208" customFormat="1">
      <c r="A36" s="257"/>
      <c r="B36" s="256"/>
      <c r="C36" s="256"/>
      <c r="D36" s="256"/>
      <c r="E36" s="255"/>
      <c r="F36" s="254"/>
      <c r="G36" s="254"/>
      <c r="H36" s="254"/>
      <c r="I36" s="254"/>
      <c r="J36" s="254"/>
      <c r="K36" s="254"/>
      <c r="L36" s="254"/>
      <c r="M36" s="254"/>
      <c r="O36" s="254"/>
      <c r="P36" s="254"/>
      <c r="Q36" s="254"/>
      <c r="R36" s="254"/>
      <c r="S36" s="254"/>
      <c r="T36" s="254"/>
      <c r="U36" s="254"/>
      <c r="V36" s="254"/>
    </row>
    <row r="37" spans="1:22" s="208" customFormat="1">
      <c r="A37" s="219" t="s">
        <v>321</v>
      </c>
      <c r="B37" s="218"/>
      <c r="C37" s="218"/>
      <c r="D37" s="218"/>
      <c r="E37" s="253" t="s">
        <v>421</v>
      </c>
      <c r="F37" s="216">
        <f t="shared" ref="F37:M37" si="4">F22+F12</f>
        <v>0</v>
      </c>
      <c r="G37" s="216">
        <f t="shared" si="4"/>
        <v>0</v>
      </c>
      <c r="H37" s="216">
        <f t="shared" si="4"/>
        <v>0</v>
      </c>
      <c r="I37" s="216">
        <f t="shared" si="4"/>
        <v>0</v>
      </c>
      <c r="J37" s="216">
        <f t="shared" si="4"/>
        <v>0</v>
      </c>
      <c r="K37" s="216">
        <f t="shared" si="4"/>
        <v>0</v>
      </c>
      <c r="L37" s="216">
        <f t="shared" si="4"/>
        <v>0</v>
      </c>
      <c r="M37" s="216">
        <f t="shared" si="4"/>
        <v>0</v>
      </c>
      <c r="O37" s="216">
        <f t="shared" ref="O37:V37" si="5">O22+O12</f>
        <v>0</v>
      </c>
      <c r="P37" s="216">
        <f t="shared" si="5"/>
        <v>0</v>
      </c>
      <c r="Q37" s="216">
        <f t="shared" si="5"/>
        <v>0</v>
      </c>
      <c r="R37" s="216">
        <f t="shared" si="5"/>
        <v>0</v>
      </c>
      <c r="S37" s="216">
        <f t="shared" si="5"/>
        <v>0</v>
      </c>
      <c r="T37" s="216">
        <f t="shared" si="5"/>
        <v>0</v>
      </c>
      <c r="U37" s="216">
        <f t="shared" si="5"/>
        <v>0</v>
      </c>
      <c r="V37" s="216">
        <f t="shared" si="5"/>
        <v>0</v>
      </c>
    </row>
    <row r="38" spans="1:22" s="208" customFormat="1" ht="13.5" thickBot="1">
      <c r="A38" s="252"/>
      <c r="B38" s="214"/>
      <c r="C38" s="214"/>
      <c r="D38" s="251"/>
      <c r="E38" s="250"/>
      <c r="F38" s="250"/>
      <c r="G38" s="250"/>
      <c r="H38" s="250"/>
      <c r="I38" s="250"/>
      <c r="J38" s="249"/>
      <c r="K38" s="249"/>
      <c r="L38" s="249"/>
      <c r="M38" s="249"/>
      <c r="O38" s="250"/>
      <c r="P38" s="250"/>
      <c r="Q38" s="250"/>
      <c r="R38" s="250"/>
      <c r="S38" s="249"/>
      <c r="T38" s="249"/>
      <c r="U38" s="249"/>
      <c r="V38" s="249"/>
    </row>
    <row r="39" spans="1:22" s="208" customFormat="1" ht="13.5" thickTop="1">
      <c r="A39" s="205"/>
      <c r="B39" s="205"/>
      <c r="C39" s="205"/>
      <c r="D39" s="205"/>
      <c r="E39" s="205"/>
      <c r="F39" s="205"/>
      <c r="G39" s="205"/>
      <c r="H39" s="205"/>
      <c r="I39" s="205"/>
      <c r="J39" s="211"/>
      <c r="K39" s="209"/>
      <c r="L39" s="211"/>
      <c r="M39" s="209"/>
      <c r="O39" s="205"/>
      <c r="P39" s="205"/>
      <c r="Q39" s="205"/>
      <c r="R39" s="205"/>
      <c r="S39" s="211"/>
      <c r="T39" s="209"/>
      <c r="U39" s="211"/>
      <c r="V39" s="209"/>
    </row>
    <row r="40" spans="1:22" s="208" customFormat="1" ht="13.5" thickBot="1">
      <c r="A40" s="205"/>
      <c r="B40" s="205"/>
      <c r="C40" s="205"/>
      <c r="D40" s="205"/>
      <c r="E40" s="205"/>
      <c r="F40" s="205"/>
      <c r="G40" s="205"/>
      <c r="H40" s="205"/>
      <c r="I40" s="205"/>
      <c r="J40" s="211"/>
      <c r="K40" s="209"/>
      <c r="L40" s="211"/>
      <c r="M40" s="209"/>
      <c r="O40" s="205"/>
      <c r="P40" s="205"/>
      <c r="Q40" s="205"/>
      <c r="R40" s="205"/>
      <c r="S40" s="211"/>
      <c r="T40" s="209"/>
      <c r="U40" s="211"/>
      <c r="V40" s="209"/>
    </row>
    <row r="41" spans="1:22" s="208" customFormat="1" ht="13.5" thickBot="1">
      <c r="A41" s="2660" t="s">
        <v>322</v>
      </c>
      <c r="B41" s="2661"/>
      <c r="C41" s="2661"/>
      <c r="D41" s="2662"/>
      <c r="E41" s="2669" t="s">
        <v>409</v>
      </c>
      <c r="F41" s="2672" t="s">
        <v>1203</v>
      </c>
      <c r="G41" s="2672" t="s">
        <v>468</v>
      </c>
      <c r="H41" s="2675" t="s">
        <v>467</v>
      </c>
      <c r="I41" s="2676"/>
      <c r="J41" s="2676"/>
      <c r="K41" s="2676"/>
      <c r="L41" s="2676"/>
      <c r="M41" s="2677"/>
      <c r="O41" s="2672" t="s">
        <v>1203</v>
      </c>
      <c r="P41" s="2672" t="s">
        <v>468</v>
      </c>
      <c r="Q41" s="2675" t="s">
        <v>467</v>
      </c>
      <c r="R41" s="2676"/>
      <c r="S41" s="2676"/>
      <c r="T41" s="2676"/>
      <c r="U41" s="2676"/>
      <c r="V41" s="2677"/>
    </row>
    <row r="42" spans="1:22" s="208" customFormat="1" ht="13.5" customHeight="1">
      <c r="A42" s="2663"/>
      <c r="B42" s="2664"/>
      <c r="C42" s="2664"/>
      <c r="D42" s="2665"/>
      <c r="E42" s="2670"/>
      <c r="F42" s="2673"/>
      <c r="G42" s="2673"/>
      <c r="H42" s="2678" t="s">
        <v>466</v>
      </c>
      <c r="I42" s="2679"/>
      <c r="J42" s="2680"/>
      <c r="K42" s="2678" t="s">
        <v>465</v>
      </c>
      <c r="L42" s="2679"/>
      <c r="M42" s="2680"/>
      <c r="O42" s="2673"/>
      <c r="P42" s="2673"/>
      <c r="Q42" s="2678" t="s">
        <v>466</v>
      </c>
      <c r="R42" s="2679"/>
      <c r="S42" s="2680"/>
      <c r="T42" s="2678" t="s">
        <v>465</v>
      </c>
      <c r="U42" s="2679"/>
      <c r="V42" s="2680"/>
    </row>
    <row r="43" spans="1:22" s="208" customFormat="1" ht="13.5" thickBot="1">
      <c r="A43" s="2663"/>
      <c r="B43" s="2664"/>
      <c r="C43" s="2664"/>
      <c r="D43" s="2665"/>
      <c r="E43" s="2670"/>
      <c r="F43" s="2673"/>
      <c r="G43" s="2673"/>
      <c r="H43" s="2681"/>
      <c r="I43" s="2682"/>
      <c r="J43" s="2683"/>
      <c r="K43" s="2681"/>
      <c r="L43" s="2682"/>
      <c r="M43" s="2683"/>
      <c r="O43" s="2673"/>
      <c r="P43" s="2673"/>
      <c r="Q43" s="2681"/>
      <c r="R43" s="2682"/>
      <c r="S43" s="2683"/>
      <c r="T43" s="2681"/>
      <c r="U43" s="2682"/>
      <c r="V43" s="2683"/>
    </row>
    <row r="44" spans="1:22" s="208" customFormat="1" ht="26.25" thickBot="1">
      <c r="A44" s="2666"/>
      <c r="B44" s="2667"/>
      <c r="C44" s="2667"/>
      <c r="D44" s="2668"/>
      <c r="E44" s="2671"/>
      <c r="F44" s="2674"/>
      <c r="G44" s="2674"/>
      <c r="H44" s="248" t="s">
        <v>463</v>
      </c>
      <c r="I44" s="248" t="s">
        <v>462</v>
      </c>
      <c r="J44" s="248" t="s">
        <v>464</v>
      </c>
      <c r="K44" s="248" t="s">
        <v>463</v>
      </c>
      <c r="L44" s="248" t="s">
        <v>462</v>
      </c>
      <c r="M44" s="248" t="s">
        <v>461</v>
      </c>
      <c r="O44" s="2674"/>
      <c r="P44" s="2674"/>
      <c r="Q44" s="248" t="s">
        <v>463</v>
      </c>
      <c r="R44" s="248" t="s">
        <v>462</v>
      </c>
      <c r="S44" s="248" t="s">
        <v>464</v>
      </c>
      <c r="T44" s="248" t="s">
        <v>463</v>
      </c>
      <c r="U44" s="248" t="s">
        <v>462</v>
      </c>
      <c r="V44" s="248" t="s">
        <v>461</v>
      </c>
    </row>
    <row r="45" spans="1:22" s="208" customFormat="1" ht="13.5" thickTop="1">
      <c r="A45" s="227"/>
      <c r="B45" s="218"/>
      <c r="C45" s="218"/>
      <c r="D45" s="218"/>
      <c r="E45" s="231"/>
      <c r="F45" s="231"/>
      <c r="G45" s="231"/>
      <c r="H45" s="231"/>
      <c r="I45" s="231"/>
      <c r="J45" s="238"/>
      <c r="K45" s="238"/>
      <c r="L45" s="247"/>
      <c r="M45" s="238"/>
      <c r="O45" s="231"/>
      <c r="P45" s="231"/>
      <c r="Q45" s="231"/>
      <c r="R45" s="231"/>
      <c r="S45" s="238"/>
      <c r="T45" s="238"/>
      <c r="U45" s="247"/>
      <c r="V45" s="238"/>
    </row>
    <row r="46" spans="1:22" s="208" customFormat="1">
      <c r="A46" s="219" t="s">
        <v>323</v>
      </c>
      <c r="B46" s="218"/>
      <c r="C46" s="218"/>
      <c r="D46" s="218"/>
      <c r="E46" s="246" t="s">
        <v>228</v>
      </c>
      <c r="F46" s="243">
        <f t="shared" ref="F46:M46" si="6">F48+F50+F52+F54+F56+F58</f>
        <v>0</v>
      </c>
      <c r="G46" s="243">
        <f t="shared" si="6"/>
        <v>0</v>
      </c>
      <c r="H46" s="243">
        <f t="shared" si="6"/>
        <v>0</v>
      </c>
      <c r="I46" s="243">
        <f t="shared" si="6"/>
        <v>0</v>
      </c>
      <c r="J46" s="243">
        <f t="shared" si="6"/>
        <v>0</v>
      </c>
      <c r="K46" s="243">
        <f t="shared" si="6"/>
        <v>0</v>
      </c>
      <c r="L46" s="243">
        <f t="shared" si="6"/>
        <v>0</v>
      </c>
      <c r="M46" s="243">
        <f t="shared" si="6"/>
        <v>0</v>
      </c>
      <c r="O46" s="243">
        <f t="shared" ref="O46:V46" si="7">O48+O50+O52+O54+O56+O58</f>
        <v>0</v>
      </c>
      <c r="P46" s="243">
        <f t="shared" si="7"/>
        <v>0</v>
      </c>
      <c r="Q46" s="243">
        <f t="shared" si="7"/>
        <v>0</v>
      </c>
      <c r="R46" s="243">
        <f t="shared" si="7"/>
        <v>0</v>
      </c>
      <c r="S46" s="243">
        <f t="shared" si="7"/>
        <v>0</v>
      </c>
      <c r="T46" s="243">
        <f t="shared" si="7"/>
        <v>0</v>
      </c>
      <c r="U46" s="243">
        <f t="shared" si="7"/>
        <v>0</v>
      </c>
      <c r="V46" s="243">
        <f t="shared" si="7"/>
        <v>0</v>
      </c>
    </row>
    <row r="47" spans="1:22" s="208" customFormat="1">
      <c r="A47" s="227"/>
      <c r="B47" s="218"/>
      <c r="C47" s="218"/>
      <c r="D47" s="218"/>
      <c r="E47" s="231"/>
      <c r="F47" s="230"/>
      <c r="G47" s="230"/>
      <c r="H47" s="230"/>
      <c r="I47" s="230"/>
      <c r="J47" s="230"/>
      <c r="K47" s="230"/>
      <c r="L47" s="230"/>
      <c r="M47" s="230"/>
      <c r="O47" s="230"/>
      <c r="P47" s="230"/>
      <c r="Q47" s="230"/>
      <c r="R47" s="230"/>
      <c r="S47" s="230"/>
      <c r="T47" s="230"/>
      <c r="U47" s="230"/>
      <c r="V47" s="230"/>
    </row>
    <row r="48" spans="1:22" s="208" customFormat="1">
      <c r="A48" s="227"/>
      <c r="B48" s="237" t="s">
        <v>324</v>
      </c>
      <c r="C48" s="218"/>
      <c r="D48" s="218"/>
      <c r="E48" s="245" t="s">
        <v>423</v>
      </c>
      <c r="F48" s="228">
        <f>G48+J48+M48</f>
        <v>0</v>
      </c>
      <c r="G48" s="229"/>
      <c r="H48" s="229"/>
      <c r="I48" s="229"/>
      <c r="J48" s="228">
        <f>H48+I48</f>
        <v>0</v>
      </c>
      <c r="K48" s="229"/>
      <c r="L48" s="229"/>
      <c r="M48" s="228">
        <f>K48+L48</f>
        <v>0</v>
      </c>
      <c r="O48" s="228">
        <f>P48+S48+V48</f>
        <v>0</v>
      </c>
      <c r="P48" s="229"/>
      <c r="Q48" s="229"/>
      <c r="R48" s="229"/>
      <c r="S48" s="228">
        <f>Q48+R48</f>
        <v>0</v>
      </c>
      <c r="T48" s="229"/>
      <c r="U48" s="229"/>
      <c r="V48" s="228">
        <f>T48+U48</f>
        <v>0</v>
      </c>
    </row>
    <row r="49" spans="1:22" s="208" customFormat="1">
      <c r="A49" s="227"/>
      <c r="B49" s="237"/>
      <c r="C49" s="218"/>
      <c r="D49" s="218"/>
      <c r="E49" s="234"/>
      <c r="F49" s="238"/>
      <c r="G49" s="238"/>
      <c r="H49" s="238"/>
      <c r="I49" s="238"/>
      <c r="J49" s="238"/>
      <c r="K49" s="238"/>
      <c r="L49" s="238"/>
      <c r="M49" s="238"/>
      <c r="O49" s="238"/>
      <c r="P49" s="238"/>
      <c r="Q49" s="238"/>
      <c r="R49" s="238"/>
      <c r="S49" s="238"/>
      <c r="T49" s="238"/>
      <c r="U49" s="238"/>
      <c r="V49" s="238"/>
    </row>
    <row r="50" spans="1:22" s="208" customFormat="1">
      <c r="A50" s="227"/>
      <c r="B50" s="237" t="s">
        <v>325</v>
      </c>
      <c r="C50" s="218"/>
      <c r="D50" s="218"/>
      <c r="E50" s="245">
        <v>11</v>
      </c>
      <c r="F50" s="228">
        <f>G50+J50+M50</f>
        <v>0</v>
      </c>
      <c r="G50" s="229"/>
      <c r="H50" s="229"/>
      <c r="I50" s="229"/>
      <c r="J50" s="228">
        <f>H50+I50</f>
        <v>0</v>
      </c>
      <c r="K50" s="229"/>
      <c r="L50" s="229"/>
      <c r="M50" s="228">
        <f>K50+L50</f>
        <v>0</v>
      </c>
      <c r="O50" s="228">
        <f>P50+S50+V50</f>
        <v>0</v>
      </c>
      <c r="P50" s="229"/>
      <c r="Q50" s="229"/>
      <c r="R50" s="229"/>
      <c r="S50" s="228">
        <f>Q50+R50</f>
        <v>0</v>
      </c>
      <c r="T50" s="229"/>
      <c r="U50" s="229"/>
      <c r="V50" s="228">
        <f>T50+U50</f>
        <v>0</v>
      </c>
    </row>
    <row r="51" spans="1:22" s="208" customFormat="1">
      <c r="A51" s="227"/>
      <c r="B51" s="237"/>
      <c r="C51" s="218"/>
      <c r="D51" s="218"/>
      <c r="E51" s="234"/>
      <c r="F51" s="238"/>
      <c r="G51" s="238"/>
      <c r="H51" s="238"/>
      <c r="I51" s="238"/>
      <c r="J51" s="238"/>
      <c r="K51" s="238"/>
      <c r="L51" s="238"/>
      <c r="M51" s="238"/>
      <c r="O51" s="238"/>
      <c r="P51" s="238"/>
      <c r="Q51" s="238"/>
      <c r="R51" s="238"/>
      <c r="S51" s="238"/>
      <c r="T51" s="238"/>
      <c r="U51" s="238"/>
      <c r="V51" s="238"/>
    </row>
    <row r="52" spans="1:22" s="208" customFormat="1">
      <c r="A52" s="227"/>
      <c r="B52" s="226" t="s">
        <v>326</v>
      </c>
      <c r="C52" s="236"/>
      <c r="D52" s="218"/>
      <c r="E52" s="245" t="s">
        <v>424</v>
      </c>
      <c r="F52" s="228">
        <f>G52+J52+M52</f>
        <v>0</v>
      </c>
      <c r="G52" s="229"/>
      <c r="H52" s="229"/>
      <c r="I52" s="229"/>
      <c r="J52" s="228">
        <f>H52+I52</f>
        <v>0</v>
      </c>
      <c r="K52" s="229"/>
      <c r="L52" s="229"/>
      <c r="M52" s="228">
        <f>K52+L52</f>
        <v>0</v>
      </c>
      <c r="O52" s="228">
        <f>P52+S52+V52</f>
        <v>0</v>
      </c>
      <c r="P52" s="229"/>
      <c r="Q52" s="229"/>
      <c r="R52" s="229"/>
      <c r="S52" s="228">
        <f>Q52+R52</f>
        <v>0</v>
      </c>
      <c r="T52" s="229"/>
      <c r="U52" s="229"/>
      <c r="V52" s="228">
        <f>T52+U52</f>
        <v>0</v>
      </c>
    </row>
    <row r="53" spans="1:22" s="208" customFormat="1">
      <c r="A53" s="227"/>
      <c r="B53" s="218"/>
      <c r="C53" s="236"/>
      <c r="D53" s="242"/>
      <c r="E53" s="234"/>
      <c r="F53" s="238"/>
      <c r="G53" s="238"/>
      <c r="H53" s="238"/>
      <c r="I53" s="238"/>
      <c r="J53" s="238"/>
      <c r="K53" s="238"/>
      <c r="L53" s="238"/>
      <c r="M53" s="238"/>
      <c r="O53" s="238"/>
      <c r="P53" s="238"/>
      <c r="Q53" s="238"/>
      <c r="R53" s="238"/>
      <c r="S53" s="238"/>
      <c r="T53" s="238"/>
      <c r="U53" s="238"/>
      <c r="V53" s="238"/>
    </row>
    <row r="54" spans="1:22" s="208" customFormat="1">
      <c r="A54" s="227"/>
      <c r="B54" s="226" t="s">
        <v>327</v>
      </c>
      <c r="C54" s="236"/>
      <c r="D54" s="242"/>
      <c r="E54" s="245" t="s">
        <v>425</v>
      </c>
      <c r="F54" s="228">
        <f>G54+J54+M54</f>
        <v>0</v>
      </c>
      <c r="G54" s="229"/>
      <c r="H54" s="229"/>
      <c r="I54" s="229"/>
      <c r="J54" s="228">
        <f>H54+I54</f>
        <v>0</v>
      </c>
      <c r="K54" s="229"/>
      <c r="L54" s="229"/>
      <c r="M54" s="228">
        <f>K54+L54</f>
        <v>0</v>
      </c>
      <c r="O54" s="228">
        <f>P54+S54+V54</f>
        <v>0</v>
      </c>
      <c r="P54" s="229"/>
      <c r="Q54" s="229"/>
      <c r="R54" s="229"/>
      <c r="S54" s="228">
        <f>Q54+R54</f>
        <v>0</v>
      </c>
      <c r="T54" s="229"/>
      <c r="U54" s="229"/>
      <c r="V54" s="228">
        <f>T54+U54</f>
        <v>0</v>
      </c>
    </row>
    <row r="55" spans="1:22" s="208" customFormat="1">
      <c r="A55" s="227"/>
      <c r="B55" s="237"/>
      <c r="C55" s="218"/>
      <c r="D55" s="242"/>
      <c r="E55" s="245"/>
      <c r="F55" s="238"/>
      <c r="G55" s="238"/>
      <c r="H55" s="238"/>
      <c r="I55" s="238"/>
      <c r="J55" s="238"/>
      <c r="K55" s="238"/>
      <c r="L55" s="238"/>
      <c r="M55" s="238"/>
      <c r="O55" s="238"/>
      <c r="P55" s="238"/>
      <c r="Q55" s="238"/>
      <c r="R55" s="238"/>
      <c r="S55" s="238"/>
      <c r="T55" s="238"/>
      <c r="U55" s="238"/>
      <c r="V55" s="238"/>
    </row>
    <row r="56" spans="1:22" s="208" customFormat="1">
      <c r="A56" s="227"/>
      <c r="B56" s="237" t="s">
        <v>328</v>
      </c>
      <c r="C56" s="218"/>
      <c r="D56" s="242"/>
      <c r="E56" s="245">
        <v>14</v>
      </c>
      <c r="F56" s="228">
        <f>G56+J56+M56</f>
        <v>0</v>
      </c>
      <c r="G56" s="229"/>
      <c r="H56" s="229"/>
      <c r="I56" s="229"/>
      <c r="J56" s="228">
        <f>H56+I56</f>
        <v>0</v>
      </c>
      <c r="K56" s="229"/>
      <c r="L56" s="229"/>
      <c r="M56" s="228">
        <f>K56+L56</f>
        <v>0</v>
      </c>
      <c r="O56" s="228">
        <f>P56+S56+V56</f>
        <v>0</v>
      </c>
      <c r="P56" s="229"/>
      <c r="Q56" s="229"/>
      <c r="R56" s="229"/>
      <c r="S56" s="228">
        <f>Q56+R56</f>
        <v>0</v>
      </c>
      <c r="T56" s="229"/>
      <c r="U56" s="229"/>
      <c r="V56" s="228">
        <f>T56+U56</f>
        <v>0</v>
      </c>
    </row>
    <row r="57" spans="1:22" s="208" customFormat="1">
      <c r="A57" s="227"/>
      <c r="B57" s="237"/>
      <c r="C57" s="218"/>
      <c r="D57" s="242"/>
      <c r="E57" s="245"/>
      <c r="F57" s="244"/>
      <c r="G57" s="244"/>
      <c r="H57" s="244"/>
      <c r="I57" s="244"/>
      <c r="J57" s="244"/>
      <c r="K57" s="244"/>
      <c r="L57" s="244"/>
      <c r="M57" s="244"/>
      <c r="O57" s="244"/>
      <c r="P57" s="244"/>
      <c r="Q57" s="244"/>
      <c r="R57" s="244"/>
      <c r="S57" s="228"/>
      <c r="T57" s="244"/>
      <c r="U57" s="244"/>
      <c r="V57" s="244"/>
    </row>
    <row r="58" spans="1:22" s="208" customFormat="1">
      <c r="A58" s="227"/>
      <c r="B58" s="237" t="s">
        <v>329</v>
      </c>
      <c r="C58" s="218"/>
      <c r="D58" s="242"/>
      <c r="E58" s="245">
        <v>15</v>
      </c>
      <c r="F58" s="228">
        <f>G58+J58+M58</f>
        <v>0</v>
      </c>
      <c r="G58" s="229"/>
      <c r="H58" s="229"/>
      <c r="I58" s="229"/>
      <c r="J58" s="228">
        <f>H58+I58</f>
        <v>0</v>
      </c>
      <c r="K58" s="229"/>
      <c r="L58" s="229"/>
      <c r="M58" s="228">
        <f>K58+L58</f>
        <v>0</v>
      </c>
      <c r="O58" s="228">
        <f>P58+S58+V58</f>
        <v>0</v>
      </c>
      <c r="P58" s="229"/>
      <c r="Q58" s="229"/>
      <c r="R58" s="229"/>
      <c r="S58" s="228">
        <f>Q58+R58</f>
        <v>0</v>
      </c>
      <c r="T58" s="229"/>
      <c r="U58" s="229"/>
      <c r="V58" s="228">
        <f>T58+U58</f>
        <v>0</v>
      </c>
    </row>
    <row r="59" spans="1:22" s="208" customFormat="1">
      <c r="A59" s="227"/>
      <c r="B59" s="237"/>
      <c r="C59" s="218"/>
      <c r="D59" s="242"/>
      <c r="E59" s="245"/>
      <c r="F59" s="244"/>
      <c r="G59" s="244"/>
      <c r="H59" s="244"/>
      <c r="I59" s="244"/>
      <c r="J59" s="244"/>
      <c r="K59" s="244"/>
      <c r="L59" s="244"/>
      <c r="M59" s="244"/>
      <c r="O59" s="244"/>
      <c r="P59" s="244"/>
      <c r="Q59" s="244"/>
      <c r="R59" s="244"/>
      <c r="S59" s="244"/>
      <c r="T59" s="244"/>
      <c r="U59" s="244"/>
      <c r="V59" s="244"/>
    </row>
    <row r="60" spans="1:22" s="208" customFormat="1">
      <c r="A60" s="241" t="s">
        <v>227</v>
      </c>
      <c r="B60" s="237"/>
      <c r="C60" s="218"/>
      <c r="D60" s="242"/>
      <c r="E60" s="217">
        <v>16</v>
      </c>
      <c r="F60" s="243">
        <f t="shared" ref="F60:M60" si="8">F62</f>
        <v>0</v>
      </c>
      <c r="G60" s="243">
        <f t="shared" si="8"/>
        <v>0</v>
      </c>
      <c r="H60" s="243">
        <f t="shared" si="8"/>
        <v>0</v>
      </c>
      <c r="I60" s="243">
        <f t="shared" si="8"/>
        <v>0</v>
      </c>
      <c r="J60" s="243">
        <f t="shared" si="8"/>
        <v>0</v>
      </c>
      <c r="K60" s="243">
        <f t="shared" si="8"/>
        <v>0</v>
      </c>
      <c r="L60" s="243">
        <f t="shared" si="8"/>
        <v>0</v>
      </c>
      <c r="M60" s="243">
        <f t="shared" si="8"/>
        <v>0</v>
      </c>
      <c r="O60" s="243">
        <f t="shared" ref="O60:V60" si="9">O62</f>
        <v>0</v>
      </c>
      <c r="P60" s="243">
        <f t="shared" si="9"/>
        <v>0</v>
      </c>
      <c r="Q60" s="243">
        <f t="shared" si="9"/>
        <v>0</v>
      </c>
      <c r="R60" s="243">
        <f t="shared" si="9"/>
        <v>0</v>
      </c>
      <c r="S60" s="243">
        <f t="shared" si="9"/>
        <v>0</v>
      </c>
      <c r="T60" s="243">
        <f t="shared" si="9"/>
        <v>0</v>
      </c>
      <c r="U60" s="243">
        <f t="shared" si="9"/>
        <v>0</v>
      </c>
      <c r="V60" s="243">
        <f t="shared" si="9"/>
        <v>0</v>
      </c>
    </row>
    <row r="61" spans="1:22" s="208" customFormat="1">
      <c r="A61" s="227"/>
      <c r="B61" s="218"/>
      <c r="C61" s="218"/>
      <c r="D61" s="242"/>
      <c r="E61" s="231"/>
      <c r="F61" s="230"/>
      <c r="G61" s="230"/>
      <c r="H61" s="230"/>
      <c r="I61" s="230"/>
      <c r="J61" s="230"/>
      <c r="K61" s="230"/>
      <c r="L61" s="230"/>
      <c r="M61" s="230"/>
      <c r="O61" s="230"/>
      <c r="P61" s="230"/>
      <c r="Q61" s="230"/>
      <c r="R61" s="230"/>
      <c r="S61" s="230"/>
      <c r="T61" s="230"/>
      <c r="U61" s="230"/>
      <c r="V61" s="230"/>
    </row>
    <row r="62" spans="1:22" s="208" customFormat="1">
      <c r="A62" s="241"/>
      <c r="B62" s="226" t="s">
        <v>330</v>
      </c>
      <c r="C62" s="236"/>
      <c r="D62" s="242"/>
      <c r="E62" s="225" t="s">
        <v>426</v>
      </c>
      <c r="F62" s="228">
        <f>G62+J62+M62</f>
        <v>0</v>
      </c>
      <c r="G62" s="229"/>
      <c r="H62" s="229"/>
      <c r="I62" s="229"/>
      <c r="J62" s="228">
        <f>H62+I62</f>
        <v>0</v>
      </c>
      <c r="K62" s="229"/>
      <c r="L62" s="229"/>
      <c r="M62" s="228">
        <f>K62+L62</f>
        <v>0</v>
      </c>
      <c r="O62" s="228">
        <f>P62+S62+V62</f>
        <v>0</v>
      </c>
      <c r="P62" s="229"/>
      <c r="Q62" s="229"/>
      <c r="R62" s="229"/>
      <c r="S62" s="228">
        <f>Q62+R62</f>
        <v>0</v>
      </c>
      <c r="T62" s="229"/>
      <c r="U62" s="229"/>
      <c r="V62" s="228">
        <f>T62+U62</f>
        <v>0</v>
      </c>
    </row>
    <row r="63" spans="1:22" s="208" customFormat="1">
      <c r="A63" s="227"/>
      <c r="B63" s="218"/>
      <c r="C63" s="218"/>
      <c r="D63" s="236"/>
      <c r="E63" s="234"/>
      <c r="F63" s="238"/>
      <c r="G63" s="238"/>
      <c r="H63" s="238"/>
      <c r="I63" s="238"/>
      <c r="J63" s="238"/>
      <c r="K63" s="238"/>
      <c r="L63" s="238"/>
      <c r="M63" s="238"/>
      <c r="O63" s="238"/>
      <c r="P63" s="238"/>
      <c r="Q63" s="238"/>
      <c r="R63" s="238"/>
      <c r="S63" s="238"/>
      <c r="T63" s="238"/>
      <c r="U63" s="238"/>
      <c r="V63" s="238"/>
    </row>
    <row r="64" spans="1:22" s="208" customFormat="1">
      <c r="A64" s="241" t="s">
        <v>331</v>
      </c>
      <c r="B64" s="218"/>
      <c r="C64" s="218"/>
      <c r="D64" s="218"/>
      <c r="E64" s="240" t="s">
        <v>427</v>
      </c>
      <c r="F64" s="239">
        <f t="shared" ref="F64:M64" si="10">+F66+F72+F80</f>
        <v>0</v>
      </c>
      <c r="G64" s="239">
        <f t="shared" si="10"/>
        <v>0</v>
      </c>
      <c r="H64" s="239">
        <f t="shared" si="10"/>
        <v>0</v>
      </c>
      <c r="I64" s="239">
        <f t="shared" si="10"/>
        <v>0</v>
      </c>
      <c r="J64" s="239">
        <f t="shared" si="10"/>
        <v>0</v>
      </c>
      <c r="K64" s="239">
        <f t="shared" si="10"/>
        <v>0</v>
      </c>
      <c r="L64" s="239">
        <f t="shared" si="10"/>
        <v>0</v>
      </c>
      <c r="M64" s="239">
        <f t="shared" si="10"/>
        <v>0</v>
      </c>
      <c r="O64" s="239">
        <f t="shared" ref="O64:V64" si="11">+O66+O72+O80</f>
        <v>0</v>
      </c>
      <c r="P64" s="239">
        <f t="shared" si="11"/>
        <v>0</v>
      </c>
      <c r="Q64" s="239">
        <f t="shared" si="11"/>
        <v>0</v>
      </c>
      <c r="R64" s="239">
        <f t="shared" si="11"/>
        <v>0</v>
      </c>
      <c r="S64" s="239">
        <f t="shared" si="11"/>
        <v>0</v>
      </c>
      <c r="T64" s="239">
        <f t="shared" si="11"/>
        <v>0</v>
      </c>
      <c r="U64" s="239">
        <f t="shared" si="11"/>
        <v>0</v>
      </c>
      <c r="V64" s="239">
        <f t="shared" si="11"/>
        <v>0</v>
      </c>
    </row>
    <row r="65" spans="1:22" s="208" customFormat="1">
      <c r="A65" s="227"/>
      <c r="B65" s="218"/>
      <c r="C65" s="236"/>
      <c r="D65" s="218"/>
      <c r="E65" s="234"/>
      <c r="F65" s="238"/>
      <c r="G65" s="238"/>
      <c r="H65" s="238"/>
      <c r="I65" s="238"/>
      <c r="J65" s="238"/>
      <c r="K65" s="238"/>
      <c r="L65" s="238"/>
      <c r="M65" s="238"/>
      <c r="O65" s="238"/>
      <c r="P65" s="238"/>
      <c r="Q65" s="238"/>
      <c r="R65" s="238"/>
      <c r="S65" s="238"/>
      <c r="T65" s="238"/>
      <c r="U65" s="238"/>
      <c r="V65" s="238"/>
    </row>
    <row r="66" spans="1:22" s="208" customFormat="1">
      <c r="A66" s="227"/>
      <c r="B66" s="226" t="s">
        <v>332</v>
      </c>
      <c r="C66" s="218"/>
      <c r="D66" s="218"/>
      <c r="E66" s="225" t="s">
        <v>428</v>
      </c>
      <c r="F66" s="224">
        <f t="shared" ref="F66:L66" si="12">F67+F70</f>
        <v>0</v>
      </c>
      <c r="G66" s="224">
        <f t="shared" si="12"/>
        <v>0</v>
      </c>
      <c r="H66" s="224">
        <f t="shared" si="12"/>
        <v>0</v>
      </c>
      <c r="I66" s="224">
        <f t="shared" si="12"/>
        <v>0</v>
      </c>
      <c r="J66" s="224">
        <f t="shared" si="12"/>
        <v>0</v>
      </c>
      <c r="K66" s="224">
        <f t="shared" si="12"/>
        <v>0</v>
      </c>
      <c r="L66" s="224">
        <f t="shared" si="12"/>
        <v>0</v>
      </c>
      <c r="M66" s="224">
        <f>M67+M70</f>
        <v>0</v>
      </c>
      <c r="O66" s="224">
        <f t="shared" ref="O66:U66" si="13">O67+O70</f>
        <v>0</v>
      </c>
      <c r="P66" s="224">
        <f t="shared" si="13"/>
        <v>0</v>
      </c>
      <c r="Q66" s="224">
        <f t="shared" si="13"/>
        <v>0</v>
      </c>
      <c r="R66" s="224">
        <f t="shared" si="13"/>
        <v>0</v>
      </c>
      <c r="S66" s="224">
        <f t="shared" si="13"/>
        <v>0</v>
      </c>
      <c r="T66" s="224">
        <f t="shared" si="13"/>
        <v>0</v>
      </c>
      <c r="U66" s="224">
        <f t="shared" si="13"/>
        <v>0</v>
      </c>
      <c r="V66" s="224">
        <f>V67+V70</f>
        <v>0</v>
      </c>
    </row>
    <row r="67" spans="1:22" s="208" customFormat="1">
      <c r="A67" s="227"/>
      <c r="B67" s="218"/>
      <c r="C67" s="236" t="s">
        <v>333</v>
      </c>
      <c r="D67" s="218"/>
      <c r="E67" s="234" t="s">
        <v>429</v>
      </c>
      <c r="F67" s="228">
        <f>G67+J67+M67</f>
        <v>0</v>
      </c>
      <c r="G67" s="229"/>
      <c r="H67" s="229"/>
      <c r="I67" s="229"/>
      <c r="J67" s="228">
        <f>H67+I67</f>
        <v>0</v>
      </c>
      <c r="K67" s="229"/>
      <c r="L67" s="229"/>
      <c r="M67" s="228">
        <f>K67+L67</f>
        <v>0</v>
      </c>
      <c r="O67" s="228">
        <f>P67+S67+V67</f>
        <v>0</v>
      </c>
      <c r="P67" s="229"/>
      <c r="Q67" s="229"/>
      <c r="R67" s="229"/>
      <c r="S67" s="228">
        <f>Q67+R67</f>
        <v>0</v>
      </c>
      <c r="T67" s="229"/>
      <c r="U67" s="229"/>
      <c r="V67" s="228">
        <f>T67+U67</f>
        <v>0</v>
      </c>
    </row>
    <row r="68" spans="1:22" s="208" customFormat="1">
      <c r="A68" s="227"/>
      <c r="B68" s="218"/>
      <c r="C68" s="236"/>
      <c r="D68" s="218" t="s">
        <v>334</v>
      </c>
      <c r="E68" s="234"/>
      <c r="F68" s="238"/>
      <c r="G68" s="238"/>
      <c r="H68" s="238"/>
      <c r="I68" s="238"/>
      <c r="J68" s="238"/>
      <c r="K68" s="238"/>
      <c r="L68" s="238"/>
      <c r="M68" s="238"/>
      <c r="O68" s="238"/>
      <c r="P68" s="238"/>
      <c r="Q68" s="238"/>
      <c r="R68" s="238"/>
      <c r="S68" s="238"/>
      <c r="T68" s="238"/>
      <c r="U68" s="238"/>
      <c r="V68" s="238"/>
    </row>
    <row r="69" spans="1:22" s="208" customFormat="1">
      <c r="A69" s="227"/>
      <c r="B69" s="218"/>
      <c r="C69" s="236"/>
      <c r="D69" s="218" t="s">
        <v>335</v>
      </c>
      <c r="E69" s="234"/>
      <c r="F69" s="238"/>
      <c r="G69" s="238"/>
      <c r="H69" s="238"/>
      <c r="I69" s="238"/>
      <c r="J69" s="238"/>
      <c r="K69" s="238"/>
      <c r="L69" s="238"/>
      <c r="M69" s="238"/>
      <c r="O69" s="238"/>
      <c r="P69" s="238"/>
      <c r="Q69" s="238"/>
      <c r="R69" s="238"/>
      <c r="S69" s="238"/>
      <c r="T69" s="238"/>
      <c r="U69" s="238"/>
      <c r="V69" s="238"/>
    </row>
    <row r="70" spans="1:22" s="208" customFormat="1">
      <c r="A70" s="227"/>
      <c r="B70" s="218"/>
      <c r="C70" s="218" t="s">
        <v>336</v>
      </c>
      <c r="D70" s="218"/>
      <c r="E70" s="231" t="s">
        <v>430</v>
      </c>
      <c r="F70" s="228">
        <f>G70+J70+M70</f>
        <v>0</v>
      </c>
      <c r="G70" s="229"/>
      <c r="H70" s="229"/>
      <c r="I70" s="229"/>
      <c r="J70" s="228">
        <f>H70+I70</f>
        <v>0</v>
      </c>
      <c r="K70" s="229"/>
      <c r="L70" s="229"/>
      <c r="M70" s="228">
        <f>K70+L70</f>
        <v>0</v>
      </c>
      <c r="O70" s="228">
        <f>P70+S70+V70</f>
        <v>0</v>
      </c>
      <c r="P70" s="229"/>
      <c r="Q70" s="229"/>
      <c r="R70" s="229"/>
      <c r="S70" s="228">
        <f>Q70+R70</f>
        <v>0</v>
      </c>
      <c r="T70" s="229"/>
      <c r="U70" s="229"/>
      <c r="V70" s="228">
        <f>T70+U70</f>
        <v>0</v>
      </c>
    </row>
    <row r="71" spans="1:22" s="208" customFormat="1">
      <c r="A71" s="227"/>
      <c r="B71" s="218"/>
      <c r="C71" s="236"/>
      <c r="D71" s="218"/>
      <c r="E71" s="234"/>
      <c r="F71" s="238"/>
      <c r="G71" s="238"/>
      <c r="H71" s="238"/>
      <c r="I71" s="238"/>
      <c r="J71" s="238"/>
      <c r="K71" s="238"/>
      <c r="L71" s="238"/>
      <c r="M71" s="238"/>
      <c r="O71" s="238"/>
      <c r="P71" s="238"/>
      <c r="Q71" s="238"/>
      <c r="R71" s="238"/>
      <c r="S71" s="238"/>
      <c r="T71" s="238"/>
      <c r="U71" s="238"/>
      <c r="V71" s="238"/>
    </row>
    <row r="72" spans="1:22" s="208" customFormat="1">
      <c r="A72" s="227"/>
      <c r="B72" s="226" t="s">
        <v>337</v>
      </c>
      <c r="C72" s="218"/>
      <c r="D72" s="218"/>
      <c r="E72" s="225" t="s">
        <v>431</v>
      </c>
      <c r="F72" s="224">
        <f>F73+F74+F75+F76+F77+F78</f>
        <v>0</v>
      </c>
      <c r="G72" s="224">
        <f t="shared" ref="G72:L72" si="14">G73+G74+G75+G76+G77+G78</f>
        <v>0</v>
      </c>
      <c r="H72" s="224">
        <f t="shared" si="14"/>
        <v>0</v>
      </c>
      <c r="I72" s="224">
        <f t="shared" si="14"/>
        <v>0</v>
      </c>
      <c r="J72" s="224">
        <f t="shared" si="14"/>
        <v>0</v>
      </c>
      <c r="K72" s="224">
        <f t="shared" si="14"/>
        <v>0</v>
      </c>
      <c r="L72" s="224">
        <f t="shared" si="14"/>
        <v>0</v>
      </c>
      <c r="M72" s="224">
        <f>M73+M74+M75+M76+M77+M78</f>
        <v>0</v>
      </c>
      <c r="O72" s="224">
        <f>O73+O74+O75+O76+O77+O78</f>
        <v>0</v>
      </c>
      <c r="P72" s="224">
        <f t="shared" ref="P72:U72" si="15">P73+P74+P75+P76+P77+P78</f>
        <v>0</v>
      </c>
      <c r="Q72" s="224">
        <f t="shared" si="15"/>
        <v>0</v>
      </c>
      <c r="R72" s="224">
        <f t="shared" si="15"/>
        <v>0</v>
      </c>
      <c r="S72" s="224">
        <f t="shared" si="15"/>
        <v>0</v>
      </c>
      <c r="T72" s="224">
        <f t="shared" si="15"/>
        <v>0</v>
      </c>
      <c r="U72" s="224">
        <f t="shared" si="15"/>
        <v>0</v>
      </c>
      <c r="V72" s="224">
        <f>V73+V74+V75+V76+V77+V78</f>
        <v>0</v>
      </c>
    </row>
    <row r="73" spans="1:22" s="208" customFormat="1">
      <c r="A73" s="227"/>
      <c r="B73" s="237"/>
      <c r="C73" s="218" t="s">
        <v>338</v>
      </c>
      <c r="D73" s="218"/>
      <c r="E73" s="234">
        <v>42</v>
      </c>
      <c r="F73" s="228">
        <f>G73+J73+M73</f>
        <v>0</v>
      </c>
      <c r="G73" s="229"/>
      <c r="H73" s="229"/>
      <c r="I73" s="229"/>
      <c r="J73" s="228">
        <f t="shared" ref="J73:J78" si="16">H73+I73</f>
        <v>0</v>
      </c>
      <c r="K73" s="229"/>
      <c r="L73" s="229"/>
      <c r="M73" s="228">
        <f>K73+L73</f>
        <v>0</v>
      </c>
      <c r="O73" s="228">
        <f t="shared" ref="O73:O78" si="17">P73+S73+V73</f>
        <v>0</v>
      </c>
      <c r="P73" s="229"/>
      <c r="Q73" s="229"/>
      <c r="R73" s="229"/>
      <c r="S73" s="228">
        <f t="shared" ref="S73:S78" si="18">Q73+R73</f>
        <v>0</v>
      </c>
      <c r="T73" s="229"/>
      <c r="U73" s="229"/>
      <c r="V73" s="228">
        <f t="shared" ref="V73:V78" si="19">T73+U73</f>
        <v>0</v>
      </c>
    </row>
    <row r="74" spans="1:22" s="208" customFormat="1">
      <c r="A74" s="227"/>
      <c r="B74" s="218"/>
      <c r="C74" s="236" t="s">
        <v>339</v>
      </c>
      <c r="D74" s="235"/>
      <c r="E74" s="234">
        <v>43</v>
      </c>
      <c r="F74" s="228">
        <f t="shared" ref="F74:F80" si="20">G74+J74+M74</f>
        <v>0</v>
      </c>
      <c r="G74" s="229"/>
      <c r="H74" s="229"/>
      <c r="I74" s="229"/>
      <c r="J74" s="228">
        <f t="shared" si="16"/>
        <v>0</v>
      </c>
      <c r="K74" s="229"/>
      <c r="L74" s="229"/>
      <c r="M74" s="228">
        <f t="shared" ref="M74:M80" si="21">K74+L74</f>
        <v>0</v>
      </c>
      <c r="O74" s="228">
        <f t="shared" si="17"/>
        <v>0</v>
      </c>
      <c r="P74" s="229"/>
      <c r="Q74" s="229"/>
      <c r="R74" s="229"/>
      <c r="S74" s="228">
        <f t="shared" si="18"/>
        <v>0</v>
      </c>
      <c r="T74" s="229"/>
      <c r="U74" s="229"/>
      <c r="V74" s="228">
        <f t="shared" si="19"/>
        <v>0</v>
      </c>
    </row>
    <row r="75" spans="1:22" s="208" customFormat="1">
      <c r="A75" s="227"/>
      <c r="B75" s="218"/>
      <c r="C75" s="236" t="s">
        <v>340</v>
      </c>
      <c r="D75" s="235"/>
      <c r="E75" s="234">
        <v>44</v>
      </c>
      <c r="F75" s="228">
        <f t="shared" si="20"/>
        <v>0</v>
      </c>
      <c r="G75" s="229"/>
      <c r="H75" s="229"/>
      <c r="I75" s="229"/>
      <c r="J75" s="228">
        <f t="shared" si="16"/>
        <v>0</v>
      </c>
      <c r="K75" s="229"/>
      <c r="L75" s="229"/>
      <c r="M75" s="228">
        <f t="shared" si="21"/>
        <v>0</v>
      </c>
      <c r="O75" s="228">
        <f t="shared" si="17"/>
        <v>0</v>
      </c>
      <c r="P75" s="229"/>
      <c r="Q75" s="229"/>
      <c r="R75" s="229"/>
      <c r="S75" s="228">
        <f t="shared" si="18"/>
        <v>0</v>
      </c>
      <c r="T75" s="229"/>
      <c r="U75" s="229"/>
      <c r="V75" s="228">
        <f t="shared" si="19"/>
        <v>0</v>
      </c>
    </row>
    <row r="76" spans="1:22" s="208" customFormat="1">
      <c r="A76" s="227"/>
      <c r="B76" s="218"/>
      <c r="C76" s="233" t="s">
        <v>341</v>
      </c>
      <c r="D76" s="218"/>
      <c r="E76" s="231">
        <v>46</v>
      </c>
      <c r="F76" s="228">
        <f t="shared" si="20"/>
        <v>0</v>
      </c>
      <c r="G76" s="229"/>
      <c r="H76" s="229"/>
      <c r="I76" s="229"/>
      <c r="J76" s="228">
        <f t="shared" si="16"/>
        <v>0</v>
      </c>
      <c r="K76" s="229"/>
      <c r="L76" s="229"/>
      <c r="M76" s="228">
        <f t="shared" si="21"/>
        <v>0</v>
      </c>
      <c r="O76" s="228">
        <f t="shared" si="17"/>
        <v>0</v>
      </c>
      <c r="P76" s="229"/>
      <c r="Q76" s="229"/>
      <c r="R76" s="229"/>
      <c r="S76" s="228">
        <f t="shared" si="18"/>
        <v>0</v>
      </c>
      <c r="T76" s="229"/>
      <c r="U76" s="229"/>
      <c r="V76" s="228">
        <f t="shared" si="19"/>
        <v>0</v>
      </c>
    </row>
    <row r="77" spans="1:22" s="208" customFormat="1">
      <c r="A77" s="227"/>
      <c r="B77" s="218"/>
      <c r="C77" s="218" t="s">
        <v>342</v>
      </c>
      <c r="D77" s="218"/>
      <c r="E77" s="231" t="s">
        <v>432</v>
      </c>
      <c r="F77" s="228">
        <f t="shared" si="20"/>
        <v>0</v>
      </c>
      <c r="G77" s="229"/>
      <c r="H77" s="229"/>
      <c r="I77" s="229"/>
      <c r="J77" s="228">
        <f t="shared" si="16"/>
        <v>0</v>
      </c>
      <c r="K77" s="229"/>
      <c r="L77" s="229"/>
      <c r="M77" s="228">
        <f t="shared" si="21"/>
        <v>0</v>
      </c>
      <c r="O77" s="228">
        <f t="shared" si="17"/>
        <v>0</v>
      </c>
      <c r="P77" s="229"/>
      <c r="Q77" s="229"/>
      <c r="R77" s="229"/>
      <c r="S77" s="228">
        <f t="shared" si="18"/>
        <v>0</v>
      </c>
      <c r="T77" s="229"/>
      <c r="U77" s="229"/>
      <c r="V77" s="228">
        <f t="shared" si="19"/>
        <v>0</v>
      </c>
    </row>
    <row r="78" spans="1:22" s="208" customFormat="1">
      <c r="A78" s="227"/>
      <c r="B78" s="218"/>
      <c r="C78" s="218" t="s">
        <v>343</v>
      </c>
      <c r="D78" s="218"/>
      <c r="E78" s="231" t="s">
        <v>433</v>
      </c>
      <c r="F78" s="228">
        <f t="shared" si="20"/>
        <v>0</v>
      </c>
      <c r="G78" s="229"/>
      <c r="H78" s="229"/>
      <c r="I78" s="229"/>
      <c r="J78" s="228">
        <f t="shared" si="16"/>
        <v>0</v>
      </c>
      <c r="K78" s="229"/>
      <c r="L78" s="229"/>
      <c r="M78" s="228">
        <f t="shared" si="21"/>
        <v>0</v>
      </c>
      <c r="O78" s="228">
        <f t="shared" si="17"/>
        <v>0</v>
      </c>
      <c r="P78" s="229"/>
      <c r="Q78" s="229"/>
      <c r="R78" s="229"/>
      <c r="S78" s="228">
        <f t="shared" si="18"/>
        <v>0</v>
      </c>
      <c r="T78" s="229"/>
      <c r="U78" s="229"/>
      <c r="V78" s="228">
        <f t="shared" si="19"/>
        <v>0</v>
      </c>
    </row>
    <row r="79" spans="1:22" s="208" customFormat="1">
      <c r="A79" s="227"/>
      <c r="B79" s="218"/>
      <c r="C79" s="218"/>
      <c r="D79" s="232"/>
      <c r="E79" s="231"/>
      <c r="F79" s="230"/>
      <c r="G79" s="230"/>
      <c r="H79" s="230"/>
      <c r="I79" s="230"/>
      <c r="J79" s="230"/>
      <c r="K79" s="230"/>
      <c r="L79" s="230"/>
      <c r="M79" s="230"/>
      <c r="O79" s="230"/>
      <c r="P79" s="230"/>
      <c r="Q79" s="230"/>
      <c r="R79" s="230"/>
      <c r="S79" s="230"/>
      <c r="T79" s="230"/>
      <c r="U79" s="230"/>
      <c r="V79" s="230"/>
    </row>
    <row r="80" spans="1:22" s="208" customFormat="1">
      <c r="A80" s="227"/>
      <c r="B80" s="226" t="s">
        <v>320</v>
      </c>
      <c r="C80" s="218"/>
      <c r="D80" s="218"/>
      <c r="E80" s="225" t="s">
        <v>434</v>
      </c>
      <c r="F80" s="228">
        <f t="shared" si="20"/>
        <v>0</v>
      </c>
      <c r="G80" s="229"/>
      <c r="H80" s="229"/>
      <c r="I80" s="229"/>
      <c r="J80" s="228">
        <f>H80+I80</f>
        <v>0</v>
      </c>
      <c r="K80" s="229"/>
      <c r="L80" s="229"/>
      <c r="M80" s="228">
        <f t="shared" si="21"/>
        <v>0</v>
      </c>
      <c r="O80" s="228">
        <f>P80+S80+V80</f>
        <v>0</v>
      </c>
      <c r="P80" s="229"/>
      <c r="Q80" s="229"/>
      <c r="R80" s="229"/>
      <c r="S80" s="228">
        <f>Q80+R80</f>
        <v>0</v>
      </c>
      <c r="T80" s="229"/>
      <c r="U80" s="229"/>
      <c r="V80" s="228">
        <f>T80+U80</f>
        <v>0</v>
      </c>
    </row>
    <row r="81" spans="1:22" s="208" customFormat="1">
      <c r="A81" s="227"/>
      <c r="B81" s="226"/>
      <c r="C81" s="218"/>
      <c r="D81" s="218"/>
      <c r="E81" s="225"/>
      <c r="F81" s="224"/>
      <c r="G81" s="224"/>
      <c r="H81" s="224"/>
      <c r="I81" s="224"/>
      <c r="J81" s="224"/>
      <c r="K81" s="224"/>
      <c r="L81" s="224"/>
      <c r="M81" s="224"/>
      <c r="O81" s="224"/>
      <c r="P81" s="224"/>
      <c r="Q81" s="224"/>
      <c r="R81" s="224"/>
      <c r="S81" s="224"/>
      <c r="T81" s="224"/>
      <c r="U81" s="224"/>
      <c r="V81" s="224"/>
    </row>
    <row r="82" spans="1:22" s="208" customFormat="1">
      <c r="A82" s="223"/>
      <c r="B82" s="222"/>
      <c r="C82" s="222"/>
      <c r="D82" s="222"/>
      <c r="E82" s="221"/>
      <c r="F82" s="220"/>
      <c r="G82" s="220"/>
      <c r="H82" s="220"/>
      <c r="I82" s="220"/>
      <c r="J82" s="220"/>
      <c r="K82" s="220"/>
      <c r="L82" s="220"/>
      <c r="M82" s="220"/>
      <c r="O82" s="220"/>
      <c r="P82" s="220"/>
      <c r="Q82" s="220"/>
      <c r="R82" s="220"/>
      <c r="S82" s="220"/>
      <c r="T82" s="220"/>
      <c r="U82" s="220"/>
      <c r="V82" s="220"/>
    </row>
    <row r="83" spans="1:22" s="208" customFormat="1">
      <c r="A83" s="219" t="s">
        <v>344</v>
      </c>
      <c r="B83" s="218"/>
      <c r="C83" s="218"/>
      <c r="D83" s="218"/>
      <c r="E83" s="217" t="s">
        <v>435</v>
      </c>
      <c r="F83" s="216">
        <f>F46+F62+F64</f>
        <v>0</v>
      </c>
      <c r="G83" s="216">
        <f t="shared" ref="G83:M83" si="22">G46+G62+G64</f>
        <v>0</v>
      </c>
      <c r="H83" s="216">
        <f t="shared" si="22"/>
        <v>0</v>
      </c>
      <c r="I83" s="216">
        <f t="shared" si="22"/>
        <v>0</v>
      </c>
      <c r="J83" s="216">
        <f t="shared" si="22"/>
        <v>0</v>
      </c>
      <c r="K83" s="216">
        <f t="shared" si="22"/>
        <v>0</v>
      </c>
      <c r="L83" s="216">
        <f t="shared" si="22"/>
        <v>0</v>
      </c>
      <c r="M83" s="216">
        <f t="shared" si="22"/>
        <v>0</v>
      </c>
      <c r="O83" s="216">
        <f t="shared" ref="O83:V83" si="23">O46+O62+O64</f>
        <v>0</v>
      </c>
      <c r="P83" s="216">
        <f t="shared" si="23"/>
        <v>0</v>
      </c>
      <c r="Q83" s="216">
        <f t="shared" si="23"/>
        <v>0</v>
      </c>
      <c r="R83" s="216">
        <f t="shared" si="23"/>
        <v>0</v>
      </c>
      <c r="S83" s="216">
        <f t="shared" si="23"/>
        <v>0</v>
      </c>
      <c r="T83" s="216">
        <f t="shared" si="23"/>
        <v>0</v>
      </c>
      <c r="U83" s="216">
        <f t="shared" si="23"/>
        <v>0</v>
      </c>
      <c r="V83" s="216">
        <f t="shared" si="23"/>
        <v>0</v>
      </c>
    </row>
    <row r="84" spans="1:22" s="208" customFormat="1" ht="13.5" thickBot="1">
      <c r="A84" s="215"/>
      <c r="B84" s="214"/>
      <c r="C84" s="214"/>
      <c r="D84" s="214"/>
      <c r="E84" s="213"/>
      <c r="F84" s="212"/>
      <c r="G84" s="212"/>
      <c r="H84" s="212"/>
      <c r="I84" s="212"/>
      <c r="J84" s="212"/>
      <c r="K84" s="212"/>
      <c r="L84" s="212"/>
      <c r="M84" s="212"/>
      <c r="O84" s="212"/>
      <c r="P84" s="212"/>
      <c r="Q84" s="212"/>
      <c r="R84" s="212"/>
      <c r="S84" s="212"/>
      <c r="T84" s="212"/>
      <c r="U84" s="212"/>
      <c r="V84" s="212"/>
    </row>
    <row r="85" spans="1:22" s="208" customFormat="1" ht="13.5" thickTop="1">
      <c r="A85" s="205"/>
      <c r="B85" s="205"/>
      <c r="C85" s="205"/>
      <c r="D85" s="205"/>
      <c r="E85" s="205"/>
      <c r="F85" s="205"/>
      <c r="G85" s="205"/>
      <c r="H85" s="205"/>
      <c r="I85" s="205"/>
      <c r="J85" s="211"/>
      <c r="K85" s="209"/>
      <c r="L85" s="211"/>
      <c r="M85" s="209"/>
      <c r="O85" s="205"/>
      <c r="P85" s="205"/>
      <c r="Q85" s="205"/>
      <c r="R85" s="205"/>
      <c r="S85" s="211"/>
      <c r="T85" s="209"/>
      <c r="U85" s="211"/>
      <c r="V85" s="209"/>
    </row>
    <row r="86" spans="1:22" s="208" customFormat="1">
      <c r="A86" s="210"/>
      <c r="B86" s="210"/>
      <c r="C86" s="210"/>
      <c r="D86" s="210"/>
      <c r="E86" s="210" t="s">
        <v>436</v>
      </c>
      <c r="F86" s="209">
        <f t="shared" ref="F86:M86" si="24">F37-F83</f>
        <v>0</v>
      </c>
      <c r="G86" s="209">
        <f t="shared" si="24"/>
        <v>0</v>
      </c>
      <c r="H86" s="209">
        <f t="shared" si="24"/>
        <v>0</v>
      </c>
      <c r="I86" s="209">
        <f t="shared" si="24"/>
        <v>0</v>
      </c>
      <c r="J86" s="209">
        <f>J37-J83</f>
        <v>0</v>
      </c>
      <c r="K86" s="209">
        <f t="shared" si="24"/>
        <v>0</v>
      </c>
      <c r="L86" s="209">
        <f t="shared" si="24"/>
        <v>0</v>
      </c>
      <c r="M86" s="209">
        <f t="shared" si="24"/>
        <v>0</v>
      </c>
      <c r="O86" s="209">
        <f t="shared" ref="O86:V86" si="25">O37-O83</f>
        <v>0</v>
      </c>
      <c r="P86" s="209">
        <f t="shared" si="25"/>
        <v>0</v>
      </c>
      <c r="Q86" s="209">
        <f t="shared" si="25"/>
        <v>0</v>
      </c>
      <c r="R86" s="209">
        <f t="shared" si="25"/>
        <v>0</v>
      </c>
      <c r="S86" s="209">
        <f t="shared" si="25"/>
        <v>0</v>
      </c>
      <c r="T86" s="209">
        <f t="shared" si="25"/>
        <v>0</v>
      </c>
      <c r="U86" s="209">
        <f t="shared" si="25"/>
        <v>0</v>
      </c>
      <c r="V86" s="209">
        <f t="shared" si="25"/>
        <v>0</v>
      </c>
    </row>
    <row r="87" spans="1:22" ht="18">
      <c r="A87" s="207"/>
    </row>
    <row r="88" spans="1:22" ht="18">
      <c r="A88" s="207" t="s">
        <v>460</v>
      </c>
    </row>
    <row r="89" spans="1:22" s="210" customFormat="1">
      <c r="A89" s="1460" t="s">
        <v>470</v>
      </c>
      <c r="B89" s="1461" t="str">
        <f>ANNEXES!D8</f>
        <v>Le projet de comptes annuels et le cas échéant, le projet de comptes annuels consolidés de l'exercice écoulé.</v>
      </c>
    </row>
    <row r="90" spans="1:22" s="36" customFormat="1">
      <c r="A90" s="2017" t="s">
        <v>471</v>
      </c>
      <c r="B90" s="2018" t="str">
        <f>ANNEXES!D9</f>
        <v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v>
      </c>
    </row>
    <row r="91" spans="1:22" s="38" customFormat="1">
      <c r="A91" s="2017" t="s">
        <v>472</v>
      </c>
      <c r="B91" s="2019" t="str">
        <f>ANNEXES!D10</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c r="D91" s="36"/>
    </row>
    <row r="92" spans="1:22" s="206" customFormat="1">
      <c r="D92" s="205"/>
      <c r="E92" s="274"/>
      <c r="F92" s="274"/>
      <c r="G92" s="274"/>
      <c r="H92" s="274"/>
      <c r="I92" s="274"/>
    </row>
    <row r="93" spans="1:22" s="206" customFormat="1"/>
    <row r="94" spans="1:22" s="38" customFormat="1">
      <c r="A94" s="2017"/>
      <c r="B94" s="2019"/>
      <c r="D94" s="36"/>
    </row>
  </sheetData>
  <mergeCells count="26">
    <mergeCell ref="O41:O44"/>
    <mergeCell ref="P41:P44"/>
    <mergeCell ref="Q41:V41"/>
    <mergeCell ref="H42:J43"/>
    <mergeCell ref="K42:M43"/>
    <mergeCell ref="Q42:S43"/>
    <mergeCell ref="T42:V43"/>
    <mergeCell ref="A41:D44"/>
    <mergeCell ref="E41:E44"/>
    <mergeCell ref="F41:F44"/>
    <mergeCell ref="G41:G44"/>
    <mergeCell ref="H41:M41"/>
    <mergeCell ref="F6:M6"/>
    <mergeCell ref="O6:V6"/>
    <mergeCell ref="A7:D10"/>
    <mergeCell ref="E7:E10"/>
    <mergeCell ref="F7:F10"/>
    <mergeCell ref="G7:G10"/>
    <mergeCell ref="H7:M7"/>
    <mergeCell ref="O7:O10"/>
    <mergeCell ref="P7:P10"/>
    <mergeCell ref="Q7:V7"/>
    <mergeCell ref="H8:J9"/>
    <mergeCell ref="K8:M9"/>
    <mergeCell ref="Q8:S9"/>
    <mergeCell ref="T8:V9"/>
  </mergeCells>
  <conditionalFormatting sqref="J84 K78:L78 F86:M86">
    <cfRule type="cellIs" dxfId="5" priority="4" stopIfTrue="1" operator="notEqual">
      <formula>0</formula>
    </cfRule>
  </conditionalFormatting>
  <conditionalFormatting sqref="F84:I84 G78:I78">
    <cfRule type="cellIs" dxfId="4" priority="3" stopIfTrue="1" operator="notEqual">
      <formula>0</formula>
    </cfRule>
  </conditionalFormatting>
  <conditionalFormatting sqref="S84 T78:U78 O86:V86">
    <cfRule type="cellIs" dxfId="3" priority="2" stopIfTrue="1" operator="notEqual">
      <formula>0</formula>
    </cfRule>
  </conditionalFormatting>
  <conditionalFormatting sqref="O84:R84 P78:R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sheetPr published="0">
    <pageSetUpPr fitToPage="1"/>
  </sheetPr>
  <dimension ref="A1:E53"/>
  <sheetViews>
    <sheetView showGridLines="0" zoomScaleNormal="100" zoomScaleSheetLayoutView="100" workbookViewId="0">
      <selection activeCell="H36" sqref="H36"/>
    </sheetView>
  </sheetViews>
  <sheetFormatPr baseColWidth="10" defaultColWidth="8.85546875" defaultRowHeight="12.75"/>
  <cols>
    <col min="1" max="1" width="128" style="202" customWidth="1"/>
    <col min="2" max="2" width="1.85546875" style="202" customWidth="1"/>
    <col min="3" max="3" width="20.7109375" style="2" customWidth="1"/>
    <col min="4" max="4" width="1.85546875" style="2" customWidth="1"/>
    <col min="5" max="5" width="5.7109375" style="202" customWidth="1"/>
    <col min="6" max="16384" width="8.85546875" style="2"/>
  </cols>
  <sheetData>
    <row r="1" spans="1:5" s="81" customFormat="1" ht="15.75" customHeight="1">
      <c r="A1" s="75" t="s">
        <v>607</v>
      </c>
      <c r="B1" s="75"/>
      <c r="C1" s="75"/>
      <c r="D1" s="75"/>
      <c r="E1" s="1306"/>
    </row>
    <row r="2" spans="1:5" s="15" customFormat="1" ht="11.25">
      <c r="A2" s="62" t="str">
        <f>'PAGE DE GARDE'!C8</f>
        <v>GAZ</v>
      </c>
      <c r="B2" s="953" t="str">
        <f>'PAGE DE GARDE'!C10</f>
        <v>REALITE 2015 V0</v>
      </c>
      <c r="C2" s="62"/>
      <c r="D2" s="62"/>
      <c r="E2" s="488"/>
    </row>
    <row r="3" spans="1:5" s="15" customFormat="1" ht="11.25">
      <c r="A3" s="270" t="str">
        <f>'PAGE DE GARDE'!C7</f>
        <v>GRD</v>
      </c>
      <c r="B3" s="73"/>
      <c r="C3" s="62"/>
      <c r="D3" s="62"/>
      <c r="E3" s="488"/>
    </row>
    <row r="5" spans="1:5" s="4" customFormat="1">
      <c r="A5" s="11"/>
      <c r="B5" s="11"/>
      <c r="E5" s="11"/>
    </row>
    <row r="6" spans="1:5" s="4" customFormat="1" ht="13.5" thickBot="1">
      <c r="A6" s="11"/>
      <c r="B6" s="11"/>
      <c r="C6" s="10"/>
      <c r="E6" s="11"/>
    </row>
    <row r="7" spans="1:5" s="4" customFormat="1" ht="30" customHeight="1" thickBot="1">
      <c r="A7" s="557" t="s">
        <v>557</v>
      </c>
      <c r="B7" s="576"/>
      <c r="C7" s="612" t="str">
        <f>'PAGE DE GARDE'!B14</f>
        <v>REALITE 2015</v>
      </c>
      <c r="D7" s="486"/>
      <c r="E7" s="581"/>
    </row>
    <row r="8" spans="1:5" s="556" customFormat="1" ht="21.75" customHeight="1" thickBot="1">
      <c r="A8" s="611"/>
      <c r="B8" s="558"/>
      <c r="C8" s="610"/>
      <c r="D8" s="567"/>
      <c r="E8" s="567"/>
    </row>
    <row r="9" spans="1:5" s="4" customFormat="1" ht="30" customHeight="1" thickBot="1">
      <c r="A9" s="564" t="s">
        <v>586</v>
      </c>
      <c r="B9" s="577"/>
      <c r="C9" s="565"/>
      <c r="D9" s="483"/>
      <c r="E9" s="581"/>
    </row>
    <row r="10" spans="1:5" s="4" customFormat="1">
      <c r="A10" s="562" t="s">
        <v>1026</v>
      </c>
      <c r="B10" s="1999"/>
      <c r="C10" s="2000"/>
      <c r="D10" s="2001"/>
      <c r="E10" s="484"/>
    </row>
    <row r="11" spans="1:5" s="4" customFormat="1" ht="13.5" thickBot="1">
      <c r="A11" s="562" t="s">
        <v>1027</v>
      </c>
      <c r="B11" s="577"/>
      <c r="C11" s="578"/>
      <c r="D11" s="1304"/>
      <c r="E11" s="484"/>
    </row>
    <row r="12" spans="1:5" s="4" customFormat="1" ht="13.5" thickBot="1">
      <c r="A12" s="603" t="s">
        <v>585</v>
      </c>
      <c r="B12" s="577"/>
      <c r="C12" s="604">
        <f>(C10+C11)/2</f>
        <v>0</v>
      </c>
      <c r="D12" s="483"/>
      <c r="E12" s="484"/>
    </row>
    <row r="13" spans="1:5" s="4" customFormat="1">
      <c r="A13" s="562" t="s">
        <v>1028</v>
      </c>
      <c r="B13" s="577"/>
      <c r="C13" s="602"/>
      <c r="D13" s="1304"/>
      <c r="E13" s="484"/>
    </row>
    <row r="14" spans="1:5" s="4" customFormat="1" ht="13.5" thickBot="1">
      <c r="A14" s="613" t="s">
        <v>1029</v>
      </c>
      <c r="B14" s="577"/>
      <c r="C14" s="605"/>
      <c r="D14" s="1304"/>
      <c r="E14" s="484"/>
    </row>
    <row r="15" spans="1:5" s="4" customFormat="1" ht="13.5" thickBot="1">
      <c r="A15" s="614" t="s">
        <v>6</v>
      </c>
      <c r="B15" s="577"/>
      <c r="C15" s="604">
        <f>(C13+C14)/2</f>
        <v>0</v>
      </c>
      <c r="D15" s="1305"/>
      <c r="E15" s="484"/>
    </row>
    <row r="16" spans="1:5" s="4" customFormat="1" ht="15" thickBot="1">
      <c r="A16" s="603" t="s">
        <v>580</v>
      </c>
      <c r="B16" s="577"/>
      <c r="C16" s="606">
        <f>IF(C15=0,0,IF((C15/C12)&gt;100%,"100%",C15/C12))</f>
        <v>0</v>
      </c>
      <c r="D16" s="1305"/>
      <c r="E16" s="484"/>
    </row>
    <row r="17" spans="1:5" s="4" customFormat="1" ht="13.5" thickBot="1">
      <c r="A17" s="560"/>
      <c r="B17" s="560"/>
      <c r="C17" s="608"/>
      <c r="D17" s="569"/>
      <c r="E17" s="484"/>
    </row>
    <row r="18" spans="1:5" s="4" customFormat="1" ht="13.5" thickBot="1">
      <c r="A18" s="564" t="s">
        <v>587</v>
      </c>
      <c r="B18" s="577"/>
      <c r="C18" s="565"/>
      <c r="D18" s="483"/>
      <c r="E18" s="484"/>
    </row>
    <row r="19" spans="1:5" s="4" customFormat="1">
      <c r="A19" s="562" t="s">
        <v>588</v>
      </c>
      <c r="B19" s="577"/>
      <c r="C19" s="601">
        <f>'Tableau 9A'!E7</f>
        <v>0</v>
      </c>
      <c r="D19" s="483"/>
      <c r="E19" s="484"/>
    </row>
    <row r="20" spans="1:5" s="4" customFormat="1" ht="13.5" thickBot="1">
      <c r="A20" s="613" t="s">
        <v>589</v>
      </c>
      <c r="B20" s="577"/>
      <c r="C20" s="601">
        <f>'Tableau 9A'!E33</f>
        <v>0</v>
      </c>
      <c r="D20" s="483"/>
      <c r="E20" s="484"/>
    </row>
    <row r="21" spans="1:5" s="4" customFormat="1" ht="13.5" thickBot="1">
      <c r="A21" s="603" t="s">
        <v>592</v>
      </c>
      <c r="B21" s="577"/>
      <c r="C21" s="604">
        <f>(C19+C20)/2</f>
        <v>0</v>
      </c>
      <c r="D21" s="483"/>
      <c r="E21" s="484"/>
    </row>
    <row r="22" spans="1:5" s="4" customFormat="1">
      <c r="A22" s="562" t="s">
        <v>590</v>
      </c>
      <c r="B22" s="577"/>
      <c r="C22" s="601">
        <f>'Tableau 9B'!E7</f>
        <v>0</v>
      </c>
      <c r="D22" s="483"/>
      <c r="E22" s="484"/>
    </row>
    <row r="23" spans="1:5" s="4" customFormat="1" ht="13.5" thickBot="1">
      <c r="A23" s="613" t="s">
        <v>591</v>
      </c>
      <c r="B23" s="577"/>
      <c r="C23" s="601">
        <f>'Tableau 9B'!E29</f>
        <v>0</v>
      </c>
      <c r="D23" s="484"/>
      <c r="E23" s="484"/>
    </row>
    <row r="24" spans="1:5" s="4" customFormat="1" ht="13.5" thickBot="1">
      <c r="A24" s="603" t="s">
        <v>593</v>
      </c>
      <c r="B24" s="577"/>
      <c r="C24" s="604">
        <f>(C22+C23)/2</f>
        <v>0</v>
      </c>
      <c r="D24" s="484"/>
      <c r="E24" s="484"/>
    </row>
    <row r="25" spans="1:5" s="4" customFormat="1" ht="13.5" thickBot="1">
      <c r="A25" s="560"/>
      <c r="B25" s="560"/>
      <c r="C25" s="608"/>
      <c r="D25" s="569"/>
      <c r="E25" s="484"/>
    </row>
    <row r="26" spans="1:5" ht="13.5" thickBot="1">
      <c r="A26" s="614" t="s">
        <v>80</v>
      </c>
      <c r="B26" s="577"/>
      <c r="C26" s="607"/>
      <c r="D26" s="486"/>
      <c r="E26" s="581"/>
    </row>
    <row r="27" spans="1:5" s="555" customFormat="1" ht="13.5" thickBot="1">
      <c r="A27" s="615"/>
      <c r="B27" s="560"/>
      <c r="C27" s="608"/>
      <c r="D27" s="567"/>
      <c r="E27" s="567"/>
    </row>
    <row r="28" spans="1:5" ht="13.5" thickBot="1">
      <c r="A28" s="564" t="s">
        <v>558</v>
      </c>
      <c r="B28" s="580"/>
      <c r="C28" s="619"/>
      <c r="D28" s="486"/>
      <c r="E28" s="581"/>
    </row>
    <row r="29" spans="1:5">
      <c r="A29" s="600" t="s">
        <v>403</v>
      </c>
      <c r="B29" s="581"/>
      <c r="C29" s="616">
        <f>HYPOTHESES!$B$13</f>
        <v>0.2</v>
      </c>
      <c r="D29" s="486"/>
      <c r="E29" s="581"/>
    </row>
    <row r="30" spans="1:5">
      <c r="A30" s="600" t="s">
        <v>404</v>
      </c>
      <c r="B30" s="581"/>
      <c r="C30" s="616">
        <f>1+C29</f>
        <v>1.2</v>
      </c>
      <c r="D30" s="486"/>
      <c r="E30" s="581"/>
    </row>
    <row r="31" spans="1:5">
      <c r="A31" s="600" t="s">
        <v>559</v>
      </c>
      <c r="B31" s="581"/>
      <c r="C31" s="1154">
        <f>HYPOTHESES!B14</f>
        <v>2.4334999999999999E-2</v>
      </c>
      <c r="D31" s="486"/>
      <c r="E31" s="581"/>
    </row>
    <row r="32" spans="1:5">
      <c r="A32" s="600" t="s">
        <v>560</v>
      </c>
      <c r="B32" s="581"/>
      <c r="C32" s="579">
        <f>HYPOTHESES!$B$15</f>
        <v>3.5000000000000003E-2</v>
      </c>
      <c r="D32" s="486"/>
      <c r="E32" s="581"/>
    </row>
    <row r="33" spans="1:5">
      <c r="A33" s="600" t="s">
        <v>561</v>
      </c>
      <c r="B33" s="581"/>
      <c r="C33" s="616">
        <f>HYPOTHESES!$B$16</f>
        <v>0.85</v>
      </c>
      <c r="D33" s="486"/>
      <c r="E33" s="581"/>
    </row>
    <row r="34" spans="1:5">
      <c r="A34" s="600" t="s">
        <v>562</v>
      </c>
      <c r="B34" s="581"/>
      <c r="C34" s="579">
        <f>(C31+(C32*C33))</f>
        <v>5.4085000000000001E-2</v>
      </c>
      <c r="D34" s="486"/>
      <c r="E34" s="581"/>
    </row>
    <row r="35" spans="1:5">
      <c r="A35" s="600" t="s">
        <v>563</v>
      </c>
      <c r="B35" s="581"/>
      <c r="C35" s="579">
        <f>C30*C34</f>
        <v>6.4902000000000001E-2</v>
      </c>
      <c r="D35" s="486"/>
      <c r="E35" s="581"/>
    </row>
    <row r="36" spans="1:5" ht="13.5" thickBot="1">
      <c r="A36" s="621" t="s">
        <v>797</v>
      </c>
      <c r="B36" s="581"/>
      <c r="C36" s="617">
        <f>33%*C35</f>
        <v>2.1417660000000002E-2</v>
      </c>
      <c r="D36" s="486"/>
      <c r="E36" s="581"/>
    </row>
    <row r="37" spans="1:5" s="555" customFormat="1" ht="13.5" thickBot="1">
      <c r="A37" s="567"/>
      <c r="B37" s="567"/>
      <c r="C37" s="618"/>
      <c r="D37" s="567"/>
      <c r="E37" s="567"/>
    </row>
    <row r="38" spans="1:5" ht="13.5" thickBot="1">
      <c r="A38" s="564" t="s">
        <v>564</v>
      </c>
      <c r="B38" s="581"/>
      <c r="C38" s="620"/>
      <c r="D38" s="486"/>
      <c r="E38" s="581"/>
    </row>
    <row r="39" spans="1:5">
      <c r="A39" s="582" t="s">
        <v>450</v>
      </c>
      <c r="B39" s="89"/>
      <c r="C39" s="583"/>
      <c r="D39" s="486"/>
      <c r="E39" s="581"/>
    </row>
    <row r="40" spans="1:5">
      <c r="A40" s="584" t="s">
        <v>616</v>
      </c>
      <c r="C40" s="585">
        <f>IF(C16&lt;=33%,C36,0)</f>
        <v>2.1417660000000002E-2</v>
      </c>
      <c r="D40" s="486"/>
      <c r="E40" s="581"/>
    </row>
    <row r="41" spans="1:5">
      <c r="A41" s="587"/>
      <c r="C41" s="583"/>
      <c r="D41" s="486"/>
      <c r="E41" s="581"/>
    </row>
    <row r="42" spans="1:5">
      <c r="A42" s="582" t="s">
        <v>565</v>
      </c>
      <c r="B42" s="89"/>
      <c r="C42" s="583"/>
      <c r="D42" s="486"/>
      <c r="E42" s="581"/>
    </row>
    <row r="43" spans="1:5">
      <c r="A43" s="584" t="s">
        <v>566</v>
      </c>
      <c r="C43" s="585">
        <f>IF(C16&gt;33%,C36+ (C16-33%) * (C31+0.7%),0)</f>
        <v>0</v>
      </c>
      <c r="D43" s="486"/>
      <c r="E43" s="581"/>
    </row>
    <row r="44" spans="1:5" ht="15.75">
      <c r="A44" s="588" t="s">
        <v>617</v>
      </c>
      <c r="C44" s="583"/>
      <c r="D44" s="486"/>
      <c r="E44" s="581"/>
    </row>
    <row r="45" spans="1:5">
      <c r="A45" s="589"/>
      <c r="B45" s="581"/>
      <c r="C45" s="583"/>
      <c r="D45" s="486"/>
      <c r="E45" s="581"/>
    </row>
    <row r="46" spans="1:5" ht="13.5" thickBot="1">
      <c r="A46" s="590"/>
      <c r="B46" s="581"/>
      <c r="C46" s="591"/>
      <c r="D46" s="486"/>
      <c r="E46" s="581"/>
    </row>
    <row r="47" spans="1:5">
      <c r="A47" s="592"/>
      <c r="B47" s="581"/>
      <c r="C47" s="566"/>
      <c r="D47" s="486"/>
      <c r="E47" s="581"/>
    </row>
    <row r="48" spans="1:5">
      <c r="A48" s="554" t="s">
        <v>568</v>
      </c>
      <c r="B48" s="484"/>
      <c r="C48" s="593">
        <f>IF(C16&lt;=33%,C21*C40,C43*C21)</f>
        <v>0</v>
      </c>
      <c r="D48" s="486"/>
      <c r="E48" s="581"/>
    </row>
    <row r="49" spans="1:5" ht="13.5" thickBot="1">
      <c r="A49" s="594"/>
      <c r="B49" s="581"/>
      <c r="C49" s="571"/>
      <c r="D49" s="486"/>
      <c r="E49" s="581"/>
    </row>
    <row r="50" spans="1:5" ht="13.5" thickBot="1">
      <c r="A50" s="581"/>
      <c r="B50" s="581"/>
      <c r="C50" s="595"/>
      <c r="D50" s="581"/>
      <c r="E50" s="581"/>
    </row>
    <row r="51" spans="1:5" ht="13.5" thickBot="1">
      <c r="A51" s="1694" t="s">
        <v>569</v>
      </c>
      <c r="B51" s="484"/>
      <c r="C51" s="596">
        <f>C48/(1-C26)</f>
        <v>0</v>
      </c>
      <c r="D51" s="486"/>
      <c r="E51" s="581"/>
    </row>
    <row r="52" spans="1:5">
      <c r="A52" s="486"/>
      <c r="B52" s="486"/>
      <c r="C52" s="597"/>
      <c r="D52" s="486"/>
      <c r="E52" s="581"/>
    </row>
    <row r="53" spans="1:5">
      <c r="A53" s="487"/>
      <c r="B53" s="487"/>
      <c r="C53" s="487"/>
      <c r="D53" s="487"/>
      <c r="E53" s="598"/>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1.xml><?xml version="1.0" encoding="utf-8"?>
<worksheet xmlns="http://schemas.openxmlformats.org/spreadsheetml/2006/main" xmlns:r="http://schemas.openxmlformats.org/officeDocument/2006/relationships">
  <sheetPr published="0">
    <pageSetUpPr fitToPage="1"/>
  </sheetPr>
  <dimension ref="A1:D56"/>
  <sheetViews>
    <sheetView showGridLines="0" zoomScaleNormal="100" zoomScaleSheetLayoutView="100" workbookViewId="0">
      <selection activeCell="E48" sqref="E48"/>
    </sheetView>
  </sheetViews>
  <sheetFormatPr baseColWidth="10" defaultColWidth="8.85546875" defaultRowHeight="12.75"/>
  <cols>
    <col min="1" max="1" width="126.7109375" style="202" customWidth="1"/>
    <col min="2" max="2" width="1.85546875" style="202" customWidth="1"/>
    <col min="3" max="3" width="20.7109375" style="2" customWidth="1"/>
    <col min="4" max="4" width="5.7109375" style="2" customWidth="1"/>
    <col min="5" max="16384" width="8.85546875" style="2"/>
  </cols>
  <sheetData>
    <row r="1" spans="1:4" s="81" customFormat="1" ht="15.75" customHeight="1">
      <c r="A1" s="75" t="s">
        <v>606</v>
      </c>
      <c r="B1" s="75"/>
      <c r="C1" s="506"/>
      <c r="D1" s="275"/>
    </row>
    <row r="2" spans="1:4" s="15" customFormat="1" ht="11.25">
      <c r="A2" s="62" t="str">
        <f>'PAGE DE GARDE'!C8</f>
        <v>GAZ</v>
      </c>
      <c r="B2" s="953" t="str">
        <f>'PAGE DE GARDE'!C10</f>
        <v>REALITE 2015 V0</v>
      </c>
      <c r="C2" s="508"/>
      <c r="D2" s="276"/>
    </row>
    <row r="3" spans="1:4" s="15" customFormat="1" ht="11.25">
      <c r="A3" s="270" t="str">
        <f>'PAGE DE GARDE'!C7</f>
        <v>GRD</v>
      </c>
      <c r="B3" s="73"/>
      <c r="C3" s="508"/>
      <c r="D3" s="276"/>
    </row>
    <row r="5" spans="1:4" s="4" customFormat="1">
      <c r="A5" s="11"/>
      <c r="B5" s="11"/>
    </row>
    <row r="6" spans="1:4" s="4" customFormat="1" ht="13.5" thickBot="1">
      <c r="A6" s="11"/>
      <c r="B6" s="11"/>
    </row>
    <row r="7" spans="1:4" s="4" customFormat="1" ht="30" customHeight="1" thickBot="1">
      <c r="A7" s="557" t="s">
        <v>570</v>
      </c>
      <c r="B7" s="576"/>
      <c r="C7" s="612" t="str">
        <f>'PAGE DE GARDE'!B14</f>
        <v>REALITE 2015</v>
      </c>
      <c r="D7" s="486"/>
    </row>
    <row r="8" spans="1:4" s="556" customFormat="1" ht="21.75" customHeight="1" thickBot="1">
      <c r="A8" s="611"/>
      <c r="B8" s="558"/>
      <c r="C8" s="610"/>
      <c r="D8" s="567"/>
    </row>
    <row r="9" spans="1:4" s="4" customFormat="1" ht="30" customHeight="1" thickBot="1">
      <c r="A9" s="564" t="s">
        <v>602</v>
      </c>
      <c r="B9" s="577"/>
      <c r="C9" s="565"/>
      <c r="D9" s="486"/>
    </row>
    <row r="10" spans="1:4" s="4" customFormat="1">
      <c r="A10" s="562" t="s">
        <v>583</v>
      </c>
      <c r="B10" s="1999"/>
      <c r="C10" s="601">
        <f>C19+C22</f>
        <v>0</v>
      </c>
      <c r="D10" s="1994"/>
    </row>
    <row r="11" spans="1:4" s="4" customFormat="1" ht="13.5" thickBot="1">
      <c r="A11" s="562" t="s">
        <v>584</v>
      </c>
      <c r="B11" s="577"/>
      <c r="C11" s="601">
        <f>C20+C23</f>
        <v>0</v>
      </c>
      <c r="D11" s="483"/>
    </row>
    <row r="12" spans="1:4" s="4" customFormat="1" ht="13.5" thickBot="1">
      <c r="A12" s="603" t="s">
        <v>585</v>
      </c>
      <c r="B12" s="577"/>
      <c r="C12" s="604">
        <f>(C10+C11)/2</f>
        <v>0</v>
      </c>
      <c r="D12" s="483"/>
    </row>
    <row r="13" spans="1:4" s="4" customFormat="1">
      <c r="A13" s="562" t="s">
        <v>4</v>
      </c>
      <c r="B13" s="577"/>
      <c r="C13" s="602"/>
      <c r="D13" s="483"/>
    </row>
    <row r="14" spans="1:4" s="4" customFormat="1" ht="13.5" thickBot="1">
      <c r="A14" s="613" t="s">
        <v>5</v>
      </c>
      <c r="B14" s="577"/>
      <c r="C14" s="578"/>
      <c r="D14" s="483"/>
    </row>
    <row r="15" spans="1:4" s="4" customFormat="1" ht="13.5" thickBot="1">
      <c r="A15" s="614" t="s">
        <v>6</v>
      </c>
      <c r="B15" s="577"/>
      <c r="C15" s="563">
        <f>(C13+C14)/2</f>
        <v>0</v>
      </c>
      <c r="D15" s="483"/>
    </row>
    <row r="16" spans="1:4" s="4" customFormat="1" ht="15" thickBot="1">
      <c r="A16" s="603" t="s">
        <v>603</v>
      </c>
      <c r="B16" s="577"/>
      <c r="C16" s="606">
        <f>IF(C15=0,0,IF((C15/C12)&gt;100%,"100%",C15/C12))</f>
        <v>0</v>
      </c>
      <c r="D16" s="483"/>
    </row>
    <row r="17" spans="1:4" s="4" customFormat="1" ht="13.5" thickBot="1">
      <c r="A17" s="560"/>
      <c r="B17" s="560"/>
      <c r="C17" s="608"/>
      <c r="D17" s="483"/>
    </row>
    <row r="18" spans="1:4" s="4" customFormat="1" ht="24.75" customHeight="1" thickBot="1">
      <c r="A18" s="564" t="s">
        <v>587</v>
      </c>
      <c r="B18" s="577"/>
      <c r="C18" s="565"/>
      <c r="D18" s="483"/>
    </row>
    <row r="19" spans="1:4" s="4" customFormat="1">
      <c r="A19" s="562" t="s">
        <v>588</v>
      </c>
      <c r="B19" s="577"/>
      <c r="C19" s="601">
        <f>'Tableau 9A'!E7</f>
        <v>0</v>
      </c>
      <c r="D19" s="483"/>
    </row>
    <row r="20" spans="1:4" s="4" customFormat="1" ht="13.5" thickBot="1">
      <c r="A20" s="613" t="s">
        <v>589</v>
      </c>
      <c r="B20" s="577"/>
      <c r="C20" s="601">
        <f>'Tableau 9A'!E33</f>
        <v>0</v>
      </c>
      <c r="D20" s="483"/>
    </row>
    <row r="21" spans="1:4" s="4" customFormat="1" ht="13.5" thickBot="1">
      <c r="A21" s="603" t="s">
        <v>592</v>
      </c>
      <c r="B21" s="577"/>
      <c r="C21" s="604">
        <f>(C19+C20)/2</f>
        <v>0</v>
      </c>
      <c r="D21" s="483"/>
    </row>
    <row r="22" spans="1:4" s="4" customFormat="1">
      <c r="A22" s="562" t="s">
        <v>590</v>
      </c>
      <c r="B22" s="577"/>
      <c r="C22" s="601">
        <f>'Tableau 9B'!E7</f>
        <v>0</v>
      </c>
      <c r="D22" s="483"/>
    </row>
    <row r="23" spans="1:4" s="4" customFormat="1" ht="13.5" thickBot="1">
      <c r="A23" s="613" t="s">
        <v>591</v>
      </c>
      <c r="B23" s="577"/>
      <c r="C23" s="601">
        <f>'Tableau 9B'!E29</f>
        <v>0</v>
      </c>
      <c r="D23" s="483"/>
    </row>
    <row r="24" spans="1:4" s="4" customFormat="1" ht="13.5" thickBot="1">
      <c r="A24" s="603" t="s">
        <v>593</v>
      </c>
      <c r="B24" s="577"/>
      <c r="C24" s="604">
        <f>(C22+C23)/2</f>
        <v>0</v>
      </c>
      <c r="D24" s="483"/>
    </row>
    <row r="25" spans="1:4" s="4" customFormat="1" ht="13.5" thickBot="1">
      <c r="A25" s="560"/>
      <c r="B25" s="560"/>
      <c r="C25" s="608"/>
      <c r="D25" s="483"/>
    </row>
    <row r="26" spans="1:4" ht="13.5" thickBot="1">
      <c r="A26" s="614" t="s">
        <v>80</v>
      </c>
      <c r="B26" s="577"/>
      <c r="C26" s="607"/>
      <c r="D26" s="486"/>
    </row>
    <row r="27" spans="1:4" s="555" customFormat="1" ht="13.5" thickBot="1">
      <c r="A27" s="615"/>
      <c r="B27" s="560"/>
      <c r="C27" s="608"/>
      <c r="D27" s="567"/>
    </row>
    <row r="28" spans="1:4" ht="13.5" thickBot="1">
      <c r="A28" s="564" t="s">
        <v>571</v>
      </c>
      <c r="B28" s="580"/>
      <c r="C28" s="619"/>
      <c r="D28" s="486"/>
    </row>
    <row r="29" spans="1:4">
      <c r="A29" s="600" t="s">
        <v>403</v>
      </c>
      <c r="B29" s="581"/>
      <c r="C29" s="616">
        <f>HYPOTHESES!$B$20</f>
        <v>0.2</v>
      </c>
      <c r="D29" s="486"/>
    </row>
    <row r="30" spans="1:4">
      <c r="A30" s="600" t="s">
        <v>404</v>
      </c>
      <c r="B30" s="581"/>
      <c r="C30" s="616">
        <f>1+C29</f>
        <v>1.2</v>
      </c>
      <c r="D30" s="486"/>
    </row>
    <row r="31" spans="1:4">
      <c r="A31" s="600" t="s">
        <v>559</v>
      </c>
      <c r="B31" s="581"/>
      <c r="C31" s="579">
        <f>HYPOTHESES!B21</f>
        <v>0</v>
      </c>
      <c r="D31" s="486"/>
    </row>
    <row r="32" spans="1:4">
      <c r="A32" s="600" t="s">
        <v>560</v>
      </c>
      <c r="B32" s="581"/>
      <c r="C32" s="579">
        <f>HYPOTHESES!$B$22</f>
        <v>3.5000000000000003E-2</v>
      </c>
      <c r="D32" s="486"/>
    </row>
    <row r="33" spans="1:4">
      <c r="A33" s="600" t="s">
        <v>561</v>
      </c>
      <c r="B33" s="581"/>
      <c r="C33" s="616">
        <f>HYPOTHESES!$B$23</f>
        <v>0.85</v>
      </c>
      <c r="D33" s="486"/>
    </row>
    <row r="34" spans="1:4">
      <c r="A34" s="600" t="s">
        <v>562</v>
      </c>
      <c r="B34" s="581"/>
      <c r="C34" s="579">
        <f>(C31+(C32*C33))</f>
        <v>2.9750000000000002E-2</v>
      </c>
      <c r="D34" s="486"/>
    </row>
    <row r="35" spans="1:4">
      <c r="A35" s="600" t="s">
        <v>563</v>
      </c>
      <c r="B35" s="581"/>
      <c r="C35" s="579">
        <f>C30*C34</f>
        <v>3.5700000000000003E-2</v>
      </c>
      <c r="D35" s="486"/>
    </row>
    <row r="36" spans="1:4" ht="13.5" thickBot="1">
      <c r="A36" s="621" t="s">
        <v>797</v>
      </c>
      <c r="B36" s="581"/>
      <c r="C36" s="617">
        <f>33%*C35</f>
        <v>1.1781000000000002E-2</v>
      </c>
      <c r="D36" s="486"/>
    </row>
    <row r="37" spans="1:4" s="555" customFormat="1" ht="13.5" thickBot="1">
      <c r="A37" s="567"/>
      <c r="B37" s="567"/>
      <c r="C37" s="618"/>
      <c r="D37" s="567"/>
    </row>
    <row r="38" spans="1:4" ht="13.5" thickBot="1">
      <c r="A38" s="564" t="s">
        <v>604</v>
      </c>
      <c r="B38" s="581"/>
      <c r="C38" s="620"/>
      <c r="D38" s="486"/>
    </row>
    <row r="39" spans="1:4">
      <c r="A39" s="582" t="s">
        <v>450</v>
      </c>
      <c r="B39" s="89"/>
      <c r="C39" s="583"/>
      <c r="D39" s="486"/>
    </row>
    <row r="40" spans="1:4">
      <c r="A40" s="584" t="s">
        <v>618</v>
      </c>
      <c r="C40" s="585">
        <f>IF(C16&lt;=33%,C36,0)</f>
        <v>1.1781000000000002E-2</v>
      </c>
      <c r="D40" s="486"/>
    </row>
    <row r="41" spans="1:4">
      <c r="A41" s="584"/>
      <c r="C41" s="586"/>
      <c r="D41" s="486"/>
    </row>
    <row r="42" spans="1:4">
      <c r="A42" s="584" t="s">
        <v>605</v>
      </c>
      <c r="C42" s="586">
        <f>C40+1%</f>
        <v>2.1781000000000002E-2</v>
      </c>
      <c r="D42" s="486"/>
    </row>
    <row r="43" spans="1:4">
      <c r="A43" s="587"/>
      <c r="C43" s="583"/>
      <c r="D43" s="486"/>
    </row>
    <row r="44" spans="1:4">
      <c r="A44" s="582" t="s">
        <v>565</v>
      </c>
      <c r="B44" s="89"/>
      <c r="C44" s="583"/>
      <c r="D44" s="486"/>
    </row>
    <row r="45" spans="1:4">
      <c r="A45" s="584" t="s">
        <v>566</v>
      </c>
      <c r="C45" s="585">
        <f>IF(C16&gt;33%,C36+ (C16-33%) * (C31+0.7%),0)</f>
        <v>0</v>
      </c>
      <c r="D45" s="486"/>
    </row>
    <row r="46" spans="1:4" ht="15.75">
      <c r="A46" s="588" t="s">
        <v>619</v>
      </c>
      <c r="C46" s="583"/>
      <c r="D46" s="486"/>
    </row>
    <row r="47" spans="1:4">
      <c r="A47" s="589"/>
      <c r="B47" s="581"/>
      <c r="C47" s="583"/>
      <c r="D47" s="486"/>
    </row>
    <row r="48" spans="1:4">
      <c r="A48" s="584" t="s">
        <v>605</v>
      </c>
      <c r="B48" s="581"/>
      <c r="C48" s="586">
        <f>C45+1%</f>
        <v>0.01</v>
      </c>
      <c r="D48" s="486"/>
    </row>
    <row r="49" spans="1:4" ht="13.5" thickBot="1">
      <c r="A49" s="590"/>
      <c r="B49" s="581"/>
      <c r="C49" s="591"/>
      <c r="D49" s="486"/>
    </row>
    <row r="50" spans="1:4">
      <c r="A50" s="592"/>
      <c r="B50" s="581"/>
      <c r="C50" s="566"/>
      <c r="D50" s="486"/>
    </row>
    <row r="51" spans="1:4">
      <c r="A51" s="554" t="s">
        <v>624</v>
      </c>
      <c r="B51" s="484"/>
      <c r="C51" s="593">
        <f>IF(C16&lt;33%,C24*C42,C48*C24)</f>
        <v>0</v>
      </c>
      <c r="D51" s="486"/>
    </row>
    <row r="52" spans="1:4" ht="13.5" thickBot="1">
      <c r="A52" s="594"/>
      <c r="B52" s="581"/>
      <c r="C52" s="571"/>
      <c r="D52" s="486"/>
    </row>
    <row r="53" spans="1:4" ht="13.5" thickBot="1">
      <c r="A53" s="581"/>
      <c r="B53" s="581"/>
      <c r="C53" s="595"/>
      <c r="D53" s="581"/>
    </row>
    <row r="54" spans="1:4" ht="13.5" thickBot="1">
      <c r="A54" s="1694" t="s">
        <v>625</v>
      </c>
      <c r="B54" s="484"/>
      <c r="C54" s="596">
        <f>C51/(1-C26)</f>
        <v>0</v>
      </c>
      <c r="D54" s="486"/>
    </row>
    <row r="55" spans="1:4">
      <c r="A55" s="486"/>
      <c r="B55" s="486"/>
      <c r="C55" s="597"/>
      <c r="D55" s="486"/>
    </row>
    <row r="56" spans="1:4">
      <c r="A56" s="487"/>
      <c r="B56" s="487"/>
      <c r="C56" s="487"/>
      <c r="D56" s="487"/>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sheetPr published="0">
    <pageSetUpPr fitToPage="1"/>
  </sheetPr>
  <dimension ref="A1:D49"/>
  <sheetViews>
    <sheetView showGridLines="0" zoomScaleNormal="100" zoomScaleSheetLayoutView="100" workbookViewId="0"/>
  </sheetViews>
  <sheetFormatPr baseColWidth="10" defaultColWidth="8.85546875" defaultRowHeight="12.75"/>
  <cols>
    <col min="1" max="1" width="116.85546875" style="202" customWidth="1"/>
    <col min="2" max="2" width="1.85546875" style="202" customWidth="1"/>
    <col min="3" max="3" width="20.7109375" style="2" customWidth="1"/>
    <col min="4" max="4" width="5.7109375" style="2" customWidth="1"/>
    <col min="5" max="16384" width="8.85546875" style="2"/>
  </cols>
  <sheetData>
    <row r="1" spans="1:4" s="81" customFormat="1" ht="15.75" customHeight="1">
      <c r="A1" s="75" t="s">
        <v>620</v>
      </c>
      <c r="B1" s="75"/>
      <c r="C1" s="75"/>
      <c r="D1" s="275"/>
    </row>
    <row r="2" spans="1:4" s="15" customFormat="1" ht="11.25">
      <c r="A2" s="62" t="str">
        <f>'PAGE DE GARDE'!C8</f>
        <v>GAZ</v>
      </c>
      <c r="B2" s="62"/>
      <c r="C2" s="62" t="str">
        <f>'PAGE DE GARDE'!C10</f>
        <v>REALITE 2015 V0</v>
      </c>
      <c r="D2" s="276"/>
    </row>
    <row r="3" spans="1:4" s="15" customFormat="1" ht="11.25">
      <c r="A3" s="270" t="str">
        <f>'PAGE DE GARDE'!C7</f>
        <v>GRD</v>
      </c>
      <c r="B3" s="62"/>
      <c r="C3" s="62"/>
      <c r="D3" s="276"/>
    </row>
    <row r="5" spans="1:4" s="4" customFormat="1">
      <c r="A5" s="11"/>
      <c r="B5" s="11"/>
    </row>
    <row r="6" spans="1:4" s="4" customFormat="1" ht="13.5" thickBot="1">
      <c r="A6" s="11"/>
      <c r="B6" s="11"/>
      <c r="C6" s="10"/>
    </row>
    <row r="7" spans="1:4" s="4" customFormat="1" ht="30" customHeight="1" thickBot="1">
      <c r="A7" s="557" t="s">
        <v>825</v>
      </c>
      <c r="B7" s="576"/>
      <c r="C7" s="612" t="str">
        <f>'PAGE DE GARDE'!B14</f>
        <v>REALITE 2015</v>
      </c>
      <c r="D7" s="486"/>
    </row>
    <row r="8" spans="1:4" s="556" customFormat="1" ht="21.75" customHeight="1" thickBot="1">
      <c r="A8" s="611"/>
      <c r="B8" s="558"/>
      <c r="C8" s="610"/>
      <c r="D8" s="567"/>
    </row>
    <row r="9" spans="1:4" s="4" customFormat="1" ht="30" customHeight="1" thickBot="1">
      <c r="A9" s="564" t="s">
        <v>608</v>
      </c>
      <c r="B9" s="577"/>
      <c r="C9" s="565"/>
      <c r="D9" s="486"/>
    </row>
    <row r="10" spans="1:4" s="4" customFormat="1">
      <c r="A10" s="562" t="s">
        <v>581</v>
      </c>
      <c r="B10" s="1999"/>
      <c r="C10" s="1061">
        <f>'Tableau 9C'!E7</f>
        <v>0</v>
      </c>
      <c r="D10" s="1994"/>
    </row>
    <row r="11" spans="1:4" s="4" customFormat="1">
      <c r="A11" s="562" t="s">
        <v>609</v>
      </c>
      <c r="B11" s="577"/>
      <c r="C11" s="1155"/>
      <c r="D11" s="483"/>
    </row>
    <row r="12" spans="1:4" s="4" customFormat="1">
      <c r="A12" s="599" t="s">
        <v>610</v>
      </c>
      <c r="B12" s="577"/>
      <c r="C12" s="601">
        <f>C10+C11</f>
        <v>0</v>
      </c>
      <c r="D12" s="483"/>
    </row>
    <row r="13" spans="1:4" s="4" customFormat="1">
      <c r="A13" s="562" t="s">
        <v>582</v>
      </c>
      <c r="B13" s="577"/>
      <c r="C13" s="1061">
        <f>'Tableau 9C'!E33</f>
        <v>0</v>
      </c>
      <c r="D13" s="483"/>
    </row>
    <row r="14" spans="1:4" s="4" customFormat="1">
      <c r="A14" s="562" t="s">
        <v>611</v>
      </c>
      <c r="B14" s="577"/>
      <c r="C14" s="1155"/>
      <c r="D14" s="483"/>
    </row>
    <row r="15" spans="1:4" s="4" customFormat="1" ht="13.5" thickBot="1">
      <c r="A15" s="599" t="s">
        <v>612</v>
      </c>
      <c r="B15" s="577"/>
      <c r="C15" s="601">
        <f>C13+C14</f>
        <v>0</v>
      </c>
      <c r="D15" s="483"/>
    </row>
    <row r="16" spans="1:4" s="4" customFormat="1" ht="13.5" thickBot="1">
      <c r="A16" s="603" t="s">
        <v>613</v>
      </c>
      <c r="B16" s="577"/>
      <c r="C16" s="604">
        <f>(C12+C15)/2</f>
        <v>0</v>
      </c>
      <c r="D16" s="483"/>
    </row>
    <row r="17" spans="1:4" s="4" customFormat="1">
      <c r="A17" s="562" t="s">
        <v>4</v>
      </c>
      <c r="B17" s="577"/>
      <c r="C17" s="602"/>
      <c r="D17" s="483"/>
    </row>
    <row r="18" spans="1:4" s="4" customFormat="1" ht="13.5" thickBot="1">
      <c r="A18" s="613" t="s">
        <v>5</v>
      </c>
      <c r="B18" s="577"/>
      <c r="C18" s="605"/>
      <c r="D18" s="483"/>
    </row>
    <row r="19" spans="1:4" s="4" customFormat="1" ht="13.5" thickBot="1">
      <c r="A19" s="614" t="s">
        <v>6</v>
      </c>
      <c r="B19" s="577"/>
      <c r="C19" s="604">
        <f>(C17+C18)/2</f>
        <v>0</v>
      </c>
      <c r="D19" s="483"/>
    </row>
    <row r="20" spans="1:4" s="4" customFormat="1" ht="13.5" thickBot="1">
      <c r="A20" s="603" t="s">
        <v>614</v>
      </c>
      <c r="B20" s="577"/>
      <c r="C20" s="606">
        <f>IF(C19=0,0,IF((C19/C16)&gt;100%,"100%",C19/C16))</f>
        <v>0</v>
      </c>
      <c r="D20" s="483"/>
    </row>
    <row r="21" spans="1:4" s="4" customFormat="1" ht="13.5" thickBot="1">
      <c r="A21" s="560"/>
      <c r="B21" s="560"/>
      <c r="C21" s="608"/>
      <c r="D21" s="483"/>
    </row>
    <row r="22" spans="1:4" ht="13.5" thickBot="1">
      <c r="A22" s="614" t="s">
        <v>80</v>
      </c>
      <c r="B22" s="577"/>
      <c r="C22" s="607"/>
      <c r="D22" s="486"/>
    </row>
    <row r="23" spans="1:4" s="555" customFormat="1" ht="13.5" thickBot="1">
      <c r="A23" s="615"/>
      <c r="B23" s="560"/>
      <c r="C23" s="608"/>
      <c r="D23" s="567"/>
    </row>
    <row r="24" spans="1:4" ht="13.5" thickBot="1">
      <c r="A24" s="564" t="s">
        <v>615</v>
      </c>
      <c r="B24" s="580"/>
      <c r="C24" s="619"/>
      <c r="D24" s="486"/>
    </row>
    <row r="25" spans="1:4">
      <c r="A25" s="600" t="s">
        <v>403</v>
      </c>
      <c r="B25" s="581"/>
      <c r="C25" s="616">
        <f>HYPOTHESES!$B$20</f>
        <v>0.2</v>
      </c>
      <c r="D25" s="486"/>
    </row>
    <row r="26" spans="1:4">
      <c r="A26" s="600" t="s">
        <v>404</v>
      </c>
      <c r="B26" s="581"/>
      <c r="C26" s="616">
        <f>1+C25</f>
        <v>1.2</v>
      </c>
      <c r="D26" s="486"/>
    </row>
    <row r="27" spans="1:4">
      <c r="A27" s="600" t="s">
        <v>559</v>
      </c>
      <c r="B27" s="581"/>
      <c r="C27" s="579">
        <f>HYPOTHESES!B21</f>
        <v>0</v>
      </c>
      <c r="D27" s="486"/>
    </row>
    <row r="28" spans="1:4">
      <c r="A28" s="600" t="s">
        <v>560</v>
      </c>
      <c r="B28" s="581"/>
      <c r="C28" s="579">
        <f>HYPOTHESES!$B$22</f>
        <v>3.5000000000000003E-2</v>
      </c>
      <c r="D28" s="486"/>
    </row>
    <row r="29" spans="1:4">
      <c r="A29" s="600" t="s">
        <v>561</v>
      </c>
      <c r="B29" s="581"/>
      <c r="C29" s="616">
        <f>HYPOTHESES!$B$23</f>
        <v>0.85</v>
      </c>
      <c r="D29" s="486"/>
    </row>
    <row r="30" spans="1:4">
      <c r="A30" s="600" t="s">
        <v>562</v>
      </c>
      <c r="B30" s="581"/>
      <c r="C30" s="579">
        <f>(C27+(C28*C29))</f>
        <v>2.9750000000000002E-2</v>
      </c>
      <c r="D30" s="486"/>
    </row>
    <row r="31" spans="1:4">
      <c r="A31" s="600" t="s">
        <v>563</v>
      </c>
      <c r="B31" s="581"/>
      <c r="C31" s="579">
        <f>C26*C30</f>
        <v>3.5700000000000003E-2</v>
      </c>
      <c r="D31" s="486"/>
    </row>
    <row r="32" spans="1:4" ht="13.5" thickBot="1">
      <c r="A32" s="621" t="s">
        <v>797</v>
      </c>
      <c r="B32" s="581"/>
      <c r="C32" s="617">
        <f>33%*C31</f>
        <v>1.1781000000000002E-2</v>
      </c>
      <c r="D32" s="486"/>
    </row>
    <row r="33" spans="1:4" s="555" customFormat="1" ht="13.5" thickBot="1">
      <c r="A33" s="567"/>
      <c r="B33" s="567"/>
      <c r="C33" s="618"/>
      <c r="D33" s="567"/>
    </row>
    <row r="34" spans="1:4" ht="13.5" thickBot="1">
      <c r="A34" s="564" t="s">
        <v>621</v>
      </c>
      <c r="B34" s="581"/>
      <c r="C34" s="620"/>
      <c r="D34" s="486"/>
    </row>
    <row r="35" spans="1:4">
      <c r="A35" s="582" t="s">
        <v>450</v>
      </c>
      <c r="B35" s="89"/>
      <c r="C35" s="583"/>
      <c r="D35" s="486"/>
    </row>
    <row r="36" spans="1:4">
      <c r="A36" s="584" t="s">
        <v>618</v>
      </c>
      <c r="C36" s="585">
        <f>IF(C20&lt;=33%,C32,0)</f>
        <v>1.1781000000000002E-2</v>
      </c>
      <c r="D36" s="486"/>
    </row>
    <row r="37" spans="1:4">
      <c r="A37" s="587"/>
      <c r="C37" s="583"/>
      <c r="D37" s="486"/>
    </row>
    <row r="38" spans="1:4">
      <c r="A38" s="582" t="s">
        <v>565</v>
      </c>
      <c r="B38" s="89"/>
      <c r="C38" s="583"/>
      <c r="D38" s="486"/>
    </row>
    <row r="39" spans="1:4">
      <c r="A39" s="584" t="s">
        <v>566</v>
      </c>
      <c r="C39" s="585">
        <f>IF(C20&gt;33%,C32+ (C20-33%) * (C27+0.7%),0)</f>
        <v>0</v>
      </c>
      <c r="D39" s="486"/>
    </row>
    <row r="40" spans="1:4">
      <c r="A40" s="588" t="s">
        <v>567</v>
      </c>
      <c r="C40" s="583"/>
      <c r="D40" s="486"/>
    </row>
    <row r="41" spans="1:4">
      <c r="A41" s="589"/>
      <c r="B41" s="581"/>
      <c r="C41" s="583"/>
      <c r="D41" s="486"/>
    </row>
    <row r="42" spans="1:4" ht="13.5" thickBot="1">
      <c r="A42" s="590"/>
      <c r="B42" s="581"/>
      <c r="C42" s="591"/>
      <c r="D42" s="486"/>
    </row>
    <row r="43" spans="1:4">
      <c r="A43" s="592"/>
      <c r="B43" s="581"/>
      <c r="C43" s="566"/>
      <c r="D43" s="486"/>
    </row>
    <row r="44" spans="1:4">
      <c r="A44" s="554" t="s">
        <v>622</v>
      </c>
      <c r="B44" s="484"/>
      <c r="C44" s="593">
        <f>IF(C20&lt;33%,C16*C36,C39*C16)</f>
        <v>0</v>
      </c>
      <c r="D44" s="486"/>
    </row>
    <row r="45" spans="1:4" ht="13.5" thickBot="1">
      <c r="A45" s="594"/>
      <c r="B45" s="581"/>
      <c r="C45" s="571"/>
      <c r="D45" s="486"/>
    </row>
    <row r="46" spans="1:4" ht="13.5" thickBot="1">
      <c r="A46" s="581"/>
      <c r="B46" s="581"/>
      <c r="C46" s="595"/>
      <c r="D46" s="581"/>
    </row>
    <row r="47" spans="1:4" ht="13.5" thickBot="1">
      <c r="A47" s="1694" t="s">
        <v>623</v>
      </c>
      <c r="B47" s="484"/>
      <c r="C47" s="596">
        <f>C44/(1-C22)</f>
        <v>0</v>
      </c>
      <c r="D47" s="486"/>
    </row>
    <row r="48" spans="1:4">
      <c r="A48" s="486"/>
      <c r="B48" s="486"/>
      <c r="C48" s="597"/>
      <c r="D48" s="486"/>
    </row>
    <row r="49" spans="1:4">
      <c r="A49" s="487"/>
      <c r="B49" s="487"/>
      <c r="C49" s="487"/>
      <c r="D49" s="487"/>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sheetPr published="0" enableFormatConditionsCalculation="0">
    <pageSetUpPr fitToPage="1"/>
  </sheetPr>
  <dimension ref="A1:D62"/>
  <sheetViews>
    <sheetView showGridLines="0" zoomScaleNormal="100" workbookViewId="0">
      <selection activeCell="K29" sqref="K29"/>
    </sheetView>
  </sheetViews>
  <sheetFormatPr baseColWidth="10" defaultColWidth="8.85546875" defaultRowHeight="12.75"/>
  <cols>
    <col min="1" max="1" width="21.85546875" style="7" customWidth="1"/>
    <col min="2" max="2" width="61.7109375" style="7" customWidth="1"/>
    <col min="3" max="4" width="10.7109375" style="7" customWidth="1"/>
    <col min="5" max="16384" width="8.85546875" style="7"/>
  </cols>
  <sheetData>
    <row r="1" spans="1:4" s="81" customFormat="1" ht="18">
      <c r="A1" s="75" t="s">
        <v>840</v>
      </c>
      <c r="B1" s="75"/>
      <c r="C1" s="75"/>
      <c r="D1" s="78"/>
    </row>
    <row r="2" spans="1:4" s="15" customFormat="1" ht="11.25">
      <c r="A2" s="62" t="str">
        <f>'PAGE DE GARDE'!C8</f>
        <v>GAZ</v>
      </c>
      <c r="B2" s="62" t="str">
        <f>'PAGE DE GARDE'!C10</f>
        <v>REALITE 2015 V0</v>
      </c>
      <c r="C2" s="62"/>
      <c r="D2" s="70"/>
    </row>
    <row r="3" spans="1:4" s="15" customFormat="1" ht="11.25">
      <c r="A3" s="62" t="str">
        <f>'PAGE DE GARDE'!C7</f>
        <v>GRD</v>
      </c>
      <c r="B3" s="62"/>
      <c r="C3" s="62"/>
      <c r="D3" s="70"/>
    </row>
    <row r="4" spans="1:4">
      <c r="A4" s="8"/>
      <c r="D4" s="23"/>
    </row>
    <row r="5" spans="1:4" ht="13.5" thickBot="1">
      <c r="A5" s="22"/>
      <c r="D5" s="23"/>
    </row>
    <row r="6" spans="1:4" s="103" customFormat="1" ht="27" customHeight="1" thickBot="1">
      <c r="A6" s="101"/>
      <c r="B6" s="102"/>
      <c r="C6" s="2863" t="str">
        <f>'PAGE DE GARDE'!B14</f>
        <v>REALITE 2015</v>
      </c>
      <c r="D6" s="2864"/>
    </row>
    <row r="7" spans="1:4" s="103" customFormat="1">
      <c r="A7" s="120" t="s">
        <v>88</v>
      </c>
      <c r="B7" s="121"/>
      <c r="C7" s="122" t="s">
        <v>89</v>
      </c>
      <c r="D7" s="123" t="s">
        <v>90</v>
      </c>
    </row>
    <row r="8" spans="1:4" s="103" customFormat="1">
      <c r="A8" s="124"/>
      <c r="B8" s="125"/>
      <c r="C8" s="126"/>
      <c r="D8" s="127"/>
    </row>
    <row r="9" spans="1:4" s="103" customFormat="1">
      <c r="A9" s="128" t="s">
        <v>91</v>
      </c>
      <c r="B9" s="129"/>
      <c r="C9" s="130"/>
      <c r="D9" s="131"/>
    </row>
    <row r="10" spans="1:4" s="103" customFormat="1">
      <c r="A10" s="1995"/>
      <c r="B10" s="1996"/>
      <c r="C10" s="1997"/>
      <c r="D10" s="1998"/>
    </row>
    <row r="11" spans="1:4" s="103" customFormat="1">
      <c r="A11" s="106"/>
      <c r="B11" s="133" t="s">
        <v>92</v>
      </c>
      <c r="C11" s="132"/>
      <c r="D11" s="131"/>
    </row>
    <row r="12" spans="1:4" s="103" customFormat="1">
      <c r="A12" s="106"/>
      <c r="B12" s="125"/>
      <c r="C12" s="132"/>
      <c r="D12" s="131"/>
    </row>
    <row r="13" spans="1:4" s="103" customFormat="1">
      <c r="A13" s="106"/>
      <c r="B13" s="134" t="s">
        <v>7</v>
      </c>
      <c r="C13" s="135"/>
      <c r="D13" s="131"/>
    </row>
    <row r="14" spans="1:4" s="103" customFormat="1">
      <c r="A14" s="106"/>
      <c r="B14" s="134" t="s">
        <v>93</v>
      </c>
      <c r="C14" s="130"/>
      <c r="D14" s="131"/>
    </row>
    <row r="15" spans="1:4" s="103" customFormat="1">
      <c r="A15" s="106"/>
      <c r="B15" s="125"/>
      <c r="C15" s="132"/>
      <c r="D15" s="131"/>
    </row>
    <row r="16" spans="1:4" s="103" customFormat="1">
      <c r="A16" s="106"/>
      <c r="B16" s="133" t="s">
        <v>94</v>
      </c>
      <c r="C16" s="132"/>
      <c r="D16" s="131"/>
    </row>
    <row r="17" spans="1:4" s="103" customFormat="1">
      <c r="A17" s="106"/>
      <c r="B17" s="125"/>
      <c r="C17" s="132"/>
      <c r="D17" s="131"/>
    </row>
    <row r="18" spans="1:4" s="103" customFormat="1">
      <c r="A18" s="106"/>
      <c r="B18" s="134" t="s">
        <v>95</v>
      </c>
      <c r="C18" s="135"/>
      <c r="D18" s="131"/>
    </row>
    <row r="19" spans="1:4" s="103" customFormat="1">
      <c r="A19" s="106"/>
      <c r="B19" s="134" t="s">
        <v>96</v>
      </c>
      <c r="C19" s="135"/>
      <c r="D19" s="131"/>
    </row>
    <row r="20" spans="1:4" s="103" customFormat="1">
      <c r="A20" s="106"/>
      <c r="B20" s="134" t="s">
        <v>97</v>
      </c>
      <c r="C20" s="135"/>
      <c r="D20" s="131"/>
    </row>
    <row r="21" spans="1:4" s="103" customFormat="1">
      <c r="A21" s="106"/>
      <c r="B21" s="134" t="s">
        <v>98</v>
      </c>
      <c r="C21" s="135"/>
      <c r="D21" s="131"/>
    </row>
    <row r="22" spans="1:4" s="103" customFormat="1">
      <c r="A22" s="106"/>
      <c r="B22" s="134" t="s">
        <v>99</v>
      </c>
      <c r="C22" s="135"/>
      <c r="D22" s="131"/>
    </row>
    <row r="23" spans="1:4" s="103" customFormat="1">
      <c r="A23" s="124"/>
      <c r="B23" s="125"/>
      <c r="C23" s="132"/>
      <c r="D23" s="136"/>
    </row>
    <row r="24" spans="1:4" s="103" customFormat="1">
      <c r="A24" s="124"/>
      <c r="B24" s="125"/>
      <c r="C24" s="132"/>
      <c r="D24" s="131"/>
    </row>
    <row r="25" spans="1:4" s="103" customFormat="1">
      <c r="A25" s="2862" t="s">
        <v>100</v>
      </c>
      <c r="B25" s="2862"/>
      <c r="C25" s="132"/>
      <c r="D25" s="137">
        <f>SUM(C9:C22)</f>
        <v>0</v>
      </c>
    </row>
    <row r="26" spans="1:4" s="103" customFormat="1">
      <c r="A26" s="124"/>
      <c r="B26" s="125"/>
      <c r="C26" s="132"/>
      <c r="D26" s="131"/>
    </row>
    <row r="27" spans="1:4" s="103" customFormat="1">
      <c r="A27" s="124"/>
      <c r="B27" s="125"/>
      <c r="C27" s="132"/>
      <c r="D27" s="131"/>
    </row>
    <row r="28" spans="1:4" s="103" customFormat="1">
      <c r="A28" s="120" t="s">
        <v>101</v>
      </c>
      <c r="B28" s="121"/>
      <c r="C28" s="132"/>
      <c r="D28" s="131"/>
    </row>
    <row r="29" spans="1:4" s="103" customFormat="1">
      <c r="A29" s="124"/>
      <c r="B29" s="125"/>
      <c r="C29" s="132"/>
      <c r="D29" s="131"/>
    </row>
    <row r="30" spans="1:4" s="103" customFormat="1">
      <c r="A30" s="128" t="s">
        <v>102</v>
      </c>
      <c r="B30" s="129"/>
      <c r="C30" s="138"/>
      <c r="D30" s="131"/>
    </row>
    <row r="31" spans="1:4" s="103" customFormat="1">
      <c r="A31" s="128" t="s">
        <v>103</v>
      </c>
      <c r="B31" s="129"/>
      <c r="C31" s="138"/>
      <c r="D31" s="131"/>
    </row>
    <row r="32" spans="1:4" s="103" customFormat="1">
      <c r="A32" s="128" t="s">
        <v>104</v>
      </c>
      <c r="B32" s="129"/>
      <c r="C32" s="135"/>
      <c r="D32" s="131"/>
    </row>
    <row r="33" spans="1:4" s="103" customFormat="1">
      <c r="A33" s="128" t="s">
        <v>105</v>
      </c>
      <c r="B33" s="129"/>
      <c r="C33" s="135"/>
      <c r="D33" s="131"/>
    </row>
    <row r="34" spans="1:4" s="103" customFormat="1">
      <c r="A34" s="128" t="s">
        <v>106</v>
      </c>
      <c r="B34" s="129"/>
      <c r="C34" s="130"/>
      <c r="D34" s="131"/>
    </row>
    <row r="35" spans="1:4" s="103" customFormat="1">
      <c r="A35" s="128" t="s">
        <v>107</v>
      </c>
      <c r="B35" s="129"/>
      <c r="C35" s="130"/>
      <c r="D35" s="131"/>
    </row>
    <row r="36" spans="1:4" s="103" customFormat="1">
      <c r="A36" s="124"/>
      <c r="B36" s="125"/>
      <c r="C36" s="132"/>
      <c r="D36" s="136"/>
    </row>
    <row r="37" spans="1:4" s="103" customFormat="1">
      <c r="A37" s="124"/>
      <c r="B37" s="125"/>
      <c r="C37" s="132"/>
      <c r="D37" s="131"/>
    </row>
    <row r="38" spans="1:4" s="103" customFormat="1">
      <c r="A38" s="2862" t="s">
        <v>108</v>
      </c>
      <c r="B38" s="2862"/>
      <c r="C38" s="132"/>
      <c r="D38" s="137">
        <f>SUM(C32:C35)</f>
        <v>0</v>
      </c>
    </row>
    <row r="39" spans="1:4" s="103" customFormat="1">
      <c r="A39" s="124"/>
      <c r="B39" s="125"/>
      <c r="C39" s="132"/>
      <c r="D39" s="131"/>
    </row>
    <row r="40" spans="1:4" s="103" customFormat="1">
      <c r="A40" s="124"/>
      <c r="B40" s="125"/>
      <c r="C40" s="132"/>
      <c r="D40" s="131"/>
    </row>
    <row r="41" spans="1:4" s="103" customFormat="1">
      <c r="A41" s="120" t="s">
        <v>109</v>
      </c>
      <c r="B41" s="121"/>
      <c r="C41" s="132"/>
      <c r="D41" s="131"/>
    </row>
    <row r="42" spans="1:4" s="103" customFormat="1">
      <c r="A42" s="124"/>
      <c r="B42" s="125"/>
      <c r="C42" s="132"/>
      <c r="D42" s="131"/>
    </row>
    <row r="43" spans="1:4" s="103" customFormat="1">
      <c r="A43" s="128" t="s">
        <v>110</v>
      </c>
      <c r="B43" s="129"/>
      <c r="C43" s="130"/>
      <c r="D43" s="131"/>
    </row>
    <row r="44" spans="1:4" s="103" customFormat="1">
      <c r="A44" s="128" t="s">
        <v>111</v>
      </c>
      <c r="B44" s="129"/>
      <c r="C44" s="130"/>
      <c r="D44" s="131"/>
    </row>
    <row r="45" spans="1:4" s="103" customFormat="1">
      <c r="A45" s="128" t="s">
        <v>112</v>
      </c>
      <c r="B45" s="129"/>
      <c r="C45" s="130"/>
      <c r="D45" s="131"/>
    </row>
    <row r="46" spans="1:4" s="103" customFormat="1">
      <c r="A46" s="128" t="s">
        <v>113</v>
      </c>
      <c r="B46" s="129"/>
      <c r="C46" s="130"/>
      <c r="D46" s="131"/>
    </row>
    <row r="47" spans="1:4" s="103" customFormat="1">
      <c r="A47" s="128" t="s">
        <v>114</v>
      </c>
      <c r="B47" s="129"/>
      <c r="C47" s="130"/>
      <c r="D47" s="131"/>
    </row>
    <row r="48" spans="1:4" s="103" customFormat="1">
      <c r="A48" s="128" t="s">
        <v>115</v>
      </c>
      <c r="B48" s="129"/>
      <c r="C48" s="130"/>
      <c r="D48" s="131"/>
    </row>
    <row r="49" spans="1:4" s="103" customFormat="1">
      <c r="A49" s="128" t="s">
        <v>116</v>
      </c>
      <c r="B49" s="129"/>
      <c r="C49" s="130"/>
      <c r="D49" s="131"/>
    </row>
    <row r="50" spans="1:4" s="103" customFormat="1">
      <c r="A50" s="124"/>
      <c r="B50" s="125"/>
      <c r="C50" s="132"/>
      <c r="D50" s="136"/>
    </row>
    <row r="51" spans="1:4" s="103" customFormat="1">
      <c r="A51" s="124"/>
      <c r="B51" s="125"/>
      <c r="C51" s="132"/>
      <c r="D51" s="131"/>
    </row>
    <row r="52" spans="1:4" s="103" customFormat="1">
      <c r="A52" s="2862" t="s">
        <v>117</v>
      </c>
      <c r="B52" s="2862"/>
      <c r="C52" s="132"/>
      <c r="D52" s="137">
        <f>SUM(C43:C49)</f>
        <v>0</v>
      </c>
    </row>
    <row r="53" spans="1:4" s="103" customFormat="1">
      <c r="A53" s="139"/>
      <c r="B53" s="140"/>
      <c r="C53" s="132"/>
      <c r="D53" s="137"/>
    </row>
    <row r="54" spans="1:4" s="103" customFormat="1">
      <c r="A54" s="124"/>
      <c r="B54" s="125"/>
      <c r="C54" s="141"/>
      <c r="D54" s="142"/>
    </row>
    <row r="55" spans="1:4" s="103" customFormat="1" ht="13.5" thickBot="1">
      <c r="A55" s="2862" t="s">
        <v>118</v>
      </c>
      <c r="B55" s="2862"/>
      <c r="C55" s="141"/>
      <c r="D55" s="143">
        <f>D25+D38+D52</f>
        <v>0</v>
      </c>
    </row>
    <row r="56" spans="1:4" s="103" customFormat="1" ht="13.5" thickTop="1">
      <c r="A56" s="124"/>
      <c r="B56" s="125"/>
      <c r="C56" s="141"/>
      <c r="D56" s="131"/>
    </row>
    <row r="57" spans="1:4" s="103" customFormat="1">
      <c r="A57" s="128" t="s">
        <v>8</v>
      </c>
      <c r="B57" s="144"/>
      <c r="C57" s="141"/>
      <c r="D57" s="145"/>
    </row>
    <row r="58" spans="1:4" s="103" customFormat="1">
      <c r="A58" s="124"/>
      <c r="B58" s="125"/>
      <c r="C58" s="141"/>
      <c r="D58" s="131"/>
    </row>
    <row r="59" spans="1:4" s="103" customFormat="1">
      <c r="A59" s="128" t="s">
        <v>9</v>
      </c>
      <c r="B59" s="144"/>
      <c r="C59" s="141"/>
      <c r="D59" s="145"/>
    </row>
    <row r="60" spans="1:4" s="103" customFormat="1">
      <c r="A60" s="124"/>
      <c r="B60" s="125"/>
      <c r="C60" s="141"/>
      <c r="D60" s="142"/>
    </row>
    <row r="61" spans="1:4" s="103" customFormat="1" ht="13.5" thickBot="1">
      <c r="A61" s="146" t="s">
        <v>210</v>
      </c>
      <c r="B61" s="147"/>
      <c r="C61" s="148"/>
      <c r="D61" s="149">
        <f>D57-D59</f>
        <v>0</v>
      </c>
    </row>
    <row r="62" spans="1:4">
      <c r="A62" s="14"/>
      <c r="B62" s="14"/>
      <c r="D62" s="17"/>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4.xml><?xml version="1.0" encoding="utf-8"?>
<worksheet xmlns="http://schemas.openxmlformats.org/spreadsheetml/2006/main" xmlns:r="http://schemas.openxmlformats.org/officeDocument/2006/relationships">
  <sheetPr published="0">
    <pageSetUpPr fitToPage="1"/>
  </sheetPr>
  <dimension ref="A1:F48"/>
  <sheetViews>
    <sheetView workbookViewId="0">
      <selection activeCell="C28" sqref="C28"/>
    </sheetView>
  </sheetViews>
  <sheetFormatPr baseColWidth="10" defaultColWidth="8.85546875" defaultRowHeight="12.75"/>
  <cols>
    <col min="1" max="1" width="30.28515625" style="352" customWidth="1"/>
    <col min="2" max="2" width="50.42578125" style="352" customWidth="1"/>
    <col min="3" max="6" width="20" style="352" customWidth="1"/>
    <col min="7" max="16384" width="8.85546875" style="352"/>
  </cols>
  <sheetData>
    <row r="1" spans="1:6" ht="18">
      <c r="A1" s="75" t="s">
        <v>838</v>
      </c>
      <c r="B1" s="75"/>
      <c r="C1" s="75"/>
      <c r="D1" s="506"/>
      <c r="E1" s="506"/>
      <c r="F1" s="506"/>
    </row>
    <row r="2" spans="1:6">
      <c r="A2" s="62" t="str">
        <f>'PAGE DE GARDE'!C8</f>
        <v>GAZ</v>
      </c>
      <c r="B2" s="953" t="str">
        <f>'PAGE DE GARDE'!C10</f>
        <v>REALITE 2015 V0</v>
      </c>
      <c r="C2" s="62"/>
      <c r="D2" s="508"/>
      <c r="E2" s="508"/>
      <c r="F2" s="508"/>
    </row>
    <row r="3" spans="1:6">
      <c r="A3" s="270" t="str">
        <f>'PAGE DE GARDE'!C7</f>
        <v>GRD</v>
      </c>
      <c r="B3" s="73"/>
      <c r="C3" s="62"/>
      <c r="D3" s="508"/>
      <c r="E3" s="508"/>
      <c r="F3" s="508"/>
    </row>
    <row r="4" spans="1:6" ht="13.5" thickBot="1"/>
    <row r="5" spans="1:6">
      <c r="A5" s="763"/>
      <c r="B5" s="764"/>
      <c r="C5" s="764"/>
      <c r="D5" s="764"/>
      <c r="E5" s="764"/>
      <c r="F5" s="937"/>
    </row>
    <row r="6" spans="1:6">
      <c r="A6" s="765" t="s">
        <v>798</v>
      </c>
      <c r="B6" s="766"/>
      <c r="C6" s="767"/>
      <c r="D6" s="767"/>
      <c r="E6" s="767"/>
      <c r="F6" s="768"/>
    </row>
    <row r="7" spans="1:6" ht="13.5" thickBot="1">
      <c r="A7" s="769"/>
      <c r="B7" s="767"/>
      <c r="C7" s="767"/>
      <c r="D7" s="767"/>
      <c r="E7" s="767"/>
      <c r="F7" s="768"/>
    </row>
    <row r="8" spans="1:6" ht="12.75" customHeight="1">
      <c r="A8" s="2737" t="s">
        <v>800</v>
      </c>
      <c r="B8" s="2726" t="s">
        <v>801</v>
      </c>
      <c r="C8" s="2765" t="str">
        <f>'PAGE DE GARDE'!$B$16</f>
        <v>REALITE 2014</v>
      </c>
      <c r="D8" s="2729" t="str">
        <f>'PAGE DE GARDE'!$B$15</f>
        <v>BUDGET 2015</v>
      </c>
      <c r="E8" s="2729" t="str">
        <f>'PAGE DE GARDE'!$B$14</f>
        <v>REALITE 2015</v>
      </c>
      <c r="F8" s="2762" t="s">
        <v>974</v>
      </c>
    </row>
    <row r="9" spans="1:6">
      <c r="A9" s="2738"/>
      <c r="B9" s="2727"/>
      <c r="C9" s="2769"/>
      <c r="D9" s="2761"/>
      <c r="E9" s="2761"/>
      <c r="F9" s="2763"/>
    </row>
    <row r="10" spans="1:6" ht="13.5" thickBot="1">
      <c r="A10" s="2739"/>
      <c r="B10" s="2740"/>
      <c r="C10" s="2770"/>
      <c r="D10" s="2741"/>
      <c r="E10" s="2731"/>
      <c r="F10" s="2764"/>
    </row>
    <row r="11" spans="1:6">
      <c r="A11" s="770"/>
      <c r="B11" s="771"/>
      <c r="C11" s="770"/>
      <c r="D11" s="773"/>
      <c r="E11" s="773"/>
      <c r="F11" s="796"/>
    </row>
    <row r="12" spans="1:6">
      <c r="A12" s="774"/>
      <c r="B12" s="775"/>
      <c r="C12" s="1698"/>
      <c r="D12" s="1699"/>
      <c r="E12" s="1699"/>
      <c r="F12" s="1700">
        <f t="shared" ref="F12:F23" si="0">D12-E12</f>
        <v>0</v>
      </c>
    </row>
    <row r="13" spans="1:6">
      <c r="A13" s="774"/>
      <c r="B13" s="775"/>
      <c r="C13" s="1698"/>
      <c r="D13" s="1699"/>
      <c r="E13" s="1699"/>
      <c r="F13" s="1700">
        <f t="shared" si="0"/>
        <v>0</v>
      </c>
    </row>
    <row r="14" spans="1:6">
      <c r="A14" s="774"/>
      <c r="B14" s="775"/>
      <c r="C14" s="1698"/>
      <c r="D14" s="1699"/>
      <c r="E14" s="1699"/>
      <c r="F14" s="1700">
        <f t="shared" si="0"/>
        <v>0</v>
      </c>
    </row>
    <row r="15" spans="1:6">
      <c r="A15" s="774"/>
      <c r="B15" s="775"/>
      <c r="C15" s="1698"/>
      <c r="D15" s="1699"/>
      <c r="E15" s="1699"/>
      <c r="F15" s="1700">
        <f t="shared" si="0"/>
        <v>0</v>
      </c>
    </row>
    <row r="16" spans="1:6">
      <c r="A16" s="774"/>
      <c r="B16" s="775"/>
      <c r="C16" s="1698"/>
      <c r="D16" s="1699"/>
      <c r="E16" s="1699"/>
      <c r="F16" s="1700">
        <f t="shared" si="0"/>
        <v>0</v>
      </c>
    </row>
    <row r="17" spans="1:6">
      <c r="A17" s="774"/>
      <c r="B17" s="775"/>
      <c r="C17" s="1698"/>
      <c r="D17" s="1699"/>
      <c r="E17" s="1699"/>
      <c r="F17" s="1700">
        <f t="shared" si="0"/>
        <v>0</v>
      </c>
    </row>
    <row r="18" spans="1:6">
      <c r="A18" s="774"/>
      <c r="B18" s="775"/>
      <c r="C18" s="1698"/>
      <c r="D18" s="1699"/>
      <c r="E18" s="1699"/>
      <c r="F18" s="1700">
        <f t="shared" si="0"/>
        <v>0</v>
      </c>
    </row>
    <row r="19" spans="1:6">
      <c r="A19" s="774"/>
      <c r="B19" s="775"/>
      <c r="C19" s="1698"/>
      <c r="D19" s="1699"/>
      <c r="E19" s="1699"/>
      <c r="F19" s="1700">
        <f t="shared" si="0"/>
        <v>0</v>
      </c>
    </row>
    <row r="20" spans="1:6">
      <c r="A20" s="774"/>
      <c r="B20" s="775"/>
      <c r="C20" s="1698"/>
      <c r="D20" s="1699"/>
      <c r="E20" s="1699"/>
      <c r="F20" s="1700">
        <f t="shared" si="0"/>
        <v>0</v>
      </c>
    </row>
    <row r="21" spans="1:6">
      <c r="A21" s="774"/>
      <c r="B21" s="775"/>
      <c r="C21" s="1698"/>
      <c r="D21" s="1699"/>
      <c r="E21" s="1699"/>
      <c r="F21" s="1700">
        <f t="shared" si="0"/>
        <v>0</v>
      </c>
    </row>
    <row r="22" spans="1:6">
      <c r="A22" s="774"/>
      <c r="B22" s="775"/>
      <c r="C22" s="1698"/>
      <c r="D22" s="1699"/>
      <c r="E22" s="1699"/>
      <c r="F22" s="1700">
        <f t="shared" si="0"/>
        <v>0</v>
      </c>
    </row>
    <row r="23" spans="1:6">
      <c r="A23" s="774"/>
      <c r="B23" s="775"/>
      <c r="C23" s="1698"/>
      <c r="D23" s="1699"/>
      <c r="E23" s="1699"/>
      <c r="F23" s="1700">
        <f t="shared" si="0"/>
        <v>0</v>
      </c>
    </row>
    <row r="24" spans="1:6" ht="13.5" thickBot="1">
      <c r="A24" s="770"/>
      <c r="B24" s="771"/>
      <c r="C24" s="770"/>
      <c r="D24" s="779"/>
      <c r="E24" s="779"/>
      <c r="F24" s="796"/>
    </row>
    <row r="25" spans="1:6" ht="13.5" thickBot="1">
      <c r="A25" s="780" t="s">
        <v>368</v>
      </c>
      <c r="B25" s="781"/>
      <c r="C25" s="1695">
        <f>SUM(C5:C24)</f>
        <v>0</v>
      </c>
      <c r="D25" s="1697">
        <f t="shared" ref="D25:F25" si="1">SUM(D5:D24)</f>
        <v>0</v>
      </c>
      <c r="E25" s="1697">
        <f t="shared" si="1"/>
        <v>0</v>
      </c>
      <c r="F25" s="1696">
        <f t="shared" si="1"/>
        <v>0</v>
      </c>
    </row>
    <row r="26" spans="1:6">
      <c r="A26" s="972"/>
      <c r="B26" s="976"/>
      <c r="C26" s="976"/>
      <c r="D26" s="976"/>
      <c r="E26" s="976"/>
      <c r="F26" s="1184"/>
    </row>
    <row r="27" spans="1:6">
      <c r="A27" s="770"/>
      <c r="B27" s="795" t="s">
        <v>1222</v>
      </c>
      <c r="C27" s="803">
        <f>'Tableau 16B'!E45</f>
        <v>0</v>
      </c>
      <c r="D27" s="803">
        <f>'Tableau 16B'!F45</f>
        <v>0</v>
      </c>
      <c r="E27" s="803">
        <f>'Tableau 16B'!G45</f>
        <v>0</v>
      </c>
      <c r="F27" s="804"/>
    </row>
    <row r="28" spans="1:6">
      <c r="A28" s="770"/>
      <c r="B28" s="795" t="s">
        <v>210</v>
      </c>
      <c r="C28" s="803">
        <f>C25-C27</f>
        <v>0</v>
      </c>
      <c r="D28" s="803">
        <f t="shared" ref="D28:E28" si="2">D25-D27</f>
        <v>0</v>
      </c>
      <c r="E28" s="803">
        <f t="shared" si="2"/>
        <v>0</v>
      </c>
      <c r="F28" s="804"/>
    </row>
    <row r="29" spans="1:6" ht="13.5" thickBot="1">
      <c r="A29" s="793"/>
      <c r="B29" s="794"/>
      <c r="C29" s="794"/>
      <c r="D29" s="794"/>
      <c r="E29" s="794"/>
      <c r="F29" s="797"/>
    </row>
    <row r="30" spans="1:6" ht="14.25">
      <c r="A30" s="1032" t="s">
        <v>872</v>
      </c>
      <c r="B30" s="1033"/>
      <c r="C30" s="1034"/>
      <c r="D30" s="1034"/>
      <c r="E30" s="1034"/>
      <c r="F30" s="1035"/>
    </row>
    <row r="31" spans="1:6">
      <c r="A31" s="1308" t="s">
        <v>1034</v>
      </c>
      <c r="B31" s="555"/>
      <c r="C31" s="555"/>
      <c r="D31" s="555"/>
      <c r="E31" s="555"/>
      <c r="F31" s="1036"/>
    </row>
    <row r="32" spans="1:6" ht="12.75" customHeight="1">
      <c r="A32" s="2724" t="s">
        <v>975</v>
      </c>
      <c r="B32" s="2636"/>
      <c r="C32" s="2636"/>
      <c r="D32" s="2636"/>
      <c r="E32" s="2636"/>
      <c r="F32" s="2725"/>
    </row>
    <row r="33" spans="1:6" ht="12.75" customHeight="1">
      <c r="A33" s="1294"/>
      <c r="B33" s="1295"/>
      <c r="C33" s="1295"/>
      <c r="D33" s="1295"/>
      <c r="E33" s="1295"/>
      <c r="F33" s="1296"/>
    </row>
    <row r="34" spans="1:6">
      <c r="A34" s="1294"/>
      <c r="B34" s="1295"/>
      <c r="C34" s="1295"/>
      <c r="D34" s="1295"/>
      <c r="E34" s="1295"/>
      <c r="F34" s="1296"/>
    </row>
    <row r="35" spans="1:6">
      <c r="A35" s="1294"/>
      <c r="B35" s="1295"/>
      <c r="C35" s="1295"/>
      <c r="D35" s="1295"/>
      <c r="E35" s="1295"/>
      <c r="F35" s="1296"/>
    </row>
    <row r="36" spans="1:6">
      <c r="A36" s="1294"/>
      <c r="B36" s="1295"/>
      <c r="C36" s="1295"/>
      <c r="D36" s="1295"/>
      <c r="E36" s="1295"/>
      <c r="F36" s="1296"/>
    </row>
    <row r="37" spans="1:6">
      <c r="A37" s="1294"/>
      <c r="B37" s="1295"/>
      <c r="C37" s="1295"/>
      <c r="D37" s="1295"/>
      <c r="E37" s="1295"/>
      <c r="F37" s="1296"/>
    </row>
    <row r="38" spans="1:6">
      <c r="A38" s="1294"/>
      <c r="B38" s="1295"/>
      <c r="C38" s="1295"/>
      <c r="D38" s="1295"/>
      <c r="E38" s="1295"/>
      <c r="F38" s="1296"/>
    </row>
    <row r="39" spans="1:6">
      <c r="A39" s="1294"/>
      <c r="B39" s="1295"/>
      <c r="C39" s="1295"/>
      <c r="D39" s="1295"/>
      <c r="E39" s="1295"/>
      <c r="F39" s="1296"/>
    </row>
    <row r="40" spans="1:6">
      <c r="A40" s="1294"/>
      <c r="B40" s="1295"/>
      <c r="C40" s="1295"/>
      <c r="D40" s="1295"/>
      <c r="E40" s="1295"/>
      <c r="F40" s="1296"/>
    </row>
    <row r="41" spans="1:6">
      <c r="A41" s="1294"/>
      <c r="B41" s="1295"/>
      <c r="C41" s="1295"/>
      <c r="D41" s="1295"/>
      <c r="E41" s="1295"/>
      <c r="F41" s="1296"/>
    </row>
    <row r="42" spans="1:6">
      <c r="A42" s="1294"/>
      <c r="B42" s="1295"/>
      <c r="C42" s="1295"/>
      <c r="D42" s="1295"/>
      <c r="E42" s="1295"/>
      <c r="F42" s="1296"/>
    </row>
    <row r="43" spans="1:6">
      <c r="A43" s="1294"/>
      <c r="B43" s="1295"/>
      <c r="C43" s="1295"/>
      <c r="D43" s="1295"/>
      <c r="E43" s="1295"/>
      <c r="F43" s="1296"/>
    </row>
    <row r="44" spans="1:6">
      <c r="A44" s="1294"/>
      <c r="B44" s="1295"/>
      <c r="C44" s="1295"/>
      <c r="D44" s="1295"/>
      <c r="E44" s="1295"/>
      <c r="F44" s="1296"/>
    </row>
    <row r="45" spans="1:6">
      <c r="A45" s="1294"/>
      <c r="B45" s="1295"/>
      <c r="C45" s="1295"/>
      <c r="D45" s="1295"/>
      <c r="E45" s="1295"/>
      <c r="F45" s="1296"/>
    </row>
    <row r="46" spans="1:6">
      <c r="A46" s="1294"/>
      <c r="B46" s="1295"/>
      <c r="C46" s="1295"/>
      <c r="D46" s="1295"/>
      <c r="E46" s="1295"/>
      <c r="F46" s="1296"/>
    </row>
    <row r="47" spans="1:6">
      <c r="A47" s="1294"/>
      <c r="B47" s="1295"/>
      <c r="C47" s="1295"/>
      <c r="D47" s="1295"/>
      <c r="E47" s="1295"/>
      <c r="F47" s="1296"/>
    </row>
    <row r="48" spans="1:6" ht="13.5" thickBot="1">
      <c r="A48" s="801"/>
      <c r="B48" s="802"/>
      <c r="C48" s="802"/>
      <c r="D48" s="802"/>
      <c r="E48" s="802"/>
      <c r="F48" s="1112"/>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sheetPr>
    <pageSetUpPr fitToPage="1"/>
  </sheetPr>
  <dimension ref="A1:DN61"/>
  <sheetViews>
    <sheetView zoomScaleNormal="100" zoomScaleSheetLayoutView="100" workbookViewId="0">
      <selection activeCell="A29" sqref="A29"/>
    </sheetView>
  </sheetViews>
  <sheetFormatPr baseColWidth="10" defaultRowHeight="12.75"/>
  <cols>
    <col min="1" max="1" width="14.7109375" style="481" customWidth="1"/>
    <col min="2" max="2" width="6" style="481" customWidth="1"/>
    <col min="3" max="3" width="9.42578125" style="481" customWidth="1"/>
    <col min="4" max="4" width="59" style="481" customWidth="1"/>
    <col min="5" max="5" width="13.85546875" style="481" customWidth="1"/>
    <col min="6" max="6" width="15.5703125" style="481" customWidth="1"/>
    <col min="7" max="8" width="13.85546875" style="481" customWidth="1"/>
    <col min="9" max="9" width="11.42578125" style="481"/>
    <col min="10" max="10" width="6.85546875" style="481" customWidth="1"/>
    <col min="11" max="11" width="7.85546875" style="481" customWidth="1"/>
    <col min="12" max="12" width="11.42578125" style="481" customWidth="1"/>
    <col min="13" max="13" width="7.28515625" style="481" customWidth="1"/>
    <col min="14" max="16384" width="11.42578125" style="481"/>
  </cols>
  <sheetData>
    <row r="1" spans="1:8" ht="18">
      <c r="A1" s="75" t="s">
        <v>839</v>
      </c>
      <c r="B1" s="956"/>
      <c r="C1" s="954"/>
      <c r="D1" s="954"/>
      <c r="E1" s="955"/>
      <c r="F1" s="277"/>
      <c r="G1" s="277"/>
      <c r="H1" s="956"/>
    </row>
    <row r="2" spans="1:8">
      <c r="A2" s="62" t="str">
        <f>'PAGE DE GARDE'!C8</f>
        <v>GAZ</v>
      </c>
      <c r="B2" s="953" t="str">
        <f>'PAGE DE GARDE'!C10</f>
        <v>REALITE 2015 V0</v>
      </c>
      <c r="C2" s="954"/>
      <c r="D2" s="954"/>
      <c r="E2" s="954"/>
      <c r="F2" s="277"/>
      <c r="G2" s="277"/>
      <c r="H2" s="956"/>
    </row>
    <row r="3" spans="1:8">
      <c r="A3" s="270" t="str">
        <f>'PAGE DE GARDE'!C7</f>
        <v>GRD</v>
      </c>
      <c r="B3" s="73"/>
      <c r="C3" s="954"/>
      <c r="D3" s="954"/>
      <c r="E3" s="955"/>
      <c r="F3" s="277"/>
      <c r="G3" s="277"/>
      <c r="H3" s="956"/>
    </row>
    <row r="6" spans="1:8" ht="15.75" customHeight="1">
      <c r="E6" s="625" t="str">
        <f>'PAGE DE GARDE'!B16</f>
        <v>REALITE 2014</v>
      </c>
      <c r="F6" s="625" t="str">
        <f>'PAGE DE GARDE'!B15</f>
        <v>BUDGET 2015</v>
      </c>
      <c r="G6" s="625" t="str">
        <f>'PAGE DE GARDE'!B14</f>
        <v>REALITE 2015</v>
      </c>
      <c r="H6" s="625" t="s">
        <v>974</v>
      </c>
    </row>
    <row r="7" spans="1:8">
      <c r="C7" s="626"/>
      <c r="D7" s="626"/>
      <c r="E7" s="627"/>
      <c r="F7" s="627"/>
      <c r="G7" s="626"/>
    </row>
    <row r="8" spans="1:8" ht="12.75" customHeight="1">
      <c r="A8" s="561"/>
      <c r="B8" s="628" t="s">
        <v>626</v>
      </c>
      <c r="C8" s="628"/>
      <c r="D8" s="628"/>
      <c r="E8" s="1701">
        <f>SUM(E9:E15)</f>
        <v>0</v>
      </c>
      <c r="F8" s="1701">
        <f>SUM(F9:F15)</f>
        <v>0</v>
      </c>
      <c r="G8" s="1701">
        <f>SUM(G9:G15)</f>
        <v>0</v>
      </c>
      <c r="H8" s="1701">
        <f t="shared" ref="H8:H15" si="0">F8-G8</f>
        <v>0</v>
      </c>
    </row>
    <row r="9" spans="1:8">
      <c r="B9" s="352" t="s">
        <v>79</v>
      </c>
      <c r="C9" s="561"/>
      <c r="D9" s="561"/>
      <c r="E9" s="1702"/>
      <c r="F9" s="1702"/>
      <c r="G9" s="1702"/>
      <c r="H9" s="1702">
        <f t="shared" si="0"/>
        <v>0</v>
      </c>
    </row>
    <row r="10" spans="1:8">
      <c r="A10" s="1993"/>
      <c r="B10" s="1993" t="s">
        <v>627</v>
      </c>
      <c r="C10" s="1994"/>
      <c r="D10" s="1994"/>
      <c r="E10" s="1702"/>
      <c r="F10" s="1702"/>
      <c r="G10" s="1702"/>
      <c r="H10" s="1702">
        <f t="shared" si="0"/>
        <v>0</v>
      </c>
    </row>
    <row r="11" spans="1:8">
      <c r="B11" s="352" t="s">
        <v>628</v>
      </c>
      <c r="E11" s="1702"/>
      <c r="F11" s="1702"/>
      <c r="G11" s="1702"/>
      <c r="H11" s="1702">
        <f t="shared" si="0"/>
        <v>0</v>
      </c>
    </row>
    <row r="12" spans="1:8">
      <c r="B12" s="567" t="s">
        <v>629</v>
      </c>
      <c r="E12" s="1702"/>
      <c r="F12" s="1702"/>
      <c r="G12" s="1702"/>
      <c r="H12" s="1702">
        <f t="shared" si="0"/>
        <v>0</v>
      </c>
    </row>
    <row r="13" spans="1:8">
      <c r="B13" s="567" t="s">
        <v>630</v>
      </c>
      <c r="E13" s="1702"/>
      <c r="F13" s="1702"/>
      <c r="G13" s="1702"/>
      <c r="H13" s="1702">
        <f t="shared" si="0"/>
        <v>0</v>
      </c>
    </row>
    <row r="14" spans="1:8">
      <c r="B14" s="567" t="s">
        <v>631</v>
      </c>
      <c r="E14" s="1702"/>
      <c r="F14" s="1702"/>
      <c r="G14" s="1702"/>
      <c r="H14" s="1702">
        <f t="shared" si="0"/>
        <v>0</v>
      </c>
    </row>
    <row r="15" spans="1:8">
      <c r="B15" s="352" t="s">
        <v>632</v>
      </c>
      <c r="E15" s="1702"/>
      <c r="F15" s="1702"/>
      <c r="G15" s="1702"/>
      <c r="H15" s="1702">
        <f t="shared" si="0"/>
        <v>0</v>
      </c>
    </row>
    <row r="16" spans="1:8">
      <c r="C16" s="626"/>
      <c r="D16" s="626"/>
      <c r="E16" s="1703"/>
      <c r="F16" s="1703"/>
      <c r="G16" s="1703"/>
      <c r="H16" s="1703"/>
    </row>
    <row r="17" spans="1:118" ht="12.75" customHeight="1">
      <c r="A17" s="561"/>
      <c r="B17" s="629" t="s">
        <v>633</v>
      </c>
      <c r="C17" s="629"/>
      <c r="D17" s="629"/>
      <c r="E17" s="1704">
        <f>E18+E19+E30</f>
        <v>0</v>
      </c>
      <c r="F17" s="1704">
        <f>F18+F19+F30</f>
        <v>0</v>
      </c>
      <c r="G17" s="1704">
        <f>G18+G19+G30</f>
        <v>0</v>
      </c>
      <c r="H17" s="1704">
        <f>H18+H19+H30</f>
        <v>0</v>
      </c>
    </row>
    <row r="18" spans="1:118">
      <c r="B18" s="630" t="s">
        <v>634</v>
      </c>
      <c r="C18" s="631"/>
      <c r="D18" s="631"/>
      <c r="E18" s="1705"/>
      <c r="F18" s="1705"/>
      <c r="G18" s="1705"/>
      <c r="H18" s="1705">
        <f t="shared" ref="H18:H34" si="1">F18-G18</f>
        <v>0</v>
      </c>
    </row>
    <row r="19" spans="1:118">
      <c r="B19" s="631" t="s">
        <v>635</v>
      </c>
      <c r="C19" s="631"/>
      <c r="D19" s="631"/>
      <c r="E19" s="1705">
        <f>E20-E25+E29</f>
        <v>0</v>
      </c>
      <c r="F19" s="1705">
        <f>F20-F25+F29</f>
        <v>0</v>
      </c>
      <c r="G19" s="1705">
        <f>G20-G25+G29</f>
        <v>0</v>
      </c>
      <c r="H19" s="1705">
        <f t="shared" si="1"/>
        <v>0</v>
      </c>
    </row>
    <row r="20" spans="1:118" s="482" customFormat="1">
      <c r="A20" s="626"/>
      <c r="B20" s="626"/>
      <c r="C20" s="569" t="s">
        <v>71</v>
      </c>
      <c r="D20" s="626"/>
      <c r="E20" s="1706">
        <f>E23+E24</f>
        <v>0</v>
      </c>
      <c r="F20" s="1706">
        <f t="shared" ref="F20:H20" si="2">F23+F24</f>
        <v>0</v>
      </c>
      <c r="G20" s="1706">
        <f t="shared" si="2"/>
        <v>0</v>
      </c>
      <c r="H20" s="1706">
        <f t="shared" si="2"/>
        <v>0</v>
      </c>
      <c r="I20" s="626"/>
      <c r="J20" s="626"/>
      <c r="K20" s="626"/>
      <c r="L20" s="626"/>
      <c r="M20" s="626"/>
      <c r="N20" s="626"/>
      <c r="O20" s="626"/>
      <c r="P20" s="626"/>
      <c r="Q20" s="626"/>
      <c r="R20" s="626"/>
      <c r="S20" s="626"/>
      <c r="T20" s="626"/>
      <c r="U20" s="626"/>
      <c r="V20" s="626"/>
      <c r="W20" s="626"/>
      <c r="X20" s="626"/>
      <c r="Y20" s="626"/>
      <c r="Z20" s="626"/>
      <c r="AA20" s="626"/>
      <c r="AB20" s="626"/>
      <c r="AC20" s="626"/>
      <c r="AD20" s="626"/>
      <c r="AE20" s="626"/>
      <c r="AF20" s="626"/>
      <c r="AG20" s="626"/>
      <c r="AH20" s="626"/>
      <c r="AI20" s="626"/>
      <c r="AJ20" s="626"/>
      <c r="AK20" s="626"/>
      <c r="AL20" s="626"/>
      <c r="AM20" s="626"/>
      <c r="AN20" s="626"/>
      <c r="AO20" s="626"/>
      <c r="AP20" s="626"/>
      <c r="AQ20" s="626"/>
      <c r="AR20" s="626"/>
      <c r="AS20" s="626"/>
      <c r="AT20" s="626"/>
      <c r="AU20" s="626"/>
      <c r="AV20" s="626"/>
      <c r="AW20" s="626"/>
      <c r="AX20" s="626"/>
      <c r="AY20" s="626"/>
      <c r="AZ20" s="626"/>
      <c r="BA20" s="626"/>
      <c r="BB20" s="626"/>
      <c r="BC20" s="626"/>
      <c r="BD20" s="626"/>
      <c r="BE20" s="626"/>
      <c r="BF20" s="626"/>
      <c r="BG20" s="626"/>
      <c r="BH20" s="626"/>
      <c r="BI20" s="626"/>
      <c r="BJ20" s="626"/>
      <c r="BK20" s="626"/>
      <c r="BL20" s="626"/>
      <c r="BM20" s="626"/>
      <c r="BN20" s="626"/>
      <c r="BO20" s="626"/>
      <c r="BP20" s="626"/>
      <c r="BQ20" s="626"/>
      <c r="BR20" s="626"/>
      <c r="BS20" s="626"/>
      <c r="BT20" s="626"/>
      <c r="BU20" s="626"/>
      <c r="BV20" s="626"/>
      <c r="BW20" s="626"/>
      <c r="BX20" s="626"/>
      <c r="BY20" s="626"/>
      <c r="BZ20" s="626"/>
      <c r="CA20" s="626"/>
      <c r="CB20" s="626"/>
      <c r="CC20" s="626"/>
      <c r="CD20" s="626"/>
      <c r="CE20" s="626"/>
      <c r="CF20" s="626"/>
      <c r="CG20" s="626"/>
      <c r="CH20" s="626"/>
      <c r="CI20" s="626"/>
      <c r="CJ20" s="626"/>
      <c r="CK20" s="626"/>
      <c r="CL20" s="626"/>
      <c r="CM20" s="626"/>
      <c r="CN20" s="626"/>
      <c r="CO20" s="626"/>
      <c r="CP20" s="626"/>
      <c r="CQ20" s="626"/>
      <c r="CR20" s="626"/>
      <c r="CS20" s="626"/>
      <c r="CT20" s="626"/>
      <c r="CU20" s="626"/>
      <c r="CV20" s="626"/>
      <c r="CW20" s="626"/>
      <c r="CX20" s="626"/>
      <c r="CY20" s="626"/>
      <c r="CZ20" s="626"/>
      <c r="DA20" s="626"/>
      <c r="DB20" s="626"/>
      <c r="DC20" s="626"/>
      <c r="DD20" s="626"/>
      <c r="DE20" s="626"/>
      <c r="DF20" s="626"/>
      <c r="DG20" s="626"/>
      <c r="DH20" s="626"/>
      <c r="DI20" s="626"/>
      <c r="DJ20" s="626"/>
      <c r="DK20" s="626"/>
      <c r="DL20" s="626"/>
      <c r="DM20" s="626"/>
      <c r="DN20" s="626"/>
    </row>
    <row r="21" spans="1:118" s="482" customFormat="1">
      <c r="A21" s="626"/>
      <c r="B21" s="626"/>
      <c r="C21" s="632" t="s">
        <v>72</v>
      </c>
      <c r="D21" s="626"/>
      <c r="E21" s="1706"/>
      <c r="F21" s="1706"/>
      <c r="G21" s="1706"/>
      <c r="H21" s="1706">
        <f t="shared" si="1"/>
        <v>0</v>
      </c>
      <c r="I21" s="626"/>
      <c r="J21" s="626"/>
      <c r="K21" s="626"/>
      <c r="L21" s="626"/>
      <c r="M21" s="626"/>
      <c r="N21" s="626"/>
      <c r="O21" s="626"/>
      <c r="P21" s="626"/>
      <c r="Q21" s="626"/>
      <c r="R21" s="626"/>
      <c r="S21" s="626"/>
      <c r="T21" s="626"/>
      <c r="U21" s="626"/>
      <c r="V21" s="626"/>
      <c r="W21" s="626"/>
      <c r="X21" s="626"/>
      <c r="Y21" s="626"/>
      <c r="Z21" s="626"/>
      <c r="AA21" s="626"/>
      <c r="AB21" s="626"/>
      <c r="AC21" s="626"/>
      <c r="AD21" s="626"/>
      <c r="AE21" s="626"/>
      <c r="AF21" s="626"/>
      <c r="AG21" s="626"/>
      <c r="AH21" s="626"/>
      <c r="AI21" s="626"/>
      <c r="AJ21" s="626"/>
      <c r="AK21" s="626"/>
      <c r="AL21" s="626"/>
      <c r="AM21" s="626"/>
      <c r="AN21" s="626"/>
      <c r="AO21" s="626"/>
      <c r="AP21" s="626"/>
      <c r="AQ21" s="626"/>
      <c r="AR21" s="626"/>
      <c r="AS21" s="626"/>
      <c r="AT21" s="626"/>
      <c r="AU21" s="626"/>
      <c r="AV21" s="626"/>
      <c r="AW21" s="626"/>
      <c r="AX21" s="626"/>
      <c r="AY21" s="626"/>
      <c r="AZ21" s="626"/>
      <c r="BA21" s="626"/>
      <c r="BB21" s="626"/>
      <c r="BC21" s="626"/>
      <c r="BD21" s="626"/>
      <c r="BE21" s="626"/>
      <c r="BF21" s="626"/>
      <c r="BG21" s="626"/>
      <c r="BH21" s="626"/>
      <c r="BI21" s="626"/>
      <c r="BJ21" s="626"/>
      <c r="BK21" s="626"/>
      <c r="BL21" s="626"/>
      <c r="BM21" s="626"/>
      <c r="BN21" s="626"/>
      <c r="BO21" s="626"/>
      <c r="BP21" s="626"/>
      <c r="BQ21" s="626"/>
      <c r="BR21" s="626"/>
      <c r="BS21" s="626"/>
      <c r="BT21" s="626"/>
      <c r="BU21" s="626"/>
      <c r="BV21" s="626"/>
      <c r="BW21" s="626"/>
      <c r="BX21" s="626"/>
      <c r="BY21" s="626"/>
      <c r="BZ21" s="626"/>
      <c r="CA21" s="626"/>
      <c r="CB21" s="626"/>
      <c r="CC21" s="626"/>
      <c r="CD21" s="626"/>
      <c r="CE21" s="626"/>
      <c r="CF21" s="626"/>
      <c r="CG21" s="626"/>
      <c r="CH21" s="626"/>
      <c r="CI21" s="626"/>
      <c r="CJ21" s="626"/>
      <c r="CK21" s="626"/>
      <c r="CL21" s="626"/>
      <c r="CM21" s="626"/>
      <c r="CN21" s="626"/>
      <c r="CO21" s="626"/>
      <c r="CP21" s="626"/>
      <c r="CQ21" s="626"/>
      <c r="CR21" s="626"/>
      <c r="CS21" s="626"/>
      <c r="CT21" s="626"/>
      <c r="CU21" s="626"/>
      <c r="CV21" s="626"/>
      <c r="CW21" s="626"/>
      <c r="CX21" s="626"/>
      <c r="CY21" s="626"/>
      <c r="CZ21" s="626"/>
      <c r="DA21" s="626"/>
      <c r="DB21" s="626"/>
      <c r="DC21" s="626"/>
      <c r="DD21" s="626"/>
      <c r="DE21" s="626"/>
      <c r="DF21" s="626"/>
      <c r="DG21" s="626"/>
      <c r="DH21" s="626"/>
      <c r="DI21" s="626"/>
      <c r="DJ21" s="626"/>
      <c r="DK21" s="626"/>
      <c r="DL21" s="626"/>
      <c r="DM21" s="626"/>
      <c r="DN21" s="626"/>
    </row>
    <row r="22" spans="1:118" s="482" customFormat="1">
      <c r="A22" s="626"/>
      <c r="B22" s="626"/>
      <c r="C22" s="632" t="s">
        <v>73</v>
      </c>
      <c r="D22" s="626"/>
      <c r="E22" s="1706"/>
      <c r="F22" s="1706"/>
      <c r="G22" s="1706"/>
      <c r="H22" s="1706">
        <f t="shared" si="1"/>
        <v>0</v>
      </c>
      <c r="I22" s="626"/>
      <c r="J22" s="626"/>
      <c r="K22" s="626"/>
      <c r="L22" s="626"/>
      <c r="M22" s="626"/>
      <c r="N22" s="626"/>
      <c r="O22" s="626"/>
      <c r="P22" s="626"/>
      <c r="Q22" s="626"/>
      <c r="R22" s="626"/>
      <c r="S22" s="626"/>
      <c r="T22" s="626"/>
      <c r="U22" s="626"/>
      <c r="V22" s="626"/>
      <c r="W22" s="626"/>
      <c r="X22" s="626"/>
      <c r="Y22" s="626"/>
      <c r="Z22" s="626"/>
      <c r="AA22" s="626"/>
      <c r="AB22" s="626"/>
      <c r="AC22" s="626"/>
      <c r="AD22" s="626"/>
      <c r="AE22" s="626"/>
      <c r="AF22" s="626"/>
      <c r="AG22" s="626"/>
      <c r="AH22" s="626"/>
      <c r="AI22" s="626"/>
      <c r="AJ22" s="626"/>
      <c r="AK22" s="626"/>
      <c r="AL22" s="626"/>
      <c r="AM22" s="626"/>
      <c r="AN22" s="626"/>
      <c r="AO22" s="626"/>
      <c r="AP22" s="626"/>
      <c r="AQ22" s="626"/>
      <c r="AR22" s="626"/>
      <c r="AS22" s="626"/>
      <c r="AT22" s="626"/>
      <c r="AU22" s="626"/>
      <c r="AV22" s="626"/>
      <c r="AW22" s="626"/>
      <c r="AX22" s="626"/>
      <c r="AY22" s="626"/>
      <c r="AZ22" s="626"/>
      <c r="BA22" s="626"/>
      <c r="BB22" s="626"/>
      <c r="BC22" s="626"/>
      <c r="BD22" s="626"/>
      <c r="BE22" s="626"/>
      <c r="BF22" s="626"/>
      <c r="BG22" s="626"/>
      <c r="BH22" s="626"/>
      <c r="BI22" s="626"/>
      <c r="BJ22" s="626"/>
      <c r="BK22" s="626"/>
      <c r="BL22" s="626"/>
      <c r="BM22" s="626"/>
      <c r="BN22" s="626"/>
      <c r="BO22" s="626"/>
      <c r="BP22" s="626"/>
      <c r="BQ22" s="626"/>
      <c r="BR22" s="626"/>
      <c r="BS22" s="626"/>
      <c r="BT22" s="626"/>
      <c r="BU22" s="626"/>
      <c r="BV22" s="626"/>
      <c r="BW22" s="626"/>
      <c r="BX22" s="626"/>
      <c r="BY22" s="626"/>
      <c r="BZ22" s="626"/>
      <c r="CA22" s="626"/>
      <c r="CB22" s="626"/>
      <c r="CC22" s="626"/>
      <c r="CD22" s="626"/>
      <c r="CE22" s="626"/>
      <c r="CF22" s="626"/>
      <c r="CG22" s="626"/>
      <c r="CH22" s="626"/>
      <c r="CI22" s="626"/>
      <c r="CJ22" s="626"/>
      <c r="CK22" s="626"/>
      <c r="CL22" s="626"/>
      <c r="CM22" s="626"/>
      <c r="CN22" s="626"/>
      <c r="CO22" s="626"/>
      <c r="CP22" s="626"/>
      <c r="CQ22" s="626"/>
      <c r="CR22" s="626"/>
      <c r="CS22" s="626"/>
      <c r="CT22" s="626"/>
      <c r="CU22" s="626"/>
      <c r="CV22" s="626"/>
      <c r="CW22" s="626"/>
      <c r="CX22" s="626"/>
      <c r="CY22" s="626"/>
      <c r="CZ22" s="626"/>
      <c r="DA22" s="626"/>
      <c r="DB22" s="626"/>
      <c r="DC22" s="626"/>
      <c r="DD22" s="626"/>
      <c r="DE22" s="626"/>
      <c r="DF22" s="626"/>
      <c r="DG22" s="626"/>
      <c r="DH22" s="626"/>
      <c r="DI22" s="626"/>
      <c r="DJ22" s="626"/>
      <c r="DK22" s="626"/>
      <c r="DL22" s="626"/>
      <c r="DM22" s="626"/>
      <c r="DN22" s="626"/>
    </row>
    <row r="23" spans="1:118">
      <c r="C23" s="632" t="s">
        <v>74</v>
      </c>
      <c r="E23" s="1702"/>
      <c r="F23" s="1702"/>
      <c r="G23" s="1702"/>
      <c r="H23" s="1702">
        <f t="shared" si="1"/>
        <v>0</v>
      </c>
    </row>
    <row r="24" spans="1:118">
      <c r="C24" s="633" t="s">
        <v>75</v>
      </c>
      <c r="E24" s="1702"/>
      <c r="F24" s="1702"/>
      <c r="G24" s="1702"/>
      <c r="H24" s="1702">
        <f t="shared" si="1"/>
        <v>0</v>
      </c>
    </row>
    <row r="25" spans="1:118">
      <c r="C25" s="569" t="s">
        <v>76</v>
      </c>
      <c r="E25" s="1702">
        <f>E28</f>
        <v>0</v>
      </c>
      <c r="F25" s="1702">
        <f>F28</f>
        <v>0</v>
      </c>
      <c r="G25" s="1702">
        <f>G28</f>
        <v>0</v>
      </c>
      <c r="H25" s="1702">
        <f t="shared" si="1"/>
        <v>0</v>
      </c>
    </row>
    <row r="26" spans="1:118">
      <c r="C26" s="632" t="s">
        <v>72</v>
      </c>
      <c r="E26" s="1702"/>
      <c r="F26" s="1702"/>
      <c r="G26" s="1702"/>
      <c r="H26" s="1702">
        <f t="shared" si="1"/>
        <v>0</v>
      </c>
    </row>
    <row r="27" spans="1:118">
      <c r="C27" s="632" t="s">
        <v>77</v>
      </c>
      <c r="E27" s="1702"/>
      <c r="F27" s="1702"/>
      <c r="G27" s="1702"/>
      <c r="H27" s="1702">
        <f t="shared" si="1"/>
        <v>0</v>
      </c>
    </row>
    <row r="28" spans="1:118">
      <c r="C28" s="632" t="s">
        <v>78</v>
      </c>
      <c r="E28" s="1702"/>
      <c r="F28" s="1702"/>
      <c r="G28" s="1702"/>
      <c r="H28" s="1702">
        <f t="shared" si="1"/>
        <v>0</v>
      </c>
    </row>
    <row r="29" spans="1:118">
      <c r="C29" s="561" t="s">
        <v>636</v>
      </c>
      <c r="E29" s="1702"/>
      <c r="F29" s="1702"/>
      <c r="G29" s="1702"/>
      <c r="H29" s="1702">
        <f t="shared" si="1"/>
        <v>0</v>
      </c>
    </row>
    <row r="30" spans="1:118">
      <c r="B30" s="631" t="s">
        <v>637</v>
      </c>
      <c r="C30" s="631"/>
      <c r="D30" s="631"/>
      <c r="E30" s="1705"/>
      <c r="F30" s="1705"/>
      <c r="G30" s="1705"/>
      <c r="H30" s="1705">
        <f t="shared" si="1"/>
        <v>0</v>
      </c>
    </row>
    <row r="31" spans="1:118">
      <c r="A31" s="561"/>
      <c r="E31" s="1707"/>
      <c r="F31" s="1707"/>
      <c r="G31" s="1707"/>
      <c r="H31" s="1707"/>
    </row>
    <row r="32" spans="1:118" ht="12.75" customHeight="1">
      <c r="A32" s="561"/>
      <c r="B32" s="634" t="s">
        <v>638</v>
      </c>
      <c r="C32" s="634"/>
      <c r="D32" s="634"/>
      <c r="E32" s="1708">
        <f>SUM(E33:E34)</f>
        <v>0</v>
      </c>
      <c r="F32" s="1708">
        <f>SUM(F33:F34)</f>
        <v>0</v>
      </c>
      <c r="G32" s="1708">
        <f>SUM(G33:G34)</f>
        <v>0</v>
      </c>
      <c r="H32" s="1708">
        <f t="shared" si="1"/>
        <v>0</v>
      </c>
    </row>
    <row r="33" spans="1:8">
      <c r="A33" s="561"/>
      <c r="B33" s="352" t="s">
        <v>639</v>
      </c>
      <c r="E33" s="1702"/>
      <c r="F33" s="1702"/>
      <c r="G33" s="1702"/>
      <c r="H33" s="1702">
        <f t="shared" si="1"/>
        <v>0</v>
      </c>
    </row>
    <row r="34" spans="1:8">
      <c r="A34" s="561"/>
      <c r="B34" s="352" t="s">
        <v>640</v>
      </c>
      <c r="E34" s="1702"/>
      <c r="F34" s="1702"/>
      <c r="G34" s="1702"/>
      <c r="H34" s="1702">
        <f t="shared" si="1"/>
        <v>0</v>
      </c>
    </row>
    <row r="35" spans="1:8">
      <c r="A35" s="561"/>
      <c r="E35" s="1707"/>
      <c r="F35" s="1707"/>
      <c r="G35" s="1707"/>
      <c r="H35" s="1707"/>
    </row>
    <row r="36" spans="1:8">
      <c r="A36" s="561"/>
      <c r="E36" s="1707"/>
      <c r="F36" s="1707"/>
      <c r="G36" s="1707"/>
      <c r="H36" s="1707"/>
    </row>
    <row r="37" spans="1:8" ht="12.75" customHeight="1">
      <c r="A37" s="561"/>
      <c r="B37" s="635" t="s">
        <v>641</v>
      </c>
      <c r="C37" s="636"/>
      <c r="D37" s="636"/>
      <c r="E37" s="1709">
        <f>SUM(E38:E39)</f>
        <v>0</v>
      </c>
      <c r="F37" s="1709">
        <f>SUM(F38:F39)</f>
        <v>0</v>
      </c>
      <c r="G37" s="1709">
        <f>SUM(G38:G39)</f>
        <v>0</v>
      </c>
      <c r="H37" s="1709">
        <f t="shared" ref="H37:H39" si="3">F37-G37</f>
        <v>0</v>
      </c>
    </row>
    <row r="38" spans="1:8">
      <c r="A38" s="561"/>
      <c r="B38" s="481" t="s">
        <v>642</v>
      </c>
      <c r="E38" s="1702"/>
      <c r="F38" s="1702"/>
      <c r="G38" s="1702"/>
      <c r="H38" s="1702">
        <f t="shared" si="3"/>
        <v>0</v>
      </c>
    </row>
    <row r="39" spans="1:8">
      <c r="A39" s="561"/>
      <c r="B39" s="481" t="s">
        <v>1396</v>
      </c>
      <c r="E39" s="1702"/>
      <c r="F39" s="1702"/>
      <c r="G39" s="1702"/>
      <c r="H39" s="1702">
        <f t="shared" si="3"/>
        <v>0</v>
      </c>
    </row>
    <row r="40" spans="1:8">
      <c r="E40" s="480"/>
      <c r="F40" s="480"/>
      <c r="G40" s="480"/>
      <c r="H40" s="480"/>
    </row>
    <row r="41" spans="1:8" ht="15" customHeight="1">
      <c r="A41" s="561"/>
      <c r="E41" s="1707"/>
      <c r="F41" s="1707"/>
      <c r="G41" s="1707"/>
      <c r="H41" s="1707"/>
    </row>
    <row r="42" spans="1:8">
      <c r="A42" s="561"/>
      <c r="B42" s="637" t="s">
        <v>643</v>
      </c>
      <c r="C42" s="637"/>
      <c r="D42" s="637"/>
      <c r="E42" s="1710"/>
      <c r="F42" s="1710"/>
      <c r="G42" s="1710"/>
      <c r="H42" s="1710">
        <f t="shared" ref="H42" si="4">F42-G42</f>
        <v>0</v>
      </c>
    </row>
    <row r="43" spans="1:8">
      <c r="A43" s="561"/>
      <c r="E43" s="1707"/>
      <c r="F43" s="1707"/>
      <c r="G43" s="1707"/>
      <c r="H43" s="1707"/>
    </row>
    <row r="44" spans="1:8">
      <c r="E44" s="1707"/>
      <c r="F44" s="1707"/>
      <c r="G44" s="1707"/>
      <c r="H44" s="1707"/>
    </row>
    <row r="45" spans="1:8">
      <c r="B45" s="638" t="s">
        <v>644</v>
      </c>
      <c r="C45" s="638"/>
      <c r="D45" s="638"/>
      <c r="E45" s="1711">
        <f>E8+E17+E32+E37+E42</f>
        <v>0</v>
      </c>
      <c r="F45" s="1711">
        <f t="shared" ref="F45:H45" si="5">F8+F17+F32+F37+F42</f>
        <v>0</v>
      </c>
      <c r="G45" s="1711">
        <f t="shared" si="5"/>
        <v>0</v>
      </c>
      <c r="H45" s="1711">
        <f t="shared" si="5"/>
        <v>0</v>
      </c>
    </row>
    <row r="46" spans="1:8">
      <c r="C46" s="639"/>
      <c r="D46" s="942" t="s">
        <v>841</v>
      </c>
      <c r="E46" s="1712">
        <f>'Tableau 3A'!L97</f>
        <v>0</v>
      </c>
      <c r="F46" s="1712">
        <f>'Tableau 3A'!M97</f>
        <v>0</v>
      </c>
      <c r="G46" s="1712">
        <f>'Tableau 3A'!N97</f>
        <v>0</v>
      </c>
      <c r="H46" s="1712"/>
    </row>
    <row r="47" spans="1:8">
      <c r="E47" s="480"/>
      <c r="F47" s="480"/>
      <c r="G47" s="480"/>
      <c r="H47" s="480"/>
    </row>
    <row r="48" spans="1:8">
      <c r="B48" s="352"/>
      <c r="E48" s="480"/>
      <c r="F48" s="480"/>
      <c r="G48" s="480"/>
      <c r="H48" s="480"/>
    </row>
    <row r="49" spans="1:8">
      <c r="B49" s="638" t="s">
        <v>645</v>
      </c>
      <c r="C49" s="638"/>
      <c r="D49" s="638"/>
      <c r="E49" s="1711">
        <f>E51</f>
        <v>0</v>
      </c>
      <c r="F49" s="1711">
        <f t="shared" ref="F49:G49" si="6">F51</f>
        <v>0</v>
      </c>
      <c r="G49" s="1711">
        <f t="shared" si="6"/>
        <v>0</v>
      </c>
      <c r="H49" s="1711">
        <f t="shared" ref="H49" si="7">F49-G49</f>
        <v>0</v>
      </c>
    </row>
    <row r="50" spans="1:8">
      <c r="E50" s="480"/>
      <c r="F50" s="480"/>
      <c r="G50" s="480"/>
      <c r="H50" s="480"/>
    </row>
    <row r="51" spans="1:8">
      <c r="A51" s="561"/>
      <c r="B51" s="640" t="s">
        <v>124</v>
      </c>
      <c r="C51" s="624"/>
      <c r="D51" s="624"/>
      <c r="E51" s="1713">
        <f>E52+E53</f>
        <v>0</v>
      </c>
      <c r="F51" s="1713">
        <f>F52+F53</f>
        <v>0</v>
      </c>
      <c r="G51" s="1713">
        <f>G52+G53</f>
        <v>0</v>
      </c>
      <c r="H51" s="1713">
        <f t="shared" ref="H51:H53" si="8">F51-G51</f>
        <v>0</v>
      </c>
    </row>
    <row r="52" spans="1:8">
      <c r="B52" s="481" t="s">
        <v>646</v>
      </c>
      <c r="E52" s="1714"/>
      <c r="F52" s="1714"/>
      <c r="G52" s="1714"/>
      <c r="H52" s="1714">
        <f t="shared" si="8"/>
        <v>0</v>
      </c>
    </row>
    <row r="53" spans="1:8">
      <c r="B53" s="481" t="s">
        <v>647</v>
      </c>
      <c r="E53" s="1714"/>
      <c r="F53" s="1714"/>
      <c r="G53" s="1714"/>
      <c r="H53" s="1714">
        <f t="shared" si="8"/>
        <v>0</v>
      </c>
    </row>
    <row r="54" spans="1:8">
      <c r="E54" s="480"/>
      <c r="F54" s="480"/>
      <c r="G54" s="480"/>
      <c r="H54" s="480"/>
    </row>
    <row r="55" spans="1:8">
      <c r="E55" s="480"/>
      <c r="F55" s="480"/>
      <c r="G55" s="480"/>
      <c r="H55" s="480"/>
    </row>
    <row r="56" spans="1:8">
      <c r="B56" s="638" t="s">
        <v>648</v>
      </c>
      <c r="C56" s="638"/>
      <c r="D56" s="638"/>
      <c r="E56" s="1711">
        <f>E45+E49</f>
        <v>0</v>
      </c>
      <c r="F56" s="1711">
        <f>F45+F49</f>
        <v>0</v>
      </c>
      <c r="G56" s="1711">
        <f>G45+G49</f>
        <v>0</v>
      </c>
      <c r="H56" s="1711">
        <f t="shared" ref="H56" si="9">F56-G56</f>
        <v>0</v>
      </c>
    </row>
    <row r="59" spans="1:8" ht="15.75">
      <c r="A59" s="1597" t="s">
        <v>1539</v>
      </c>
    </row>
    <row r="60" spans="1:8" ht="15.75">
      <c r="A60" s="1597" t="s">
        <v>1540</v>
      </c>
      <c r="B60" s="2865" t="str">
        <f>ANNEXES!D20</f>
        <v xml:space="preserve">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 
Pour ORES Assets : La note peut porter sur l'ensemble des secteurs mais en distinguant les coûts imputés aux secteurs électricité et aux secteurs gaz </v>
      </c>
      <c r="C60" s="2865"/>
      <c r="D60" s="2865"/>
      <c r="E60" s="2865"/>
      <c r="F60" s="2865"/>
      <c r="G60" s="2865"/>
      <c r="H60" s="2865"/>
    </row>
    <row r="61" spans="1:8">
      <c r="B61" s="2865"/>
      <c r="C61" s="2865"/>
      <c r="D61" s="2865"/>
      <c r="E61" s="2865"/>
      <c r="F61" s="2865"/>
      <c r="G61" s="2865"/>
      <c r="H61" s="2865"/>
    </row>
  </sheetData>
  <mergeCells count="1">
    <mergeCell ref="B60:H61"/>
  </mergeCells>
  <pageMargins left="0.70866141732283472" right="0.70866141732283472" top="0.74803149606299213" bottom="0.74803149606299213" header="0.31496062992125984" footer="0.31496062992125984"/>
  <pageSetup paperSize="9" scale="56" orientation="portrait" r:id="rId1"/>
</worksheet>
</file>

<file path=xl/worksheets/sheet66.xml><?xml version="1.0" encoding="utf-8"?>
<worksheet xmlns="http://schemas.openxmlformats.org/spreadsheetml/2006/main" xmlns:r="http://schemas.openxmlformats.org/officeDocument/2006/relationships">
  <sheetPr published="0" enableFormatConditionsCalculation="0">
    <pageSetUpPr fitToPage="1"/>
  </sheetPr>
  <dimension ref="A1:K44"/>
  <sheetViews>
    <sheetView showGridLines="0" zoomScaleNormal="100" zoomScaleSheetLayoutView="100" workbookViewId="0">
      <selection activeCell="K16" sqref="K16"/>
    </sheetView>
  </sheetViews>
  <sheetFormatPr baseColWidth="10" defaultColWidth="8.85546875" defaultRowHeight="12.75"/>
  <cols>
    <col min="1" max="1" width="16.7109375" style="7" customWidth="1"/>
    <col min="2" max="2" width="72.28515625" style="7" customWidth="1"/>
    <col min="3" max="10" width="12.7109375" style="7" customWidth="1"/>
    <col min="11" max="11" width="10.5703125" style="7" customWidth="1"/>
    <col min="12" max="16384" width="8.85546875" style="7"/>
  </cols>
  <sheetData>
    <row r="1" spans="1:11" s="81" customFormat="1" ht="18">
      <c r="A1" s="75" t="s">
        <v>1397</v>
      </c>
      <c r="B1" s="75"/>
      <c r="C1" s="82"/>
      <c r="D1" s="82"/>
      <c r="E1" s="82"/>
      <c r="F1" s="82"/>
      <c r="G1" s="82"/>
      <c r="H1" s="82"/>
      <c r="I1" s="82"/>
      <c r="J1" s="82"/>
      <c r="K1" s="82"/>
    </row>
    <row r="2" spans="1:11" s="15" customFormat="1">
      <c r="A2" s="62" t="str">
        <f>'PAGE DE GARDE'!C8</f>
        <v>GAZ</v>
      </c>
      <c r="B2" s="953" t="str">
        <f>'PAGE DE GARDE'!C10</f>
        <v>REALITE 2015 V0</v>
      </c>
      <c r="C2" s="954"/>
      <c r="D2" s="954"/>
      <c r="E2" s="954"/>
      <c r="F2" s="954"/>
      <c r="G2" s="954"/>
      <c r="H2" s="954"/>
      <c r="I2" s="73"/>
      <c r="J2" s="73"/>
      <c r="K2" s="73"/>
    </row>
    <row r="3" spans="1:11" s="15" customFormat="1">
      <c r="A3" s="270" t="str">
        <f>'PAGE DE GARDE'!C7</f>
        <v>GRD</v>
      </c>
      <c r="B3" s="73"/>
      <c r="C3" s="954"/>
      <c r="D3" s="954"/>
      <c r="E3" s="954"/>
      <c r="F3" s="954"/>
      <c r="G3" s="954"/>
      <c r="H3" s="954"/>
      <c r="I3" s="73"/>
      <c r="J3" s="73"/>
      <c r="K3" s="73"/>
    </row>
    <row r="4" spans="1:11" s="276" customFormat="1" ht="12" thickBot="1">
      <c r="A4" s="718"/>
      <c r="B4" s="718"/>
    </row>
    <row r="5" spans="1:11" s="103" customFormat="1" ht="18.75" thickBot="1">
      <c r="A5" s="95"/>
      <c r="C5" s="2872" t="str">
        <f>+'PAGE DE GARDE'!B16</f>
        <v>REALITE 2014</v>
      </c>
      <c r="D5" s="2873"/>
      <c r="E5" s="2874"/>
      <c r="F5" s="2872" t="str">
        <f>+'PAGE DE GARDE'!B15</f>
        <v>BUDGET 2015</v>
      </c>
      <c r="G5" s="2873"/>
      <c r="H5" s="2874"/>
      <c r="I5" s="2866" t="str">
        <f>+'PAGE DE GARDE'!B14</f>
        <v>REALITE 2015</v>
      </c>
      <c r="J5" s="2867"/>
      <c r="K5" s="2861"/>
    </row>
    <row r="6" spans="1:11" s="103" customFormat="1" ht="13.5" thickBot="1">
      <c r="A6" s="2871" t="s">
        <v>49</v>
      </c>
      <c r="B6" s="2871"/>
      <c r="C6" s="1715" t="s">
        <v>50</v>
      </c>
      <c r="D6" s="1716" t="s">
        <v>51</v>
      </c>
      <c r="E6" s="1717" t="s">
        <v>232</v>
      </c>
      <c r="F6" s="1715" t="s">
        <v>50</v>
      </c>
      <c r="G6" s="1716" t="s">
        <v>51</v>
      </c>
      <c r="H6" s="1717" t="s">
        <v>232</v>
      </c>
      <c r="I6" s="1715" t="s">
        <v>50</v>
      </c>
      <c r="J6" s="1716" t="s">
        <v>51</v>
      </c>
      <c r="K6" s="1717" t="s">
        <v>232</v>
      </c>
    </row>
    <row r="7" spans="1:11" s="103" customFormat="1">
      <c r="A7" s="2871"/>
      <c r="B7" s="2871"/>
      <c r="C7" s="1718"/>
      <c r="D7" s="1719"/>
      <c r="E7" s="1720"/>
      <c r="F7" s="1718"/>
      <c r="G7" s="1719"/>
      <c r="H7" s="1720"/>
      <c r="I7" s="1718"/>
      <c r="J7" s="1719"/>
      <c r="K7" s="1720"/>
    </row>
    <row r="8" spans="1:11" s="103" customFormat="1" ht="13.5" thickBot="1">
      <c r="A8" s="1106"/>
      <c r="B8" s="1114"/>
      <c r="C8" s="1721" t="s">
        <v>362</v>
      </c>
      <c r="D8" s="1722" t="s">
        <v>362</v>
      </c>
      <c r="E8" s="1723" t="s">
        <v>362</v>
      </c>
      <c r="F8" s="1721" t="s">
        <v>362</v>
      </c>
      <c r="G8" s="1722" t="s">
        <v>362</v>
      </c>
      <c r="H8" s="1723" t="s">
        <v>362</v>
      </c>
      <c r="I8" s="1721" t="s">
        <v>362</v>
      </c>
      <c r="J8" s="1722" t="s">
        <v>362</v>
      </c>
      <c r="K8" s="1723" t="s">
        <v>362</v>
      </c>
    </row>
    <row r="9" spans="1:11" s="103" customFormat="1">
      <c r="A9" s="1724"/>
      <c r="B9" s="1725"/>
      <c r="C9" s="1739"/>
      <c r="D9" s="1740"/>
      <c r="E9" s="1741"/>
      <c r="F9" s="1739"/>
      <c r="G9" s="1740"/>
      <c r="H9" s="1741"/>
      <c r="I9" s="1739"/>
      <c r="J9" s="1740"/>
      <c r="K9" s="1741"/>
    </row>
    <row r="10" spans="1:11" s="103" customFormat="1">
      <c r="A10" s="2869" t="s">
        <v>52</v>
      </c>
      <c r="B10" s="2869"/>
      <c r="C10" s="1991"/>
      <c r="D10" s="1992"/>
      <c r="E10" s="1771">
        <f>+C10+D10</f>
        <v>0</v>
      </c>
      <c r="F10" s="1769"/>
      <c r="G10" s="1770"/>
      <c r="H10" s="1771">
        <f>+F10+G10</f>
        <v>0</v>
      </c>
      <c r="I10" s="1769"/>
      <c r="J10" s="1770"/>
      <c r="K10" s="1771">
        <f>+I10+J10</f>
        <v>0</v>
      </c>
    </row>
    <row r="11" spans="1:11" s="103" customFormat="1">
      <c r="A11" s="1726"/>
      <c r="B11" s="1727"/>
      <c r="C11" s="1742"/>
      <c r="D11" s="1743"/>
      <c r="E11" s="1744"/>
      <c r="F11" s="1742"/>
      <c r="G11" s="1743"/>
      <c r="H11" s="1744"/>
      <c r="I11" s="1742"/>
      <c r="J11" s="1743"/>
      <c r="K11" s="1744"/>
    </row>
    <row r="12" spans="1:11" s="103" customFormat="1">
      <c r="A12" s="1124"/>
      <c r="B12" s="1114"/>
      <c r="C12" s="1739"/>
      <c r="D12" s="1740"/>
      <c r="E12" s="1741"/>
      <c r="F12" s="1739"/>
      <c r="G12" s="1740"/>
      <c r="H12" s="1741"/>
      <c r="I12" s="1739"/>
      <c r="J12" s="1740"/>
      <c r="K12" s="1741"/>
    </row>
    <row r="13" spans="1:11" s="103" customFormat="1">
      <c r="A13" s="2868" t="s">
        <v>53</v>
      </c>
      <c r="B13" s="2868"/>
      <c r="C13" s="1769"/>
      <c r="D13" s="1770"/>
      <c r="E13" s="1771">
        <f>+C13+D13</f>
        <v>0</v>
      </c>
      <c r="F13" s="1769"/>
      <c r="G13" s="1770"/>
      <c r="H13" s="1771">
        <f>+F13+G13</f>
        <v>0</v>
      </c>
      <c r="I13" s="1769"/>
      <c r="J13" s="1770"/>
      <c r="K13" s="1771">
        <f>+I13+J13</f>
        <v>0</v>
      </c>
    </row>
    <row r="14" spans="1:11" s="103" customFormat="1">
      <c r="A14" s="1726"/>
      <c r="B14" s="1727"/>
      <c r="C14" s="1742"/>
      <c r="D14" s="1743"/>
      <c r="E14" s="1744"/>
      <c r="F14" s="1742"/>
      <c r="G14" s="1743"/>
      <c r="H14" s="1744"/>
      <c r="I14" s="1742"/>
      <c r="J14" s="1743"/>
      <c r="K14" s="1744"/>
    </row>
    <row r="15" spans="1:11" s="103" customFormat="1">
      <c r="A15" s="1124"/>
      <c r="B15" s="1114"/>
      <c r="C15" s="1739"/>
      <c r="D15" s="1740"/>
      <c r="E15" s="1741"/>
      <c r="F15" s="1739"/>
      <c r="G15" s="1740"/>
      <c r="H15" s="1741"/>
      <c r="I15" s="1739"/>
      <c r="J15" s="1740"/>
      <c r="K15" s="1741"/>
    </row>
    <row r="16" spans="1:11" s="103" customFormat="1" ht="12.75" customHeight="1">
      <c r="A16" s="2869" t="s">
        <v>54</v>
      </c>
      <c r="B16" s="2869"/>
      <c r="C16" s="1769"/>
      <c r="D16" s="1770"/>
      <c r="E16" s="1771">
        <f>+C16+D16</f>
        <v>0</v>
      </c>
      <c r="F16" s="1769"/>
      <c r="G16" s="1770"/>
      <c r="H16" s="1771">
        <f>+F16+G16</f>
        <v>0</v>
      </c>
      <c r="I16" s="1769"/>
      <c r="J16" s="1770"/>
      <c r="K16" s="1771">
        <f>+I16+J16</f>
        <v>0</v>
      </c>
    </row>
    <row r="17" spans="1:11" s="103" customFormat="1">
      <c r="A17" s="1726"/>
      <c r="B17" s="1727"/>
      <c r="C17" s="1742"/>
      <c r="D17" s="1743"/>
      <c r="E17" s="1744"/>
      <c r="F17" s="1742"/>
      <c r="G17" s="1743"/>
      <c r="H17" s="1744"/>
      <c r="I17" s="1742"/>
      <c r="J17" s="1743"/>
      <c r="K17" s="1744"/>
    </row>
    <row r="18" spans="1:11" s="103" customFormat="1">
      <c r="A18" s="1724"/>
      <c r="B18" s="1725"/>
      <c r="C18" s="1745"/>
      <c r="D18" s="1746"/>
      <c r="E18" s="1747"/>
      <c r="F18" s="1745"/>
      <c r="G18" s="1746"/>
      <c r="H18" s="1747"/>
      <c r="I18" s="1745"/>
      <c r="J18" s="1746"/>
      <c r="K18" s="1747"/>
    </row>
    <row r="19" spans="1:11" s="103" customFormat="1">
      <c r="A19" s="1772" t="s">
        <v>55</v>
      </c>
      <c r="B19" s="1773"/>
      <c r="C19" s="1769"/>
      <c r="D19" s="1770"/>
      <c r="E19" s="1771">
        <f>+C19+D19</f>
        <v>0</v>
      </c>
      <c r="F19" s="1769"/>
      <c r="G19" s="1770"/>
      <c r="H19" s="1771">
        <f>+F19+G19</f>
        <v>0</v>
      </c>
      <c r="I19" s="1769"/>
      <c r="J19" s="1770"/>
      <c r="K19" s="1771">
        <f>+I19+J19</f>
        <v>0</v>
      </c>
    </row>
    <row r="20" spans="1:11" s="103" customFormat="1">
      <c r="A20" s="1124"/>
      <c r="B20" s="1114"/>
      <c r="C20" s="1739"/>
      <c r="D20" s="1740"/>
      <c r="E20" s="1741"/>
      <c r="F20" s="1739"/>
      <c r="G20" s="1740"/>
      <c r="H20" s="1741"/>
      <c r="I20" s="1739"/>
      <c r="J20" s="1740"/>
      <c r="K20" s="1741"/>
    </row>
    <row r="21" spans="1:11" s="103" customFormat="1">
      <c r="A21" s="1728"/>
      <c r="B21" s="1729"/>
      <c r="C21" s="1748"/>
      <c r="D21" s="1749"/>
      <c r="E21" s="1750"/>
      <c r="F21" s="1748"/>
      <c r="G21" s="1749"/>
      <c r="H21" s="1750"/>
      <c r="I21" s="1748"/>
      <c r="J21" s="1749"/>
      <c r="K21" s="1750"/>
    </row>
    <row r="22" spans="1:11" s="103" customFormat="1">
      <c r="A22" s="2870" t="s">
        <v>1561</v>
      </c>
      <c r="B22" s="2868"/>
      <c r="C22" s="1769"/>
      <c r="D22" s="1770"/>
      <c r="E22" s="1771">
        <f>+C22+D22</f>
        <v>0</v>
      </c>
      <c r="F22" s="1769"/>
      <c r="G22" s="1770"/>
      <c r="H22" s="1771">
        <f>+F22+G22</f>
        <v>0</v>
      </c>
      <c r="I22" s="1769"/>
      <c r="J22" s="1770"/>
      <c r="K22" s="1771">
        <f>+I22+J22</f>
        <v>0</v>
      </c>
    </row>
    <row r="23" spans="1:11" s="103" customFormat="1">
      <c r="A23" s="1730"/>
      <c r="B23" s="1731"/>
      <c r="C23" s="1751"/>
      <c r="D23" s="1752"/>
      <c r="E23" s="1753"/>
      <c r="F23" s="1751"/>
      <c r="G23" s="1752"/>
      <c r="H23" s="1753"/>
      <c r="I23" s="1751"/>
      <c r="J23" s="1752"/>
      <c r="K23" s="1753"/>
    </row>
    <row r="24" spans="1:11" s="103" customFormat="1">
      <c r="A24" s="1728"/>
      <c r="B24" s="1729"/>
      <c r="C24" s="1748"/>
      <c r="D24" s="1749"/>
      <c r="E24" s="1750"/>
      <c r="F24" s="1748"/>
      <c r="G24" s="1749"/>
      <c r="H24" s="1750"/>
      <c r="I24" s="1748"/>
      <c r="J24" s="1749"/>
      <c r="K24" s="1750"/>
    </row>
    <row r="25" spans="1:11" s="103" customFormat="1">
      <c r="A25" s="1774" t="s">
        <v>873</v>
      </c>
      <c r="B25" s="1773"/>
      <c r="C25" s="1769"/>
      <c r="D25" s="1775"/>
      <c r="E25" s="1776">
        <f>+C25+D25</f>
        <v>0</v>
      </c>
      <c r="F25" s="1769"/>
      <c r="G25" s="1775"/>
      <c r="H25" s="1776">
        <f>+F25+G25</f>
        <v>0</v>
      </c>
      <c r="I25" s="1769"/>
      <c r="J25" s="1775"/>
      <c r="K25" s="1776">
        <f>+I25+J25</f>
        <v>0</v>
      </c>
    </row>
    <row r="26" spans="1:11" s="103" customFormat="1">
      <c r="A26" s="1730"/>
      <c r="B26" s="1731"/>
      <c r="C26" s="1751"/>
      <c r="D26" s="1752"/>
      <c r="E26" s="1753"/>
      <c r="F26" s="1751"/>
      <c r="G26" s="1752"/>
      <c r="H26" s="1753"/>
      <c r="I26" s="1751"/>
      <c r="J26" s="1752"/>
      <c r="K26" s="1753"/>
    </row>
    <row r="27" spans="1:11" s="103" customFormat="1">
      <c r="A27" s="1124"/>
      <c r="B27" s="1114"/>
      <c r="C27" s="1739"/>
      <c r="D27" s="1740"/>
      <c r="E27" s="1741"/>
      <c r="F27" s="1739"/>
      <c r="G27" s="1740"/>
      <c r="H27" s="1741"/>
      <c r="I27" s="1739"/>
      <c r="J27" s="1740"/>
      <c r="K27" s="1741"/>
    </row>
    <row r="28" spans="1:11" s="103" customFormat="1">
      <c r="A28" s="2869" t="s">
        <v>521</v>
      </c>
      <c r="B28" s="2869"/>
      <c r="C28" s="1769"/>
      <c r="D28" s="1775"/>
      <c r="E28" s="1776">
        <f>+C28+D28</f>
        <v>0</v>
      </c>
      <c r="F28" s="1769"/>
      <c r="G28" s="1775"/>
      <c r="H28" s="1776">
        <f>+F28+G28</f>
        <v>0</v>
      </c>
      <c r="I28" s="1769"/>
      <c r="J28" s="1775"/>
      <c r="K28" s="1776">
        <f>+I28+J28</f>
        <v>0</v>
      </c>
    </row>
    <row r="29" spans="1:11" s="103" customFormat="1" ht="13.5" thickBot="1">
      <c r="A29" s="1732"/>
      <c r="B29" s="1733"/>
      <c r="C29" s="1754"/>
      <c r="D29" s="1755"/>
      <c r="E29" s="1756"/>
      <c r="F29" s="1754"/>
      <c r="G29" s="1755"/>
      <c r="H29" s="1756"/>
      <c r="I29" s="1754"/>
      <c r="J29" s="1755"/>
      <c r="K29" s="1756"/>
    </row>
    <row r="30" spans="1:11" s="1" customFormat="1" ht="13.5" thickBot="1">
      <c r="A30" s="1757" t="s">
        <v>56</v>
      </c>
      <c r="B30" s="1758"/>
      <c r="C30" s="1759">
        <f>SUM(C9:C29)</f>
        <v>0</v>
      </c>
      <c r="D30" s="1761">
        <f t="shared" ref="D30" si="0">SUM(D9:D29)</f>
        <v>0</v>
      </c>
      <c r="E30" s="1760">
        <f>C30+D30</f>
        <v>0</v>
      </c>
      <c r="F30" s="1759">
        <f>SUM(F9:F29)</f>
        <v>0</v>
      </c>
      <c r="G30" s="1761">
        <f t="shared" ref="G30" si="1">SUM(G9:G29)</f>
        <v>0</v>
      </c>
      <c r="H30" s="1760">
        <f>F30+G30</f>
        <v>0</v>
      </c>
      <c r="I30" s="1759">
        <f>SUM(I9:I29)</f>
        <v>0</v>
      </c>
      <c r="J30" s="1761">
        <f t="shared" ref="J30" si="2">SUM(J9:J29)</f>
        <v>0</v>
      </c>
      <c r="K30" s="1760">
        <f>I30+J30</f>
        <v>0</v>
      </c>
    </row>
    <row r="31" spans="1:11" s="103" customFormat="1" ht="13.5" thickBot="1">
      <c r="A31" s="1734" t="s">
        <v>57</v>
      </c>
      <c r="B31" s="1735"/>
      <c r="C31" s="1736"/>
      <c r="D31" s="1737"/>
      <c r="E31" s="1738"/>
      <c r="F31" s="1736"/>
      <c r="G31" s="1737"/>
      <c r="H31" s="1738"/>
      <c r="I31" s="1736"/>
      <c r="J31" s="1737"/>
      <c r="K31" s="1738"/>
    </row>
    <row r="32" spans="1:11" s="103" customFormat="1" ht="13.5" thickBot="1"/>
    <row r="33" spans="1:11" s="103" customFormat="1" ht="14.25">
      <c r="A33" s="1762" t="s">
        <v>872</v>
      </c>
      <c r="B33" s="1763"/>
      <c r="C33" s="1763"/>
      <c r="D33" s="1763"/>
      <c r="E33" s="1763"/>
      <c r="F33" s="1763"/>
      <c r="G33" s="1763"/>
      <c r="H33" s="1763"/>
      <c r="I33" s="1763"/>
      <c r="J33" s="1763"/>
      <c r="K33" s="1764"/>
    </row>
    <row r="34" spans="1:11">
      <c r="A34" s="1098" t="s">
        <v>1223</v>
      </c>
      <c r="B34" s="9"/>
      <c r="C34" s="9"/>
      <c r="D34" s="9"/>
      <c r="E34" s="9"/>
      <c r="F34" s="9"/>
      <c r="G34" s="9"/>
      <c r="H34" s="9"/>
      <c r="I34" s="9"/>
      <c r="J34" s="9"/>
      <c r="K34" s="1765"/>
    </row>
    <row r="35" spans="1:11">
      <c r="A35" s="1098"/>
      <c r="B35" s="9"/>
      <c r="C35" s="9"/>
      <c r="D35" s="9"/>
      <c r="E35" s="9"/>
      <c r="F35" s="9"/>
      <c r="G35" s="9"/>
      <c r="H35" s="9"/>
      <c r="I35" s="9"/>
      <c r="J35" s="9"/>
      <c r="K35" s="1765"/>
    </row>
    <row r="36" spans="1:11">
      <c r="A36" s="1098"/>
      <c r="B36" s="9"/>
      <c r="C36" s="9"/>
      <c r="D36" s="9"/>
      <c r="E36" s="9"/>
      <c r="F36" s="9"/>
      <c r="G36" s="9"/>
      <c r="H36" s="9"/>
      <c r="I36" s="9"/>
      <c r="J36" s="9"/>
      <c r="K36" s="1765"/>
    </row>
    <row r="37" spans="1:11">
      <c r="A37" s="1098"/>
      <c r="B37" s="9"/>
      <c r="C37" s="9"/>
      <c r="D37" s="9"/>
      <c r="E37" s="9"/>
      <c r="F37" s="9"/>
      <c r="G37" s="9"/>
      <c r="H37" s="9"/>
      <c r="I37" s="9"/>
      <c r="J37" s="9"/>
      <c r="K37" s="1765"/>
    </row>
    <row r="38" spans="1:11" ht="13.5" thickBot="1">
      <c r="A38" s="1766"/>
      <c r="B38" s="194"/>
      <c r="C38" s="194"/>
      <c r="D38" s="194"/>
      <c r="E38" s="194"/>
      <c r="F38" s="194"/>
      <c r="G38" s="194"/>
      <c r="H38" s="194"/>
      <c r="I38" s="194"/>
      <c r="J38" s="194"/>
      <c r="K38" s="195"/>
    </row>
    <row r="39" spans="1:11">
      <c r="A39" s="347"/>
      <c r="B39" s="347"/>
      <c r="C39" s="347"/>
      <c r="D39" s="347"/>
      <c r="E39" s="347"/>
      <c r="F39" s="347"/>
      <c r="G39" s="347"/>
      <c r="H39" s="347"/>
      <c r="I39" s="742"/>
      <c r="J39" s="742"/>
      <c r="K39" s="347"/>
    </row>
    <row r="40" spans="1:11" ht="18">
      <c r="A40" s="469" t="s">
        <v>509</v>
      </c>
      <c r="B40" s="347"/>
      <c r="C40" s="347"/>
      <c r="D40" s="347"/>
      <c r="E40" s="347"/>
      <c r="F40" s="347"/>
      <c r="G40" s="347"/>
      <c r="H40" s="347"/>
      <c r="I40" s="742"/>
      <c r="J40" s="742"/>
      <c r="K40" s="347"/>
    </row>
    <row r="41" spans="1:11" ht="12.75" customHeight="1">
      <c r="A41" s="2463" t="s">
        <v>1541</v>
      </c>
      <c r="B41" s="1767" t="str">
        <f>ANNEXES!D21</f>
        <v>Une copie du courrier émanant de la DG04 reprenant la notification relative à la redevance pour occupation du domaine public par le réseau de gaz naturel de l'année N et N-1.</v>
      </c>
      <c r="C41" s="1767"/>
      <c r="D41" s="1767"/>
      <c r="E41" s="1767"/>
      <c r="F41" s="1767"/>
      <c r="G41" s="1767"/>
      <c r="H41" s="1767"/>
      <c r="I41" s="1767"/>
      <c r="J41" s="1767"/>
      <c r="K41" s="1767"/>
    </row>
    <row r="42" spans="1:11">
      <c r="A42" s="1768"/>
      <c r="B42" s="347"/>
      <c r="C42" s="347"/>
      <c r="D42" s="347"/>
      <c r="E42" s="347"/>
      <c r="F42" s="347"/>
      <c r="G42" s="347"/>
      <c r="H42" s="347"/>
      <c r="I42" s="347"/>
      <c r="J42" s="347"/>
      <c r="K42" s="347"/>
    </row>
    <row r="43" spans="1:11">
      <c r="A43" s="347"/>
      <c r="B43" s="347"/>
      <c r="C43" s="347"/>
      <c r="D43" s="347"/>
      <c r="E43" s="347"/>
      <c r="F43" s="347"/>
      <c r="G43" s="347"/>
      <c r="H43" s="347"/>
      <c r="I43" s="347"/>
      <c r="J43" s="347"/>
      <c r="K43" s="347"/>
    </row>
    <row r="44" spans="1:11">
      <c r="A44" s="347"/>
      <c r="B44" s="347"/>
      <c r="C44" s="347"/>
      <c r="D44" s="347"/>
      <c r="E44" s="347"/>
      <c r="F44" s="347"/>
      <c r="G44" s="347"/>
      <c r="H44" s="347"/>
      <c r="I44" s="347"/>
      <c r="J44" s="347"/>
      <c r="K44" s="347"/>
    </row>
  </sheetData>
  <mergeCells count="9">
    <mergeCell ref="I5:K5"/>
    <mergeCell ref="A13:B13"/>
    <mergeCell ref="A16:B16"/>
    <mergeCell ref="A22:B22"/>
    <mergeCell ref="A28:B28"/>
    <mergeCell ref="A6:B7"/>
    <mergeCell ref="A10:B10"/>
    <mergeCell ref="F5:H5"/>
    <mergeCell ref="C5:E5"/>
  </mergeCells>
  <phoneticPr fontId="63"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7.xml><?xml version="1.0" encoding="utf-8"?>
<worksheet xmlns="http://schemas.openxmlformats.org/spreadsheetml/2006/main" xmlns:r="http://schemas.openxmlformats.org/officeDocument/2006/relationships">
  <sheetPr published="0">
    <tabColor theme="3"/>
    <pageSetUpPr fitToPage="1"/>
  </sheetPr>
  <dimension ref="A1:K44"/>
  <sheetViews>
    <sheetView showGridLines="0" zoomScaleNormal="100" zoomScaleSheetLayoutView="100" workbookViewId="0">
      <selection activeCell="G19" sqref="G19"/>
    </sheetView>
  </sheetViews>
  <sheetFormatPr baseColWidth="10" defaultColWidth="8.85546875" defaultRowHeight="12.75"/>
  <cols>
    <col min="1" max="1" width="96.7109375" style="2394" customWidth="1"/>
    <col min="2" max="2" width="30.5703125" style="2394" customWidth="1"/>
    <col min="3" max="5" width="22.5703125" style="2394" customWidth="1"/>
    <col min="6" max="10" width="12.7109375" style="2394" customWidth="1"/>
    <col min="11" max="11" width="10.5703125" style="2394" customWidth="1"/>
    <col min="12" max="16384" width="8.85546875" style="2394"/>
  </cols>
  <sheetData>
    <row r="1" spans="1:11" s="2385" customFormat="1" ht="18">
      <c r="A1" s="2209" t="s">
        <v>1465</v>
      </c>
      <c r="B1" s="2209"/>
      <c r="C1" s="2384"/>
      <c r="D1" s="2384"/>
      <c r="E1" s="2384"/>
      <c r="F1" s="2384"/>
      <c r="G1" s="2384"/>
      <c r="H1" s="2384"/>
      <c r="I1" s="2384"/>
      <c r="J1" s="2384"/>
      <c r="K1" s="2384"/>
    </row>
    <row r="2" spans="1:11" s="2387" customFormat="1">
      <c r="A2" s="2205" t="str">
        <f>'PAGE DE GARDE'!C8</f>
        <v>GAZ</v>
      </c>
      <c r="B2" s="2325" t="str">
        <f>'PAGE DE GARDE'!C10</f>
        <v>REALITE 2015 V0</v>
      </c>
      <c r="C2" s="2386"/>
      <c r="D2" s="2386"/>
      <c r="E2" s="2386"/>
      <c r="F2" s="2386"/>
      <c r="G2" s="2386"/>
      <c r="H2" s="2386"/>
      <c r="I2" s="2208"/>
      <c r="J2" s="2208"/>
      <c r="K2" s="2208"/>
    </row>
    <row r="3" spans="1:11" s="2387" customFormat="1">
      <c r="A3" s="2212" t="str">
        <f>'PAGE DE GARDE'!C7</f>
        <v>GRD</v>
      </c>
      <c r="B3" s="2208"/>
      <c r="C3" s="2386"/>
      <c r="D3" s="2386"/>
      <c r="E3" s="2386"/>
      <c r="F3" s="2386"/>
      <c r="G3" s="2386"/>
      <c r="H3" s="2386"/>
      <c r="I3" s="2208"/>
      <c r="J3" s="2208"/>
      <c r="K3" s="2208"/>
    </row>
    <row r="4" spans="1:11" s="2389" customFormat="1" ht="11.25" customHeight="1" thickBot="1">
      <c r="A4" s="2388"/>
      <c r="B4" s="2388"/>
    </row>
    <row r="5" spans="1:11" s="2389" customFormat="1" ht="11.25" customHeight="1">
      <c r="A5" s="2388"/>
      <c r="B5" s="2388"/>
      <c r="C5" s="2875" t="str">
        <f>'[4]PAGE DE GARDE'!$B$15</f>
        <v>BUDGET 2015</v>
      </c>
      <c r="D5" s="2878" t="str">
        <f>'[4]PAGE DE GARDE'!$B$14</f>
        <v>REALITE 2015</v>
      </c>
      <c r="E5" s="2878" t="s">
        <v>974</v>
      </c>
    </row>
    <row r="6" spans="1:11" s="2389" customFormat="1" ht="11.25" customHeight="1">
      <c r="A6" s="2388"/>
      <c r="B6" s="2388"/>
      <c r="C6" s="2876"/>
      <c r="D6" s="2879"/>
      <c r="E6" s="2879"/>
    </row>
    <row r="7" spans="1:11" s="2389" customFormat="1" ht="11.25" customHeight="1" thickBot="1">
      <c r="A7" s="2388"/>
      <c r="B7" s="2388"/>
      <c r="C7" s="2877"/>
      <c r="D7" s="2880"/>
      <c r="E7" s="2880"/>
    </row>
    <row r="8" spans="1:11" ht="15">
      <c r="A8" s="2390" t="s">
        <v>1466</v>
      </c>
      <c r="B8" s="2391" t="s">
        <v>1347</v>
      </c>
      <c r="C8" s="2392">
        <v>0</v>
      </c>
      <c r="D8" s="2393">
        <v>0</v>
      </c>
      <c r="E8" s="2393">
        <f>+C8-D8</f>
        <v>0</v>
      </c>
    </row>
    <row r="9" spans="1:11" ht="15">
      <c r="A9" s="2395" t="s">
        <v>1467</v>
      </c>
      <c r="B9" s="2396"/>
      <c r="C9" s="2397">
        <v>0.33989999999999998</v>
      </c>
      <c r="D9" s="2398">
        <v>0.33989999999999998</v>
      </c>
      <c r="E9" s="2398"/>
    </row>
    <row r="10" spans="1:11" ht="15">
      <c r="A10" s="2399" t="s">
        <v>1468</v>
      </c>
      <c r="B10" s="2400" t="s">
        <v>1469</v>
      </c>
      <c r="C10" s="2401">
        <f>C8/(1-C9)</f>
        <v>0</v>
      </c>
      <c r="D10" s="2402">
        <f t="shared" ref="D10" si="0">D8/(1-D9)</f>
        <v>0</v>
      </c>
      <c r="E10" s="2402"/>
    </row>
    <row r="11" spans="1:11" ht="15">
      <c r="A11" s="2395" t="s">
        <v>1470</v>
      </c>
      <c r="B11" s="2403" t="s">
        <v>1471</v>
      </c>
      <c r="C11" s="2404">
        <f>C10-C8</f>
        <v>0</v>
      </c>
      <c r="D11" s="2405">
        <f>D10-D8</f>
        <v>0</v>
      </c>
      <c r="E11" s="2405"/>
    </row>
    <row r="12" spans="1:11">
      <c r="A12" s="1037"/>
      <c r="B12" s="2406"/>
      <c r="C12" s="1170"/>
      <c r="D12" s="2407"/>
      <c r="E12" s="2407"/>
    </row>
    <row r="13" spans="1:11" ht="15">
      <c r="A13" s="2408" t="s">
        <v>1472</v>
      </c>
      <c r="B13" s="2409" t="s">
        <v>1473</v>
      </c>
      <c r="C13" s="2410">
        <f t="shared" ref="C13:D13" si="1">SUM(C14:C21)</f>
        <v>0</v>
      </c>
      <c r="D13" s="2410">
        <f t="shared" si="1"/>
        <v>0</v>
      </c>
      <c r="E13" s="2410">
        <f>+C13-D13</f>
        <v>0</v>
      </c>
    </row>
    <row r="14" spans="1:11">
      <c r="A14" s="1037" t="s">
        <v>1474</v>
      </c>
      <c r="B14" s="2411" t="s">
        <v>391</v>
      </c>
      <c r="C14" s="1170">
        <v>0</v>
      </c>
      <c r="D14" s="2407">
        <v>0</v>
      </c>
      <c r="E14" s="2407"/>
    </row>
    <row r="15" spans="1:11">
      <c r="A15" s="1037" t="s">
        <v>1475</v>
      </c>
      <c r="B15" s="2411" t="s">
        <v>392</v>
      </c>
      <c r="C15" s="1170">
        <v>0</v>
      </c>
      <c r="D15" s="2407">
        <v>0</v>
      </c>
      <c r="E15" s="2407"/>
    </row>
    <row r="16" spans="1:11">
      <c r="A16" s="1037" t="s">
        <v>1476</v>
      </c>
      <c r="B16" s="2411" t="s">
        <v>1477</v>
      </c>
      <c r="C16" s="1170">
        <v>0</v>
      </c>
      <c r="D16" s="2407">
        <v>0</v>
      </c>
      <c r="E16" s="2407"/>
    </row>
    <row r="17" spans="1:5">
      <c r="A17" s="1037" t="s">
        <v>1478</v>
      </c>
      <c r="B17" s="2411" t="s">
        <v>401</v>
      </c>
      <c r="C17" s="1170">
        <v>0</v>
      </c>
      <c r="D17" s="2407">
        <v>0</v>
      </c>
      <c r="E17" s="2407"/>
    </row>
    <row r="18" spans="1:5">
      <c r="A18" s="1037" t="s">
        <v>1479</v>
      </c>
      <c r="B18" s="2411" t="s">
        <v>402</v>
      </c>
      <c r="C18" s="1170">
        <v>0</v>
      </c>
      <c r="D18" s="2407">
        <v>0</v>
      </c>
      <c r="E18" s="2407"/>
    </row>
    <row r="19" spans="1:5">
      <c r="A19" s="1037" t="s">
        <v>1480</v>
      </c>
      <c r="B19" s="2411" t="s">
        <v>1481</v>
      </c>
      <c r="C19" s="1170">
        <v>0</v>
      </c>
      <c r="D19" s="2407">
        <v>0</v>
      </c>
      <c r="E19" s="2407"/>
    </row>
    <row r="20" spans="1:5">
      <c r="A20" s="1037" t="s">
        <v>1482</v>
      </c>
      <c r="B20" s="2411" t="s">
        <v>1483</v>
      </c>
      <c r="C20" s="1170">
        <v>0</v>
      </c>
      <c r="D20" s="2407">
        <v>0</v>
      </c>
      <c r="E20" s="2407"/>
    </row>
    <row r="21" spans="1:5">
      <c r="A21" s="2412" t="s">
        <v>1484</v>
      </c>
      <c r="B21" s="2411" t="s">
        <v>1485</v>
      </c>
      <c r="C21" s="1170">
        <v>0</v>
      </c>
      <c r="D21" s="2407">
        <v>0</v>
      </c>
      <c r="E21" s="2407"/>
    </row>
    <row r="22" spans="1:5" ht="15">
      <c r="A22" s="2395" t="s">
        <v>1467</v>
      </c>
      <c r="B22" s="2413">
        <v>0.33989999999999998</v>
      </c>
      <c r="C22" s="2414">
        <f>$B$22</f>
        <v>0.33989999999999998</v>
      </c>
      <c r="D22" s="2414">
        <f>$B$22</f>
        <v>0.33989999999999998</v>
      </c>
      <c r="E22" s="2415"/>
    </row>
    <row r="23" spans="1:5" ht="15">
      <c r="A23" s="2395" t="s">
        <v>1486</v>
      </c>
      <c r="B23" s="2411" t="s">
        <v>1487</v>
      </c>
      <c r="C23" s="2404">
        <f>C22*C13</f>
        <v>0</v>
      </c>
      <c r="D23" s="2405">
        <f>D22*D13</f>
        <v>0</v>
      </c>
      <c r="E23" s="2405"/>
    </row>
    <row r="24" spans="1:5" ht="15">
      <c r="A24" s="2416" t="s">
        <v>1488</v>
      </c>
      <c r="B24" s="2400" t="s">
        <v>1489</v>
      </c>
      <c r="C24" s="2417">
        <f>C23/(1-C22)</f>
        <v>0</v>
      </c>
      <c r="D24" s="2418">
        <f>D23/(1-D22)</f>
        <v>0</v>
      </c>
      <c r="E24" s="2418"/>
    </row>
    <row r="25" spans="1:5">
      <c r="A25" s="1037"/>
      <c r="B25" s="2406"/>
      <c r="C25" s="1170"/>
      <c r="D25" s="2407"/>
      <c r="E25" s="2407"/>
    </row>
    <row r="26" spans="1:5" ht="15">
      <c r="A26" s="2419" t="s">
        <v>1490</v>
      </c>
      <c r="B26" s="2420" t="s">
        <v>1491</v>
      </c>
      <c r="C26" s="2421">
        <f>C30*C31</f>
        <v>0</v>
      </c>
      <c r="D26" s="2410">
        <f>D30*D31</f>
        <v>0</v>
      </c>
      <c r="E26" s="2410">
        <f>+C26-D26</f>
        <v>0</v>
      </c>
    </row>
    <row r="27" spans="1:5">
      <c r="A27" s="2412" t="s">
        <v>1492</v>
      </c>
      <c r="B27" s="2411" t="s">
        <v>1493</v>
      </c>
      <c r="C27" s="2422">
        <v>0</v>
      </c>
      <c r="D27" s="2423">
        <v>0</v>
      </c>
      <c r="E27" s="2423"/>
    </row>
    <row r="28" spans="1:5">
      <c r="A28" s="2424" t="s">
        <v>1494</v>
      </c>
      <c r="B28" s="2411" t="s">
        <v>1495</v>
      </c>
      <c r="C28" s="2422">
        <v>0</v>
      </c>
      <c r="D28" s="2423">
        <v>0</v>
      </c>
      <c r="E28" s="2423"/>
    </row>
    <row r="29" spans="1:5">
      <c r="A29" s="1037" t="s">
        <v>1496</v>
      </c>
      <c r="B29" s="2411" t="s">
        <v>1497</v>
      </c>
      <c r="C29" s="2422">
        <v>0</v>
      </c>
      <c r="D29" s="2423">
        <v>0</v>
      </c>
      <c r="E29" s="2423"/>
    </row>
    <row r="30" spans="1:5">
      <c r="A30" s="1037" t="s">
        <v>1498</v>
      </c>
      <c r="B30" s="2411" t="s">
        <v>1499</v>
      </c>
      <c r="C30" s="2422">
        <f t="shared" ref="C30:D30" si="2">C27-C28-C29</f>
        <v>0</v>
      </c>
      <c r="D30" s="2423">
        <f t="shared" si="2"/>
        <v>0</v>
      </c>
      <c r="E30" s="2423"/>
    </row>
    <row r="31" spans="1:5" ht="15">
      <c r="A31" s="2395" t="s">
        <v>1500</v>
      </c>
      <c r="B31" s="2411" t="s">
        <v>1501</v>
      </c>
      <c r="C31" s="2425">
        <v>2.63E-2</v>
      </c>
      <c r="D31" s="2426">
        <v>2.63E-2</v>
      </c>
      <c r="E31" s="2426"/>
    </row>
    <row r="32" spans="1:5" ht="15">
      <c r="A32" s="2395" t="s">
        <v>1467</v>
      </c>
      <c r="B32" s="2413">
        <v>0.33989999999999998</v>
      </c>
      <c r="C32" s="2414">
        <f>$B$32</f>
        <v>0.33989999999999998</v>
      </c>
      <c r="D32" s="2414">
        <f>$B$32</f>
        <v>0.33989999999999998</v>
      </c>
      <c r="E32" s="2415"/>
    </row>
    <row r="33" spans="1:11" ht="15">
      <c r="A33" s="2395" t="s">
        <v>1502</v>
      </c>
      <c r="B33" s="2411" t="s">
        <v>1503</v>
      </c>
      <c r="C33" s="2404">
        <f>C32*C26</f>
        <v>0</v>
      </c>
      <c r="D33" s="2405">
        <f t="shared" ref="D33" si="3">D32*D26</f>
        <v>0</v>
      </c>
      <c r="E33" s="2405"/>
    </row>
    <row r="34" spans="1:11" ht="15">
      <c r="A34" s="2416" t="s">
        <v>1504</v>
      </c>
      <c r="B34" s="2400" t="s">
        <v>1505</v>
      </c>
      <c r="C34" s="2417">
        <f>C33/(1-C32)</f>
        <v>0</v>
      </c>
      <c r="D34" s="2418">
        <f>D33/(1-D32)</f>
        <v>0</v>
      </c>
      <c r="E34" s="2418"/>
    </row>
    <row r="35" spans="1:11" ht="15">
      <c r="A35" s="2427"/>
      <c r="B35" s="2428"/>
      <c r="C35" s="1170"/>
      <c r="D35" s="2407"/>
      <c r="E35" s="2407"/>
    </row>
    <row r="36" spans="1:11" ht="15">
      <c r="A36" s="2429" t="s">
        <v>1506</v>
      </c>
      <c r="B36" s="2430" t="s">
        <v>1507</v>
      </c>
      <c r="C36" s="2431">
        <f>C10+C24-C34</f>
        <v>0</v>
      </c>
      <c r="D36" s="2432">
        <f>D10+D24-D34</f>
        <v>0</v>
      </c>
      <c r="E36" s="2431">
        <f>+C36-D36</f>
        <v>0</v>
      </c>
    </row>
    <row r="37" spans="1:11" ht="15">
      <c r="A37" s="2433" t="s">
        <v>1508</v>
      </c>
      <c r="B37" s="2434" t="s">
        <v>1509</v>
      </c>
      <c r="C37" s="2435">
        <f>C36+C13-C26</f>
        <v>0</v>
      </c>
      <c r="D37" s="2436">
        <f>D36+D13-D26</f>
        <v>0</v>
      </c>
      <c r="E37" s="2436">
        <f>+C37-D37</f>
        <v>0</v>
      </c>
    </row>
    <row r="38" spans="1:11" ht="15">
      <c r="A38" s="2437" t="s">
        <v>1467</v>
      </c>
      <c r="B38" s="2438">
        <v>0.33989999999999998</v>
      </c>
      <c r="C38" s="2439">
        <v>0.33989999999999998</v>
      </c>
      <c r="D38" s="2440">
        <v>0.33989999999999998</v>
      </c>
      <c r="E38" s="2440">
        <v>0.33989999999999998</v>
      </c>
    </row>
    <row r="39" spans="1:11" ht="15">
      <c r="A39" s="2441" t="s">
        <v>1510</v>
      </c>
      <c r="B39" s="2442" t="s">
        <v>1511</v>
      </c>
      <c r="C39" s="2443">
        <f>(C37*C38)</f>
        <v>0</v>
      </c>
      <c r="D39" s="2444">
        <f>(D37*D38)</f>
        <v>0</v>
      </c>
      <c r="E39" s="2444">
        <f>(E37*E38)</f>
        <v>0</v>
      </c>
    </row>
    <row r="40" spans="1:11" ht="15">
      <c r="A40" s="2437" t="s">
        <v>1512</v>
      </c>
      <c r="B40" s="2438" t="s">
        <v>1513</v>
      </c>
      <c r="C40" s="2439" t="e">
        <f>C39/C36</f>
        <v>#DIV/0!</v>
      </c>
      <c r="D40" s="2440" t="e">
        <f>D39/D36</f>
        <v>#DIV/0!</v>
      </c>
      <c r="E40" s="2440" t="e">
        <f>E39/E36</f>
        <v>#DIV/0!</v>
      </c>
    </row>
    <row r="41" spans="1:11" ht="15.75" thickBot="1">
      <c r="A41" s="2445" t="s">
        <v>1514</v>
      </c>
      <c r="B41" s="2446" t="s">
        <v>1515</v>
      </c>
      <c r="C41" s="2447" t="e">
        <f>C39/C8</f>
        <v>#DIV/0!</v>
      </c>
      <c r="D41" s="2448" t="e">
        <f t="shared" ref="D41:E41" si="4">D39/D8</f>
        <v>#DIV/0!</v>
      </c>
      <c r="E41" s="2448" t="e">
        <f t="shared" si="4"/>
        <v>#DIV/0!</v>
      </c>
    </row>
    <row r="42" spans="1:11" ht="12" customHeight="1"/>
    <row r="43" spans="1:11">
      <c r="A43" s="2213"/>
      <c r="B43" s="2213"/>
      <c r="C43" s="2213"/>
      <c r="D43" s="2213"/>
      <c r="E43" s="2213"/>
      <c r="F43" s="2213"/>
      <c r="G43" s="2213"/>
      <c r="H43" s="2213"/>
      <c r="I43" s="2213"/>
      <c r="J43" s="2213"/>
      <c r="K43" s="2213"/>
    </row>
    <row r="44" spans="1:11">
      <c r="A44" s="2213"/>
      <c r="B44" s="2213"/>
      <c r="C44" s="2213"/>
      <c r="D44" s="2213"/>
      <c r="E44" s="2213"/>
      <c r="F44" s="2213"/>
      <c r="G44" s="2213"/>
      <c r="H44" s="2213"/>
      <c r="I44" s="2213"/>
      <c r="J44" s="2213"/>
      <c r="K44" s="2213"/>
    </row>
  </sheetData>
  <mergeCells count="3">
    <mergeCell ref="C5:C7"/>
    <mergeCell ref="D5:D7"/>
    <mergeCell ref="E5:E7"/>
  </mergeCells>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sheetPr published="0"/>
  <dimension ref="A1:G73"/>
  <sheetViews>
    <sheetView zoomScaleNormal="100" workbookViewId="0"/>
  </sheetViews>
  <sheetFormatPr baseColWidth="10" defaultColWidth="8.85546875" defaultRowHeight="12.75"/>
  <cols>
    <col min="1" max="1" width="10.140625" style="2324" customWidth="1"/>
    <col min="2" max="2" width="58.5703125" style="2324" customWidth="1"/>
    <col min="3" max="6" width="21.28515625" style="2324" customWidth="1"/>
    <col min="7" max="7" width="35.5703125" style="2324" customWidth="1"/>
    <col min="8" max="16384" width="8.85546875" style="2324"/>
  </cols>
  <sheetData>
    <row r="1" spans="1:6" ht="18">
      <c r="A1" s="2209" t="s">
        <v>1463</v>
      </c>
      <c r="B1" s="2209"/>
      <c r="C1" s="2323"/>
      <c r="D1" s="2323"/>
      <c r="E1" s="2323"/>
      <c r="F1" s="2323"/>
    </row>
    <row r="2" spans="1:6">
      <c r="A2" s="2205" t="str">
        <f>'PAGE DE GARDE'!C8</f>
        <v>GAZ</v>
      </c>
      <c r="B2" s="2325" t="str">
        <f>'PAGE DE GARDE'!C10</f>
        <v>REALITE 2015 V0</v>
      </c>
      <c r="C2" s="2326"/>
      <c r="D2" s="2327"/>
      <c r="E2" s="2326"/>
      <c r="F2" s="2326"/>
    </row>
    <row r="3" spans="1:6">
      <c r="A3" s="2212" t="str">
        <f>'PAGE DE GARDE'!C7</f>
        <v>GRD</v>
      </c>
      <c r="B3" s="2208"/>
      <c r="C3" s="2326"/>
      <c r="D3" s="2326"/>
      <c r="E3" s="2326"/>
      <c r="F3" s="2326"/>
    </row>
    <row r="4" spans="1:6" ht="13.5" thickBot="1"/>
    <row r="5" spans="1:6">
      <c r="A5" s="2328"/>
      <c r="B5" s="2329"/>
      <c r="C5" s="2329"/>
      <c r="D5" s="2329"/>
      <c r="E5" s="2329"/>
      <c r="F5" s="2330"/>
    </row>
    <row r="6" spans="1:6">
      <c r="A6" s="2331" t="s">
        <v>798</v>
      </c>
      <c r="B6" s="2332"/>
      <c r="C6" s="2333"/>
      <c r="D6" s="2333"/>
      <c r="E6" s="2333"/>
      <c r="F6" s="2334"/>
    </row>
    <row r="7" spans="1:6">
      <c r="A7" s="2331"/>
      <c r="B7" s="2332"/>
      <c r="C7" s="2333"/>
      <c r="D7" s="2333"/>
      <c r="E7" s="2333"/>
      <c r="F7" s="2334"/>
    </row>
    <row r="8" spans="1:6" ht="13.5" thickBot="1">
      <c r="A8" s="2335" t="s">
        <v>1063</v>
      </c>
      <c r="B8" s="2333"/>
      <c r="C8" s="2333"/>
      <c r="D8" s="2333"/>
      <c r="E8" s="2333"/>
      <c r="F8" s="2334"/>
    </row>
    <row r="9" spans="1:6" ht="12.75" customHeight="1">
      <c r="A9" s="2884" t="s">
        <v>800</v>
      </c>
      <c r="B9" s="2875" t="s">
        <v>801</v>
      </c>
      <c r="C9" s="2888" t="str">
        <f>'[4]PAGE DE GARDE'!$B$16</f>
        <v>REALITE 2014</v>
      </c>
      <c r="D9" s="2891" t="str">
        <f>'[4]PAGE DE GARDE'!$B$15</f>
        <v>BUDGET 2015</v>
      </c>
      <c r="E9" s="2891" t="str">
        <f>'[4]PAGE DE GARDE'!$B$14</f>
        <v>REALITE 2015</v>
      </c>
      <c r="F9" s="2878" t="s">
        <v>974</v>
      </c>
    </row>
    <row r="10" spans="1:6">
      <c r="A10" s="2894"/>
      <c r="B10" s="2876"/>
      <c r="C10" s="2895"/>
      <c r="D10" s="2896"/>
      <c r="E10" s="2892"/>
      <c r="F10" s="2879"/>
    </row>
    <row r="11" spans="1:6" ht="13.5" thickBot="1">
      <c r="A11" s="2886"/>
      <c r="B11" s="2877"/>
      <c r="C11" s="2890"/>
      <c r="D11" s="2893"/>
      <c r="E11" s="2893"/>
      <c r="F11" s="2880"/>
    </row>
    <row r="12" spans="1:6">
      <c r="A12" s="2336"/>
      <c r="B12" s="2337"/>
      <c r="C12" s="2338"/>
      <c r="D12" s="2339"/>
      <c r="E12" s="2339"/>
      <c r="F12" s="2340"/>
    </row>
    <row r="13" spans="1:6">
      <c r="A13" s="2341"/>
      <c r="B13" s="2342"/>
      <c r="C13" s="2343"/>
      <c r="D13" s="2344"/>
      <c r="E13" s="2344"/>
      <c r="F13" s="2345">
        <f>D13-E13</f>
        <v>0</v>
      </c>
    </row>
    <row r="14" spans="1:6">
      <c r="A14" s="2341"/>
      <c r="B14" s="2342"/>
      <c r="C14" s="2343"/>
      <c r="D14" s="2344"/>
      <c r="E14" s="2344"/>
      <c r="F14" s="2345">
        <f>D14-E14</f>
        <v>0</v>
      </c>
    </row>
    <row r="15" spans="1:6">
      <c r="A15" s="2341"/>
      <c r="B15" s="2342"/>
      <c r="C15" s="2343"/>
      <c r="D15" s="2344"/>
      <c r="E15" s="2344"/>
      <c r="F15" s="2345">
        <f t="shared" ref="F15:F27" si="0">D15-E15</f>
        <v>0</v>
      </c>
    </row>
    <row r="16" spans="1:6">
      <c r="A16" s="2341"/>
      <c r="B16" s="2342"/>
      <c r="C16" s="2343"/>
      <c r="D16" s="2344"/>
      <c r="E16" s="2344"/>
      <c r="F16" s="2345">
        <f t="shared" si="0"/>
        <v>0</v>
      </c>
    </row>
    <row r="17" spans="1:7">
      <c r="A17" s="2341"/>
      <c r="B17" s="2342"/>
      <c r="C17" s="2343"/>
      <c r="D17" s="2344"/>
      <c r="E17" s="2344"/>
      <c r="F17" s="2345">
        <f t="shared" si="0"/>
        <v>0</v>
      </c>
    </row>
    <row r="18" spans="1:7">
      <c r="A18" s="2341"/>
      <c r="B18" s="2342"/>
      <c r="C18" s="2343"/>
      <c r="D18" s="2344"/>
      <c r="E18" s="2344"/>
      <c r="F18" s="2345">
        <f>D18-E18</f>
        <v>0</v>
      </c>
    </row>
    <row r="19" spans="1:7">
      <c r="A19" s="2341"/>
      <c r="B19" s="2342"/>
      <c r="C19" s="2343"/>
      <c r="D19" s="2344"/>
      <c r="E19" s="2344"/>
      <c r="F19" s="2345">
        <f t="shared" si="0"/>
        <v>0</v>
      </c>
    </row>
    <row r="20" spans="1:7">
      <c r="A20" s="2341"/>
      <c r="B20" s="2342"/>
      <c r="C20" s="2343"/>
      <c r="D20" s="2344"/>
      <c r="E20" s="2344"/>
      <c r="F20" s="2345">
        <f t="shared" si="0"/>
        <v>0</v>
      </c>
    </row>
    <row r="21" spans="1:7">
      <c r="A21" s="2341"/>
      <c r="B21" s="2342"/>
      <c r="C21" s="2343"/>
      <c r="D21" s="2344"/>
      <c r="E21" s="2344"/>
      <c r="F21" s="2345">
        <f t="shared" si="0"/>
        <v>0</v>
      </c>
    </row>
    <row r="22" spans="1:7">
      <c r="A22" s="2341"/>
      <c r="B22" s="2342"/>
      <c r="C22" s="2343"/>
      <c r="D22" s="2344"/>
      <c r="E22" s="2344"/>
      <c r="F22" s="2345">
        <f t="shared" si="0"/>
        <v>0</v>
      </c>
    </row>
    <row r="23" spans="1:7">
      <c r="A23" s="2341"/>
      <c r="B23" s="2342"/>
      <c r="C23" s="2343"/>
      <c r="D23" s="2344"/>
      <c r="E23" s="2344"/>
      <c r="F23" s="2345">
        <f t="shared" si="0"/>
        <v>0</v>
      </c>
    </row>
    <row r="24" spans="1:7">
      <c r="A24" s="2341"/>
      <c r="B24" s="2342"/>
      <c r="C24" s="2343"/>
      <c r="D24" s="2344"/>
      <c r="E24" s="2344"/>
      <c r="F24" s="2345">
        <f t="shared" si="0"/>
        <v>0</v>
      </c>
    </row>
    <row r="25" spans="1:7">
      <c r="A25" s="2341"/>
      <c r="B25" s="2342"/>
      <c r="C25" s="2343"/>
      <c r="D25" s="2344"/>
      <c r="E25" s="2344"/>
      <c r="F25" s="2345">
        <f t="shared" si="0"/>
        <v>0</v>
      </c>
    </row>
    <row r="26" spans="1:7">
      <c r="A26" s="2341"/>
      <c r="B26" s="2342"/>
      <c r="C26" s="2343"/>
      <c r="D26" s="2344"/>
      <c r="E26" s="2344"/>
      <c r="F26" s="2345">
        <f t="shared" si="0"/>
        <v>0</v>
      </c>
    </row>
    <row r="27" spans="1:7">
      <c r="A27" s="2341"/>
      <c r="B27" s="2342"/>
      <c r="C27" s="2343"/>
      <c r="D27" s="2344"/>
      <c r="E27" s="2344"/>
      <c r="F27" s="2345">
        <f t="shared" si="0"/>
        <v>0</v>
      </c>
    </row>
    <row r="28" spans="1:7" ht="13.5" thickBot="1">
      <c r="A28" s="2336"/>
      <c r="B28" s="2337"/>
      <c r="C28" s="2346"/>
      <c r="D28" s="2347"/>
      <c r="E28" s="2347"/>
      <c r="F28" s="2348"/>
    </row>
    <row r="29" spans="1:7" ht="13.5" thickBot="1">
      <c r="A29" s="2349" t="s">
        <v>368</v>
      </c>
      <c r="B29" s="2350"/>
      <c r="C29" s="2351">
        <f>SUM(C12:C28)</f>
        <v>0</v>
      </c>
      <c r="D29" s="2352">
        <f t="shared" ref="D29:E29" si="1">SUM(D12:D28)</f>
        <v>0</v>
      </c>
      <c r="E29" s="2352">
        <f t="shared" si="1"/>
        <v>0</v>
      </c>
      <c r="F29" s="2353">
        <f>D29-E29</f>
        <v>0</v>
      </c>
      <c r="G29" s="2354" t="s">
        <v>1065</v>
      </c>
    </row>
    <row r="30" spans="1:7" ht="13.5" thickBot="1">
      <c r="A30" s="2355"/>
      <c r="B30" s="2356"/>
      <c r="C30" s="2356"/>
      <c r="D30" s="2356"/>
      <c r="E30" s="2356"/>
      <c r="F30" s="2357"/>
      <c r="G30" s="2358"/>
    </row>
    <row r="31" spans="1:7" ht="13.5" thickBot="1">
      <c r="A31" s="2359" t="s">
        <v>1064</v>
      </c>
      <c r="B31" s="2360"/>
      <c r="C31" s="2360"/>
      <c r="D31" s="2360"/>
      <c r="E31" s="2360"/>
      <c r="F31" s="2361"/>
    </row>
    <row r="32" spans="1:7" ht="12.75" customHeight="1">
      <c r="A32" s="2884" t="s">
        <v>800</v>
      </c>
      <c r="B32" s="2875" t="s">
        <v>801</v>
      </c>
      <c r="C32" s="2888" t="str">
        <f>'[4]PAGE DE GARDE'!$B$16</f>
        <v>REALITE 2014</v>
      </c>
      <c r="D32" s="2891" t="str">
        <f>'[4]PAGE DE GARDE'!$B$15</f>
        <v>BUDGET 2015</v>
      </c>
      <c r="E32" s="2891" t="str">
        <f>'[4]PAGE DE GARDE'!$B$14</f>
        <v>REALITE 2015</v>
      </c>
      <c r="F32" s="2878" t="s">
        <v>974</v>
      </c>
    </row>
    <row r="33" spans="1:6">
      <c r="A33" s="2885"/>
      <c r="B33" s="2887"/>
      <c r="C33" s="2889"/>
      <c r="D33" s="2892"/>
      <c r="E33" s="2892"/>
      <c r="F33" s="2879"/>
    </row>
    <row r="34" spans="1:6" ht="13.5" thickBot="1">
      <c r="A34" s="2886"/>
      <c r="B34" s="2877"/>
      <c r="C34" s="2890"/>
      <c r="D34" s="2893"/>
      <c r="E34" s="2893"/>
      <c r="F34" s="2880"/>
    </row>
    <row r="35" spans="1:6">
      <c r="A35" s="2336"/>
      <c r="B35" s="2337"/>
      <c r="C35" s="2338"/>
      <c r="D35" s="2339"/>
      <c r="E35" s="2339"/>
      <c r="F35" s="2340"/>
    </row>
    <row r="36" spans="1:6">
      <c r="A36" s="2341"/>
      <c r="B36" s="2342"/>
      <c r="C36" s="2343"/>
      <c r="D36" s="2344"/>
      <c r="E36" s="2344"/>
      <c r="F36" s="2345">
        <f t="shared" ref="F36:F50" si="2">D36-E36</f>
        <v>0</v>
      </c>
    </row>
    <row r="37" spans="1:6">
      <c r="A37" s="2341"/>
      <c r="B37" s="2342"/>
      <c r="C37" s="2343"/>
      <c r="D37" s="2344"/>
      <c r="E37" s="2344"/>
      <c r="F37" s="2345">
        <f t="shared" si="2"/>
        <v>0</v>
      </c>
    </row>
    <row r="38" spans="1:6">
      <c r="A38" s="2341"/>
      <c r="B38" s="2342"/>
      <c r="C38" s="2343"/>
      <c r="D38" s="2344"/>
      <c r="E38" s="2344"/>
      <c r="F38" s="2345">
        <f t="shared" si="2"/>
        <v>0</v>
      </c>
    </row>
    <row r="39" spans="1:6">
      <c r="A39" s="2341"/>
      <c r="B39" s="2342"/>
      <c r="C39" s="2343"/>
      <c r="D39" s="2344"/>
      <c r="E39" s="2344"/>
      <c r="F39" s="2345">
        <f t="shared" si="2"/>
        <v>0</v>
      </c>
    </row>
    <row r="40" spans="1:6">
      <c r="A40" s="2341"/>
      <c r="B40" s="2342"/>
      <c r="C40" s="2343"/>
      <c r="D40" s="2344"/>
      <c r="E40" s="2344"/>
      <c r="F40" s="2345">
        <f t="shared" si="2"/>
        <v>0</v>
      </c>
    </row>
    <row r="41" spans="1:6">
      <c r="A41" s="2341"/>
      <c r="B41" s="2342"/>
      <c r="C41" s="2343"/>
      <c r="D41" s="2344"/>
      <c r="E41" s="2344"/>
      <c r="F41" s="2345">
        <f t="shared" si="2"/>
        <v>0</v>
      </c>
    </row>
    <row r="42" spans="1:6">
      <c r="A42" s="2341"/>
      <c r="B42" s="2342"/>
      <c r="C42" s="2343"/>
      <c r="D42" s="2344"/>
      <c r="E42" s="2344"/>
      <c r="F42" s="2345">
        <f t="shared" si="2"/>
        <v>0</v>
      </c>
    </row>
    <row r="43" spans="1:6">
      <c r="A43" s="2341"/>
      <c r="B43" s="2342"/>
      <c r="C43" s="2343"/>
      <c r="D43" s="2344"/>
      <c r="E43" s="2344"/>
      <c r="F43" s="2345">
        <f t="shared" si="2"/>
        <v>0</v>
      </c>
    </row>
    <row r="44" spans="1:6">
      <c r="A44" s="2341"/>
      <c r="B44" s="2342"/>
      <c r="C44" s="2343"/>
      <c r="D44" s="2344"/>
      <c r="E44" s="2344"/>
      <c r="F44" s="2345">
        <f t="shared" si="2"/>
        <v>0</v>
      </c>
    </row>
    <row r="45" spans="1:6">
      <c r="A45" s="2341"/>
      <c r="B45" s="2342"/>
      <c r="C45" s="2343"/>
      <c r="D45" s="2344"/>
      <c r="E45" s="2344"/>
      <c r="F45" s="2345">
        <f t="shared" si="2"/>
        <v>0</v>
      </c>
    </row>
    <row r="46" spans="1:6">
      <c r="A46" s="2341"/>
      <c r="B46" s="2342"/>
      <c r="C46" s="2343"/>
      <c r="D46" s="2344"/>
      <c r="E46" s="2344"/>
      <c r="F46" s="2345">
        <f t="shared" si="2"/>
        <v>0</v>
      </c>
    </row>
    <row r="47" spans="1:6">
      <c r="A47" s="2341"/>
      <c r="B47" s="2342"/>
      <c r="C47" s="2343"/>
      <c r="D47" s="2344"/>
      <c r="E47" s="2344"/>
      <c r="F47" s="2345">
        <f t="shared" si="2"/>
        <v>0</v>
      </c>
    </row>
    <row r="48" spans="1:6">
      <c r="A48" s="2341"/>
      <c r="B48" s="2342"/>
      <c r="C48" s="2343"/>
      <c r="D48" s="2344"/>
      <c r="E48" s="2344"/>
      <c r="F48" s="2345">
        <f t="shared" si="2"/>
        <v>0</v>
      </c>
    </row>
    <row r="49" spans="1:7">
      <c r="A49" s="2341"/>
      <c r="B49" s="2342"/>
      <c r="C49" s="2343"/>
      <c r="D49" s="2344"/>
      <c r="E49" s="2344"/>
      <c r="F49" s="2345">
        <f t="shared" si="2"/>
        <v>0</v>
      </c>
    </row>
    <row r="50" spans="1:7">
      <c r="A50" s="2341"/>
      <c r="B50" s="2342"/>
      <c r="C50" s="2343"/>
      <c r="D50" s="2344"/>
      <c r="E50" s="2344"/>
      <c r="F50" s="2345">
        <f t="shared" si="2"/>
        <v>0</v>
      </c>
    </row>
    <row r="51" spans="1:7" ht="13.5" thickBot="1">
      <c r="A51" s="2336"/>
      <c r="B51" s="2337"/>
      <c r="C51" s="2346"/>
      <c r="D51" s="2347"/>
      <c r="E51" s="2347"/>
      <c r="F51" s="2348"/>
    </row>
    <row r="52" spans="1:7" ht="13.5" thickBot="1">
      <c r="A52" s="2349" t="s">
        <v>368</v>
      </c>
      <c r="B52" s="2350"/>
      <c r="C52" s="2351">
        <f>SUM(C35:C51)</f>
        <v>0</v>
      </c>
      <c r="D52" s="2352">
        <f t="shared" ref="D52:E52" si="3">SUM(D35:D51)</f>
        <v>0</v>
      </c>
      <c r="E52" s="2352">
        <f t="shared" si="3"/>
        <v>0</v>
      </c>
      <c r="F52" s="2353">
        <f>D52-E52</f>
        <v>0</v>
      </c>
      <c r="G52" s="2354" t="s">
        <v>1066</v>
      </c>
    </row>
    <row r="53" spans="1:7" ht="13.5" thickBot="1">
      <c r="A53" s="2362"/>
      <c r="B53" s="2363"/>
      <c r="C53" s="2363"/>
      <c r="D53" s="2363"/>
      <c r="E53" s="2363"/>
      <c r="F53" s="2363"/>
    </row>
    <row r="54" spans="1:7" ht="13.5" thickBot="1">
      <c r="A54" s="2349" t="s">
        <v>1067</v>
      </c>
      <c r="B54" s="2350"/>
      <c r="C54" s="2349">
        <f>C29+C52</f>
        <v>0</v>
      </c>
      <c r="D54" s="2352">
        <f>D29+D52</f>
        <v>0</v>
      </c>
      <c r="E54" s="2352">
        <f>E29+E52</f>
        <v>0</v>
      </c>
      <c r="F54" s="2364">
        <f>F29+F52</f>
        <v>0</v>
      </c>
      <c r="G54" s="2354" t="s">
        <v>651</v>
      </c>
    </row>
    <row r="55" spans="1:7">
      <c r="A55" s="2365"/>
      <c r="B55" s="2366"/>
      <c r="C55" s="2366"/>
      <c r="D55" s="2366"/>
      <c r="E55" s="2366"/>
      <c r="F55" s="2366"/>
    </row>
    <row r="56" spans="1:7" ht="13.5" thickBot="1">
      <c r="A56" s="2367"/>
      <c r="B56" s="2368"/>
      <c r="C56" s="2368"/>
      <c r="D56" s="2368"/>
      <c r="E56" s="2368"/>
      <c r="F56" s="2368"/>
    </row>
    <row r="57" spans="1:7" ht="14.25">
      <c r="A57" s="2369" t="s">
        <v>976</v>
      </c>
      <c r="B57" s="2370"/>
      <c r="C57" s="2371"/>
      <c r="D57" s="2371"/>
      <c r="E57" s="2371"/>
      <c r="F57" s="2372"/>
    </row>
    <row r="58" spans="1:7" ht="12.75" customHeight="1">
      <c r="A58" s="2373"/>
      <c r="B58" s="2374"/>
      <c r="C58" s="2374"/>
      <c r="D58" s="2374"/>
      <c r="E58" s="2374"/>
      <c r="F58" s="2375"/>
    </row>
    <row r="59" spans="1:7" ht="12.75" customHeight="1">
      <c r="A59" s="2881" t="s">
        <v>975</v>
      </c>
      <c r="B59" s="2882"/>
      <c r="C59" s="2882"/>
      <c r="D59" s="2882"/>
      <c r="E59" s="2882"/>
      <c r="F59" s="2883"/>
    </row>
    <row r="60" spans="1:7" ht="12.75" customHeight="1">
      <c r="A60" s="2881"/>
      <c r="B60" s="2882"/>
      <c r="C60" s="2882"/>
      <c r="D60" s="2882"/>
      <c r="E60" s="2882"/>
      <c r="F60" s="2883"/>
    </row>
    <row r="61" spans="1:7" ht="12.75" customHeight="1">
      <c r="A61" s="2376"/>
      <c r="B61" s="2377"/>
      <c r="C61" s="2377"/>
      <c r="D61" s="2377"/>
      <c r="E61" s="2377"/>
      <c r="F61" s="2378"/>
    </row>
    <row r="62" spans="1:7" ht="12.75" customHeight="1">
      <c r="A62" s="2376"/>
      <c r="B62" s="2377"/>
      <c r="C62" s="2377"/>
      <c r="D62" s="2377"/>
      <c r="E62" s="2377"/>
      <c r="F62" s="2378"/>
    </row>
    <row r="63" spans="1:7">
      <c r="A63" s="1415"/>
      <c r="B63" s="2377"/>
      <c r="C63" s="2377"/>
      <c r="D63" s="2377"/>
      <c r="E63" s="2377"/>
      <c r="F63" s="2378"/>
    </row>
    <row r="64" spans="1:7">
      <c r="A64" s="2376"/>
      <c r="B64" s="2377"/>
      <c r="C64" s="2377"/>
      <c r="D64" s="2377"/>
      <c r="E64" s="2377"/>
      <c r="F64" s="2378"/>
    </row>
    <row r="65" spans="1:6" ht="13.5" thickBot="1">
      <c r="A65" s="2592"/>
      <c r="B65" s="2593"/>
      <c r="C65" s="2593"/>
      <c r="D65" s="2593"/>
      <c r="E65" s="2593"/>
      <c r="F65" s="2594"/>
    </row>
    <row r="66" spans="1:6">
      <c r="A66" s="2595"/>
      <c r="B66" s="2595"/>
      <c r="C66" s="2595"/>
      <c r="D66" s="2595"/>
      <c r="E66" s="2595"/>
      <c r="F66" s="2595"/>
    </row>
    <row r="67" spans="1:6">
      <c r="A67" s="2379"/>
      <c r="B67" s="2379"/>
      <c r="C67" s="2379"/>
      <c r="D67" s="2379"/>
      <c r="E67" s="2379"/>
      <c r="F67" s="2379"/>
    </row>
    <row r="68" spans="1:6">
      <c r="A68" s="2380"/>
      <c r="B68" s="2380"/>
      <c r="C68" s="2380"/>
      <c r="D68" s="2380"/>
      <c r="E68" s="2380"/>
      <c r="F68" s="2380"/>
    </row>
    <row r="69" spans="1:6" ht="18">
      <c r="A69" s="2596" t="s">
        <v>509</v>
      </c>
      <c r="B69" s="2380"/>
      <c r="C69" s="2380"/>
      <c r="D69" s="2380"/>
      <c r="E69" s="2380"/>
      <c r="F69" s="2380"/>
    </row>
    <row r="70" spans="1:6" s="2383" customFormat="1">
      <c r="A70" s="2597" t="s">
        <v>1464</v>
      </c>
      <c r="B70" s="2381" t="str">
        <f>ANNEXES!D22</f>
        <v xml:space="preserve">Une copie du courrier émanant du fonds de participation valorisant le montant de l'indemnité due par le GRD pour l'année 2015. </v>
      </c>
      <c r="C70" s="2382"/>
      <c r="D70" s="2382"/>
      <c r="E70" s="2382"/>
      <c r="F70" s="2382"/>
    </row>
    <row r="71" spans="1:6" s="2383" customFormat="1">
      <c r="A71" s="2382"/>
      <c r="B71" s="2382"/>
      <c r="C71" s="2382"/>
      <c r="D71" s="2382"/>
      <c r="E71" s="2382"/>
      <c r="F71" s="2382"/>
    </row>
    <row r="72" spans="1:6">
      <c r="A72" s="2380"/>
      <c r="B72" s="2380"/>
      <c r="C72" s="2380"/>
      <c r="D72" s="2380"/>
      <c r="E72" s="2380"/>
      <c r="F72" s="2380"/>
    </row>
    <row r="73" spans="1:6">
      <c r="A73" s="2380"/>
      <c r="B73" s="2380"/>
      <c r="C73" s="2380"/>
      <c r="D73" s="2380"/>
      <c r="E73" s="2380"/>
      <c r="F73" s="2380"/>
    </row>
  </sheetData>
  <mergeCells count="14">
    <mergeCell ref="F9:F11"/>
    <mergeCell ref="A9:A11"/>
    <mergeCell ref="B9:B11"/>
    <mergeCell ref="C9:C11"/>
    <mergeCell ref="D9:D11"/>
    <mergeCell ref="E9:E11"/>
    <mergeCell ref="A59:F59"/>
    <mergeCell ref="A60:F60"/>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4" orientation="landscape" r:id="rId1"/>
</worksheet>
</file>

<file path=xl/worksheets/sheet69.xml><?xml version="1.0" encoding="utf-8"?>
<worksheet xmlns="http://schemas.openxmlformats.org/spreadsheetml/2006/main" xmlns:r="http://schemas.openxmlformats.org/officeDocument/2006/relationships">
  <sheetPr published="0" enableFormatConditionsCalculation="0">
    <pageSetUpPr fitToPage="1"/>
  </sheetPr>
  <dimension ref="A1:H33"/>
  <sheetViews>
    <sheetView showGridLines="0" zoomScaleNormal="100" zoomScaleSheetLayoutView="100" workbookViewId="0">
      <selection activeCell="C39" sqref="C39"/>
    </sheetView>
  </sheetViews>
  <sheetFormatPr baseColWidth="10" defaultColWidth="8.85546875" defaultRowHeight="12.75"/>
  <cols>
    <col min="1" max="1" width="20" style="352" customWidth="1"/>
    <col min="2" max="2" width="55.7109375" style="352" customWidth="1"/>
    <col min="3" max="6" width="20" style="352" customWidth="1"/>
    <col min="7" max="16384" width="8.85546875" style="352"/>
  </cols>
  <sheetData>
    <row r="1" spans="1:6" ht="18">
      <c r="A1" s="75" t="s">
        <v>1256</v>
      </c>
      <c r="B1" s="75"/>
      <c r="C1" s="506"/>
      <c r="D1" s="506"/>
      <c r="E1" s="506"/>
      <c r="F1" s="506"/>
    </row>
    <row r="2" spans="1:6">
      <c r="A2" s="62" t="str">
        <f>'PAGE DE GARDE'!C8</f>
        <v>GAZ</v>
      </c>
      <c r="B2" s="953" t="str">
        <f>'PAGE DE GARDE'!C10</f>
        <v>REALITE 2015 V0</v>
      </c>
      <c r="C2" s="508"/>
      <c r="D2" s="508"/>
      <c r="E2" s="508"/>
      <c r="F2" s="508"/>
    </row>
    <row r="3" spans="1:6">
      <c r="A3" s="270" t="str">
        <f>'PAGE DE GARDE'!C7</f>
        <v>GRD</v>
      </c>
      <c r="B3" s="73"/>
      <c r="C3" s="508"/>
      <c r="D3" s="508"/>
      <c r="E3" s="508"/>
      <c r="F3" s="508"/>
    </row>
    <row r="4" spans="1:6" ht="13.5" thickBot="1"/>
    <row r="5" spans="1:6">
      <c r="A5" s="763"/>
      <c r="B5" s="764"/>
      <c r="C5" s="764"/>
      <c r="D5" s="764"/>
      <c r="E5" s="764"/>
      <c r="F5" s="937"/>
    </row>
    <row r="6" spans="1:6">
      <c r="A6" s="765" t="s">
        <v>798</v>
      </c>
      <c r="B6" s="766"/>
      <c r="C6" s="767"/>
      <c r="D6" s="767"/>
      <c r="E6" s="767"/>
      <c r="F6" s="768"/>
    </row>
    <row r="7" spans="1:6" ht="13.5" thickBot="1">
      <c r="A7" s="769"/>
      <c r="B7" s="767"/>
      <c r="C7" s="767"/>
      <c r="D7" s="767"/>
      <c r="E7" s="767"/>
      <c r="F7" s="768"/>
    </row>
    <row r="8" spans="1:6" ht="12.75" customHeight="1">
      <c r="A8" s="2737" t="s">
        <v>800</v>
      </c>
      <c r="B8" s="2726" t="s">
        <v>801</v>
      </c>
      <c r="C8" s="2765" t="str">
        <f>'PAGE DE GARDE'!$B$16</f>
        <v>REALITE 2014</v>
      </c>
      <c r="D8" s="2729" t="str">
        <f>'PAGE DE GARDE'!$B$15</f>
        <v>BUDGET 2015</v>
      </c>
      <c r="E8" s="2729" t="str">
        <f>'PAGE DE GARDE'!$B$14</f>
        <v>REALITE 2015</v>
      </c>
      <c r="F8" s="2762" t="s">
        <v>974</v>
      </c>
    </row>
    <row r="9" spans="1:6">
      <c r="A9" s="2738"/>
      <c r="B9" s="2727"/>
      <c r="C9" s="2769"/>
      <c r="D9" s="2761"/>
      <c r="E9" s="2761"/>
      <c r="F9" s="2763"/>
    </row>
    <row r="10" spans="1:6" ht="13.5" thickBot="1">
      <c r="A10" s="2739"/>
      <c r="B10" s="2740"/>
      <c r="C10" s="2770"/>
      <c r="D10" s="2741"/>
      <c r="E10" s="2731"/>
      <c r="F10" s="2764"/>
    </row>
    <row r="11" spans="1:6">
      <c r="A11" s="770"/>
      <c r="B11" s="771"/>
      <c r="C11" s="770"/>
      <c r="D11" s="779"/>
      <c r="E11" s="779"/>
      <c r="F11" s="796"/>
    </row>
    <row r="12" spans="1:6">
      <c r="A12" s="774"/>
      <c r="B12" s="775"/>
      <c r="C12" s="774"/>
      <c r="D12" s="777"/>
      <c r="E12" s="777"/>
      <c r="F12" s="1271">
        <f t="shared" ref="F12:F23" si="0">D12-E12</f>
        <v>0</v>
      </c>
    </row>
    <row r="13" spans="1:6">
      <c r="A13" s="774"/>
      <c r="B13" s="775"/>
      <c r="C13" s="774"/>
      <c r="D13" s="777"/>
      <c r="E13" s="777"/>
      <c r="F13" s="1271">
        <f t="shared" si="0"/>
        <v>0</v>
      </c>
    </row>
    <row r="14" spans="1:6">
      <c r="A14" s="774"/>
      <c r="B14" s="775"/>
      <c r="C14" s="774"/>
      <c r="D14" s="777"/>
      <c r="E14" s="777"/>
      <c r="F14" s="1271">
        <f t="shared" si="0"/>
        <v>0</v>
      </c>
    </row>
    <row r="15" spans="1:6">
      <c r="A15" s="774"/>
      <c r="B15" s="775"/>
      <c r="C15" s="774"/>
      <c r="D15" s="777"/>
      <c r="E15" s="777"/>
      <c r="F15" s="1271">
        <f t="shared" si="0"/>
        <v>0</v>
      </c>
    </row>
    <row r="16" spans="1:6">
      <c r="A16" s="774"/>
      <c r="B16" s="775"/>
      <c r="C16" s="774"/>
      <c r="D16" s="777"/>
      <c r="E16" s="777"/>
      <c r="F16" s="1271">
        <f t="shared" si="0"/>
        <v>0</v>
      </c>
    </row>
    <row r="17" spans="1:8">
      <c r="A17" s="774"/>
      <c r="B17" s="775"/>
      <c r="C17" s="774"/>
      <c r="D17" s="777"/>
      <c r="E17" s="777"/>
      <c r="F17" s="1271">
        <f t="shared" si="0"/>
        <v>0</v>
      </c>
    </row>
    <row r="18" spans="1:8">
      <c r="A18" s="774"/>
      <c r="B18" s="775"/>
      <c r="C18" s="774"/>
      <c r="D18" s="777"/>
      <c r="E18" s="777"/>
      <c r="F18" s="1271">
        <f t="shared" si="0"/>
        <v>0</v>
      </c>
    </row>
    <row r="19" spans="1:8">
      <c r="A19" s="774"/>
      <c r="B19" s="775"/>
      <c r="C19" s="774"/>
      <c r="D19" s="777"/>
      <c r="E19" s="777"/>
      <c r="F19" s="1271">
        <f t="shared" si="0"/>
        <v>0</v>
      </c>
    </row>
    <row r="20" spans="1:8">
      <c r="A20" s="774"/>
      <c r="B20" s="775"/>
      <c r="C20" s="774"/>
      <c r="D20" s="777"/>
      <c r="E20" s="777"/>
      <c r="F20" s="1271">
        <f t="shared" si="0"/>
        <v>0</v>
      </c>
    </row>
    <row r="21" spans="1:8">
      <c r="A21" s="774"/>
      <c r="B21" s="775"/>
      <c r="C21" s="774"/>
      <c r="D21" s="777"/>
      <c r="E21" s="777"/>
      <c r="F21" s="1271">
        <f t="shared" si="0"/>
        <v>0</v>
      </c>
    </row>
    <row r="22" spans="1:8">
      <c r="A22" s="774"/>
      <c r="B22" s="775"/>
      <c r="C22" s="774"/>
      <c r="D22" s="777"/>
      <c r="E22" s="777"/>
      <c r="F22" s="1271">
        <f t="shared" si="0"/>
        <v>0</v>
      </c>
    </row>
    <row r="23" spans="1:8">
      <c r="A23" s="774"/>
      <c r="B23" s="775"/>
      <c r="C23" s="774"/>
      <c r="D23" s="777"/>
      <c r="E23" s="777"/>
      <c r="F23" s="1271">
        <f t="shared" si="0"/>
        <v>0</v>
      </c>
    </row>
    <row r="24" spans="1:8" ht="13.5" thickBot="1">
      <c r="A24" s="770"/>
      <c r="B24" s="771"/>
      <c r="C24" s="770"/>
      <c r="D24" s="779"/>
      <c r="E24" s="779"/>
      <c r="F24" s="796"/>
    </row>
    <row r="25" spans="1:8" ht="13.5" thickBot="1">
      <c r="A25" s="780" t="s">
        <v>368</v>
      </c>
      <c r="B25" s="781"/>
      <c r="C25" s="780">
        <f>SUM(C6:C24)</f>
        <v>0</v>
      </c>
      <c r="D25" s="783">
        <f t="shared" ref="D25:F25" si="1">SUM(D6:D24)</f>
        <v>0</v>
      </c>
      <c r="E25" s="783">
        <f t="shared" si="1"/>
        <v>0</v>
      </c>
      <c r="F25" s="1293">
        <f t="shared" si="1"/>
        <v>0</v>
      </c>
    </row>
    <row r="26" spans="1:8">
      <c r="A26" s="786"/>
      <c r="B26" s="787"/>
      <c r="C26" s="787"/>
      <c r="D26" s="787"/>
      <c r="E26" s="787"/>
      <c r="F26" s="788"/>
    </row>
    <row r="27" spans="1:8">
      <c r="A27" s="2758"/>
      <c r="B27" s="2759"/>
      <c r="C27" s="2759"/>
      <c r="D27" s="2759"/>
      <c r="E27" s="2759"/>
      <c r="F27" s="2760"/>
    </row>
    <row r="28" spans="1:8" ht="13.5" thickBot="1">
      <c r="A28" s="793"/>
      <c r="B28" s="794"/>
      <c r="C28" s="794"/>
      <c r="D28" s="794"/>
      <c r="E28" s="794"/>
      <c r="F28" s="797"/>
    </row>
    <row r="29" spans="1:8">
      <c r="A29" s="789"/>
      <c r="B29" s="790"/>
      <c r="C29" s="790"/>
      <c r="D29" s="790"/>
      <c r="E29" s="790"/>
      <c r="F29" s="790"/>
    </row>
    <row r="30" spans="1:8" ht="12.75" customHeight="1">
      <c r="A30" s="789"/>
      <c r="B30" s="790"/>
      <c r="C30" s="790"/>
      <c r="D30" s="790"/>
      <c r="E30" s="790"/>
      <c r="F30" s="790"/>
    </row>
    <row r="31" spans="1:8" ht="18">
      <c r="A31" s="469" t="s">
        <v>509</v>
      </c>
      <c r="B31" s="555"/>
      <c r="C31" s="555"/>
      <c r="D31" s="555"/>
      <c r="E31" s="555"/>
      <c r="F31" s="555"/>
      <c r="G31" s="756"/>
      <c r="H31" s="756"/>
    </row>
    <row r="32" spans="1:8" s="485" customFormat="1" ht="12.75" customHeight="1">
      <c r="A32" s="2462" t="s">
        <v>1123</v>
      </c>
      <c r="B32" s="2785" t="str">
        <f>ANNEXES!D23</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32" s="2785"/>
      <c r="D32" s="2785"/>
      <c r="E32" s="2785"/>
      <c r="F32" s="2785"/>
      <c r="G32" s="2461"/>
      <c r="H32" s="2461"/>
    </row>
    <row r="33" spans="1:8" s="485" customFormat="1">
      <c r="A33" s="2464"/>
      <c r="B33" s="2785"/>
      <c r="C33" s="2785"/>
      <c r="D33" s="2785"/>
      <c r="E33" s="2785"/>
      <c r="F33" s="2785"/>
      <c r="G33" s="2461"/>
      <c r="H33" s="2461"/>
    </row>
  </sheetData>
  <mergeCells count="8">
    <mergeCell ref="B32:F33"/>
    <mergeCell ref="F8:F10"/>
    <mergeCell ref="A27:F27"/>
    <mergeCell ref="A8:A10"/>
    <mergeCell ref="B8:B10"/>
    <mergeCell ref="C8:C10"/>
    <mergeCell ref="D8:D10"/>
    <mergeCell ref="E8:E10"/>
  </mergeCells>
  <phoneticPr fontId="63"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sheetPr published="0">
    <pageSetUpPr fitToPage="1"/>
  </sheetPr>
  <dimension ref="A1:H87"/>
  <sheetViews>
    <sheetView zoomScaleNormal="100" zoomScaleSheetLayoutView="100" workbookViewId="0">
      <selection activeCell="F38" sqref="F38"/>
    </sheetView>
  </sheetViews>
  <sheetFormatPr baseColWidth="10" defaultColWidth="8.85546875" defaultRowHeight="12.75"/>
  <cols>
    <col min="1" max="1" width="1.42578125" style="208" customWidth="1"/>
    <col min="2" max="2" width="4.7109375" style="208" customWidth="1"/>
    <col min="3" max="3" width="34.85546875" style="208" bestFit="1" customWidth="1"/>
    <col min="4" max="4" width="40.140625" style="208" customWidth="1"/>
    <col min="5" max="5" width="6.7109375" style="208" customWidth="1"/>
    <col min="6" max="8" width="25.7109375" style="208" customWidth="1"/>
    <col min="9" max="16384" width="8.85546875" style="208"/>
  </cols>
  <sheetData>
    <row r="1" spans="1:8" s="275" customFormat="1" ht="18">
      <c r="A1" s="75" t="s">
        <v>1294</v>
      </c>
      <c r="B1" s="82"/>
      <c r="C1" s="82"/>
      <c r="D1" s="75"/>
      <c r="E1" s="75"/>
      <c r="F1" s="75"/>
      <c r="G1" s="78"/>
      <c r="H1" s="75"/>
    </row>
    <row r="2" spans="1:8" s="276" customFormat="1" ht="11.25">
      <c r="A2" s="62" t="str">
        <f>'PAGE DE GARDE'!C8</f>
        <v>GAZ</v>
      </c>
      <c r="B2" s="73"/>
      <c r="C2" s="73"/>
      <c r="D2" s="63"/>
      <c r="E2" s="63" t="str">
        <f>'PAGE DE GARDE'!C10</f>
        <v>REALITE 2015 V0</v>
      </c>
      <c r="F2" s="62"/>
      <c r="G2" s="70"/>
      <c r="H2" s="62"/>
    </row>
    <row r="3" spans="1:8" s="276" customFormat="1" ht="11.25">
      <c r="A3" s="270" t="str">
        <f>'PAGE DE GARDE'!C7</f>
        <v>GRD</v>
      </c>
      <c r="B3" s="73"/>
      <c r="C3" s="73"/>
      <c r="D3" s="62"/>
      <c r="E3" s="62"/>
      <c r="F3" s="62"/>
      <c r="G3" s="70"/>
      <c r="H3" s="62"/>
    </row>
    <row r="4" spans="1:8" ht="15.75" customHeight="1">
      <c r="A4" s="277"/>
      <c r="B4" s="277"/>
      <c r="C4" s="277"/>
      <c r="D4" s="277"/>
      <c r="E4" s="277"/>
      <c r="F4" s="277"/>
      <c r="G4" s="277"/>
      <c r="H4" s="277"/>
    </row>
    <row r="6" spans="1:8" ht="15.75" customHeight="1" thickBot="1"/>
    <row r="7" spans="1:8" ht="13.5" customHeight="1" thickTop="1" thickBot="1">
      <c r="A7" s="279"/>
      <c r="B7" s="280"/>
      <c r="C7" s="280"/>
      <c r="D7" s="280"/>
      <c r="E7" s="281"/>
      <c r="F7" s="2684" t="str">
        <f>'PAGE DE GARDE'!B16</f>
        <v>REALITE 2014</v>
      </c>
      <c r="G7" s="2687" t="s">
        <v>1190</v>
      </c>
      <c r="H7" s="2684" t="str">
        <f>'PAGE DE GARDE'!B14</f>
        <v>REALITE 2015</v>
      </c>
    </row>
    <row r="8" spans="1:8" ht="14.25" thickTop="1" thickBot="1">
      <c r="A8" s="2686" t="s">
        <v>308</v>
      </c>
      <c r="B8" s="2686"/>
      <c r="C8" s="2686"/>
      <c r="D8" s="2686"/>
      <c r="E8" s="282" t="s">
        <v>409</v>
      </c>
      <c r="F8" s="2685"/>
      <c r="G8" s="2687"/>
      <c r="H8" s="2685"/>
    </row>
    <row r="9" spans="1:8" ht="28.5" customHeight="1" thickTop="1" thickBot="1">
      <c r="A9" s="283"/>
      <c r="B9" s="284"/>
      <c r="C9" s="284"/>
      <c r="D9" s="284"/>
      <c r="E9" s="285"/>
      <c r="F9" s="1462" t="s">
        <v>1191</v>
      </c>
      <c r="G9" s="2688"/>
      <c r="H9" s="1462" t="s">
        <v>1191</v>
      </c>
    </row>
    <row r="10" spans="1:8" ht="13.5" thickTop="1">
      <c r="A10" s="286"/>
      <c r="B10" s="287"/>
      <c r="C10" s="287"/>
      <c r="D10" s="287"/>
      <c r="E10" s="288"/>
      <c r="F10" s="289"/>
      <c r="G10" s="290"/>
      <c r="H10" s="289"/>
    </row>
    <row r="11" spans="1:8">
      <c r="A11" s="291" t="s">
        <v>81</v>
      </c>
      <c r="B11" s="287"/>
      <c r="C11" s="287"/>
      <c r="D11" s="287"/>
      <c r="E11" s="282" t="s">
        <v>410</v>
      </c>
      <c r="F11" s="292">
        <f>+F13+F15+F17+F19</f>
        <v>0</v>
      </c>
      <c r="G11" s="292">
        <f>G13+G17+G19</f>
        <v>0</v>
      </c>
      <c r="H11" s="292">
        <f t="shared" ref="H11" si="0">H13+H17+H19</f>
        <v>0</v>
      </c>
    </row>
    <row r="12" spans="1:8">
      <c r="A12" s="286"/>
      <c r="B12" s="287"/>
      <c r="C12" s="287"/>
      <c r="D12" s="287"/>
      <c r="E12" s="288"/>
      <c r="F12" s="293"/>
      <c r="G12" s="293"/>
      <c r="H12" s="293"/>
    </row>
    <row r="13" spans="1:8">
      <c r="A13" s="286"/>
      <c r="B13" s="294" t="s">
        <v>310</v>
      </c>
      <c r="C13" s="287"/>
      <c r="D13" s="287"/>
      <c r="E13" s="295">
        <v>20</v>
      </c>
      <c r="F13" s="320">
        <f>'Tableau 1A'!L14</f>
        <v>0</v>
      </c>
      <c r="G13" s="320">
        <f>H13-F13</f>
        <v>0</v>
      </c>
      <c r="H13" s="320">
        <f>'Tableau 1A'!U14</f>
        <v>0</v>
      </c>
    </row>
    <row r="14" spans="1:8">
      <c r="A14" s="286"/>
      <c r="B14" s="287"/>
      <c r="C14" s="287"/>
      <c r="D14" s="287"/>
      <c r="E14" s="288"/>
      <c r="F14" s="320"/>
      <c r="G14" s="320"/>
      <c r="H14" s="320"/>
    </row>
    <row r="15" spans="1:8">
      <c r="A15" s="286"/>
      <c r="B15" s="294" t="s">
        <v>311</v>
      </c>
      <c r="C15" s="287"/>
      <c r="D15" s="287"/>
      <c r="E15" s="295">
        <v>21</v>
      </c>
      <c r="F15" s="320">
        <f>'Tableau 1A'!L16</f>
        <v>0</v>
      </c>
      <c r="G15" s="320">
        <f>H15-F15</f>
        <v>0</v>
      </c>
      <c r="H15" s="320">
        <f>'Tableau 1A'!U16</f>
        <v>0</v>
      </c>
    </row>
    <row r="16" spans="1:8">
      <c r="A16" s="286"/>
      <c r="B16" s="287"/>
      <c r="C16" s="287"/>
      <c r="D16" s="287"/>
      <c r="E16" s="288"/>
      <c r="F16" s="296"/>
      <c r="G16" s="296"/>
      <c r="H16" s="320"/>
    </row>
    <row r="17" spans="1:8">
      <c r="A17" s="286"/>
      <c r="B17" s="294" t="s">
        <v>312</v>
      </c>
      <c r="C17" s="287"/>
      <c r="D17" s="287"/>
      <c r="E17" s="295" t="s">
        <v>413</v>
      </c>
      <c r="F17" s="320">
        <f>'Tableau 1A'!L18</f>
        <v>0</v>
      </c>
      <c r="G17" s="320">
        <f>H17-F17</f>
        <v>0</v>
      </c>
      <c r="H17" s="320">
        <f>'Tableau 1A'!U18</f>
        <v>0</v>
      </c>
    </row>
    <row r="18" spans="1:8">
      <c r="A18" s="286"/>
      <c r="B18" s="287"/>
      <c r="C18" s="287"/>
      <c r="D18" s="287"/>
      <c r="E18" s="288"/>
      <c r="F18" s="296"/>
      <c r="G18" s="296"/>
      <c r="H18" s="320"/>
    </row>
    <row r="19" spans="1:8">
      <c r="A19" s="286"/>
      <c r="B19" s="294" t="s">
        <v>313</v>
      </c>
      <c r="C19" s="287"/>
      <c r="D19" s="297"/>
      <c r="E19" s="295">
        <v>28</v>
      </c>
      <c r="F19" s="320">
        <f>'Tableau 1A'!L20</f>
        <v>0</v>
      </c>
      <c r="G19" s="320">
        <f>H19-F19</f>
        <v>0</v>
      </c>
      <c r="H19" s="320">
        <f>'Tableau 1A'!U20</f>
        <v>0</v>
      </c>
    </row>
    <row r="20" spans="1:8">
      <c r="A20" s="286"/>
      <c r="B20" s="287"/>
      <c r="C20" s="287"/>
      <c r="D20" s="287"/>
      <c r="E20" s="288"/>
      <c r="F20" s="293"/>
      <c r="G20" s="293"/>
      <c r="H20" s="296"/>
    </row>
    <row r="21" spans="1:8">
      <c r="A21" s="291" t="s">
        <v>314</v>
      </c>
      <c r="B21" s="287"/>
      <c r="C21" s="287"/>
      <c r="D21" s="287"/>
      <c r="E21" s="282" t="s">
        <v>415</v>
      </c>
      <c r="F21" s="292">
        <f>+F23+F25+F27+F29+F31+F33</f>
        <v>0</v>
      </c>
      <c r="G21" s="292">
        <f t="shared" ref="G21:H21" si="1">+G23+G25+G27+G29+G31+G33</f>
        <v>0</v>
      </c>
      <c r="H21" s="292">
        <f t="shared" si="1"/>
        <v>0</v>
      </c>
    </row>
    <row r="22" spans="1:8">
      <c r="A22" s="286"/>
      <c r="B22" s="287"/>
      <c r="C22" s="287"/>
      <c r="D22" s="287"/>
      <c r="E22" s="288"/>
      <c r="F22" s="293"/>
      <c r="G22" s="293"/>
      <c r="H22" s="296"/>
    </row>
    <row r="23" spans="1:8">
      <c r="A23" s="286"/>
      <c r="B23" s="294" t="s">
        <v>315</v>
      </c>
      <c r="C23" s="287"/>
      <c r="D23" s="287"/>
      <c r="E23" s="295">
        <v>29</v>
      </c>
      <c r="F23" s="320">
        <f>'Tableau 1A'!L24</f>
        <v>0</v>
      </c>
      <c r="G23" s="320">
        <f>H23-F23</f>
        <v>0</v>
      </c>
      <c r="H23" s="320">
        <f>'Tableau 1A'!U24</f>
        <v>0</v>
      </c>
    </row>
    <row r="24" spans="1:8">
      <c r="A24" s="286"/>
      <c r="B24" s="287"/>
      <c r="C24" s="287"/>
      <c r="D24" s="287"/>
      <c r="E24" s="288"/>
      <c r="F24" s="296"/>
      <c r="G24" s="296"/>
      <c r="H24" s="320"/>
    </row>
    <row r="25" spans="1:8">
      <c r="A25" s="286"/>
      <c r="B25" s="294" t="s">
        <v>316</v>
      </c>
      <c r="C25" s="287"/>
      <c r="D25" s="287"/>
      <c r="E25" s="295">
        <v>3</v>
      </c>
      <c r="F25" s="320">
        <f>'Tableau 1A'!L26</f>
        <v>0</v>
      </c>
      <c r="G25" s="320">
        <f>H25-F25</f>
        <v>0</v>
      </c>
      <c r="H25" s="320">
        <f>'Tableau 1A'!U26</f>
        <v>0</v>
      </c>
    </row>
    <row r="26" spans="1:8">
      <c r="A26" s="286"/>
      <c r="B26" s="287"/>
      <c r="C26" s="287"/>
      <c r="D26" s="287"/>
      <c r="E26" s="288"/>
      <c r="F26" s="296"/>
      <c r="G26" s="296"/>
      <c r="H26" s="320"/>
    </row>
    <row r="27" spans="1:8">
      <c r="A27" s="286"/>
      <c r="B27" s="294" t="s">
        <v>82</v>
      </c>
      <c r="C27" s="287"/>
      <c r="D27" s="287"/>
      <c r="E27" s="295" t="s">
        <v>418</v>
      </c>
      <c r="F27" s="320">
        <f>'Tableau 1A'!L28</f>
        <v>0</v>
      </c>
      <c r="G27" s="320">
        <f>H27-F27</f>
        <v>0</v>
      </c>
      <c r="H27" s="320">
        <f>'Tableau 1A'!U28</f>
        <v>0</v>
      </c>
    </row>
    <row r="28" spans="1:8">
      <c r="A28" s="286"/>
      <c r="B28" s="287"/>
      <c r="C28" s="287"/>
      <c r="D28" s="287"/>
      <c r="E28" s="288"/>
      <c r="F28" s="296"/>
      <c r="G28" s="296"/>
      <c r="H28" s="320"/>
    </row>
    <row r="29" spans="1:8">
      <c r="A29" s="286"/>
      <c r="B29" s="294" t="s">
        <v>83</v>
      </c>
      <c r="C29" s="287"/>
      <c r="D29" s="287"/>
      <c r="E29" s="295" t="s">
        <v>364</v>
      </c>
      <c r="F29" s="320">
        <f>'Tableau 1A'!L30</f>
        <v>0</v>
      </c>
      <c r="G29" s="320">
        <f>H29-F29</f>
        <v>0</v>
      </c>
      <c r="H29" s="320">
        <f>'Tableau 1A'!U30</f>
        <v>0</v>
      </c>
    </row>
    <row r="30" spans="1:8">
      <c r="A30" s="286"/>
      <c r="B30" s="287"/>
      <c r="C30" s="287"/>
      <c r="D30" s="287"/>
      <c r="E30" s="288"/>
      <c r="F30" s="296"/>
      <c r="G30" s="296"/>
      <c r="H30" s="320"/>
    </row>
    <row r="31" spans="1:8">
      <c r="A31" s="286"/>
      <c r="B31" s="298" t="s">
        <v>319</v>
      </c>
      <c r="C31" s="287"/>
      <c r="D31" s="287"/>
      <c r="E31" s="299" t="s">
        <v>419</v>
      </c>
      <c r="F31" s="320">
        <f>'Tableau 1A'!L32</f>
        <v>0</v>
      </c>
      <c r="G31" s="320">
        <f>H31-F31</f>
        <v>0</v>
      </c>
      <c r="H31" s="320">
        <f>'Tableau 1A'!U32</f>
        <v>0</v>
      </c>
    </row>
    <row r="32" spans="1:8">
      <c r="A32" s="286"/>
      <c r="B32" s="300"/>
      <c r="C32" s="287"/>
      <c r="D32" s="287"/>
      <c r="E32" s="301"/>
      <c r="F32" s="296"/>
      <c r="G32" s="296"/>
      <c r="H32" s="320"/>
    </row>
    <row r="33" spans="1:8">
      <c r="A33" s="286"/>
      <c r="B33" s="294" t="s">
        <v>320</v>
      </c>
      <c r="C33" s="287"/>
      <c r="D33" s="287"/>
      <c r="E33" s="295" t="s">
        <v>420</v>
      </c>
      <c r="F33" s="320">
        <f>'Tableau 1A'!L34</f>
        <v>0</v>
      </c>
      <c r="G33" s="320">
        <f>H33-F33</f>
        <v>0</v>
      </c>
      <c r="H33" s="320">
        <f>'Tableau 1A'!U34</f>
        <v>0</v>
      </c>
    </row>
    <row r="34" spans="1:8">
      <c r="A34" s="286"/>
      <c r="B34" s="287"/>
      <c r="C34" s="287"/>
      <c r="D34" s="287"/>
      <c r="E34" s="288"/>
      <c r="F34" s="302"/>
      <c r="G34" s="302"/>
      <c r="H34" s="302"/>
    </row>
    <row r="35" spans="1:8">
      <c r="A35" s="303"/>
      <c r="B35" s="304"/>
      <c r="C35" s="304"/>
      <c r="D35" s="304"/>
      <c r="E35" s="305"/>
      <c r="F35" s="293"/>
      <c r="G35" s="293"/>
      <c r="H35" s="293"/>
    </row>
    <row r="36" spans="1:8">
      <c r="A36" s="291" t="s">
        <v>321</v>
      </c>
      <c r="B36" s="287"/>
      <c r="C36" s="287"/>
      <c r="D36" s="287"/>
      <c r="E36" s="282" t="s">
        <v>421</v>
      </c>
      <c r="F36" s="292">
        <f>F11+F21</f>
        <v>0</v>
      </c>
      <c r="G36" s="292">
        <f t="shared" ref="G36:H36" si="2">G11+G21</f>
        <v>0</v>
      </c>
      <c r="H36" s="292">
        <f t="shared" si="2"/>
        <v>0</v>
      </c>
    </row>
    <row r="37" spans="1:8" ht="13.5" thickBot="1">
      <c r="A37" s="306"/>
      <c r="B37" s="284"/>
      <c r="C37" s="284"/>
      <c r="D37" s="307"/>
      <c r="E37" s="285"/>
      <c r="F37" s="308"/>
      <c r="G37" s="308"/>
      <c r="H37" s="308"/>
    </row>
    <row r="38" spans="1:8" ht="13.5" thickTop="1">
      <c r="A38" s="205"/>
      <c r="B38" s="205"/>
      <c r="C38" s="205"/>
      <c r="D38" s="205"/>
      <c r="E38" s="205"/>
      <c r="F38" s="211"/>
      <c r="G38" s="309"/>
      <c r="H38" s="211"/>
    </row>
    <row r="39" spans="1:8" ht="13.5" thickBot="1">
      <c r="A39" s="205"/>
      <c r="B39" s="205"/>
      <c r="C39" s="205"/>
      <c r="D39" s="205"/>
      <c r="E39" s="205"/>
      <c r="F39" s="211"/>
      <c r="G39" s="309"/>
      <c r="H39" s="211"/>
    </row>
    <row r="40" spans="1:8" ht="13.5" customHeight="1" thickTop="1" thickBot="1">
      <c r="A40" s="279"/>
      <c r="B40" s="280"/>
      <c r="C40" s="280"/>
      <c r="D40" s="280"/>
      <c r="E40" s="310"/>
      <c r="F40" s="2684" t="s">
        <v>1194</v>
      </c>
      <c r="G40" s="2687" t="s">
        <v>1190</v>
      </c>
      <c r="H40" s="2684" t="s">
        <v>1195</v>
      </c>
    </row>
    <row r="41" spans="1:8" ht="14.25" thickTop="1" thickBot="1">
      <c r="A41" s="2686" t="s">
        <v>322</v>
      </c>
      <c r="B41" s="2686"/>
      <c r="C41" s="2686"/>
      <c r="D41" s="2686"/>
      <c r="E41" s="282" t="s">
        <v>422</v>
      </c>
      <c r="F41" s="2685"/>
      <c r="G41" s="2687"/>
      <c r="H41" s="2685"/>
    </row>
    <row r="42" spans="1:8" ht="27.75" customHeight="1" thickTop="1" thickBot="1">
      <c r="A42" s="311"/>
      <c r="B42" s="312"/>
      <c r="C42" s="312"/>
      <c r="D42" s="312"/>
      <c r="E42" s="313"/>
      <c r="F42" s="1462" t="s">
        <v>1191</v>
      </c>
      <c r="G42" s="2688"/>
      <c r="H42" s="1462" t="s">
        <v>1191</v>
      </c>
    </row>
    <row r="43" spans="1:8" ht="13.5" thickTop="1">
      <c r="A43" s="286"/>
      <c r="B43" s="287"/>
      <c r="C43" s="287"/>
      <c r="D43" s="287"/>
      <c r="E43" s="314"/>
      <c r="F43" s="315"/>
      <c r="G43" s="315"/>
      <c r="H43" s="315"/>
    </row>
    <row r="44" spans="1:8">
      <c r="A44" s="291" t="s">
        <v>323</v>
      </c>
      <c r="B44" s="287"/>
      <c r="C44" s="287"/>
      <c r="D44" s="287"/>
      <c r="E44" s="316" t="s">
        <v>228</v>
      </c>
      <c r="F44" s="317">
        <f t="shared" ref="F44:H44" si="3">F46+F48+F50+F52+F54+F56</f>
        <v>0</v>
      </c>
      <c r="G44" s="317">
        <f t="shared" si="3"/>
        <v>0</v>
      </c>
      <c r="H44" s="317">
        <f t="shared" si="3"/>
        <v>0</v>
      </c>
    </row>
    <row r="45" spans="1:8">
      <c r="A45" s="286"/>
      <c r="B45" s="287"/>
      <c r="C45" s="287"/>
      <c r="D45" s="287"/>
      <c r="E45" s="314"/>
      <c r="F45" s="318"/>
      <c r="G45" s="318"/>
      <c r="H45" s="318"/>
    </row>
    <row r="46" spans="1:8">
      <c r="A46" s="286"/>
      <c r="B46" s="294" t="s">
        <v>324</v>
      </c>
      <c r="C46" s="287"/>
      <c r="D46" s="287"/>
      <c r="E46" s="319">
        <v>10</v>
      </c>
      <c r="F46" s="320">
        <f>'Tableau 1A'!L48</f>
        <v>0</v>
      </c>
      <c r="G46" s="320">
        <f>H46-F46</f>
        <v>0</v>
      </c>
      <c r="H46" s="320">
        <f>'Tableau 1A'!U48</f>
        <v>0</v>
      </c>
    </row>
    <row r="47" spans="1:8">
      <c r="A47" s="286"/>
      <c r="B47" s="237"/>
      <c r="C47" s="287"/>
      <c r="D47" s="287"/>
      <c r="E47" s="321"/>
      <c r="F47" s="320"/>
      <c r="G47" s="320"/>
      <c r="H47" s="320"/>
    </row>
    <row r="48" spans="1:8">
      <c r="A48" s="286"/>
      <c r="B48" s="294" t="s">
        <v>325</v>
      </c>
      <c r="C48" s="287"/>
      <c r="D48" s="287"/>
      <c r="E48" s="322">
        <v>11</v>
      </c>
      <c r="F48" s="320">
        <f>'Tableau 1A'!L50</f>
        <v>0</v>
      </c>
      <c r="G48" s="320">
        <f>H48-F48</f>
        <v>0</v>
      </c>
      <c r="H48" s="320">
        <f>'Tableau 1A'!U50</f>
        <v>0</v>
      </c>
    </row>
    <row r="49" spans="1:8">
      <c r="A49" s="286"/>
      <c r="B49" s="237"/>
      <c r="C49" s="287"/>
      <c r="D49" s="287"/>
      <c r="E49" s="321"/>
      <c r="F49" s="320"/>
      <c r="G49" s="320"/>
      <c r="H49" s="320"/>
    </row>
    <row r="50" spans="1:8">
      <c r="A50" s="286"/>
      <c r="B50" s="323" t="s">
        <v>326</v>
      </c>
      <c r="C50" s="324"/>
      <c r="D50" s="287"/>
      <c r="E50" s="319">
        <v>12</v>
      </c>
      <c r="F50" s="320">
        <f>'Tableau 1A'!L52</f>
        <v>0</v>
      </c>
      <c r="G50" s="320">
        <f>H50-F50</f>
        <v>0</v>
      </c>
      <c r="H50" s="320">
        <f>'Tableau 1A'!U52</f>
        <v>0</v>
      </c>
    </row>
    <row r="51" spans="1:8">
      <c r="A51" s="286"/>
      <c r="B51" s="287"/>
      <c r="C51" s="324"/>
      <c r="D51" s="297"/>
      <c r="E51" s="321"/>
      <c r="F51" s="320"/>
      <c r="G51" s="320"/>
      <c r="H51" s="320"/>
    </row>
    <row r="52" spans="1:8">
      <c r="A52" s="286"/>
      <c r="B52" s="323" t="s">
        <v>327</v>
      </c>
      <c r="C52" s="324"/>
      <c r="D52" s="297"/>
      <c r="E52" s="319">
        <v>13</v>
      </c>
      <c r="F52" s="320">
        <f>'Tableau 1A'!L54</f>
        <v>0</v>
      </c>
      <c r="G52" s="320">
        <f>H52-F52</f>
        <v>0</v>
      </c>
      <c r="H52" s="320">
        <f>'Tableau 1A'!U54</f>
        <v>0</v>
      </c>
    </row>
    <row r="53" spans="1:8">
      <c r="A53" s="286"/>
      <c r="B53" s="237"/>
      <c r="C53" s="287"/>
      <c r="D53" s="297"/>
      <c r="E53" s="322"/>
      <c r="F53" s="320"/>
      <c r="G53" s="320"/>
      <c r="H53" s="320"/>
    </row>
    <row r="54" spans="1:8">
      <c r="A54" s="286"/>
      <c r="B54" s="294" t="s">
        <v>84</v>
      </c>
      <c r="C54" s="287"/>
      <c r="D54" s="297"/>
      <c r="E54" s="322">
        <v>14</v>
      </c>
      <c r="F54" s="320">
        <f>'Tableau 1A'!L56</f>
        <v>0</v>
      </c>
      <c r="G54" s="320">
        <f>H54-F54</f>
        <v>0</v>
      </c>
      <c r="H54" s="320">
        <f>'Tableau 1A'!U56</f>
        <v>0</v>
      </c>
    </row>
    <row r="55" spans="1:8">
      <c r="A55" s="286"/>
      <c r="B55" s="237"/>
      <c r="C55" s="287"/>
      <c r="D55" s="297"/>
      <c r="E55" s="322"/>
      <c r="F55" s="320"/>
      <c r="G55" s="320"/>
      <c r="H55" s="320"/>
    </row>
    <row r="56" spans="1:8">
      <c r="A56" s="286"/>
      <c r="B56" s="294" t="s">
        <v>85</v>
      </c>
      <c r="C56" s="287"/>
      <c r="D56" s="297"/>
      <c r="E56" s="322">
        <v>15</v>
      </c>
      <c r="F56" s="320">
        <f>'Tableau 1A'!L58</f>
        <v>0</v>
      </c>
      <c r="G56" s="320">
        <f>H56-F56</f>
        <v>0</v>
      </c>
      <c r="H56" s="320">
        <f>'Tableau 1A'!U58</f>
        <v>0</v>
      </c>
    </row>
    <row r="57" spans="1:8">
      <c r="A57" s="286"/>
      <c r="B57" s="294"/>
      <c r="C57" s="287"/>
      <c r="D57" s="297"/>
      <c r="E57" s="322"/>
      <c r="F57" s="327"/>
      <c r="G57" s="327"/>
      <c r="H57" s="327"/>
    </row>
    <row r="58" spans="1:8">
      <c r="A58" s="328" t="s">
        <v>331</v>
      </c>
      <c r="B58" s="294"/>
      <c r="C58" s="287"/>
      <c r="D58" s="297"/>
      <c r="E58" s="329">
        <v>16</v>
      </c>
      <c r="F58" s="327">
        <f t="shared" ref="F58:H58" si="4">+F60</f>
        <v>0</v>
      </c>
      <c r="G58" s="327">
        <f t="shared" si="4"/>
        <v>0</v>
      </c>
      <c r="H58" s="327">
        <f t="shared" si="4"/>
        <v>0</v>
      </c>
    </row>
    <row r="59" spans="1:8">
      <c r="A59" s="286"/>
      <c r="B59" s="287"/>
      <c r="C59" s="287"/>
      <c r="D59" s="297"/>
      <c r="E59" s="314"/>
      <c r="F59" s="326"/>
      <c r="G59" s="326"/>
      <c r="H59" s="326"/>
    </row>
    <row r="60" spans="1:8">
      <c r="A60" s="330"/>
      <c r="B60" s="323" t="s">
        <v>330</v>
      </c>
      <c r="C60" s="324"/>
      <c r="D60" s="297"/>
      <c r="E60" s="331">
        <v>16</v>
      </c>
      <c r="F60" s="320">
        <f>'Tableau 1A'!L62</f>
        <v>0</v>
      </c>
      <c r="G60" s="320">
        <f>H60-F60</f>
        <v>0</v>
      </c>
      <c r="H60" s="320">
        <f>'Tableau 1A'!U62</f>
        <v>0</v>
      </c>
    </row>
    <row r="61" spans="1:8">
      <c r="A61" s="286"/>
      <c r="B61" s="287"/>
      <c r="C61" s="287"/>
      <c r="D61" s="324"/>
      <c r="E61" s="321"/>
      <c r="F61" s="326"/>
      <c r="G61" s="326"/>
      <c r="H61" s="326"/>
    </row>
    <row r="62" spans="1:8">
      <c r="A62" s="328" t="s">
        <v>331</v>
      </c>
      <c r="B62" s="287"/>
      <c r="C62" s="287"/>
      <c r="D62" s="287"/>
      <c r="E62" s="332" t="s">
        <v>427</v>
      </c>
      <c r="F62" s="327">
        <f>+F64+F70+F78</f>
        <v>0</v>
      </c>
      <c r="G62" s="327">
        <f t="shared" ref="G62:H62" si="5">+G64+G70+G78</f>
        <v>0</v>
      </c>
      <c r="H62" s="327">
        <f t="shared" si="5"/>
        <v>0</v>
      </c>
    </row>
    <row r="63" spans="1:8">
      <c r="A63" s="286"/>
      <c r="B63" s="287"/>
      <c r="C63" s="324"/>
      <c r="D63" s="287"/>
      <c r="E63" s="321"/>
      <c r="F63" s="326"/>
      <c r="G63" s="326"/>
      <c r="H63" s="326"/>
    </row>
    <row r="64" spans="1:8">
      <c r="A64" s="286"/>
      <c r="B64" s="323" t="s">
        <v>86</v>
      </c>
      <c r="C64" s="287"/>
      <c r="D64" s="287"/>
      <c r="E64" s="331">
        <v>17</v>
      </c>
      <c r="F64" s="318">
        <f t="shared" ref="F64:H64" si="6">+F65+F68</f>
        <v>0</v>
      </c>
      <c r="G64" s="318">
        <f t="shared" si="6"/>
        <v>0</v>
      </c>
      <c r="H64" s="318">
        <f t="shared" si="6"/>
        <v>0</v>
      </c>
    </row>
    <row r="65" spans="1:8">
      <c r="A65" s="286"/>
      <c r="B65" s="287"/>
      <c r="C65" s="333" t="s">
        <v>333</v>
      </c>
      <c r="D65" s="287"/>
      <c r="E65" s="334" t="s">
        <v>429</v>
      </c>
      <c r="F65" s="320">
        <f>'Tableau 1A'!L67</f>
        <v>0</v>
      </c>
      <c r="G65" s="320">
        <f>H65-F65</f>
        <v>0</v>
      </c>
      <c r="H65" s="320">
        <f>'Tableau 1A'!U67</f>
        <v>0</v>
      </c>
    </row>
    <row r="66" spans="1:8">
      <c r="A66" s="286"/>
      <c r="B66" s="287"/>
      <c r="C66" s="324"/>
      <c r="D66" s="335" t="s">
        <v>334</v>
      </c>
      <c r="E66" s="321"/>
      <c r="F66" s="336"/>
      <c r="G66" s="336"/>
      <c r="H66" s="336"/>
    </row>
    <row r="67" spans="1:8">
      <c r="A67" s="286"/>
      <c r="B67" s="287"/>
      <c r="C67" s="324"/>
      <c r="D67" s="335" t="s">
        <v>335</v>
      </c>
      <c r="E67" s="321"/>
      <c r="F67" s="336"/>
      <c r="G67" s="336"/>
      <c r="H67" s="336"/>
    </row>
    <row r="68" spans="1:8">
      <c r="A68" s="286"/>
      <c r="B68" s="287"/>
      <c r="C68" s="335" t="s">
        <v>336</v>
      </c>
      <c r="D68" s="287"/>
      <c r="E68" s="337" t="s">
        <v>430</v>
      </c>
      <c r="F68" s="320">
        <f>'Tableau 1A'!L70</f>
        <v>0</v>
      </c>
      <c r="G68" s="320">
        <f>H68-F68</f>
        <v>0</v>
      </c>
      <c r="H68" s="320">
        <f>'Tableau 1A'!U70</f>
        <v>0</v>
      </c>
    </row>
    <row r="69" spans="1:8">
      <c r="A69" s="286"/>
      <c r="B69" s="287"/>
      <c r="C69" s="324"/>
      <c r="D69" s="287"/>
      <c r="E69" s="321"/>
      <c r="F69" s="338"/>
      <c r="G69" s="338"/>
      <c r="H69" s="338"/>
    </row>
    <row r="70" spans="1:8">
      <c r="A70" s="286"/>
      <c r="B70" s="323" t="s">
        <v>337</v>
      </c>
      <c r="C70" s="287"/>
      <c r="D70" s="287"/>
      <c r="E70" s="331" t="s">
        <v>431</v>
      </c>
      <c r="F70" s="318">
        <f t="shared" ref="F70:H70" si="7">+F71+F72+F73+F74+F75+F76</f>
        <v>0</v>
      </c>
      <c r="G70" s="318">
        <f t="shared" si="7"/>
        <v>0</v>
      </c>
      <c r="H70" s="318">
        <f t="shared" si="7"/>
        <v>0</v>
      </c>
    </row>
    <row r="71" spans="1:8">
      <c r="A71" s="286"/>
      <c r="B71" s="237"/>
      <c r="C71" s="335" t="s">
        <v>87</v>
      </c>
      <c r="D71" s="287"/>
      <c r="E71" s="321">
        <v>42</v>
      </c>
      <c r="F71" s="320">
        <f>'Tableau 1A'!L73</f>
        <v>0</v>
      </c>
      <c r="G71" s="320">
        <f t="shared" ref="G71:G76" si="8">H71-F71</f>
        <v>0</v>
      </c>
      <c r="H71" s="320">
        <f>'Tableau 1A'!U73</f>
        <v>0</v>
      </c>
    </row>
    <row r="72" spans="1:8">
      <c r="A72" s="286"/>
      <c r="B72" s="287"/>
      <c r="C72" s="333" t="s">
        <v>339</v>
      </c>
      <c r="D72" s="235"/>
      <c r="E72" s="321">
        <v>43</v>
      </c>
      <c r="F72" s="320">
        <f>'Tableau 1A'!L74</f>
        <v>0</v>
      </c>
      <c r="G72" s="320">
        <f t="shared" si="8"/>
        <v>0</v>
      </c>
      <c r="H72" s="320">
        <f>'Tableau 1A'!U74</f>
        <v>0</v>
      </c>
    </row>
    <row r="73" spans="1:8">
      <c r="A73" s="286"/>
      <c r="B73" s="287"/>
      <c r="C73" s="333" t="s">
        <v>340</v>
      </c>
      <c r="D73" s="235"/>
      <c r="E73" s="321">
        <v>44</v>
      </c>
      <c r="F73" s="320">
        <f>'Tableau 1A'!L75</f>
        <v>0</v>
      </c>
      <c r="G73" s="320">
        <f t="shared" si="8"/>
        <v>0</v>
      </c>
      <c r="H73" s="320">
        <f>'Tableau 1A'!U75</f>
        <v>0</v>
      </c>
    </row>
    <row r="74" spans="1:8">
      <c r="A74" s="286"/>
      <c r="B74" s="287"/>
      <c r="C74" s="339" t="s">
        <v>341</v>
      </c>
      <c r="D74" s="287"/>
      <c r="E74" s="314">
        <v>46</v>
      </c>
      <c r="F74" s="320">
        <f>'Tableau 1A'!L76</f>
        <v>0</v>
      </c>
      <c r="G74" s="320">
        <f t="shared" si="8"/>
        <v>0</v>
      </c>
      <c r="H74" s="320">
        <f>'Tableau 1A'!U76</f>
        <v>0</v>
      </c>
    </row>
    <row r="75" spans="1:8">
      <c r="A75" s="286"/>
      <c r="B75" s="287"/>
      <c r="C75" s="335" t="s">
        <v>342</v>
      </c>
      <c r="D75" s="287"/>
      <c r="E75" s="337">
        <v>45</v>
      </c>
      <c r="F75" s="320">
        <f>'Tableau 1A'!L77</f>
        <v>0</v>
      </c>
      <c r="G75" s="320">
        <f t="shared" si="8"/>
        <v>0</v>
      </c>
      <c r="H75" s="320">
        <f>'Tableau 1A'!U77</f>
        <v>0</v>
      </c>
    </row>
    <row r="76" spans="1:8">
      <c r="A76" s="286"/>
      <c r="B76" s="287"/>
      <c r="C76" s="335" t="s">
        <v>343</v>
      </c>
      <c r="D76" s="287"/>
      <c r="E76" s="337" t="s">
        <v>433</v>
      </c>
      <c r="F76" s="320">
        <f>'Tableau 1A'!L78</f>
        <v>0</v>
      </c>
      <c r="G76" s="320">
        <f t="shared" si="8"/>
        <v>0</v>
      </c>
      <c r="H76" s="320">
        <f>'Tableau 1A'!U78</f>
        <v>0</v>
      </c>
    </row>
    <row r="77" spans="1:8">
      <c r="A77" s="286"/>
      <c r="B77" s="287"/>
      <c r="C77" s="287"/>
      <c r="D77" s="287"/>
      <c r="E77" s="314"/>
      <c r="F77" s="320"/>
      <c r="G77" s="320"/>
      <c r="H77" s="320"/>
    </row>
    <row r="78" spans="1:8" s="349" customFormat="1">
      <c r="A78" s="348"/>
      <c r="B78" s="323" t="s">
        <v>320</v>
      </c>
      <c r="C78" s="226"/>
      <c r="D78" s="226"/>
      <c r="E78" s="331" t="s">
        <v>434</v>
      </c>
      <c r="F78" s="336">
        <f>'Tableau 1A'!L80</f>
        <v>0</v>
      </c>
      <c r="G78" s="336">
        <f>H78-F78</f>
        <v>0</v>
      </c>
      <c r="H78" s="336">
        <f>'Tableau 1A'!U80</f>
        <v>0</v>
      </c>
    </row>
    <row r="79" spans="1:8">
      <c r="A79" s="286"/>
      <c r="B79" s="226"/>
      <c r="C79" s="287"/>
      <c r="D79" s="287"/>
      <c r="E79" s="340"/>
      <c r="F79" s="325"/>
      <c r="G79" s="325"/>
      <c r="H79" s="325"/>
    </row>
    <row r="80" spans="1:8">
      <c r="A80" s="311"/>
      <c r="B80" s="312"/>
      <c r="C80" s="312"/>
      <c r="D80" s="287"/>
      <c r="E80" s="314"/>
      <c r="F80" s="289"/>
      <c r="G80" s="289"/>
      <c r="H80" s="289"/>
    </row>
    <row r="81" spans="1:8">
      <c r="A81" s="291" t="s">
        <v>344</v>
      </c>
      <c r="B81" s="287"/>
      <c r="C81" s="287"/>
      <c r="D81" s="304"/>
      <c r="E81" s="341" t="s">
        <v>435</v>
      </c>
      <c r="F81" s="342">
        <f t="shared" ref="F81:H81" si="9">F44+F58+F62</f>
        <v>0</v>
      </c>
      <c r="G81" s="342">
        <f t="shared" si="9"/>
        <v>0</v>
      </c>
      <c r="H81" s="342">
        <f t="shared" si="9"/>
        <v>0</v>
      </c>
    </row>
    <row r="82" spans="1:8" ht="13.5" thickBot="1">
      <c r="A82" s="283"/>
      <c r="B82" s="284"/>
      <c r="C82" s="284"/>
      <c r="D82" s="284"/>
      <c r="E82" s="343"/>
      <c r="F82" s="344"/>
      <c r="G82" s="344"/>
      <c r="H82" s="344"/>
    </row>
    <row r="83" spans="1:8" ht="13.5" thickTop="1">
      <c r="A83" s="205"/>
      <c r="B83" s="205"/>
      <c r="C83" s="205"/>
      <c r="D83" s="205"/>
      <c r="E83" s="205"/>
      <c r="F83" s="211"/>
      <c r="G83" s="309"/>
      <c r="H83" s="211"/>
    </row>
    <row r="84" spans="1:8">
      <c r="A84" s="345"/>
      <c r="B84" s="345"/>
      <c r="C84" s="345"/>
      <c r="D84" s="345"/>
      <c r="E84" s="346" t="s">
        <v>436</v>
      </c>
      <c r="F84" s="309">
        <f>F36-F81</f>
        <v>0</v>
      </c>
      <c r="G84" s="309">
        <f t="shared" ref="G84" si="10">G36-G81</f>
        <v>0</v>
      </c>
      <c r="H84" s="309">
        <f>H36-H81</f>
        <v>0</v>
      </c>
    </row>
    <row r="86" spans="1:8" ht="18">
      <c r="B86" s="207" t="s">
        <v>509</v>
      </c>
    </row>
    <row r="87" spans="1:8">
      <c r="B87" s="1460" t="s">
        <v>1197</v>
      </c>
      <c r="C87" s="208" t="str">
        <f>ANNEXES!D11</f>
        <v>Veuillez commenter les évolutions bilantaires significatives de l'année écoulée.</v>
      </c>
    </row>
  </sheetData>
  <mergeCells count="8">
    <mergeCell ref="H7:H8"/>
    <mergeCell ref="F40:F41"/>
    <mergeCell ref="H40:H41"/>
    <mergeCell ref="A8:D8"/>
    <mergeCell ref="G7:G9"/>
    <mergeCell ref="A41:D41"/>
    <mergeCell ref="G40:G42"/>
    <mergeCell ref="F7:F8"/>
  </mergeCells>
  <conditionalFormatting sqref="F84:H84 F39:H39">
    <cfRule type="cellIs" dxfId="1" priority="40" stopIfTrue="1" operator="notEqual">
      <formula>0</formula>
    </cfRule>
  </conditionalFormatting>
  <conditionalFormatting sqref="F84:H84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70.xml><?xml version="1.0" encoding="utf-8"?>
<worksheet xmlns="http://schemas.openxmlformats.org/spreadsheetml/2006/main" xmlns:r="http://schemas.openxmlformats.org/officeDocument/2006/relationships">
  <sheetPr published="0" enableFormatConditionsCalculation="0">
    <pageSetUpPr fitToPage="1"/>
  </sheetPr>
  <dimension ref="A1:D77"/>
  <sheetViews>
    <sheetView zoomScaleNormal="100" zoomScaleSheetLayoutView="85" workbookViewId="0"/>
  </sheetViews>
  <sheetFormatPr baseColWidth="10" defaultColWidth="8.85546875" defaultRowHeight="12.75"/>
  <cols>
    <col min="1" max="1" width="73.42578125" style="205" customWidth="1"/>
    <col min="2" max="3" width="20.7109375" style="205" customWidth="1"/>
    <col min="4" max="4" width="24.7109375" style="205" customWidth="1"/>
    <col min="5" max="16384" width="8.85546875" style="205"/>
  </cols>
  <sheetData>
    <row r="1" spans="1:4" ht="18">
      <c r="A1" s="75" t="s">
        <v>1282</v>
      </c>
      <c r="B1" s="75"/>
      <c r="C1" s="78"/>
      <c r="D1" s="78"/>
    </row>
    <row r="2" spans="1:4">
      <c r="A2" s="62" t="str">
        <f>'PAGE DE GARDE'!C8</f>
        <v>GAZ</v>
      </c>
      <c r="B2" s="953" t="str">
        <f>'PAGE DE GARDE'!C10</f>
        <v>REALITE 2015 V0</v>
      </c>
      <c r="C2" s="70"/>
      <c r="D2" s="70"/>
    </row>
    <row r="3" spans="1:4">
      <c r="A3" s="270" t="str">
        <f>'PAGE DE GARDE'!C7</f>
        <v>GRD</v>
      </c>
      <c r="B3" s="73"/>
      <c r="C3" s="70"/>
      <c r="D3" s="70"/>
    </row>
    <row r="6" spans="1:4" ht="13.5" thickBot="1"/>
    <row r="7" spans="1:4" ht="17.25" customHeight="1" thickBot="1">
      <c r="A7" s="1164" t="s">
        <v>162</v>
      </c>
      <c r="B7" s="1779" t="str">
        <f>'PAGE DE GARDE'!B16</f>
        <v>REALITE 2014</v>
      </c>
      <c r="C7" s="1779" t="str">
        <f>'PAGE DE GARDE'!B15</f>
        <v>BUDGET 2015</v>
      </c>
      <c r="D7" s="1780" t="str">
        <f>'PAGE DE GARDE'!B14</f>
        <v>REALITE 2015</v>
      </c>
    </row>
    <row r="8" spans="1:4">
      <c r="A8" s="1781"/>
      <c r="B8" s="1782"/>
      <c r="C8" s="1782"/>
      <c r="D8" s="1783"/>
    </row>
    <row r="9" spans="1:4">
      <c r="A9" s="1784" t="s">
        <v>163</v>
      </c>
      <c r="B9" s="1168"/>
      <c r="C9" s="1168"/>
      <c r="D9" s="1170"/>
    </row>
    <row r="10" spans="1:4">
      <c r="A10" s="1784" t="s">
        <v>164</v>
      </c>
      <c r="B10" s="1989"/>
      <c r="C10" s="1989"/>
      <c r="D10" s="1990"/>
    </row>
    <row r="11" spans="1:4" s="206" customFormat="1">
      <c r="A11" s="1787" t="s">
        <v>165</v>
      </c>
      <c r="B11" s="1169"/>
      <c r="C11" s="1169"/>
      <c r="D11" s="1171"/>
    </row>
    <row r="12" spans="1:4">
      <c r="A12" s="1788"/>
      <c r="B12" s="1789"/>
      <c r="C12" s="1789"/>
      <c r="D12" s="1790"/>
    </row>
    <row r="13" spans="1:4">
      <c r="A13" s="1781"/>
      <c r="B13" s="1785"/>
      <c r="C13" s="1785"/>
      <c r="D13" s="1786"/>
    </row>
    <row r="14" spans="1:4" s="206" customFormat="1">
      <c r="A14" s="1787" t="s">
        <v>166</v>
      </c>
      <c r="B14" s="1169"/>
      <c r="C14" s="1169"/>
      <c r="D14" s="1171"/>
    </row>
    <row r="15" spans="1:4">
      <c r="A15" s="1784" t="s">
        <v>167</v>
      </c>
      <c r="B15" s="1168"/>
      <c r="C15" s="1168"/>
      <c r="D15" s="1170"/>
    </row>
    <row r="16" spans="1:4">
      <c r="A16" s="1784" t="s">
        <v>168</v>
      </c>
      <c r="B16" s="1168"/>
      <c r="C16" s="1168"/>
      <c r="D16" s="1170"/>
    </row>
    <row r="17" spans="1:4">
      <c r="A17" s="1784" t="s">
        <v>169</v>
      </c>
      <c r="B17" s="1168"/>
      <c r="C17" s="1168"/>
      <c r="D17" s="1170"/>
    </row>
    <row r="18" spans="1:4">
      <c r="A18" s="1784" t="s">
        <v>170</v>
      </c>
      <c r="B18" s="1168"/>
      <c r="C18" s="1168"/>
      <c r="D18" s="1170"/>
    </row>
    <row r="19" spans="1:4">
      <c r="A19" s="1784" t="s">
        <v>171</v>
      </c>
      <c r="B19" s="1168"/>
      <c r="C19" s="1168"/>
      <c r="D19" s="1170"/>
    </row>
    <row r="20" spans="1:4">
      <c r="A20" s="1784" t="s">
        <v>172</v>
      </c>
      <c r="B20" s="1168"/>
      <c r="C20" s="1168"/>
      <c r="D20" s="1170"/>
    </row>
    <row r="21" spans="1:4">
      <c r="A21" s="1784" t="s">
        <v>173</v>
      </c>
      <c r="B21" s="1168"/>
      <c r="C21" s="1168"/>
      <c r="D21" s="1170"/>
    </row>
    <row r="22" spans="1:4">
      <c r="A22" s="1788"/>
      <c r="B22" s="1789"/>
      <c r="C22" s="1789"/>
      <c r="D22" s="1790"/>
    </row>
    <row r="23" spans="1:4">
      <c r="A23" s="1781"/>
      <c r="B23" s="1785"/>
      <c r="C23" s="1785"/>
      <c r="D23" s="1786"/>
    </row>
    <row r="24" spans="1:4" s="206" customFormat="1">
      <c r="A24" s="1787" t="s">
        <v>174</v>
      </c>
      <c r="B24" s="1169"/>
      <c r="C24" s="1169"/>
      <c r="D24" s="1171"/>
    </row>
    <row r="25" spans="1:4">
      <c r="A25" s="1784" t="s">
        <v>175</v>
      </c>
      <c r="B25" s="1168"/>
      <c r="C25" s="1168"/>
      <c r="D25" s="1170"/>
    </row>
    <row r="26" spans="1:4">
      <c r="A26" s="1784" t="s">
        <v>176</v>
      </c>
      <c r="B26" s="1168"/>
      <c r="C26" s="1168"/>
      <c r="D26" s="1170"/>
    </row>
    <row r="27" spans="1:4">
      <c r="A27" s="1784" t="s">
        <v>177</v>
      </c>
      <c r="B27" s="1168"/>
      <c r="C27" s="1168"/>
      <c r="D27" s="1170"/>
    </row>
    <row r="28" spans="1:4">
      <c r="A28" s="1784" t="s">
        <v>178</v>
      </c>
      <c r="B28" s="1168"/>
      <c r="C28" s="1168"/>
      <c r="D28" s="1170"/>
    </row>
    <row r="29" spans="1:4">
      <c r="A29" s="1784" t="s">
        <v>172</v>
      </c>
      <c r="B29" s="1168"/>
      <c r="C29" s="1168"/>
      <c r="D29" s="1170"/>
    </row>
    <row r="30" spans="1:4">
      <c r="A30" s="1784" t="s">
        <v>171</v>
      </c>
      <c r="B30" s="1168"/>
      <c r="C30" s="1168"/>
      <c r="D30" s="1170"/>
    </row>
    <row r="31" spans="1:4">
      <c r="A31" s="1784" t="s">
        <v>179</v>
      </c>
      <c r="B31" s="1168"/>
      <c r="C31" s="1168"/>
      <c r="D31" s="1170"/>
    </row>
    <row r="32" spans="1:4">
      <c r="A32" s="1788"/>
      <c r="B32" s="1789"/>
      <c r="C32" s="1789"/>
      <c r="D32" s="1790"/>
    </row>
    <row r="33" spans="1:4">
      <c r="A33" s="1781"/>
      <c r="B33" s="1785"/>
      <c r="C33" s="1785"/>
      <c r="D33" s="1786"/>
    </row>
    <row r="34" spans="1:4" s="206" customFormat="1">
      <c r="A34" s="1787" t="s">
        <v>232</v>
      </c>
      <c r="B34" s="1169"/>
      <c r="C34" s="1169"/>
      <c r="D34" s="1171"/>
    </row>
    <row r="35" spans="1:4">
      <c r="A35" s="1784" t="s">
        <v>180</v>
      </c>
      <c r="B35" s="1168"/>
      <c r="C35" s="1168"/>
      <c r="D35" s="1170"/>
    </row>
    <row r="36" spans="1:4">
      <c r="A36" s="1784" t="s">
        <v>181</v>
      </c>
      <c r="B36" s="1168"/>
      <c r="C36" s="1168"/>
      <c r="D36" s="1170"/>
    </row>
    <row r="37" spans="1:4">
      <c r="A37" s="1784" t="s">
        <v>182</v>
      </c>
      <c r="B37" s="1168"/>
      <c r="C37" s="1168"/>
      <c r="D37" s="1170"/>
    </row>
    <row r="38" spans="1:4">
      <c r="A38" s="1784" t="s">
        <v>183</v>
      </c>
      <c r="B38" s="1168"/>
      <c r="C38" s="1168"/>
      <c r="D38" s="1170"/>
    </row>
    <row r="39" spans="1:4">
      <c r="A39" s="1788"/>
      <c r="B39" s="1789"/>
      <c r="C39" s="1789"/>
      <c r="D39" s="1790"/>
    </row>
    <row r="40" spans="1:4">
      <c r="A40" s="1781"/>
      <c r="B40" s="1785"/>
      <c r="C40" s="1785"/>
      <c r="D40" s="1786"/>
    </row>
    <row r="41" spans="1:4" s="206" customFormat="1">
      <c r="A41" s="1787" t="s">
        <v>184</v>
      </c>
      <c r="B41" s="1169"/>
      <c r="C41" s="1169"/>
      <c r="D41" s="1171"/>
    </row>
    <row r="42" spans="1:4">
      <c r="A42" s="1784" t="s">
        <v>185</v>
      </c>
      <c r="B42" s="1168"/>
      <c r="C42" s="1168"/>
      <c r="D42" s="1170"/>
    </row>
    <row r="43" spans="1:4">
      <c r="A43" s="1784" t="s">
        <v>186</v>
      </c>
      <c r="B43" s="1168"/>
      <c r="C43" s="1168"/>
      <c r="D43" s="1170"/>
    </row>
    <row r="44" spans="1:4">
      <c r="A44" s="1784" t="s">
        <v>187</v>
      </c>
      <c r="B44" s="1168"/>
      <c r="C44" s="1168"/>
      <c r="D44" s="1170"/>
    </row>
    <row r="45" spans="1:4">
      <c r="A45" s="1784" t="s">
        <v>188</v>
      </c>
      <c r="B45" s="1168"/>
      <c r="C45" s="1168"/>
      <c r="D45" s="1170"/>
    </row>
    <row r="46" spans="1:4">
      <c r="A46" s="1784" t="s">
        <v>189</v>
      </c>
      <c r="B46" s="1168"/>
      <c r="C46" s="1168"/>
      <c r="D46" s="1170"/>
    </row>
    <row r="47" spans="1:4">
      <c r="A47" s="1784" t="s">
        <v>190</v>
      </c>
      <c r="B47" s="1168"/>
      <c r="C47" s="1168"/>
      <c r="D47" s="1170"/>
    </row>
    <row r="48" spans="1:4">
      <c r="A48" s="1784" t="s">
        <v>365</v>
      </c>
      <c r="B48" s="1168"/>
      <c r="C48" s="1168"/>
      <c r="D48" s="1170"/>
    </row>
    <row r="49" spans="1:4">
      <c r="A49" s="1784" t="s">
        <v>367</v>
      </c>
      <c r="B49" s="1168"/>
      <c r="C49" s="1168"/>
      <c r="D49" s="1170"/>
    </row>
    <row r="50" spans="1:4">
      <c r="A50" s="1787" t="s">
        <v>232</v>
      </c>
      <c r="B50" s="1168"/>
      <c r="C50" s="1168"/>
      <c r="D50" s="1170"/>
    </row>
    <row r="51" spans="1:4">
      <c r="A51" s="1788"/>
      <c r="B51" s="1789"/>
      <c r="C51" s="1789"/>
      <c r="D51" s="1790"/>
    </row>
    <row r="52" spans="1:4">
      <c r="A52" s="1781"/>
      <c r="B52" s="1785"/>
      <c r="C52" s="1785"/>
      <c r="D52" s="1786"/>
    </row>
    <row r="53" spans="1:4">
      <c r="A53" s="1787" t="s">
        <v>191</v>
      </c>
      <c r="B53" s="1168"/>
      <c r="C53" s="1168"/>
      <c r="D53" s="1170"/>
    </row>
    <row r="54" spans="1:4">
      <c r="A54" s="1791" t="s">
        <v>192</v>
      </c>
      <c r="B54" s="1168"/>
      <c r="C54" s="1168"/>
      <c r="D54" s="1170"/>
    </row>
    <row r="55" spans="1:4">
      <c r="A55" s="1791" t="s">
        <v>193</v>
      </c>
      <c r="B55" s="1168"/>
      <c r="C55" s="1168"/>
      <c r="D55" s="1170"/>
    </row>
    <row r="56" spans="1:4">
      <c r="A56" s="1792" t="s">
        <v>194</v>
      </c>
      <c r="B56" s="1168"/>
      <c r="C56" s="1168"/>
      <c r="D56" s="1170"/>
    </row>
    <row r="57" spans="1:4">
      <c r="A57" s="1787" t="s">
        <v>232</v>
      </c>
      <c r="B57" s="1168"/>
      <c r="C57" s="1168"/>
      <c r="D57" s="1170"/>
    </row>
    <row r="58" spans="1:4" ht="13.5" thickBot="1">
      <c r="A58" s="1788"/>
      <c r="B58" s="1793"/>
      <c r="C58" s="1793"/>
      <c r="D58" s="1794"/>
    </row>
    <row r="59" spans="1:4">
      <c r="B59" s="211"/>
      <c r="C59" s="211"/>
      <c r="D59" s="211"/>
    </row>
    <row r="60" spans="1:4">
      <c r="B60" s="211"/>
      <c r="C60" s="211"/>
      <c r="D60" s="211"/>
    </row>
    <row r="61" spans="1:4">
      <c r="B61" s="211"/>
      <c r="C61" s="211"/>
      <c r="D61" s="211"/>
    </row>
    <row r="62" spans="1:4" ht="18">
      <c r="A62" s="1165" t="s">
        <v>195</v>
      </c>
      <c r="B62" s="211"/>
      <c r="C62" s="211"/>
      <c r="D62" s="211"/>
    </row>
    <row r="63" spans="1:4">
      <c r="B63" s="211"/>
      <c r="C63" s="211"/>
      <c r="D63" s="211"/>
    </row>
    <row r="64" spans="1:4">
      <c r="B64" s="1166" t="s">
        <v>944</v>
      </c>
      <c r="C64" s="1166" t="s">
        <v>943</v>
      </c>
      <c r="D64" s="1166" t="s">
        <v>1257</v>
      </c>
    </row>
    <row r="65" spans="1:4">
      <c r="B65" s="1167"/>
      <c r="C65" s="1167"/>
      <c r="D65" s="1167"/>
    </row>
    <row r="66" spans="1:4">
      <c r="A66" s="346" t="s">
        <v>196</v>
      </c>
      <c r="B66" s="1167"/>
      <c r="C66" s="1167"/>
      <c r="D66" s="1167"/>
    </row>
    <row r="67" spans="1:4">
      <c r="A67" s="346" t="s">
        <v>197</v>
      </c>
      <c r="B67" s="1167"/>
      <c r="C67" s="1167"/>
      <c r="D67" s="1167"/>
    </row>
    <row r="68" spans="1:4">
      <c r="A68" s="346" t="s">
        <v>176</v>
      </c>
      <c r="B68" s="1167"/>
      <c r="C68" s="1167"/>
      <c r="D68" s="1167"/>
    </row>
    <row r="69" spans="1:4">
      <c r="A69" s="346" t="s">
        <v>198</v>
      </c>
      <c r="B69" s="1167"/>
      <c r="C69" s="1167"/>
      <c r="D69" s="1167"/>
    </row>
    <row r="70" spans="1:4">
      <c r="A70" s="346" t="s">
        <v>199</v>
      </c>
      <c r="B70" s="1167"/>
      <c r="C70" s="1167"/>
      <c r="D70" s="1167"/>
    </row>
    <row r="71" spans="1:4">
      <c r="A71" s="346" t="s">
        <v>200</v>
      </c>
      <c r="B71" s="1167"/>
      <c r="C71" s="1167"/>
      <c r="D71" s="1167"/>
    </row>
    <row r="72" spans="1:4">
      <c r="B72" s="1167"/>
      <c r="C72" s="1167"/>
      <c r="D72" s="1167"/>
    </row>
    <row r="73" spans="1:4">
      <c r="B73" s="1167"/>
      <c r="C73" s="1167"/>
      <c r="D73" s="1167"/>
    </row>
    <row r="76" spans="1:4" ht="18">
      <c r="A76" s="207"/>
    </row>
    <row r="77" spans="1:4">
      <c r="A77" s="933"/>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sheetPr published="0">
    <pageSetUpPr fitToPage="1"/>
  </sheetPr>
  <dimension ref="A1:I42"/>
  <sheetViews>
    <sheetView showGridLines="0" zoomScaleNormal="100" zoomScaleSheetLayoutView="100" workbookViewId="0">
      <selection activeCell="D31" sqref="D31"/>
    </sheetView>
  </sheetViews>
  <sheetFormatPr baseColWidth="10" defaultColWidth="8.85546875" defaultRowHeight="12.75"/>
  <cols>
    <col min="1" max="1" width="12.140625" style="486" customWidth="1"/>
    <col min="2" max="2" width="43.5703125" style="486" customWidth="1"/>
    <col min="3" max="5" width="22.140625" style="486" customWidth="1"/>
    <col min="6" max="9" width="18.7109375" style="486" customWidth="1"/>
    <col min="10" max="12" width="35.7109375" style="486" customWidth="1"/>
    <col min="13" max="16384" width="8.85546875" style="486"/>
  </cols>
  <sheetData>
    <row r="1" spans="1:9" s="478" customFormat="1" ht="18">
      <c r="A1" s="75" t="s">
        <v>1158</v>
      </c>
      <c r="B1" s="65"/>
      <c r="C1" s="719"/>
      <c r="D1" s="719"/>
      <c r="E1" s="719"/>
      <c r="F1" s="719"/>
      <c r="G1" s="719"/>
      <c r="H1" s="719"/>
      <c r="I1" s="719"/>
    </row>
    <row r="2" spans="1:9" s="720" customFormat="1" ht="11.25">
      <c r="A2" s="62" t="str">
        <f>'PAGE DE GARDE'!C8</f>
        <v>GAZ</v>
      </c>
      <c r="B2" s="953" t="str">
        <f>'PAGE DE GARDE'!C10</f>
        <v>REALITE 2015 V0</v>
      </c>
      <c r="C2" s="508"/>
      <c r="D2" s="508"/>
      <c r="E2" s="508"/>
      <c r="F2" s="508"/>
      <c r="G2" s="508"/>
      <c r="H2" s="508"/>
      <c r="I2" s="508"/>
    </row>
    <row r="3" spans="1:9" s="720" customFormat="1" ht="11.25">
      <c r="A3" s="270" t="str">
        <f>'PAGE DE GARDE'!C7</f>
        <v>GRD</v>
      </c>
      <c r="B3" s="73"/>
      <c r="C3" s="508"/>
      <c r="D3" s="508"/>
      <c r="E3" s="508"/>
      <c r="F3" s="508"/>
      <c r="G3" s="508"/>
      <c r="H3" s="508"/>
      <c r="I3" s="508"/>
    </row>
    <row r="4" spans="1:9" ht="13.5" thickBot="1">
      <c r="A4" s="72"/>
    </row>
    <row r="5" spans="1:9" ht="13.5" thickBot="1">
      <c r="C5" s="721"/>
      <c r="D5" s="721"/>
      <c r="E5" s="721"/>
      <c r="F5" s="2900" t="s">
        <v>1225</v>
      </c>
      <c r="G5" s="2901"/>
      <c r="H5" s="2900" t="s">
        <v>1224</v>
      </c>
      <c r="I5" s="2901"/>
    </row>
    <row r="6" spans="1:9">
      <c r="C6" s="722" t="str">
        <f>'PAGE DE GARDE'!B16</f>
        <v>REALITE 2014</v>
      </c>
      <c r="D6" s="722" t="str">
        <f>'PAGE DE GARDE'!B15</f>
        <v>BUDGET 2015</v>
      </c>
      <c r="E6" s="722" t="str">
        <f>'PAGE DE GARDE'!B14</f>
        <v>REALITE 2015</v>
      </c>
      <c r="F6" s="722" t="s">
        <v>696</v>
      </c>
      <c r="G6" s="722" t="s">
        <v>697</v>
      </c>
      <c r="H6" s="722" t="s">
        <v>696</v>
      </c>
      <c r="I6" s="722" t="s">
        <v>697</v>
      </c>
    </row>
    <row r="7" spans="1:9" ht="13.5" thickBot="1">
      <c r="B7" s="479" t="s">
        <v>698</v>
      </c>
      <c r="C7" s="723" t="s">
        <v>475</v>
      </c>
      <c r="D7" s="723" t="s">
        <v>476</v>
      </c>
      <c r="E7" s="723" t="s">
        <v>477</v>
      </c>
      <c r="F7" s="723" t="s">
        <v>699</v>
      </c>
      <c r="G7" s="723" t="s">
        <v>700</v>
      </c>
      <c r="H7" s="723" t="s">
        <v>1159</v>
      </c>
      <c r="I7" s="723" t="s">
        <v>1160</v>
      </c>
    </row>
    <row r="8" spans="1:9">
      <c r="A8" s="2897" t="s">
        <v>1399</v>
      </c>
      <c r="B8" s="724" t="s">
        <v>701</v>
      </c>
      <c r="C8" s="725"/>
      <c r="D8" s="725"/>
      <c r="E8" s="725"/>
      <c r="F8" s="725">
        <f>+E8-D8</f>
        <v>0</v>
      </c>
      <c r="G8" s="725">
        <f>IF(D8=0,0,(F8/D8))</f>
        <v>0</v>
      </c>
      <c r="H8" s="725">
        <f>E8-C8</f>
        <v>0</v>
      </c>
      <c r="I8" s="725">
        <f>IF(C8=0,0,(H8)/C8)</f>
        <v>0</v>
      </c>
    </row>
    <row r="9" spans="1:9">
      <c r="A9" s="2898"/>
      <c r="B9" s="726" t="s">
        <v>842</v>
      </c>
      <c r="C9" s="727"/>
      <c r="D9" s="727"/>
      <c r="E9" s="727"/>
      <c r="F9" s="727">
        <f t="shared" ref="F9:F19" si="0">+E9-D9</f>
        <v>0</v>
      </c>
      <c r="G9" s="727">
        <f t="shared" ref="G9:G19" si="1">IF(D9=0,0,(F9/D9))</f>
        <v>0</v>
      </c>
      <c r="H9" s="727">
        <f t="shared" ref="H9:H19" si="2">E9-C9</f>
        <v>0</v>
      </c>
      <c r="I9" s="727">
        <f t="shared" ref="I9:I19" si="3">IF(C9=0,0,(H9)/C9)</f>
        <v>0</v>
      </c>
    </row>
    <row r="10" spans="1:9" ht="13.5" thickBot="1">
      <c r="A10" s="2899"/>
      <c r="B10" s="728" t="s">
        <v>702</v>
      </c>
      <c r="C10" s="729">
        <f>SUM(C8:C9)</f>
        <v>0</v>
      </c>
      <c r="D10" s="729">
        <f>SUM(D8:D9)</f>
        <v>0</v>
      </c>
      <c r="E10" s="729">
        <f>SUM(E8:E9)</f>
        <v>0</v>
      </c>
      <c r="F10" s="729">
        <f>+E10-D10</f>
        <v>0</v>
      </c>
      <c r="G10" s="729">
        <f t="shared" si="1"/>
        <v>0</v>
      </c>
      <c r="H10" s="729">
        <f>E10-C10</f>
        <v>0</v>
      </c>
      <c r="I10" s="729">
        <f t="shared" si="3"/>
        <v>0</v>
      </c>
    </row>
    <row r="11" spans="1:9">
      <c r="A11" s="2897" t="s">
        <v>1400</v>
      </c>
      <c r="B11" s="724" t="s">
        <v>701</v>
      </c>
      <c r="C11" s="725"/>
      <c r="D11" s="725"/>
      <c r="E11" s="725"/>
      <c r="F11" s="725">
        <f t="shared" si="0"/>
        <v>0</v>
      </c>
      <c r="G11" s="725">
        <f t="shared" si="1"/>
        <v>0</v>
      </c>
      <c r="H11" s="725">
        <f t="shared" si="2"/>
        <v>0</v>
      </c>
      <c r="I11" s="725">
        <f t="shared" si="3"/>
        <v>0</v>
      </c>
    </row>
    <row r="12" spans="1:9">
      <c r="A12" s="2898"/>
      <c r="B12" s="726" t="s">
        <v>842</v>
      </c>
      <c r="C12" s="727"/>
      <c r="D12" s="727"/>
      <c r="E12" s="727"/>
      <c r="F12" s="727">
        <f t="shared" si="0"/>
        <v>0</v>
      </c>
      <c r="G12" s="727">
        <f t="shared" si="1"/>
        <v>0</v>
      </c>
      <c r="H12" s="727">
        <f t="shared" si="2"/>
        <v>0</v>
      </c>
      <c r="I12" s="727">
        <f t="shared" si="3"/>
        <v>0</v>
      </c>
    </row>
    <row r="13" spans="1:9" ht="13.5" thickBot="1">
      <c r="A13" s="2899"/>
      <c r="B13" s="728" t="s">
        <v>702</v>
      </c>
      <c r="C13" s="729">
        <f>SUM(C11:C12)</f>
        <v>0</v>
      </c>
      <c r="D13" s="729">
        <f>SUM(D11:D12)</f>
        <v>0</v>
      </c>
      <c r="E13" s="729">
        <f>SUM(E11:E12)</f>
        <v>0</v>
      </c>
      <c r="F13" s="729">
        <f>+E13-D13</f>
        <v>0</v>
      </c>
      <c r="G13" s="729">
        <f t="shared" si="1"/>
        <v>0</v>
      </c>
      <c r="H13" s="729">
        <f t="shared" si="2"/>
        <v>0</v>
      </c>
      <c r="I13" s="729">
        <f t="shared" si="3"/>
        <v>0</v>
      </c>
    </row>
    <row r="14" spans="1:9">
      <c r="A14" s="2897" t="s">
        <v>1401</v>
      </c>
      <c r="B14" s="724" t="s">
        <v>701</v>
      </c>
      <c r="C14" s="730"/>
      <c r="D14" s="730"/>
      <c r="E14" s="730"/>
      <c r="F14" s="730">
        <f t="shared" si="0"/>
        <v>0</v>
      </c>
      <c r="G14" s="730">
        <f t="shared" si="1"/>
        <v>0</v>
      </c>
      <c r="H14" s="730">
        <f t="shared" si="2"/>
        <v>0</v>
      </c>
      <c r="I14" s="730">
        <f t="shared" si="3"/>
        <v>0</v>
      </c>
    </row>
    <row r="15" spans="1:9">
      <c r="A15" s="2898"/>
      <c r="B15" s="726" t="s">
        <v>842</v>
      </c>
      <c r="C15" s="731"/>
      <c r="D15" s="731"/>
      <c r="E15" s="731"/>
      <c r="F15" s="731">
        <f t="shared" si="0"/>
        <v>0</v>
      </c>
      <c r="G15" s="731">
        <f t="shared" si="1"/>
        <v>0</v>
      </c>
      <c r="H15" s="731">
        <f t="shared" si="2"/>
        <v>0</v>
      </c>
      <c r="I15" s="731">
        <f t="shared" si="3"/>
        <v>0</v>
      </c>
    </row>
    <row r="16" spans="1:9" ht="13.5" thickBot="1">
      <c r="A16" s="2899"/>
      <c r="B16" s="728" t="s">
        <v>702</v>
      </c>
      <c r="C16" s="729">
        <f>SUM(C14:C15)</f>
        <v>0</v>
      </c>
      <c r="D16" s="729">
        <f>SUM(D14:D15)</f>
        <v>0</v>
      </c>
      <c r="E16" s="729">
        <f>SUM(E14:E15)</f>
        <v>0</v>
      </c>
      <c r="F16" s="729">
        <f t="shared" si="0"/>
        <v>0</v>
      </c>
      <c r="G16" s="729">
        <f t="shared" si="1"/>
        <v>0</v>
      </c>
      <c r="H16" s="729">
        <f t="shared" si="2"/>
        <v>0</v>
      </c>
      <c r="I16" s="729">
        <f t="shared" si="3"/>
        <v>0</v>
      </c>
    </row>
    <row r="17" spans="1:9" ht="12.75" customHeight="1">
      <c r="A17" s="2897" t="s">
        <v>232</v>
      </c>
      <c r="B17" s="530" t="s">
        <v>701</v>
      </c>
      <c r="C17" s="732">
        <f t="shared" ref="C17:E18" si="4">C8+C11+C14</f>
        <v>0</v>
      </c>
      <c r="D17" s="732">
        <f t="shared" si="4"/>
        <v>0</v>
      </c>
      <c r="E17" s="732">
        <f t="shared" si="4"/>
        <v>0</v>
      </c>
      <c r="F17" s="732">
        <f t="shared" si="0"/>
        <v>0</v>
      </c>
      <c r="G17" s="732">
        <f t="shared" si="1"/>
        <v>0</v>
      </c>
      <c r="H17" s="732">
        <f t="shared" si="2"/>
        <v>0</v>
      </c>
      <c r="I17" s="732">
        <f t="shared" si="3"/>
        <v>0</v>
      </c>
    </row>
    <row r="18" spans="1:9">
      <c r="A18" s="2898"/>
      <c r="B18" s="733" t="s">
        <v>928</v>
      </c>
      <c r="C18" s="734">
        <f t="shared" si="4"/>
        <v>0</v>
      </c>
      <c r="D18" s="734">
        <f t="shared" si="4"/>
        <v>0</v>
      </c>
      <c r="E18" s="734">
        <f t="shared" si="4"/>
        <v>0</v>
      </c>
      <c r="F18" s="734">
        <f t="shared" si="0"/>
        <v>0</v>
      </c>
      <c r="G18" s="734">
        <f t="shared" si="1"/>
        <v>0</v>
      </c>
      <c r="H18" s="734">
        <f t="shared" si="2"/>
        <v>0</v>
      </c>
      <c r="I18" s="734">
        <f t="shared" si="3"/>
        <v>0</v>
      </c>
    </row>
    <row r="19" spans="1:9" ht="13.5" thickBot="1">
      <c r="A19" s="2899"/>
      <c r="B19" s="533" t="s">
        <v>232</v>
      </c>
      <c r="C19" s="735">
        <f>SUM(C18:C18)</f>
        <v>0</v>
      </c>
      <c r="D19" s="735">
        <f>SUM(D18:D18)</f>
        <v>0</v>
      </c>
      <c r="E19" s="735">
        <f>SUM(E18:E18)</f>
        <v>0</v>
      </c>
      <c r="F19" s="735">
        <f t="shared" si="0"/>
        <v>0</v>
      </c>
      <c r="G19" s="735">
        <f t="shared" si="1"/>
        <v>0</v>
      </c>
      <c r="H19" s="735">
        <f t="shared" si="2"/>
        <v>0</v>
      </c>
      <c r="I19" s="735">
        <f t="shared" si="3"/>
        <v>0</v>
      </c>
    </row>
    <row r="20" spans="1:9" ht="7.5" customHeight="1">
      <c r="C20" s="736"/>
      <c r="D20" s="736"/>
      <c r="E20" s="736"/>
    </row>
    <row r="23" spans="1:9" ht="15.75">
      <c r="A23" s="2465" t="s">
        <v>1539</v>
      </c>
    </row>
    <row r="24" spans="1:9" ht="15.75">
      <c r="A24" s="2465" t="s">
        <v>1542</v>
      </c>
      <c r="B24" s="486" t="str">
        <f>ANNEXES!D24</f>
        <v>Un tableau de bord reprenant les plus gros clients industriels alimentés par votre réseau et le pourcentage que représentent ces gros clients sur le volume total distribué sur votre réseau.</v>
      </c>
    </row>
    <row r="27" spans="1:9">
      <c r="F27" s="736"/>
    </row>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sheetData>
  <mergeCells count="6">
    <mergeCell ref="A17:A19"/>
    <mergeCell ref="F5:G5"/>
    <mergeCell ref="H5:I5"/>
    <mergeCell ref="A8:A10"/>
    <mergeCell ref="A11:A13"/>
    <mergeCell ref="A14:A16"/>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sheetPr published="0" enableFormatConditionsCalculation="0">
    <pageSetUpPr fitToPage="1"/>
  </sheetPr>
  <dimension ref="A1:G39"/>
  <sheetViews>
    <sheetView showGridLines="0" zoomScaleNormal="100" zoomScaleSheetLayoutView="100" workbookViewId="0">
      <selection activeCell="I45" sqref="I45"/>
    </sheetView>
  </sheetViews>
  <sheetFormatPr baseColWidth="10" defaultColWidth="8.85546875" defaultRowHeight="12.75"/>
  <cols>
    <col min="1" max="1" width="57.140625" bestFit="1" customWidth="1"/>
    <col min="2" max="7" width="17.5703125" customWidth="1"/>
  </cols>
  <sheetData>
    <row r="1" spans="1:7" s="79" customFormat="1" ht="18">
      <c r="A1" s="75" t="s">
        <v>707</v>
      </c>
      <c r="B1" s="75"/>
      <c r="C1" s="75"/>
      <c r="D1" s="78"/>
      <c r="E1" s="75"/>
      <c r="F1" s="75"/>
      <c r="G1" s="78"/>
    </row>
    <row r="2" spans="1:7" s="58" customFormat="1" ht="11.25">
      <c r="A2" s="62" t="str">
        <f>'PAGE DE GARDE'!C8</f>
        <v>GAZ</v>
      </c>
      <c r="B2" s="953" t="str">
        <f>'PAGE DE GARDE'!C10</f>
        <v>REALITE 2015 V0</v>
      </c>
      <c r="C2" s="62"/>
      <c r="D2" s="70"/>
      <c r="E2" s="70"/>
      <c r="F2" s="62"/>
      <c r="G2" s="70"/>
    </row>
    <row r="3" spans="1:7" s="58" customFormat="1" ht="11.25">
      <c r="A3" s="270" t="str">
        <f>'PAGE DE GARDE'!C7</f>
        <v>GRD</v>
      </c>
      <c r="B3" s="73"/>
      <c r="C3" s="62"/>
      <c r="D3" s="70"/>
      <c r="E3" s="73"/>
      <c r="F3" s="62"/>
      <c r="G3" s="70"/>
    </row>
    <row r="4" spans="1:7" ht="13.5" thickBot="1"/>
    <row r="5" spans="1:7" s="56" customFormat="1" ht="16.5" thickBot="1">
      <c r="A5" s="150" t="s">
        <v>58</v>
      </c>
      <c r="B5" s="2902" t="str">
        <f>'PAGE DE GARDE'!B16</f>
        <v>REALITE 2014</v>
      </c>
      <c r="C5" s="2902"/>
      <c r="D5" s="2902"/>
      <c r="E5" s="2902" t="str">
        <f>'PAGE DE GARDE'!B14</f>
        <v>REALITE 2015</v>
      </c>
      <c r="F5" s="2902"/>
      <c r="G5" s="2902"/>
    </row>
    <row r="6" spans="1:7" ht="45.75" thickBot="1">
      <c r="A6" s="1798" t="s">
        <v>59</v>
      </c>
      <c r="B6" s="1795" t="s">
        <v>362</v>
      </c>
      <c r="C6" s="1796" t="s">
        <v>60</v>
      </c>
      <c r="D6" s="1797" t="s">
        <v>61</v>
      </c>
      <c r="E6" s="1795" t="s">
        <v>362</v>
      </c>
      <c r="F6" s="1796" t="s">
        <v>60</v>
      </c>
      <c r="G6" s="1797" t="s">
        <v>61</v>
      </c>
    </row>
    <row r="7" spans="1:7" ht="15">
      <c r="A7" s="1799" t="s">
        <v>62</v>
      </c>
      <c r="B7" s="1828"/>
      <c r="C7" s="1803"/>
      <c r="D7" s="1804"/>
      <c r="E7" s="1828"/>
      <c r="F7" s="1803"/>
      <c r="G7" s="1804"/>
    </row>
    <row r="8" spans="1:7">
      <c r="A8" s="1800" t="s">
        <v>63</v>
      </c>
      <c r="B8" s="1829"/>
      <c r="C8" s="1806"/>
      <c r="D8" s="1804" t="e">
        <f>B8/C8</f>
        <v>#DIV/0!</v>
      </c>
      <c r="E8" s="1829"/>
      <c r="F8" s="1806"/>
      <c r="G8" s="1804" t="e">
        <f>E8/F8</f>
        <v>#DIV/0!</v>
      </c>
    </row>
    <row r="9" spans="1:7">
      <c r="A9" s="1800" t="s">
        <v>64</v>
      </c>
      <c r="B9" s="1830"/>
      <c r="C9" s="1808"/>
      <c r="D9" s="1809" t="e">
        <f>B9/C9</f>
        <v>#DIV/0!</v>
      </c>
      <c r="E9" s="1830"/>
      <c r="F9" s="1808"/>
      <c r="G9" s="1809" t="e">
        <f>E9/F9</f>
        <v>#DIV/0!</v>
      </c>
    </row>
    <row r="10" spans="1:7">
      <c r="A10" s="1800" t="s">
        <v>65</v>
      </c>
      <c r="B10" s="1986"/>
      <c r="C10" s="1987"/>
      <c r="D10" s="1988" t="e">
        <f>B10/C10</f>
        <v>#DIV/0!</v>
      </c>
      <c r="E10" s="1830"/>
      <c r="F10" s="1808"/>
      <c r="G10" s="1809" t="e">
        <f>E10/F10</f>
        <v>#DIV/0!</v>
      </c>
    </row>
    <row r="11" spans="1:7">
      <c r="A11" s="1800" t="s">
        <v>66</v>
      </c>
      <c r="B11" s="1830"/>
      <c r="C11" s="1808"/>
      <c r="D11" s="1809" t="e">
        <f>B11/C11</f>
        <v>#DIV/0!</v>
      </c>
      <c r="E11" s="1830"/>
      <c r="F11" s="1808"/>
      <c r="G11" s="1809" t="e">
        <f>E11/F11</f>
        <v>#DIV/0!</v>
      </c>
    </row>
    <row r="12" spans="1:7" ht="13.5" thickBot="1">
      <c r="A12" s="1801"/>
      <c r="B12" s="1831"/>
      <c r="C12" s="1811"/>
      <c r="D12" s="1812"/>
      <c r="E12" s="1831"/>
      <c r="F12" s="1811"/>
      <c r="G12" s="1812"/>
    </row>
    <row r="13" spans="1:7" ht="13.5" thickBot="1">
      <c r="A13" s="1825" t="s">
        <v>67</v>
      </c>
      <c r="B13" s="1832">
        <f>B8+B9+B10+B11</f>
        <v>0</v>
      </c>
      <c r="C13" s="1826">
        <f>C8+C9+C10+C11</f>
        <v>0</v>
      </c>
      <c r="D13" s="1827" t="e">
        <f>B13/C13</f>
        <v>#DIV/0!</v>
      </c>
      <c r="E13" s="1832">
        <f>E8+E9+E10+E11</f>
        <v>0</v>
      </c>
      <c r="F13" s="1826">
        <f>F8+F9+F10+F11</f>
        <v>0</v>
      </c>
      <c r="G13" s="1827" t="e">
        <f>E13/F13</f>
        <v>#DIV/0!</v>
      </c>
    </row>
    <row r="14" spans="1:7" ht="15">
      <c r="A14" s="1799" t="s">
        <v>68</v>
      </c>
      <c r="B14" s="1833"/>
      <c r="C14" s="1814"/>
      <c r="D14" s="1815"/>
      <c r="E14" s="1833"/>
      <c r="F14" s="1814"/>
      <c r="G14" s="1815"/>
    </row>
    <row r="15" spans="1:7">
      <c r="A15" s="1800" t="s">
        <v>69</v>
      </c>
      <c r="B15" s="1834"/>
      <c r="C15" s="1817"/>
      <c r="D15" s="1818"/>
      <c r="E15" s="1834"/>
      <c r="F15" s="1817"/>
      <c r="G15" s="1818"/>
    </row>
    <row r="16" spans="1:7">
      <c r="A16" s="1800" t="s">
        <v>70</v>
      </c>
      <c r="B16" s="1834"/>
      <c r="C16" s="1820"/>
      <c r="D16" s="1821"/>
      <c r="E16" s="1834"/>
      <c r="F16" s="1820"/>
      <c r="G16" s="1821"/>
    </row>
    <row r="17" spans="1:7" ht="13.5" thickBot="1">
      <c r="A17" s="1801"/>
      <c r="B17" s="1835"/>
      <c r="C17" s="1823"/>
      <c r="D17" s="1824"/>
      <c r="E17" s="1835"/>
      <c r="F17" s="1823"/>
      <c r="G17" s="1824"/>
    </row>
    <row r="18" spans="1:7">
      <c r="A18" s="151"/>
      <c r="B18" s="151"/>
      <c r="C18" s="151"/>
      <c r="D18" s="151"/>
      <c r="E18" s="151"/>
      <c r="F18" s="151"/>
      <c r="G18" s="151"/>
    </row>
    <row r="19" spans="1:7" ht="13.5" thickBot="1">
      <c r="A19" s="152"/>
      <c r="B19" s="153"/>
      <c r="C19" s="152"/>
      <c r="D19" s="152"/>
      <c r="E19" s="153"/>
      <c r="F19" s="152"/>
      <c r="G19" s="152"/>
    </row>
    <row r="20" spans="1:7" ht="16.5" thickBot="1">
      <c r="A20" s="150" t="s">
        <v>34</v>
      </c>
      <c r="B20" s="2902" t="str">
        <f>+B5</f>
        <v>REALITE 2014</v>
      </c>
      <c r="C20" s="2902"/>
      <c r="D20" s="2902"/>
      <c r="E20" s="2902" t="str">
        <f>+E5</f>
        <v>REALITE 2015</v>
      </c>
      <c r="F20" s="2902"/>
      <c r="G20" s="2902"/>
    </row>
    <row r="21" spans="1:7" ht="45.75" thickBot="1">
      <c r="A21" s="1798" t="s">
        <v>59</v>
      </c>
      <c r="B21" s="1795" t="s">
        <v>362</v>
      </c>
      <c r="C21" s="1796" t="s">
        <v>60</v>
      </c>
      <c r="D21" s="1797" t="s">
        <v>61</v>
      </c>
      <c r="E21" s="1795" t="s">
        <v>362</v>
      </c>
      <c r="F21" s="1796" t="s">
        <v>60</v>
      </c>
      <c r="G21" s="1797" t="s">
        <v>61</v>
      </c>
    </row>
    <row r="22" spans="1:7" ht="15">
      <c r="A22" s="1799" t="s">
        <v>62</v>
      </c>
      <c r="B22" s="1828"/>
      <c r="C22" s="1803"/>
      <c r="D22" s="1804"/>
      <c r="E22" s="1828"/>
      <c r="F22" s="1803"/>
      <c r="G22" s="1804"/>
    </row>
    <row r="23" spans="1:7">
      <c r="A23" s="1800" t="s">
        <v>63</v>
      </c>
      <c r="B23" s="1829"/>
      <c r="C23" s="1806"/>
      <c r="D23" s="1804" t="e">
        <f>B23/C23</f>
        <v>#DIV/0!</v>
      </c>
      <c r="E23" s="1829"/>
      <c r="F23" s="1806"/>
      <c r="G23" s="1804" t="e">
        <f>E23/F23</f>
        <v>#DIV/0!</v>
      </c>
    </row>
    <row r="24" spans="1:7">
      <c r="A24" s="1800" t="s">
        <v>64</v>
      </c>
      <c r="B24" s="1830"/>
      <c r="C24" s="1808"/>
      <c r="D24" s="1809" t="e">
        <f>B24/C24</f>
        <v>#DIV/0!</v>
      </c>
      <c r="E24" s="1830"/>
      <c r="F24" s="1808"/>
      <c r="G24" s="1809" t="e">
        <f>E24/F24</f>
        <v>#DIV/0!</v>
      </c>
    </row>
    <row r="25" spans="1:7">
      <c r="A25" s="1800" t="s">
        <v>65</v>
      </c>
      <c r="B25" s="1830"/>
      <c r="C25" s="1808"/>
      <c r="D25" s="1809" t="e">
        <f>B25/C25</f>
        <v>#DIV/0!</v>
      </c>
      <c r="E25" s="1830"/>
      <c r="F25" s="1808"/>
      <c r="G25" s="1809" t="e">
        <f>E25/F25</f>
        <v>#DIV/0!</v>
      </c>
    </row>
    <row r="26" spans="1:7">
      <c r="A26" s="1800" t="s">
        <v>66</v>
      </c>
      <c r="B26" s="1830"/>
      <c r="C26" s="1808"/>
      <c r="D26" s="1809" t="e">
        <f>B26/C26</f>
        <v>#DIV/0!</v>
      </c>
      <c r="E26" s="1830"/>
      <c r="F26" s="1808"/>
      <c r="G26" s="1809" t="e">
        <f>E26/F26</f>
        <v>#DIV/0!</v>
      </c>
    </row>
    <row r="27" spans="1:7" ht="13.5" thickBot="1">
      <c r="A27" s="1801"/>
      <c r="B27" s="1831"/>
      <c r="C27" s="1811"/>
      <c r="D27" s="1812"/>
      <c r="E27" s="1831"/>
      <c r="F27" s="1811"/>
      <c r="G27" s="1812"/>
    </row>
    <row r="28" spans="1:7" ht="13.5" thickBot="1">
      <c r="A28" s="1825" t="s">
        <v>67</v>
      </c>
      <c r="B28" s="1832">
        <f>B23+B24+B25+B26</f>
        <v>0</v>
      </c>
      <c r="C28" s="1826">
        <f>C23+C24+C25+C26</f>
        <v>0</v>
      </c>
      <c r="D28" s="1827" t="e">
        <f>B28/C28</f>
        <v>#DIV/0!</v>
      </c>
      <c r="E28" s="1832">
        <f>E23+E24+E25+E26</f>
        <v>0</v>
      </c>
      <c r="F28" s="1826">
        <f>F23+F24+F25+F26</f>
        <v>0</v>
      </c>
      <c r="G28" s="1827" t="e">
        <f>E28/F28</f>
        <v>#DIV/0!</v>
      </c>
    </row>
    <row r="29" spans="1:7" ht="15">
      <c r="A29" s="1799" t="s">
        <v>68</v>
      </c>
      <c r="B29" s="1833"/>
      <c r="C29" s="1814"/>
      <c r="D29" s="1815"/>
      <c r="E29" s="1833"/>
      <c r="F29" s="1814"/>
      <c r="G29" s="1815"/>
    </row>
    <row r="30" spans="1:7">
      <c r="A30" s="1800" t="s">
        <v>69</v>
      </c>
      <c r="B30" s="1834"/>
      <c r="C30" s="1817"/>
      <c r="D30" s="1818"/>
      <c r="E30" s="1834"/>
      <c r="F30" s="1817"/>
      <c r="G30" s="1818"/>
    </row>
    <row r="31" spans="1:7">
      <c r="A31" s="1800" t="s">
        <v>70</v>
      </c>
      <c r="B31" s="1834"/>
      <c r="C31" s="1820"/>
      <c r="D31" s="1821"/>
      <c r="E31" s="1834"/>
      <c r="F31" s="1820"/>
      <c r="G31" s="1821"/>
    </row>
    <row r="32" spans="1:7" ht="13.5" thickBot="1">
      <c r="A32" s="1801"/>
      <c r="B32" s="1822"/>
      <c r="C32" s="1823"/>
      <c r="D32" s="1824"/>
      <c r="E32" s="1822"/>
      <c r="F32" s="1823"/>
      <c r="G32" s="1824"/>
    </row>
    <row r="34" spans="1:7" ht="13.5" thickBot="1"/>
    <row r="35" spans="1:7" ht="13.5" thickBot="1">
      <c r="A35" s="1419" t="s">
        <v>35</v>
      </c>
      <c r="B35" s="1420" t="str">
        <f>'PAGE DE GARDE'!B16</f>
        <v>REALITE 2014</v>
      </c>
      <c r="C35" s="1417"/>
      <c r="D35" s="1418"/>
      <c r="E35" s="1420" t="str">
        <f>'PAGE DE GARDE'!B14</f>
        <v>REALITE 2015</v>
      </c>
      <c r="F35" s="1417"/>
      <c r="G35" s="1418"/>
    </row>
    <row r="36" spans="1:7">
      <c r="A36" s="1421" t="s">
        <v>36</v>
      </c>
      <c r="B36" s="190"/>
      <c r="C36" s="1416"/>
      <c r="D36" s="1416"/>
      <c r="E36" s="190"/>
      <c r="F36" s="1416"/>
      <c r="G36" s="1416"/>
    </row>
    <row r="37" spans="1:7">
      <c r="A37" s="1421" t="s">
        <v>37</v>
      </c>
      <c r="B37" s="190"/>
      <c r="C37" s="1416"/>
      <c r="D37" s="1416"/>
      <c r="E37" s="190"/>
      <c r="F37" s="1416"/>
      <c r="G37" s="1416"/>
    </row>
    <row r="38" spans="1:7" ht="13.5" thickBot="1">
      <c r="A38" s="1422" t="s">
        <v>38</v>
      </c>
      <c r="B38" s="191"/>
      <c r="C38" s="1416"/>
      <c r="D38" s="1416"/>
      <c r="E38" s="191"/>
      <c r="F38" s="1416"/>
      <c r="G38" s="1416"/>
    </row>
    <row r="39" spans="1:7" ht="13.5" thickBot="1">
      <c r="A39" s="1423" t="s">
        <v>232</v>
      </c>
      <c r="B39" s="189">
        <f t="shared" ref="B39" si="0">B36+B37+B38</f>
        <v>0</v>
      </c>
      <c r="C39" s="756"/>
      <c r="D39" s="756"/>
      <c r="E39" s="189">
        <f t="shared" ref="E39" si="1">E36+E37+E38</f>
        <v>0</v>
      </c>
      <c r="F39" s="756"/>
      <c r="G39" s="756"/>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sheetPr published="0" enableFormatConditionsCalculation="0">
    <pageSetUpPr fitToPage="1"/>
  </sheetPr>
  <dimension ref="A1:XT82"/>
  <sheetViews>
    <sheetView zoomScaleNormal="100" zoomScaleSheetLayoutView="100" workbookViewId="0"/>
  </sheetViews>
  <sheetFormatPr baseColWidth="10" defaultColWidth="8.85546875" defaultRowHeight="12.75"/>
  <cols>
    <col min="1" max="1" width="13" style="205" customWidth="1"/>
    <col min="2" max="2" width="42.7109375" style="205" bestFit="1" customWidth="1"/>
    <col min="3" max="13" width="8.85546875" style="205"/>
    <col min="14" max="14" width="32.85546875" style="205" bestFit="1" customWidth="1"/>
    <col min="15" max="16384" width="8.85546875" style="205"/>
  </cols>
  <sheetData>
    <row r="1" spans="1:644" s="79" customFormat="1" ht="18">
      <c r="A1" s="75" t="s">
        <v>39</v>
      </c>
      <c r="B1" s="75"/>
      <c r="C1" s="78"/>
      <c r="D1" s="78"/>
      <c r="E1" s="78"/>
      <c r="F1" s="78"/>
      <c r="G1" s="78"/>
      <c r="H1" s="78"/>
      <c r="I1" s="78"/>
      <c r="J1" s="78"/>
      <c r="K1" s="78"/>
      <c r="L1" s="78"/>
      <c r="M1" s="78"/>
      <c r="N1" s="78"/>
      <c r="O1" s="78"/>
      <c r="P1" s="78"/>
      <c r="Q1" s="78"/>
      <c r="R1" s="78"/>
      <c r="S1" s="78"/>
      <c r="T1" s="78"/>
      <c r="U1" s="78"/>
      <c r="V1" s="78"/>
      <c r="W1" s="1777"/>
      <c r="X1" s="1777"/>
      <c r="Y1" s="1777"/>
      <c r="Z1" s="1777"/>
      <c r="AA1" s="1777"/>
      <c r="AB1" s="1777"/>
      <c r="AC1" s="1777"/>
      <c r="AD1" s="1777"/>
      <c r="AE1" s="1777"/>
      <c r="AF1" s="1777"/>
      <c r="AG1" s="1777"/>
      <c r="AH1" s="1777"/>
      <c r="AI1" s="1777"/>
      <c r="AJ1" s="1777"/>
      <c r="AK1" s="1777"/>
      <c r="AL1" s="1777"/>
      <c r="AM1" s="1777"/>
      <c r="AN1" s="1777"/>
      <c r="AO1" s="1777"/>
      <c r="AP1" s="1777"/>
      <c r="AQ1" s="1777"/>
      <c r="AR1" s="1777"/>
      <c r="AS1" s="1777"/>
      <c r="AT1" s="1777"/>
      <c r="AU1" s="1777"/>
      <c r="AV1" s="1777"/>
      <c r="AW1" s="1777"/>
      <c r="AX1" s="1777"/>
      <c r="AY1" s="1777"/>
      <c r="AZ1" s="1777"/>
      <c r="BA1" s="1777"/>
      <c r="BB1" s="1777"/>
      <c r="BC1" s="1777"/>
      <c r="BD1" s="1777"/>
      <c r="BE1" s="1777"/>
      <c r="BF1" s="1777"/>
      <c r="BG1" s="1777"/>
      <c r="BH1" s="1777"/>
      <c r="BI1" s="1777"/>
      <c r="BJ1" s="1777"/>
      <c r="BK1" s="1777"/>
      <c r="BL1" s="1777"/>
      <c r="BM1" s="1777"/>
      <c r="BN1" s="1777"/>
      <c r="BO1" s="1777"/>
      <c r="BP1" s="1777"/>
      <c r="BQ1" s="1777"/>
      <c r="BR1" s="1777"/>
      <c r="BS1" s="1777"/>
      <c r="BT1" s="1777"/>
      <c r="BU1" s="1777"/>
      <c r="BV1" s="1777"/>
      <c r="BW1" s="1777"/>
      <c r="BX1" s="1777"/>
      <c r="BY1" s="1777"/>
      <c r="BZ1" s="1777"/>
      <c r="CA1" s="1777"/>
      <c r="CB1" s="1777"/>
      <c r="CC1" s="1777"/>
      <c r="CD1" s="1777"/>
      <c r="CE1" s="1777"/>
      <c r="CF1" s="1777"/>
      <c r="CG1" s="1777"/>
      <c r="CH1" s="1777"/>
      <c r="CI1" s="1777"/>
      <c r="CJ1" s="1777"/>
      <c r="CK1" s="1777"/>
      <c r="CL1" s="1777"/>
      <c r="CM1" s="1777"/>
      <c r="CN1" s="1777"/>
      <c r="CO1" s="1777"/>
      <c r="CP1" s="1777"/>
      <c r="CQ1" s="1777"/>
      <c r="CR1" s="1777"/>
      <c r="CS1" s="1777"/>
      <c r="CT1" s="1777"/>
      <c r="CU1" s="1777"/>
      <c r="CV1" s="1777"/>
      <c r="CW1" s="1777"/>
      <c r="CX1" s="1777"/>
      <c r="CY1" s="1777"/>
      <c r="CZ1" s="1777"/>
      <c r="DA1" s="1777"/>
      <c r="DB1" s="1777"/>
      <c r="DC1" s="1777"/>
      <c r="DD1" s="1777"/>
      <c r="DE1" s="1777"/>
      <c r="DF1" s="1777"/>
      <c r="DG1" s="1777"/>
      <c r="DH1" s="1777"/>
      <c r="DI1" s="1777"/>
      <c r="DJ1" s="1777"/>
      <c r="DK1" s="1777"/>
      <c r="DL1" s="1777"/>
      <c r="DM1" s="1777"/>
      <c r="DN1" s="1777"/>
      <c r="DO1" s="1777"/>
      <c r="DP1" s="1777"/>
      <c r="DQ1" s="1777"/>
      <c r="DR1" s="1777"/>
      <c r="DS1" s="1777"/>
      <c r="DT1" s="1777"/>
      <c r="DU1" s="1777"/>
      <c r="DV1" s="1777"/>
      <c r="DW1" s="1777"/>
      <c r="DX1" s="1777"/>
      <c r="DY1" s="1777"/>
      <c r="DZ1" s="1777"/>
      <c r="EA1" s="1777"/>
      <c r="EB1" s="1777"/>
      <c r="EC1" s="1777"/>
      <c r="ED1" s="1777"/>
      <c r="EE1" s="1777"/>
      <c r="EF1" s="1777"/>
      <c r="EG1" s="1777"/>
      <c r="EH1" s="1777"/>
      <c r="EI1" s="1777"/>
      <c r="EJ1" s="1777"/>
      <c r="EK1" s="1777"/>
      <c r="EL1" s="1777"/>
      <c r="EM1" s="1777"/>
      <c r="EN1" s="1777"/>
      <c r="EO1" s="1777"/>
      <c r="EP1" s="1777"/>
      <c r="EQ1" s="1777"/>
      <c r="ER1" s="1777"/>
      <c r="ES1" s="1777"/>
      <c r="ET1" s="1777"/>
      <c r="EU1" s="1777"/>
      <c r="EV1" s="1777"/>
      <c r="EW1" s="1777"/>
      <c r="EX1" s="1777"/>
      <c r="EY1" s="1777"/>
      <c r="EZ1" s="1777"/>
      <c r="FA1" s="1777"/>
      <c r="FB1" s="1777"/>
      <c r="FC1" s="1777"/>
      <c r="FD1" s="1777"/>
      <c r="FE1" s="1777"/>
      <c r="FF1" s="1777"/>
      <c r="FG1" s="1777"/>
      <c r="FH1" s="1777"/>
      <c r="FI1" s="1777"/>
      <c r="FJ1" s="1777"/>
      <c r="FK1" s="1777"/>
      <c r="FL1" s="1777"/>
      <c r="FM1" s="1777"/>
      <c r="FN1" s="1777"/>
      <c r="FO1" s="1777"/>
      <c r="FP1" s="1777"/>
      <c r="FQ1" s="1777"/>
      <c r="FR1" s="1777"/>
      <c r="FS1" s="1777"/>
      <c r="FT1" s="1777"/>
      <c r="FU1" s="1777"/>
      <c r="FV1" s="1777"/>
      <c r="FW1" s="1777"/>
      <c r="FX1" s="1777"/>
      <c r="FY1" s="1777"/>
      <c r="FZ1" s="1777"/>
      <c r="GA1" s="1777"/>
      <c r="GB1" s="1777"/>
      <c r="GC1" s="1777"/>
      <c r="GD1" s="1777"/>
      <c r="GE1" s="1777"/>
      <c r="GF1" s="1777"/>
      <c r="GG1" s="1777"/>
      <c r="GH1" s="1777"/>
      <c r="GI1" s="1777"/>
      <c r="GJ1" s="1777"/>
      <c r="GK1" s="1777"/>
      <c r="GL1" s="1777"/>
      <c r="GM1" s="1777"/>
      <c r="GN1" s="1777"/>
      <c r="GO1" s="1777"/>
      <c r="GP1" s="1777"/>
      <c r="GQ1" s="1777"/>
      <c r="GR1" s="1777"/>
      <c r="GS1" s="1777"/>
      <c r="GT1" s="1777"/>
      <c r="GU1" s="1777"/>
      <c r="GV1" s="1777"/>
      <c r="GW1" s="1777"/>
      <c r="GX1" s="1777"/>
      <c r="GY1" s="1777"/>
      <c r="GZ1" s="1777"/>
      <c r="HA1" s="1777"/>
      <c r="HB1" s="1777"/>
      <c r="HC1" s="1777"/>
      <c r="HD1" s="1777"/>
      <c r="HE1" s="1777"/>
      <c r="HF1" s="1777"/>
      <c r="HG1" s="1777"/>
      <c r="HH1" s="1777"/>
      <c r="HI1" s="1777"/>
      <c r="HJ1" s="1777"/>
      <c r="HK1" s="1777"/>
      <c r="HL1" s="1777"/>
      <c r="HM1" s="1777"/>
      <c r="HN1" s="1777"/>
      <c r="HO1" s="1777"/>
      <c r="HP1" s="1777"/>
      <c r="HQ1" s="1777"/>
      <c r="HR1" s="1777"/>
      <c r="HS1" s="1777"/>
      <c r="HT1" s="1777"/>
      <c r="HU1" s="1777"/>
      <c r="HV1" s="1777"/>
      <c r="HW1" s="1777"/>
      <c r="HX1" s="1777"/>
      <c r="HY1" s="1777"/>
      <c r="HZ1" s="1777"/>
      <c r="IA1" s="1777"/>
      <c r="IB1" s="1777"/>
      <c r="IC1" s="1777"/>
      <c r="ID1" s="1777"/>
      <c r="IE1" s="1777"/>
      <c r="IF1" s="1777"/>
      <c r="IG1" s="1777"/>
      <c r="IH1" s="1777"/>
      <c r="II1" s="1777"/>
      <c r="IJ1" s="1777"/>
      <c r="IK1" s="1777"/>
      <c r="IL1" s="1777"/>
      <c r="IM1" s="1777"/>
      <c r="IN1" s="1777"/>
      <c r="IO1" s="1777"/>
      <c r="IP1" s="1777"/>
      <c r="IQ1" s="1777"/>
      <c r="IR1" s="1777"/>
      <c r="IS1" s="1777"/>
      <c r="IT1" s="1777"/>
      <c r="IU1" s="1777"/>
      <c r="IV1" s="1777"/>
      <c r="IW1" s="1777"/>
      <c r="IX1" s="1777"/>
      <c r="IY1" s="1777"/>
      <c r="IZ1" s="1777"/>
      <c r="JA1" s="1777"/>
      <c r="JB1" s="1777"/>
      <c r="JC1" s="1777"/>
      <c r="JD1" s="1777"/>
      <c r="JE1" s="1777"/>
      <c r="JF1" s="1777"/>
      <c r="JG1" s="1777"/>
      <c r="JH1" s="1777"/>
      <c r="JI1" s="1777"/>
      <c r="JJ1" s="1777"/>
      <c r="JK1" s="1777"/>
      <c r="JL1" s="1777"/>
      <c r="JM1" s="1777"/>
      <c r="JN1" s="1777"/>
      <c r="JO1" s="1777"/>
      <c r="JP1" s="1777"/>
      <c r="JQ1" s="1777"/>
      <c r="JR1" s="1777"/>
      <c r="JS1" s="1777"/>
      <c r="JT1" s="1777"/>
      <c r="JU1" s="1777"/>
      <c r="JV1" s="1777"/>
      <c r="JW1" s="1777"/>
      <c r="JX1" s="1777"/>
      <c r="JY1" s="1777"/>
      <c r="JZ1" s="1777"/>
      <c r="KA1" s="1777"/>
      <c r="KB1" s="1777"/>
      <c r="KC1" s="1777"/>
      <c r="KD1" s="1777"/>
      <c r="KE1" s="1777"/>
      <c r="KF1" s="1777"/>
      <c r="KG1" s="1777"/>
      <c r="KH1" s="1777"/>
      <c r="KI1" s="1777"/>
      <c r="KJ1" s="1777"/>
      <c r="KK1" s="1777"/>
      <c r="KL1" s="1777"/>
      <c r="KM1" s="1777"/>
      <c r="KN1" s="1777"/>
      <c r="KO1" s="1777"/>
      <c r="KP1" s="1777"/>
      <c r="KQ1" s="1777"/>
      <c r="KR1" s="1777"/>
      <c r="KS1" s="1777"/>
      <c r="KT1" s="1777"/>
      <c r="KU1" s="1777"/>
      <c r="KV1" s="1777"/>
      <c r="KW1" s="1777"/>
      <c r="KX1" s="1777"/>
      <c r="KY1" s="1777"/>
      <c r="KZ1" s="1777"/>
      <c r="LA1" s="1777"/>
      <c r="LB1" s="1777"/>
      <c r="LC1" s="1777"/>
      <c r="LD1" s="1777"/>
      <c r="LE1" s="1777"/>
      <c r="LF1" s="1777"/>
      <c r="LG1" s="1777"/>
      <c r="LH1" s="1777"/>
      <c r="LI1" s="1777"/>
      <c r="LJ1" s="1777"/>
      <c r="LK1" s="1777"/>
      <c r="LL1" s="1777"/>
      <c r="LM1" s="1777"/>
      <c r="LN1" s="1777"/>
      <c r="LO1" s="1777"/>
      <c r="LP1" s="1777"/>
      <c r="LQ1" s="1777"/>
      <c r="LR1" s="1777"/>
      <c r="LS1" s="1777"/>
      <c r="LT1" s="1777"/>
      <c r="LU1" s="1777"/>
      <c r="LV1" s="1777"/>
      <c r="LW1" s="1777"/>
      <c r="LX1" s="1777"/>
      <c r="LY1" s="1777"/>
      <c r="LZ1" s="1777"/>
      <c r="MA1" s="1777"/>
      <c r="MB1" s="1777"/>
      <c r="MC1" s="1777"/>
      <c r="MD1" s="1777"/>
      <c r="ME1" s="1777"/>
      <c r="MF1" s="1777"/>
      <c r="MG1" s="1777"/>
      <c r="MH1" s="1777"/>
      <c r="MI1" s="1777"/>
      <c r="MJ1" s="1777"/>
      <c r="MK1" s="1777"/>
      <c r="ML1" s="1777"/>
      <c r="MM1" s="1777"/>
      <c r="MN1" s="1777"/>
      <c r="MO1" s="1777"/>
      <c r="MP1" s="1777"/>
      <c r="MQ1" s="1777"/>
      <c r="MR1" s="1777"/>
      <c r="MS1" s="1777"/>
      <c r="MT1" s="1777"/>
      <c r="MU1" s="1777"/>
      <c r="MV1" s="1777"/>
      <c r="MW1" s="1777"/>
      <c r="MX1" s="1777"/>
      <c r="MY1" s="1777"/>
      <c r="MZ1" s="1777"/>
      <c r="NA1" s="1777"/>
      <c r="NB1" s="1777"/>
      <c r="NC1" s="1777"/>
      <c r="ND1" s="1777"/>
      <c r="NE1" s="1777"/>
      <c r="NF1" s="1777"/>
      <c r="NG1" s="1777"/>
      <c r="NH1" s="1777"/>
      <c r="NI1" s="1777"/>
      <c r="NJ1" s="1777"/>
      <c r="NK1" s="1777"/>
      <c r="NL1" s="1777"/>
      <c r="NM1" s="1777"/>
      <c r="NN1" s="1777"/>
      <c r="NO1" s="1777"/>
      <c r="NP1" s="1777"/>
      <c r="NQ1" s="1777"/>
      <c r="NR1" s="1777"/>
      <c r="NS1" s="1777"/>
      <c r="NT1" s="1777"/>
      <c r="NU1" s="1777"/>
      <c r="NV1" s="1777"/>
      <c r="NW1" s="1777"/>
      <c r="NX1" s="1777"/>
      <c r="NY1" s="1777"/>
      <c r="NZ1" s="1777"/>
      <c r="OA1" s="1777"/>
      <c r="OB1" s="1777"/>
      <c r="OC1" s="1777"/>
      <c r="OD1" s="1777"/>
      <c r="OE1" s="1777"/>
      <c r="OF1" s="1777"/>
      <c r="OG1" s="1777"/>
      <c r="OH1" s="1777"/>
      <c r="OI1" s="1777"/>
      <c r="OJ1" s="1777"/>
      <c r="OK1" s="1777"/>
      <c r="OL1" s="1777"/>
      <c r="OM1" s="1777"/>
      <c r="ON1" s="1777"/>
      <c r="OO1" s="1777"/>
      <c r="OP1" s="1777"/>
      <c r="OQ1" s="1777"/>
      <c r="OR1" s="1777"/>
      <c r="OS1" s="1777"/>
      <c r="OT1" s="1777"/>
      <c r="OU1" s="1777"/>
      <c r="OV1" s="1777"/>
      <c r="OW1" s="1777"/>
      <c r="OX1" s="1777"/>
      <c r="OY1" s="1777"/>
      <c r="OZ1" s="1777"/>
      <c r="PA1" s="1777"/>
      <c r="PB1" s="1777"/>
      <c r="PC1" s="1777"/>
      <c r="PD1" s="1777"/>
      <c r="PE1" s="1777"/>
      <c r="PF1" s="1777"/>
      <c r="PG1" s="1777"/>
      <c r="PH1" s="1777"/>
      <c r="PI1" s="1777"/>
      <c r="PJ1" s="1777"/>
      <c r="PK1" s="1777"/>
      <c r="PL1" s="1777"/>
      <c r="PM1" s="1777"/>
      <c r="PN1" s="1777"/>
      <c r="PO1" s="1777"/>
      <c r="PP1" s="1777"/>
      <c r="PQ1" s="1777"/>
      <c r="PR1" s="1777"/>
      <c r="PS1" s="1777"/>
      <c r="PT1" s="1777"/>
      <c r="PU1" s="1777"/>
      <c r="PV1" s="1777"/>
      <c r="PW1" s="1777"/>
      <c r="PX1" s="1777"/>
      <c r="PY1" s="1777"/>
      <c r="PZ1" s="1777"/>
      <c r="QA1" s="1777"/>
      <c r="QB1" s="1777"/>
      <c r="QC1" s="1777"/>
      <c r="QD1" s="1777"/>
      <c r="QE1" s="1777"/>
      <c r="QF1" s="1777"/>
      <c r="QG1" s="1777"/>
      <c r="QH1" s="1777"/>
      <c r="QI1" s="1777"/>
      <c r="QJ1" s="1777"/>
      <c r="QK1" s="1777"/>
      <c r="QL1" s="1777"/>
      <c r="QM1" s="1777"/>
      <c r="QN1" s="1777"/>
      <c r="QO1" s="1777"/>
      <c r="QP1" s="1777"/>
      <c r="QQ1" s="1777"/>
      <c r="QR1" s="1777"/>
      <c r="QS1" s="1777"/>
      <c r="QT1" s="1777"/>
      <c r="QU1" s="1777"/>
      <c r="QV1" s="1777"/>
      <c r="QW1" s="1777"/>
      <c r="QX1" s="1777"/>
      <c r="QY1" s="1777"/>
      <c r="QZ1" s="1777"/>
      <c r="RA1" s="1777"/>
      <c r="RB1" s="1777"/>
      <c r="RC1" s="1777"/>
      <c r="RD1" s="1777"/>
      <c r="RE1" s="1777"/>
      <c r="RF1" s="1777"/>
      <c r="RG1" s="1777"/>
      <c r="RH1" s="1777"/>
      <c r="RI1" s="1777"/>
      <c r="RJ1" s="1777"/>
      <c r="RK1" s="1777"/>
      <c r="RL1" s="1777"/>
      <c r="RM1" s="1777"/>
      <c r="RN1" s="1777"/>
      <c r="RO1" s="1777"/>
      <c r="RP1" s="1777"/>
      <c r="RQ1" s="1777"/>
      <c r="RR1" s="1777"/>
      <c r="RS1" s="1777"/>
      <c r="RT1" s="1777"/>
      <c r="RU1" s="1777"/>
      <c r="RV1" s="1777"/>
      <c r="RW1" s="1777"/>
      <c r="RX1" s="1777"/>
      <c r="RY1" s="1777"/>
      <c r="RZ1" s="1777"/>
      <c r="SA1" s="1777"/>
      <c r="SB1" s="1777"/>
      <c r="SC1" s="1777"/>
      <c r="SD1" s="1777"/>
      <c r="SE1" s="1777"/>
      <c r="SF1" s="1777"/>
      <c r="SG1" s="1777"/>
      <c r="SH1" s="1777"/>
      <c r="SI1" s="1777"/>
      <c r="SJ1" s="1777"/>
      <c r="SK1" s="1777"/>
      <c r="SL1" s="1777"/>
      <c r="SM1" s="1777"/>
      <c r="SN1" s="1777"/>
      <c r="SO1" s="1777"/>
      <c r="SP1" s="1777"/>
      <c r="SQ1" s="1777"/>
      <c r="SR1" s="1777"/>
      <c r="SS1" s="1777"/>
      <c r="ST1" s="1777"/>
      <c r="SU1" s="1777"/>
      <c r="SV1" s="1777"/>
      <c r="SW1" s="1777"/>
      <c r="SX1" s="1777"/>
      <c r="SY1" s="1777"/>
      <c r="SZ1" s="1777"/>
      <c r="TA1" s="1777"/>
      <c r="TB1" s="1777"/>
      <c r="TC1" s="1777"/>
      <c r="TD1" s="1777"/>
      <c r="TE1" s="1777"/>
      <c r="TF1" s="1777"/>
      <c r="TG1" s="1777"/>
      <c r="TH1" s="1777"/>
      <c r="TI1" s="1777"/>
      <c r="TJ1" s="1777"/>
      <c r="TK1" s="1777"/>
      <c r="TL1" s="1777"/>
      <c r="TM1" s="1777"/>
      <c r="TN1" s="1777"/>
      <c r="TO1" s="1777"/>
      <c r="TP1" s="1777"/>
      <c r="TQ1" s="1777"/>
      <c r="TR1" s="1777"/>
      <c r="TS1" s="1777"/>
      <c r="TT1" s="1777"/>
      <c r="TU1" s="1777"/>
      <c r="TV1" s="1777"/>
      <c r="TW1" s="1777"/>
      <c r="TX1" s="1777"/>
      <c r="TY1" s="1777"/>
      <c r="TZ1" s="1777"/>
      <c r="UA1" s="1777"/>
      <c r="UB1" s="1777"/>
      <c r="UC1" s="1777"/>
      <c r="UD1" s="1777"/>
      <c r="UE1" s="1777"/>
      <c r="UF1" s="1777"/>
      <c r="UG1" s="1777"/>
      <c r="UH1" s="1777"/>
      <c r="UI1" s="1777"/>
      <c r="UJ1" s="1777"/>
      <c r="UK1" s="1777"/>
      <c r="UL1" s="1777"/>
      <c r="UM1" s="1777"/>
      <c r="UN1" s="1777"/>
      <c r="UO1" s="1777"/>
      <c r="UP1" s="1777"/>
      <c r="UQ1" s="1777"/>
      <c r="UR1" s="1777"/>
      <c r="US1" s="1777"/>
      <c r="UT1" s="1777"/>
      <c r="UU1" s="1777"/>
      <c r="UV1" s="1777"/>
      <c r="UW1" s="1777"/>
      <c r="UX1" s="1777"/>
      <c r="UY1" s="1777"/>
      <c r="UZ1" s="1777"/>
      <c r="VA1" s="1777"/>
      <c r="VB1" s="1777"/>
      <c r="VC1" s="1777"/>
      <c r="VD1" s="1777"/>
      <c r="VE1" s="1777"/>
      <c r="VF1" s="1777"/>
      <c r="VG1" s="1777"/>
      <c r="VH1" s="1777"/>
      <c r="VI1" s="1777"/>
      <c r="VJ1" s="1777"/>
      <c r="VK1" s="1777"/>
      <c r="VL1" s="1777"/>
      <c r="VM1" s="1777"/>
      <c r="VN1" s="1777"/>
      <c r="VO1" s="1777"/>
      <c r="VP1" s="1777"/>
      <c r="VQ1" s="1777"/>
      <c r="VR1" s="1777"/>
      <c r="VS1" s="1777"/>
      <c r="VT1" s="1777"/>
      <c r="VU1" s="1777"/>
      <c r="VV1" s="1777"/>
      <c r="VW1" s="1777"/>
      <c r="VX1" s="1777"/>
      <c r="VY1" s="1777"/>
      <c r="VZ1" s="1777"/>
      <c r="WA1" s="1777"/>
      <c r="WB1" s="1777"/>
      <c r="WC1" s="1777"/>
      <c r="WD1" s="1777"/>
      <c r="WE1" s="1777"/>
      <c r="WF1" s="1777"/>
      <c r="WG1" s="1777"/>
      <c r="WH1" s="1777"/>
      <c r="WI1" s="1777"/>
      <c r="WJ1" s="1777"/>
      <c r="WK1" s="1777"/>
      <c r="WL1" s="1777"/>
      <c r="WM1" s="1777"/>
      <c r="WN1" s="1777"/>
      <c r="WO1" s="1777"/>
      <c r="WP1" s="1777"/>
      <c r="WQ1" s="1777"/>
      <c r="WR1" s="1777"/>
      <c r="WS1" s="1777"/>
      <c r="WT1" s="1777"/>
      <c r="WU1" s="1777"/>
      <c r="WV1" s="1777"/>
      <c r="WW1" s="1777"/>
      <c r="WX1" s="1777"/>
      <c r="WY1" s="1777"/>
      <c r="WZ1" s="1777"/>
      <c r="XA1" s="1777"/>
      <c r="XB1" s="1777"/>
      <c r="XC1" s="1777"/>
      <c r="XD1" s="1777"/>
      <c r="XE1" s="1777"/>
      <c r="XF1" s="1777"/>
      <c r="XG1" s="1777"/>
      <c r="XH1" s="1777"/>
      <c r="XI1" s="1777"/>
      <c r="XJ1" s="1777"/>
      <c r="XK1" s="1777"/>
      <c r="XL1" s="1777"/>
      <c r="XM1" s="1777"/>
      <c r="XN1" s="1777"/>
      <c r="XO1" s="1777"/>
      <c r="XP1" s="1777"/>
      <c r="XQ1" s="1777"/>
      <c r="XR1" s="1777"/>
      <c r="XS1" s="1777"/>
      <c r="XT1" s="1777"/>
    </row>
    <row r="2" spans="1:644" customFormat="1">
      <c r="A2" s="62" t="str">
        <f>'PAGE DE GARDE'!C8</f>
        <v>GAZ</v>
      </c>
      <c r="B2" s="953" t="str">
        <f>'PAGE DE GARDE'!C10</f>
        <v>REALITE 2015 V0</v>
      </c>
      <c r="C2" s="84"/>
      <c r="D2" s="84"/>
      <c r="E2" s="84"/>
      <c r="F2" s="84"/>
      <c r="G2" s="84"/>
      <c r="H2" s="84"/>
      <c r="I2" s="84"/>
      <c r="J2" s="84"/>
      <c r="K2" s="84"/>
      <c r="L2" s="84"/>
      <c r="M2" s="84"/>
      <c r="N2" s="84"/>
      <c r="O2" s="84"/>
      <c r="P2" s="84"/>
      <c r="Q2" s="84"/>
      <c r="R2" s="84"/>
      <c r="S2" s="84"/>
      <c r="T2" s="84"/>
      <c r="U2" s="84"/>
      <c r="V2" s="84"/>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c r="IZ2" s="205"/>
      <c r="JA2" s="205"/>
      <c r="JB2" s="205"/>
      <c r="JC2" s="205"/>
      <c r="JD2" s="205"/>
      <c r="JE2" s="205"/>
      <c r="JF2" s="205"/>
      <c r="JG2" s="205"/>
      <c r="JH2" s="205"/>
      <c r="JI2" s="205"/>
      <c r="JJ2" s="205"/>
      <c r="JK2" s="205"/>
      <c r="JL2" s="205"/>
      <c r="JM2" s="205"/>
      <c r="JN2" s="205"/>
      <c r="JO2" s="205"/>
      <c r="JP2" s="205"/>
      <c r="JQ2" s="205"/>
      <c r="JR2" s="205"/>
      <c r="JS2" s="205"/>
      <c r="JT2" s="205"/>
      <c r="JU2" s="205"/>
      <c r="JV2" s="205"/>
      <c r="JW2" s="205"/>
      <c r="JX2" s="205"/>
      <c r="JY2" s="205"/>
      <c r="JZ2" s="205"/>
      <c r="KA2" s="205"/>
      <c r="KB2" s="205"/>
      <c r="KC2" s="205"/>
      <c r="KD2" s="205"/>
      <c r="KE2" s="205"/>
      <c r="KF2" s="205"/>
      <c r="KG2" s="205"/>
      <c r="KH2" s="205"/>
      <c r="KI2" s="205"/>
      <c r="KJ2" s="205"/>
      <c r="KK2" s="205"/>
      <c r="KL2" s="205"/>
      <c r="KM2" s="205"/>
      <c r="KN2" s="205"/>
      <c r="KO2" s="205"/>
      <c r="KP2" s="205"/>
      <c r="KQ2" s="205"/>
      <c r="KR2" s="205"/>
      <c r="KS2" s="205"/>
      <c r="KT2" s="205"/>
      <c r="KU2" s="205"/>
      <c r="KV2" s="205"/>
      <c r="KW2" s="205"/>
      <c r="KX2" s="205"/>
      <c r="KY2" s="205"/>
      <c r="KZ2" s="205"/>
      <c r="LA2" s="205"/>
      <c r="LB2" s="205"/>
      <c r="LC2" s="205"/>
      <c r="LD2" s="205"/>
      <c r="LE2" s="205"/>
      <c r="LF2" s="205"/>
      <c r="LG2" s="205"/>
      <c r="LH2" s="205"/>
      <c r="LI2" s="205"/>
      <c r="LJ2" s="205"/>
      <c r="LK2" s="205"/>
      <c r="LL2" s="205"/>
      <c r="LM2" s="205"/>
      <c r="LN2" s="205"/>
      <c r="LO2" s="205"/>
      <c r="LP2" s="205"/>
      <c r="LQ2" s="205"/>
      <c r="LR2" s="205"/>
      <c r="LS2" s="205"/>
      <c r="LT2" s="205"/>
      <c r="LU2" s="205"/>
      <c r="LV2" s="205"/>
      <c r="LW2" s="205"/>
      <c r="LX2" s="205"/>
      <c r="LY2" s="205"/>
      <c r="LZ2" s="205"/>
      <c r="MA2" s="205"/>
      <c r="MB2" s="205"/>
      <c r="MC2" s="205"/>
      <c r="MD2" s="205"/>
      <c r="ME2" s="205"/>
      <c r="MF2" s="205"/>
      <c r="MG2" s="205"/>
      <c r="MH2" s="205"/>
      <c r="MI2" s="205"/>
      <c r="MJ2" s="205"/>
      <c r="MK2" s="205"/>
      <c r="ML2" s="205"/>
      <c r="MM2" s="205"/>
      <c r="MN2" s="205"/>
      <c r="MO2" s="205"/>
      <c r="MP2" s="205"/>
      <c r="MQ2" s="205"/>
      <c r="MR2" s="205"/>
      <c r="MS2" s="205"/>
      <c r="MT2" s="205"/>
      <c r="MU2" s="205"/>
      <c r="MV2" s="205"/>
      <c r="MW2" s="205"/>
      <c r="MX2" s="205"/>
      <c r="MY2" s="205"/>
      <c r="MZ2" s="205"/>
      <c r="NA2" s="205"/>
      <c r="NB2" s="205"/>
      <c r="NC2" s="205"/>
      <c r="ND2" s="205"/>
      <c r="NE2" s="205"/>
      <c r="NF2" s="205"/>
      <c r="NG2" s="205"/>
      <c r="NH2" s="205"/>
      <c r="NI2" s="205"/>
      <c r="NJ2" s="205"/>
      <c r="NK2" s="205"/>
      <c r="NL2" s="205"/>
      <c r="NM2" s="205"/>
      <c r="NN2" s="205"/>
      <c r="NO2" s="205"/>
      <c r="NP2" s="205"/>
      <c r="NQ2" s="205"/>
      <c r="NR2" s="205"/>
      <c r="NS2" s="205"/>
      <c r="NT2" s="205"/>
      <c r="NU2" s="205"/>
      <c r="NV2" s="205"/>
      <c r="NW2" s="205"/>
      <c r="NX2" s="205"/>
      <c r="NY2" s="205"/>
      <c r="NZ2" s="205"/>
      <c r="OA2" s="205"/>
      <c r="OB2" s="205"/>
      <c r="OC2" s="205"/>
      <c r="OD2" s="205"/>
      <c r="OE2" s="205"/>
      <c r="OF2" s="205"/>
      <c r="OG2" s="205"/>
      <c r="OH2" s="205"/>
      <c r="OI2" s="205"/>
      <c r="OJ2" s="205"/>
      <c r="OK2" s="205"/>
      <c r="OL2" s="205"/>
      <c r="OM2" s="205"/>
      <c r="ON2" s="205"/>
      <c r="OO2" s="205"/>
      <c r="OP2" s="205"/>
      <c r="OQ2" s="205"/>
      <c r="OR2" s="205"/>
      <c r="OS2" s="205"/>
      <c r="OT2" s="205"/>
      <c r="OU2" s="205"/>
      <c r="OV2" s="205"/>
      <c r="OW2" s="205"/>
      <c r="OX2" s="205"/>
      <c r="OY2" s="205"/>
      <c r="OZ2" s="205"/>
      <c r="PA2" s="205"/>
      <c r="PB2" s="205"/>
      <c r="PC2" s="205"/>
      <c r="PD2" s="205"/>
      <c r="PE2" s="205"/>
      <c r="PF2" s="205"/>
      <c r="PG2" s="205"/>
      <c r="PH2" s="205"/>
      <c r="PI2" s="205"/>
      <c r="PJ2" s="205"/>
      <c r="PK2" s="205"/>
      <c r="PL2" s="205"/>
      <c r="PM2" s="205"/>
      <c r="PN2" s="205"/>
      <c r="PO2" s="205"/>
      <c r="PP2" s="205"/>
      <c r="PQ2" s="205"/>
      <c r="PR2" s="205"/>
      <c r="PS2" s="205"/>
      <c r="PT2" s="205"/>
      <c r="PU2" s="205"/>
      <c r="PV2" s="205"/>
      <c r="PW2" s="205"/>
      <c r="PX2" s="205"/>
      <c r="PY2" s="205"/>
      <c r="PZ2" s="205"/>
      <c r="QA2" s="205"/>
      <c r="QB2" s="205"/>
      <c r="QC2" s="205"/>
      <c r="QD2" s="205"/>
      <c r="QE2" s="205"/>
      <c r="QF2" s="205"/>
      <c r="QG2" s="205"/>
      <c r="QH2" s="205"/>
      <c r="QI2" s="205"/>
      <c r="QJ2" s="205"/>
      <c r="QK2" s="205"/>
      <c r="QL2" s="205"/>
      <c r="QM2" s="205"/>
      <c r="QN2" s="205"/>
      <c r="QO2" s="205"/>
      <c r="QP2" s="205"/>
      <c r="QQ2" s="205"/>
      <c r="QR2" s="205"/>
      <c r="QS2" s="205"/>
      <c r="QT2" s="205"/>
      <c r="QU2" s="205"/>
      <c r="QV2" s="205"/>
      <c r="QW2" s="205"/>
      <c r="QX2" s="205"/>
      <c r="QY2" s="205"/>
      <c r="QZ2" s="205"/>
      <c r="RA2" s="205"/>
      <c r="RB2" s="205"/>
      <c r="RC2" s="205"/>
      <c r="RD2" s="205"/>
      <c r="RE2" s="205"/>
      <c r="RF2" s="205"/>
      <c r="RG2" s="205"/>
      <c r="RH2" s="205"/>
      <c r="RI2" s="205"/>
      <c r="RJ2" s="205"/>
      <c r="RK2" s="205"/>
      <c r="RL2" s="205"/>
      <c r="RM2" s="205"/>
      <c r="RN2" s="205"/>
      <c r="RO2" s="205"/>
      <c r="RP2" s="205"/>
      <c r="RQ2" s="205"/>
      <c r="RR2" s="205"/>
      <c r="RS2" s="205"/>
      <c r="RT2" s="205"/>
      <c r="RU2" s="205"/>
      <c r="RV2" s="205"/>
      <c r="RW2" s="205"/>
      <c r="RX2" s="205"/>
      <c r="RY2" s="205"/>
      <c r="RZ2" s="205"/>
      <c r="SA2" s="205"/>
      <c r="SB2" s="205"/>
      <c r="SC2" s="205"/>
      <c r="SD2" s="205"/>
      <c r="SE2" s="205"/>
      <c r="SF2" s="205"/>
      <c r="SG2" s="205"/>
      <c r="SH2" s="205"/>
      <c r="SI2" s="205"/>
      <c r="SJ2" s="205"/>
      <c r="SK2" s="205"/>
      <c r="SL2" s="205"/>
      <c r="SM2" s="205"/>
      <c r="SN2" s="205"/>
      <c r="SO2" s="205"/>
      <c r="SP2" s="205"/>
      <c r="SQ2" s="205"/>
      <c r="SR2" s="205"/>
      <c r="SS2" s="205"/>
      <c r="ST2" s="205"/>
      <c r="SU2" s="205"/>
      <c r="SV2" s="205"/>
      <c r="SW2" s="205"/>
      <c r="SX2" s="205"/>
      <c r="SY2" s="205"/>
      <c r="SZ2" s="205"/>
      <c r="TA2" s="205"/>
      <c r="TB2" s="205"/>
      <c r="TC2" s="205"/>
      <c r="TD2" s="205"/>
      <c r="TE2" s="205"/>
      <c r="TF2" s="205"/>
      <c r="TG2" s="205"/>
      <c r="TH2" s="205"/>
      <c r="TI2" s="205"/>
      <c r="TJ2" s="205"/>
      <c r="TK2" s="205"/>
      <c r="TL2" s="205"/>
      <c r="TM2" s="205"/>
      <c r="TN2" s="205"/>
      <c r="TO2" s="205"/>
      <c r="TP2" s="205"/>
      <c r="TQ2" s="205"/>
      <c r="TR2" s="205"/>
      <c r="TS2" s="205"/>
      <c r="TT2" s="205"/>
      <c r="TU2" s="205"/>
      <c r="TV2" s="205"/>
      <c r="TW2" s="205"/>
      <c r="TX2" s="205"/>
      <c r="TY2" s="205"/>
      <c r="TZ2" s="205"/>
      <c r="UA2" s="205"/>
      <c r="UB2" s="205"/>
      <c r="UC2" s="205"/>
      <c r="UD2" s="205"/>
      <c r="UE2" s="205"/>
      <c r="UF2" s="205"/>
      <c r="UG2" s="205"/>
      <c r="UH2" s="205"/>
      <c r="UI2" s="205"/>
      <c r="UJ2" s="205"/>
      <c r="UK2" s="205"/>
      <c r="UL2" s="205"/>
      <c r="UM2" s="205"/>
      <c r="UN2" s="205"/>
      <c r="UO2" s="205"/>
      <c r="UP2" s="205"/>
      <c r="UQ2" s="205"/>
      <c r="UR2" s="205"/>
      <c r="US2" s="205"/>
      <c r="UT2" s="205"/>
      <c r="UU2" s="205"/>
      <c r="UV2" s="205"/>
      <c r="UW2" s="205"/>
      <c r="UX2" s="205"/>
      <c r="UY2" s="205"/>
      <c r="UZ2" s="205"/>
      <c r="VA2" s="205"/>
      <c r="VB2" s="205"/>
      <c r="VC2" s="205"/>
      <c r="VD2" s="205"/>
      <c r="VE2" s="205"/>
      <c r="VF2" s="205"/>
      <c r="VG2" s="205"/>
      <c r="VH2" s="205"/>
      <c r="VI2" s="205"/>
      <c r="VJ2" s="205"/>
      <c r="VK2" s="205"/>
      <c r="VL2" s="205"/>
      <c r="VM2" s="205"/>
      <c r="VN2" s="205"/>
      <c r="VO2" s="205"/>
      <c r="VP2" s="205"/>
      <c r="VQ2" s="205"/>
      <c r="VR2" s="205"/>
      <c r="VS2" s="205"/>
      <c r="VT2" s="205"/>
      <c r="VU2" s="205"/>
      <c r="VV2" s="205"/>
      <c r="VW2" s="205"/>
      <c r="VX2" s="205"/>
      <c r="VY2" s="205"/>
      <c r="VZ2" s="205"/>
      <c r="WA2" s="205"/>
      <c r="WB2" s="205"/>
      <c r="WC2" s="205"/>
      <c r="WD2" s="205"/>
      <c r="WE2" s="205"/>
      <c r="WF2" s="205"/>
      <c r="WG2" s="205"/>
      <c r="WH2" s="205"/>
      <c r="WI2" s="205"/>
      <c r="WJ2" s="205"/>
      <c r="WK2" s="205"/>
      <c r="WL2" s="205"/>
      <c r="WM2" s="205"/>
      <c r="WN2" s="205"/>
      <c r="WO2" s="205"/>
      <c r="WP2" s="205"/>
      <c r="WQ2" s="205"/>
      <c r="WR2" s="205"/>
      <c r="WS2" s="205"/>
      <c r="WT2" s="205"/>
      <c r="WU2" s="205"/>
      <c r="WV2" s="205"/>
      <c r="WW2" s="205"/>
      <c r="WX2" s="205"/>
      <c r="WY2" s="205"/>
      <c r="WZ2" s="205"/>
      <c r="XA2" s="205"/>
      <c r="XB2" s="205"/>
      <c r="XC2" s="205"/>
      <c r="XD2" s="205"/>
      <c r="XE2" s="205"/>
      <c r="XF2" s="205"/>
      <c r="XG2" s="205"/>
      <c r="XH2" s="205"/>
      <c r="XI2" s="205"/>
      <c r="XJ2" s="205"/>
      <c r="XK2" s="205"/>
      <c r="XL2" s="205"/>
      <c r="XM2" s="205"/>
      <c r="XN2" s="205"/>
      <c r="XO2" s="205"/>
      <c r="XP2" s="205"/>
      <c r="XQ2" s="205"/>
      <c r="XR2" s="205"/>
      <c r="XS2" s="205"/>
      <c r="XT2" s="205"/>
    </row>
    <row r="3" spans="1:644" customFormat="1">
      <c r="A3" s="270" t="str">
        <f>'PAGE DE GARDE'!C7</f>
        <v>GRD</v>
      </c>
      <c r="B3" s="73"/>
      <c r="C3" s="84"/>
      <c r="D3" s="84"/>
      <c r="E3" s="84"/>
      <c r="F3" s="84"/>
      <c r="G3" s="84"/>
      <c r="H3" s="84"/>
      <c r="I3" s="84"/>
      <c r="J3" s="84"/>
      <c r="K3" s="84"/>
      <c r="L3" s="84"/>
      <c r="M3" s="84"/>
      <c r="N3" s="84"/>
      <c r="O3" s="84"/>
      <c r="P3" s="84"/>
      <c r="Q3" s="84"/>
      <c r="R3" s="84"/>
      <c r="S3" s="84"/>
      <c r="T3" s="84"/>
      <c r="U3" s="84"/>
      <c r="V3" s="84"/>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c r="BP3" s="205"/>
      <c r="BQ3" s="205"/>
      <c r="BR3" s="205"/>
      <c r="BS3" s="205"/>
      <c r="BT3" s="205"/>
      <c r="BU3" s="205"/>
      <c r="BV3" s="205"/>
      <c r="BW3" s="205"/>
      <c r="BX3" s="205"/>
      <c r="BY3" s="205"/>
      <c r="BZ3" s="205"/>
      <c r="CA3" s="205"/>
      <c r="CB3" s="205"/>
      <c r="CC3" s="205"/>
      <c r="CD3" s="205"/>
      <c r="CE3" s="205"/>
      <c r="CF3" s="205"/>
      <c r="CG3" s="205"/>
      <c r="CH3" s="205"/>
      <c r="CI3" s="205"/>
      <c r="CJ3" s="205"/>
      <c r="CK3" s="205"/>
      <c r="CL3" s="205"/>
      <c r="CM3" s="205"/>
      <c r="CN3" s="205"/>
      <c r="CO3" s="205"/>
      <c r="CP3" s="205"/>
      <c r="CQ3" s="205"/>
      <c r="CR3" s="205"/>
      <c r="CS3" s="205"/>
      <c r="CT3" s="205"/>
      <c r="CU3" s="205"/>
      <c r="CV3" s="205"/>
      <c r="CW3" s="205"/>
      <c r="CX3" s="205"/>
      <c r="CY3" s="205"/>
      <c r="CZ3" s="205"/>
      <c r="DA3" s="205"/>
      <c r="DB3" s="205"/>
      <c r="DC3" s="205"/>
      <c r="DD3" s="205"/>
      <c r="DE3" s="205"/>
      <c r="DF3" s="205"/>
      <c r="DG3" s="205"/>
      <c r="DH3" s="205"/>
      <c r="DI3" s="205"/>
      <c r="DJ3" s="205"/>
      <c r="DK3" s="205"/>
      <c r="DL3" s="205"/>
      <c r="DM3" s="205"/>
      <c r="DN3" s="205"/>
      <c r="DO3" s="205"/>
      <c r="DP3" s="205"/>
      <c r="DQ3" s="205"/>
      <c r="DR3" s="205"/>
      <c r="DS3" s="205"/>
      <c r="DT3" s="205"/>
      <c r="DU3" s="205"/>
      <c r="DV3" s="205"/>
      <c r="DW3" s="205"/>
      <c r="DX3" s="205"/>
      <c r="DY3" s="205"/>
      <c r="DZ3" s="205"/>
      <c r="EA3" s="205"/>
      <c r="EB3" s="205"/>
      <c r="EC3" s="205"/>
      <c r="ED3" s="205"/>
      <c r="EE3" s="205"/>
      <c r="EF3" s="205"/>
      <c r="EG3" s="205"/>
      <c r="EH3" s="205"/>
      <c r="EI3" s="205"/>
      <c r="EJ3" s="205"/>
      <c r="EK3" s="205"/>
      <c r="EL3" s="205"/>
      <c r="EM3" s="205"/>
      <c r="EN3" s="205"/>
      <c r="EO3" s="205"/>
      <c r="EP3" s="205"/>
      <c r="EQ3" s="205"/>
      <c r="ER3" s="205"/>
      <c r="ES3" s="205"/>
      <c r="ET3" s="205"/>
      <c r="EU3" s="205"/>
      <c r="EV3" s="205"/>
      <c r="EW3" s="205"/>
      <c r="EX3" s="205"/>
      <c r="EY3" s="205"/>
      <c r="EZ3" s="205"/>
      <c r="FA3" s="205"/>
      <c r="FB3" s="205"/>
      <c r="FC3" s="205"/>
      <c r="FD3" s="205"/>
      <c r="FE3" s="205"/>
      <c r="FF3" s="205"/>
      <c r="FG3" s="205"/>
      <c r="FH3" s="205"/>
      <c r="FI3" s="205"/>
      <c r="FJ3" s="205"/>
      <c r="FK3" s="205"/>
      <c r="FL3" s="205"/>
      <c r="FM3" s="205"/>
      <c r="FN3" s="205"/>
      <c r="FO3" s="205"/>
      <c r="FP3" s="205"/>
      <c r="FQ3" s="205"/>
      <c r="FR3" s="205"/>
      <c r="FS3" s="205"/>
      <c r="FT3" s="205"/>
      <c r="FU3" s="205"/>
      <c r="FV3" s="205"/>
      <c r="FW3" s="205"/>
      <c r="FX3" s="205"/>
      <c r="FY3" s="205"/>
      <c r="FZ3" s="205"/>
      <c r="GA3" s="205"/>
      <c r="GB3" s="205"/>
      <c r="GC3" s="205"/>
      <c r="GD3" s="205"/>
      <c r="GE3" s="205"/>
      <c r="GF3" s="205"/>
      <c r="GG3" s="205"/>
      <c r="GH3" s="205"/>
      <c r="GI3" s="205"/>
      <c r="GJ3" s="205"/>
      <c r="GK3" s="205"/>
      <c r="GL3" s="205"/>
      <c r="GM3" s="205"/>
      <c r="GN3" s="205"/>
      <c r="GO3" s="205"/>
      <c r="GP3" s="205"/>
      <c r="GQ3" s="205"/>
      <c r="GR3" s="205"/>
      <c r="GS3" s="205"/>
      <c r="GT3" s="205"/>
      <c r="GU3" s="205"/>
      <c r="GV3" s="205"/>
      <c r="GW3" s="205"/>
      <c r="GX3" s="205"/>
      <c r="GY3" s="205"/>
      <c r="GZ3" s="205"/>
      <c r="HA3" s="205"/>
      <c r="HB3" s="205"/>
      <c r="HC3" s="205"/>
      <c r="HD3" s="205"/>
      <c r="HE3" s="205"/>
      <c r="HF3" s="205"/>
      <c r="HG3" s="205"/>
      <c r="HH3" s="205"/>
      <c r="HI3" s="205"/>
      <c r="HJ3" s="205"/>
      <c r="HK3" s="205"/>
      <c r="HL3" s="205"/>
      <c r="HM3" s="205"/>
      <c r="HN3" s="205"/>
      <c r="HO3" s="205"/>
      <c r="HP3" s="205"/>
      <c r="HQ3" s="205"/>
      <c r="HR3" s="205"/>
      <c r="HS3" s="205"/>
      <c r="HT3" s="205"/>
      <c r="HU3" s="205"/>
      <c r="HV3" s="205"/>
      <c r="HW3" s="205"/>
      <c r="HX3" s="205"/>
      <c r="HY3" s="205"/>
      <c r="HZ3" s="205"/>
      <c r="IA3" s="205"/>
      <c r="IB3" s="205"/>
      <c r="IC3" s="205"/>
      <c r="ID3" s="205"/>
      <c r="IE3" s="205"/>
      <c r="IF3" s="205"/>
      <c r="IG3" s="205"/>
      <c r="IH3" s="205"/>
      <c r="II3" s="205"/>
      <c r="IJ3" s="205"/>
      <c r="IK3" s="205"/>
      <c r="IL3" s="205"/>
      <c r="IM3" s="205"/>
      <c r="IN3" s="205"/>
      <c r="IO3" s="205"/>
      <c r="IP3" s="205"/>
      <c r="IQ3" s="205"/>
      <c r="IR3" s="205"/>
      <c r="IS3" s="205"/>
      <c r="IT3" s="205"/>
      <c r="IU3" s="205"/>
      <c r="IV3" s="205"/>
      <c r="IW3" s="205"/>
      <c r="IX3" s="205"/>
      <c r="IY3" s="205"/>
      <c r="IZ3" s="205"/>
      <c r="JA3" s="205"/>
      <c r="JB3" s="205"/>
      <c r="JC3" s="205"/>
      <c r="JD3" s="205"/>
      <c r="JE3" s="205"/>
      <c r="JF3" s="205"/>
      <c r="JG3" s="205"/>
      <c r="JH3" s="205"/>
      <c r="JI3" s="205"/>
      <c r="JJ3" s="205"/>
      <c r="JK3" s="205"/>
      <c r="JL3" s="205"/>
      <c r="JM3" s="205"/>
      <c r="JN3" s="205"/>
      <c r="JO3" s="205"/>
      <c r="JP3" s="205"/>
      <c r="JQ3" s="205"/>
      <c r="JR3" s="205"/>
      <c r="JS3" s="205"/>
      <c r="JT3" s="205"/>
      <c r="JU3" s="205"/>
      <c r="JV3" s="205"/>
      <c r="JW3" s="205"/>
      <c r="JX3" s="205"/>
      <c r="JY3" s="205"/>
      <c r="JZ3" s="205"/>
      <c r="KA3" s="205"/>
      <c r="KB3" s="205"/>
      <c r="KC3" s="205"/>
      <c r="KD3" s="205"/>
      <c r="KE3" s="205"/>
      <c r="KF3" s="205"/>
      <c r="KG3" s="205"/>
      <c r="KH3" s="205"/>
      <c r="KI3" s="205"/>
      <c r="KJ3" s="205"/>
      <c r="KK3" s="205"/>
      <c r="KL3" s="205"/>
      <c r="KM3" s="205"/>
      <c r="KN3" s="205"/>
      <c r="KO3" s="205"/>
      <c r="KP3" s="205"/>
      <c r="KQ3" s="205"/>
      <c r="KR3" s="205"/>
      <c r="KS3" s="205"/>
      <c r="KT3" s="205"/>
      <c r="KU3" s="205"/>
      <c r="KV3" s="205"/>
      <c r="KW3" s="205"/>
      <c r="KX3" s="205"/>
      <c r="KY3" s="205"/>
      <c r="KZ3" s="205"/>
      <c r="LA3" s="205"/>
      <c r="LB3" s="205"/>
      <c r="LC3" s="205"/>
      <c r="LD3" s="205"/>
      <c r="LE3" s="205"/>
      <c r="LF3" s="205"/>
      <c r="LG3" s="205"/>
      <c r="LH3" s="205"/>
      <c r="LI3" s="205"/>
      <c r="LJ3" s="205"/>
      <c r="LK3" s="205"/>
      <c r="LL3" s="205"/>
      <c r="LM3" s="205"/>
      <c r="LN3" s="205"/>
      <c r="LO3" s="205"/>
      <c r="LP3" s="205"/>
      <c r="LQ3" s="205"/>
      <c r="LR3" s="205"/>
      <c r="LS3" s="205"/>
      <c r="LT3" s="205"/>
      <c r="LU3" s="205"/>
      <c r="LV3" s="205"/>
      <c r="LW3" s="205"/>
      <c r="LX3" s="205"/>
      <c r="LY3" s="205"/>
      <c r="LZ3" s="205"/>
      <c r="MA3" s="205"/>
      <c r="MB3" s="205"/>
      <c r="MC3" s="205"/>
      <c r="MD3" s="205"/>
      <c r="ME3" s="205"/>
      <c r="MF3" s="205"/>
      <c r="MG3" s="205"/>
      <c r="MH3" s="205"/>
      <c r="MI3" s="205"/>
      <c r="MJ3" s="205"/>
      <c r="MK3" s="205"/>
      <c r="ML3" s="205"/>
      <c r="MM3" s="205"/>
      <c r="MN3" s="205"/>
      <c r="MO3" s="205"/>
      <c r="MP3" s="205"/>
      <c r="MQ3" s="205"/>
      <c r="MR3" s="205"/>
      <c r="MS3" s="205"/>
      <c r="MT3" s="205"/>
      <c r="MU3" s="205"/>
      <c r="MV3" s="205"/>
      <c r="MW3" s="205"/>
      <c r="MX3" s="205"/>
      <c r="MY3" s="205"/>
      <c r="MZ3" s="205"/>
      <c r="NA3" s="205"/>
      <c r="NB3" s="205"/>
      <c r="NC3" s="205"/>
      <c r="ND3" s="205"/>
      <c r="NE3" s="205"/>
      <c r="NF3" s="205"/>
      <c r="NG3" s="205"/>
      <c r="NH3" s="205"/>
      <c r="NI3" s="205"/>
      <c r="NJ3" s="205"/>
      <c r="NK3" s="205"/>
      <c r="NL3" s="205"/>
      <c r="NM3" s="205"/>
      <c r="NN3" s="205"/>
      <c r="NO3" s="205"/>
      <c r="NP3" s="205"/>
      <c r="NQ3" s="205"/>
      <c r="NR3" s="205"/>
      <c r="NS3" s="205"/>
      <c r="NT3" s="205"/>
      <c r="NU3" s="205"/>
      <c r="NV3" s="205"/>
      <c r="NW3" s="205"/>
      <c r="NX3" s="205"/>
      <c r="NY3" s="205"/>
      <c r="NZ3" s="205"/>
      <c r="OA3" s="205"/>
      <c r="OB3" s="205"/>
      <c r="OC3" s="205"/>
      <c r="OD3" s="205"/>
      <c r="OE3" s="205"/>
      <c r="OF3" s="205"/>
      <c r="OG3" s="205"/>
      <c r="OH3" s="205"/>
      <c r="OI3" s="205"/>
      <c r="OJ3" s="205"/>
      <c r="OK3" s="205"/>
      <c r="OL3" s="205"/>
      <c r="OM3" s="205"/>
      <c r="ON3" s="205"/>
      <c r="OO3" s="205"/>
      <c r="OP3" s="205"/>
      <c r="OQ3" s="205"/>
      <c r="OR3" s="205"/>
      <c r="OS3" s="205"/>
      <c r="OT3" s="205"/>
      <c r="OU3" s="205"/>
      <c r="OV3" s="205"/>
      <c r="OW3" s="205"/>
      <c r="OX3" s="205"/>
      <c r="OY3" s="205"/>
      <c r="OZ3" s="205"/>
      <c r="PA3" s="205"/>
      <c r="PB3" s="205"/>
      <c r="PC3" s="205"/>
      <c r="PD3" s="205"/>
      <c r="PE3" s="205"/>
      <c r="PF3" s="205"/>
      <c r="PG3" s="205"/>
      <c r="PH3" s="205"/>
      <c r="PI3" s="205"/>
      <c r="PJ3" s="205"/>
      <c r="PK3" s="205"/>
      <c r="PL3" s="205"/>
      <c r="PM3" s="205"/>
      <c r="PN3" s="205"/>
      <c r="PO3" s="205"/>
      <c r="PP3" s="205"/>
      <c r="PQ3" s="205"/>
      <c r="PR3" s="205"/>
      <c r="PS3" s="205"/>
      <c r="PT3" s="205"/>
      <c r="PU3" s="205"/>
      <c r="PV3" s="205"/>
      <c r="PW3" s="205"/>
      <c r="PX3" s="205"/>
      <c r="PY3" s="205"/>
      <c r="PZ3" s="205"/>
      <c r="QA3" s="205"/>
      <c r="QB3" s="205"/>
      <c r="QC3" s="205"/>
      <c r="QD3" s="205"/>
      <c r="QE3" s="205"/>
      <c r="QF3" s="205"/>
      <c r="QG3" s="205"/>
      <c r="QH3" s="205"/>
      <c r="QI3" s="205"/>
      <c r="QJ3" s="205"/>
      <c r="QK3" s="205"/>
      <c r="QL3" s="205"/>
      <c r="QM3" s="205"/>
      <c r="QN3" s="205"/>
      <c r="QO3" s="205"/>
      <c r="QP3" s="205"/>
      <c r="QQ3" s="205"/>
      <c r="QR3" s="205"/>
      <c r="QS3" s="205"/>
      <c r="QT3" s="205"/>
      <c r="QU3" s="205"/>
      <c r="QV3" s="205"/>
      <c r="QW3" s="205"/>
      <c r="QX3" s="205"/>
      <c r="QY3" s="205"/>
      <c r="QZ3" s="205"/>
      <c r="RA3" s="205"/>
      <c r="RB3" s="205"/>
      <c r="RC3" s="205"/>
      <c r="RD3" s="205"/>
      <c r="RE3" s="205"/>
      <c r="RF3" s="205"/>
      <c r="RG3" s="205"/>
      <c r="RH3" s="205"/>
      <c r="RI3" s="205"/>
      <c r="RJ3" s="205"/>
      <c r="RK3" s="205"/>
      <c r="RL3" s="205"/>
      <c r="RM3" s="205"/>
      <c r="RN3" s="205"/>
      <c r="RO3" s="205"/>
      <c r="RP3" s="205"/>
      <c r="RQ3" s="205"/>
      <c r="RR3" s="205"/>
      <c r="RS3" s="205"/>
      <c r="RT3" s="205"/>
      <c r="RU3" s="205"/>
      <c r="RV3" s="205"/>
      <c r="RW3" s="205"/>
      <c r="RX3" s="205"/>
      <c r="RY3" s="205"/>
      <c r="RZ3" s="205"/>
      <c r="SA3" s="205"/>
      <c r="SB3" s="205"/>
      <c r="SC3" s="205"/>
      <c r="SD3" s="205"/>
      <c r="SE3" s="205"/>
      <c r="SF3" s="205"/>
      <c r="SG3" s="205"/>
      <c r="SH3" s="205"/>
      <c r="SI3" s="205"/>
      <c r="SJ3" s="205"/>
      <c r="SK3" s="205"/>
      <c r="SL3" s="205"/>
      <c r="SM3" s="205"/>
      <c r="SN3" s="205"/>
      <c r="SO3" s="205"/>
      <c r="SP3" s="205"/>
      <c r="SQ3" s="205"/>
      <c r="SR3" s="205"/>
      <c r="SS3" s="205"/>
      <c r="ST3" s="205"/>
      <c r="SU3" s="205"/>
      <c r="SV3" s="205"/>
      <c r="SW3" s="205"/>
      <c r="SX3" s="205"/>
      <c r="SY3" s="205"/>
      <c r="SZ3" s="205"/>
      <c r="TA3" s="205"/>
      <c r="TB3" s="205"/>
      <c r="TC3" s="205"/>
      <c r="TD3" s="205"/>
      <c r="TE3" s="205"/>
      <c r="TF3" s="205"/>
      <c r="TG3" s="205"/>
      <c r="TH3" s="205"/>
      <c r="TI3" s="205"/>
      <c r="TJ3" s="205"/>
      <c r="TK3" s="205"/>
      <c r="TL3" s="205"/>
      <c r="TM3" s="205"/>
      <c r="TN3" s="205"/>
      <c r="TO3" s="205"/>
      <c r="TP3" s="205"/>
      <c r="TQ3" s="205"/>
      <c r="TR3" s="205"/>
      <c r="TS3" s="205"/>
      <c r="TT3" s="205"/>
      <c r="TU3" s="205"/>
      <c r="TV3" s="205"/>
      <c r="TW3" s="205"/>
      <c r="TX3" s="205"/>
      <c r="TY3" s="205"/>
      <c r="TZ3" s="205"/>
      <c r="UA3" s="205"/>
      <c r="UB3" s="205"/>
      <c r="UC3" s="205"/>
      <c r="UD3" s="205"/>
      <c r="UE3" s="205"/>
      <c r="UF3" s="205"/>
      <c r="UG3" s="205"/>
      <c r="UH3" s="205"/>
      <c r="UI3" s="205"/>
      <c r="UJ3" s="205"/>
      <c r="UK3" s="205"/>
      <c r="UL3" s="205"/>
      <c r="UM3" s="205"/>
      <c r="UN3" s="205"/>
      <c r="UO3" s="205"/>
      <c r="UP3" s="205"/>
      <c r="UQ3" s="205"/>
      <c r="UR3" s="205"/>
      <c r="US3" s="205"/>
      <c r="UT3" s="205"/>
      <c r="UU3" s="205"/>
      <c r="UV3" s="205"/>
      <c r="UW3" s="205"/>
      <c r="UX3" s="205"/>
      <c r="UY3" s="205"/>
      <c r="UZ3" s="205"/>
      <c r="VA3" s="205"/>
      <c r="VB3" s="205"/>
      <c r="VC3" s="205"/>
      <c r="VD3" s="205"/>
      <c r="VE3" s="205"/>
      <c r="VF3" s="205"/>
      <c r="VG3" s="205"/>
      <c r="VH3" s="205"/>
      <c r="VI3" s="205"/>
      <c r="VJ3" s="205"/>
      <c r="VK3" s="205"/>
      <c r="VL3" s="205"/>
      <c r="VM3" s="205"/>
      <c r="VN3" s="205"/>
      <c r="VO3" s="205"/>
      <c r="VP3" s="205"/>
      <c r="VQ3" s="205"/>
      <c r="VR3" s="205"/>
      <c r="VS3" s="205"/>
      <c r="VT3" s="205"/>
      <c r="VU3" s="205"/>
      <c r="VV3" s="205"/>
      <c r="VW3" s="205"/>
      <c r="VX3" s="205"/>
      <c r="VY3" s="205"/>
      <c r="VZ3" s="205"/>
      <c r="WA3" s="205"/>
      <c r="WB3" s="205"/>
      <c r="WC3" s="205"/>
      <c r="WD3" s="205"/>
      <c r="WE3" s="205"/>
      <c r="WF3" s="205"/>
      <c r="WG3" s="205"/>
      <c r="WH3" s="205"/>
      <c r="WI3" s="205"/>
      <c r="WJ3" s="205"/>
      <c r="WK3" s="205"/>
      <c r="WL3" s="205"/>
      <c r="WM3" s="205"/>
      <c r="WN3" s="205"/>
      <c r="WO3" s="205"/>
      <c r="WP3" s="205"/>
      <c r="WQ3" s="205"/>
      <c r="WR3" s="205"/>
      <c r="WS3" s="205"/>
      <c r="WT3" s="205"/>
      <c r="WU3" s="205"/>
      <c r="WV3" s="205"/>
      <c r="WW3" s="205"/>
      <c r="WX3" s="205"/>
      <c r="WY3" s="205"/>
      <c r="WZ3" s="205"/>
      <c r="XA3" s="205"/>
      <c r="XB3" s="205"/>
      <c r="XC3" s="205"/>
      <c r="XD3" s="205"/>
      <c r="XE3" s="205"/>
      <c r="XF3" s="205"/>
      <c r="XG3" s="205"/>
      <c r="XH3" s="205"/>
      <c r="XI3" s="205"/>
      <c r="XJ3" s="205"/>
      <c r="XK3" s="205"/>
      <c r="XL3" s="205"/>
      <c r="XM3" s="205"/>
      <c r="XN3" s="205"/>
      <c r="XO3" s="205"/>
      <c r="XP3" s="205"/>
      <c r="XQ3" s="205"/>
      <c r="XR3" s="205"/>
      <c r="XS3" s="205"/>
      <c r="XT3" s="205"/>
    </row>
    <row r="4" spans="1:644">
      <c r="A4" s="718"/>
      <c r="B4" s="718"/>
    </row>
    <row r="5" spans="1:644" ht="13.5" thickBot="1"/>
    <row r="6" spans="1:644" customFormat="1">
      <c r="A6" s="1839" t="s">
        <v>58</v>
      </c>
      <c r="B6" s="1840"/>
      <c r="C6" s="2904" t="str">
        <f>'PAGE DE GARDE'!$B$16</f>
        <v>REALITE 2014</v>
      </c>
      <c r="D6" s="2904"/>
      <c r="E6" s="2904"/>
      <c r="F6" s="2904"/>
      <c r="G6" s="2904" t="str">
        <f>'PAGE DE GARDE'!$B$14</f>
        <v>REALITE 2015</v>
      </c>
      <c r="H6" s="2904"/>
      <c r="I6" s="2904"/>
      <c r="J6" s="2904"/>
      <c r="K6" s="205"/>
      <c r="L6" s="205"/>
      <c r="M6" s="1839" t="s">
        <v>704</v>
      </c>
      <c r="N6" s="1840"/>
      <c r="O6" s="2904" t="str">
        <f>'PAGE DE GARDE'!$B$16</f>
        <v>REALITE 2014</v>
      </c>
      <c r="P6" s="2904"/>
      <c r="Q6" s="2904"/>
      <c r="R6" s="2904"/>
      <c r="S6" s="2904" t="str">
        <f>'PAGE DE GARDE'!$B$14</f>
        <v>REALITE 2015</v>
      </c>
      <c r="T6" s="2904"/>
      <c r="U6" s="2904"/>
      <c r="V6" s="2904"/>
      <c r="W6" s="205"/>
      <c r="X6" s="205"/>
      <c r="Y6" s="205"/>
      <c r="Z6" s="205"/>
      <c r="AA6" s="205"/>
      <c r="AB6" s="205"/>
      <c r="AC6" s="205"/>
      <c r="AD6" s="205"/>
      <c r="AE6" s="205"/>
      <c r="AF6" s="205"/>
      <c r="AG6" s="205"/>
      <c r="AH6" s="205"/>
      <c r="AI6" s="205"/>
      <c r="AJ6" s="205"/>
      <c r="AK6" s="205"/>
      <c r="AL6" s="205"/>
      <c r="AM6" s="205"/>
      <c r="AN6" s="205"/>
      <c r="AO6" s="205"/>
      <c r="AP6" s="205"/>
      <c r="AQ6" s="205"/>
      <c r="AR6" s="205"/>
      <c r="AS6" s="205"/>
      <c r="AT6" s="205"/>
      <c r="AU6" s="205"/>
      <c r="AV6" s="205"/>
      <c r="AW6" s="205"/>
      <c r="AX6" s="205"/>
      <c r="AY6" s="205"/>
      <c r="AZ6" s="205"/>
      <c r="BA6" s="205"/>
      <c r="BB6" s="205"/>
      <c r="BC6" s="205"/>
      <c r="BD6" s="205"/>
      <c r="BE6" s="205"/>
      <c r="BF6" s="205"/>
      <c r="BG6" s="205"/>
      <c r="BH6" s="205"/>
      <c r="BI6" s="205"/>
      <c r="BJ6" s="205"/>
      <c r="BK6" s="205"/>
      <c r="BL6" s="205"/>
      <c r="BM6" s="205"/>
      <c r="BN6" s="205"/>
      <c r="BO6" s="205"/>
      <c r="BP6" s="205"/>
      <c r="BQ6" s="205"/>
      <c r="BR6" s="205"/>
      <c r="BS6" s="205"/>
      <c r="BT6" s="205"/>
      <c r="BU6" s="205"/>
      <c r="BV6" s="205"/>
      <c r="BW6" s="205"/>
      <c r="BX6" s="205"/>
      <c r="BY6" s="205"/>
      <c r="BZ6" s="205"/>
      <c r="CA6" s="205"/>
      <c r="CB6" s="205"/>
      <c r="CC6" s="205"/>
      <c r="CD6" s="205"/>
      <c r="CE6" s="205"/>
      <c r="CF6" s="205"/>
      <c r="CG6" s="205"/>
      <c r="CH6" s="205"/>
      <c r="CI6" s="205"/>
      <c r="CJ6" s="205"/>
      <c r="CK6" s="205"/>
      <c r="CL6" s="205"/>
      <c r="CM6" s="205"/>
      <c r="CN6" s="205"/>
      <c r="CO6" s="205"/>
      <c r="CP6" s="205"/>
      <c r="CQ6" s="205"/>
      <c r="CR6" s="205"/>
      <c r="CS6" s="205"/>
      <c r="CT6" s="205"/>
      <c r="CU6" s="205"/>
      <c r="CV6" s="205"/>
      <c r="CW6" s="205"/>
      <c r="CX6" s="205"/>
      <c r="CY6" s="205"/>
      <c r="CZ6" s="205"/>
      <c r="DA6" s="205"/>
      <c r="DB6" s="205"/>
      <c r="DC6" s="205"/>
      <c r="DD6" s="205"/>
      <c r="DE6" s="205"/>
      <c r="DF6" s="205"/>
      <c r="DG6" s="205"/>
      <c r="DH6" s="205"/>
      <c r="DI6" s="205"/>
      <c r="DJ6" s="205"/>
      <c r="DK6" s="205"/>
      <c r="DL6" s="205"/>
      <c r="DM6" s="205"/>
      <c r="DN6" s="205"/>
      <c r="DO6" s="205"/>
      <c r="DP6" s="205"/>
      <c r="DQ6" s="205"/>
      <c r="DR6" s="205"/>
      <c r="DS6" s="205"/>
      <c r="DT6" s="205"/>
      <c r="DU6" s="205"/>
      <c r="DV6" s="205"/>
      <c r="DW6" s="205"/>
      <c r="DX6" s="205"/>
      <c r="DY6" s="205"/>
      <c r="DZ6" s="205"/>
      <c r="EA6" s="205"/>
      <c r="EB6" s="205"/>
      <c r="EC6" s="205"/>
      <c r="ED6" s="205"/>
      <c r="EE6" s="205"/>
      <c r="EF6" s="205"/>
      <c r="EG6" s="205"/>
      <c r="EH6" s="205"/>
      <c r="EI6" s="205"/>
      <c r="EJ6" s="205"/>
      <c r="EK6" s="205"/>
      <c r="EL6" s="205"/>
      <c r="EM6" s="205"/>
      <c r="EN6" s="205"/>
      <c r="EO6" s="205"/>
      <c r="EP6" s="205"/>
      <c r="EQ6" s="205"/>
      <c r="ER6" s="205"/>
      <c r="ES6" s="205"/>
      <c r="ET6" s="205"/>
      <c r="EU6" s="205"/>
      <c r="EV6" s="205"/>
      <c r="EW6" s="205"/>
      <c r="EX6" s="205"/>
      <c r="EY6" s="205"/>
      <c r="EZ6" s="205"/>
      <c r="FA6" s="205"/>
      <c r="FB6" s="205"/>
      <c r="FC6" s="205"/>
      <c r="FD6" s="205"/>
      <c r="FE6" s="205"/>
      <c r="FF6" s="205"/>
      <c r="FG6" s="205"/>
      <c r="FH6" s="205"/>
      <c r="FI6" s="205"/>
      <c r="FJ6" s="205"/>
      <c r="FK6" s="205"/>
      <c r="FL6" s="205"/>
      <c r="FM6" s="205"/>
      <c r="FN6" s="205"/>
      <c r="FO6" s="205"/>
      <c r="FP6" s="205"/>
      <c r="FQ6" s="205"/>
      <c r="FR6" s="205"/>
      <c r="FS6" s="205"/>
      <c r="FT6" s="205"/>
      <c r="FU6" s="205"/>
      <c r="FV6" s="205"/>
      <c r="FW6" s="205"/>
      <c r="FX6" s="205"/>
      <c r="FY6" s="205"/>
      <c r="FZ6" s="205"/>
      <c r="GA6" s="205"/>
      <c r="GB6" s="205"/>
      <c r="GC6" s="205"/>
      <c r="GD6" s="205"/>
      <c r="GE6" s="205"/>
      <c r="GF6" s="205"/>
      <c r="GG6" s="205"/>
      <c r="GH6" s="205"/>
      <c r="GI6" s="205"/>
      <c r="GJ6" s="205"/>
      <c r="GK6" s="205"/>
      <c r="GL6" s="205"/>
      <c r="GM6" s="205"/>
      <c r="GN6" s="205"/>
      <c r="GO6" s="205"/>
      <c r="GP6" s="205"/>
      <c r="GQ6" s="205"/>
      <c r="GR6" s="205"/>
      <c r="GS6" s="205"/>
      <c r="GT6" s="205"/>
      <c r="GU6" s="205"/>
      <c r="GV6" s="205"/>
      <c r="GW6" s="205"/>
      <c r="GX6" s="205"/>
      <c r="GY6" s="205"/>
      <c r="GZ6" s="205"/>
      <c r="HA6" s="205"/>
      <c r="HB6" s="205"/>
      <c r="HC6" s="205"/>
      <c r="HD6" s="205"/>
      <c r="HE6" s="205"/>
      <c r="HF6" s="205"/>
      <c r="HG6" s="205"/>
      <c r="HH6" s="205"/>
      <c r="HI6" s="205"/>
      <c r="HJ6" s="205"/>
      <c r="HK6" s="205"/>
      <c r="HL6" s="205"/>
      <c r="HM6" s="205"/>
      <c r="HN6" s="205"/>
      <c r="HO6" s="205"/>
      <c r="HP6" s="205"/>
      <c r="HQ6" s="205"/>
      <c r="HR6" s="205"/>
      <c r="HS6" s="205"/>
      <c r="HT6" s="205"/>
      <c r="HU6" s="205"/>
      <c r="HV6" s="205"/>
      <c r="HW6" s="205"/>
      <c r="HX6" s="205"/>
      <c r="HY6" s="205"/>
      <c r="HZ6" s="205"/>
      <c r="IA6" s="205"/>
      <c r="IB6" s="205"/>
      <c r="IC6" s="205"/>
      <c r="ID6" s="205"/>
      <c r="IE6" s="205"/>
      <c r="IF6" s="205"/>
      <c r="IG6" s="205"/>
      <c r="IH6" s="205"/>
      <c r="II6" s="205"/>
      <c r="IJ6" s="205"/>
      <c r="IK6" s="205"/>
      <c r="IL6" s="205"/>
      <c r="IM6" s="205"/>
      <c r="IN6" s="205"/>
      <c r="IO6" s="205"/>
      <c r="IP6" s="205"/>
      <c r="IQ6" s="205"/>
      <c r="IR6" s="205"/>
      <c r="IS6" s="205"/>
      <c r="IT6" s="205"/>
      <c r="IU6" s="205"/>
      <c r="IV6" s="205"/>
      <c r="IW6" s="205"/>
      <c r="IX6" s="205"/>
      <c r="IY6" s="205"/>
      <c r="IZ6" s="205"/>
      <c r="JA6" s="205"/>
      <c r="JB6" s="205"/>
      <c r="JC6" s="205"/>
      <c r="JD6" s="205"/>
      <c r="JE6" s="205"/>
      <c r="JF6" s="205"/>
      <c r="JG6" s="205"/>
      <c r="JH6" s="205"/>
      <c r="JI6" s="205"/>
      <c r="JJ6" s="205"/>
      <c r="JK6" s="205"/>
      <c r="JL6" s="205"/>
      <c r="JM6" s="205"/>
      <c r="JN6" s="205"/>
      <c r="JO6" s="205"/>
      <c r="JP6" s="205"/>
      <c r="JQ6" s="205"/>
      <c r="JR6" s="205"/>
      <c r="JS6" s="205"/>
      <c r="JT6" s="205"/>
      <c r="JU6" s="205"/>
      <c r="JV6" s="205"/>
      <c r="JW6" s="205"/>
      <c r="JX6" s="205"/>
      <c r="JY6" s="205"/>
      <c r="JZ6" s="205"/>
      <c r="KA6" s="205"/>
      <c r="KB6" s="205"/>
      <c r="KC6" s="205"/>
      <c r="KD6" s="205"/>
      <c r="KE6" s="205"/>
      <c r="KF6" s="205"/>
      <c r="KG6" s="205"/>
      <c r="KH6" s="205"/>
      <c r="KI6" s="205"/>
      <c r="KJ6" s="205"/>
      <c r="KK6" s="205"/>
      <c r="KL6" s="205"/>
      <c r="KM6" s="205"/>
      <c r="KN6" s="205"/>
      <c r="KO6" s="205"/>
      <c r="KP6" s="205"/>
      <c r="KQ6" s="205"/>
      <c r="KR6" s="205"/>
      <c r="KS6" s="205"/>
      <c r="KT6" s="205"/>
      <c r="KU6" s="205"/>
      <c r="KV6" s="205"/>
      <c r="KW6" s="205"/>
      <c r="KX6" s="205"/>
      <c r="KY6" s="205"/>
      <c r="KZ6" s="205"/>
      <c r="LA6" s="205"/>
      <c r="LB6" s="205"/>
      <c r="LC6" s="205"/>
      <c r="LD6" s="205"/>
      <c r="LE6" s="205"/>
      <c r="LF6" s="205"/>
      <c r="LG6" s="205"/>
      <c r="LH6" s="205"/>
      <c r="LI6" s="205"/>
      <c r="LJ6" s="205"/>
      <c r="LK6" s="205"/>
      <c r="LL6" s="205"/>
      <c r="LM6" s="205"/>
      <c r="LN6" s="205"/>
      <c r="LO6" s="205"/>
      <c r="LP6" s="205"/>
      <c r="LQ6" s="205"/>
      <c r="LR6" s="205"/>
      <c r="LS6" s="205"/>
      <c r="LT6" s="205"/>
      <c r="LU6" s="205"/>
      <c r="LV6" s="205"/>
      <c r="LW6" s="205"/>
      <c r="LX6" s="205"/>
      <c r="LY6" s="205"/>
      <c r="LZ6" s="205"/>
      <c r="MA6" s="205"/>
      <c r="MB6" s="205"/>
      <c r="MC6" s="205"/>
      <c r="MD6" s="205"/>
      <c r="ME6" s="205"/>
      <c r="MF6" s="205"/>
      <c r="MG6" s="205"/>
      <c r="MH6" s="205"/>
      <c r="MI6" s="205"/>
      <c r="MJ6" s="205"/>
      <c r="MK6" s="205"/>
      <c r="ML6" s="205"/>
      <c r="MM6" s="205"/>
      <c r="MN6" s="205"/>
      <c r="MO6" s="205"/>
      <c r="MP6" s="205"/>
      <c r="MQ6" s="205"/>
      <c r="MR6" s="205"/>
      <c r="MS6" s="205"/>
      <c r="MT6" s="205"/>
      <c r="MU6" s="205"/>
      <c r="MV6" s="205"/>
      <c r="MW6" s="205"/>
      <c r="MX6" s="205"/>
      <c r="MY6" s="205"/>
      <c r="MZ6" s="205"/>
      <c r="NA6" s="205"/>
      <c r="NB6" s="205"/>
      <c r="NC6" s="205"/>
      <c r="ND6" s="205"/>
      <c r="NE6" s="205"/>
      <c r="NF6" s="205"/>
      <c r="NG6" s="205"/>
      <c r="NH6" s="205"/>
      <c r="NI6" s="205"/>
      <c r="NJ6" s="205"/>
      <c r="NK6" s="205"/>
      <c r="NL6" s="205"/>
      <c r="NM6" s="205"/>
      <c r="NN6" s="205"/>
      <c r="NO6" s="205"/>
      <c r="NP6" s="205"/>
      <c r="NQ6" s="205"/>
      <c r="NR6" s="205"/>
      <c r="NS6" s="205"/>
      <c r="NT6" s="205"/>
      <c r="NU6" s="205"/>
      <c r="NV6" s="205"/>
      <c r="NW6" s="205"/>
      <c r="NX6" s="205"/>
      <c r="NY6" s="205"/>
      <c r="NZ6" s="205"/>
      <c r="OA6" s="205"/>
      <c r="OB6" s="205"/>
      <c r="OC6" s="205"/>
      <c r="OD6" s="205"/>
      <c r="OE6" s="205"/>
      <c r="OF6" s="205"/>
      <c r="OG6" s="205"/>
      <c r="OH6" s="205"/>
      <c r="OI6" s="205"/>
      <c r="OJ6" s="205"/>
      <c r="OK6" s="205"/>
      <c r="OL6" s="205"/>
      <c r="OM6" s="205"/>
      <c r="ON6" s="205"/>
      <c r="OO6" s="205"/>
      <c r="OP6" s="205"/>
      <c r="OQ6" s="205"/>
      <c r="OR6" s="205"/>
      <c r="OS6" s="205"/>
      <c r="OT6" s="205"/>
      <c r="OU6" s="205"/>
      <c r="OV6" s="205"/>
      <c r="OW6" s="205"/>
      <c r="OX6" s="205"/>
      <c r="OY6" s="205"/>
      <c r="OZ6" s="205"/>
      <c r="PA6" s="205"/>
      <c r="PB6" s="205"/>
      <c r="PC6" s="205"/>
      <c r="PD6" s="205"/>
      <c r="PE6" s="205"/>
      <c r="PF6" s="205"/>
      <c r="PG6" s="205"/>
      <c r="PH6" s="205"/>
      <c r="PI6" s="205"/>
      <c r="PJ6" s="205"/>
      <c r="PK6" s="205"/>
      <c r="PL6" s="205"/>
      <c r="PM6" s="205"/>
      <c r="PN6" s="205"/>
      <c r="PO6" s="205"/>
      <c r="PP6" s="205"/>
      <c r="PQ6" s="205"/>
      <c r="PR6" s="205"/>
      <c r="PS6" s="205"/>
      <c r="PT6" s="205"/>
      <c r="PU6" s="205"/>
      <c r="PV6" s="205"/>
      <c r="PW6" s="205"/>
      <c r="PX6" s="205"/>
      <c r="PY6" s="205"/>
      <c r="PZ6" s="205"/>
      <c r="QA6" s="205"/>
      <c r="QB6" s="205"/>
      <c r="QC6" s="205"/>
      <c r="QD6" s="205"/>
      <c r="QE6" s="205"/>
      <c r="QF6" s="205"/>
      <c r="QG6" s="205"/>
      <c r="QH6" s="205"/>
      <c r="QI6" s="205"/>
      <c r="QJ6" s="205"/>
      <c r="QK6" s="205"/>
      <c r="QL6" s="205"/>
      <c r="QM6" s="205"/>
      <c r="QN6" s="205"/>
      <c r="QO6" s="205"/>
      <c r="QP6" s="205"/>
      <c r="QQ6" s="205"/>
      <c r="QR6" s="205"/>
      <c r="QS6" s="205"/>
      <c r="QT6" s="205"/>
      <c r="QU6" s="205"/>
      <c r="QV6" s="205"/>
      <c r="QW6" s="205"/>
      <c r="QX6" s="205"/>
      <c r="QY6" s="205"/>
      <c r="QZ6" s="205"/>
      <c r="RA6" s="205"/>
      <c r="RB6" s="205"/>
      <c r="RC6" s="205"/>
      <c r="RD6" s="205"/>
      <c r="RE6" s="205"/>
      <c r="RF6" s="205"/>
      <c r="RG6" s="205"/>
      <c r="RH6" s="205"/>
      <c r="RI6" s="205"/>
      <c r="RJ6" s="205"/>
      <c r="RK6" s="205"/>
      <c r="RL6" s="205"/>
      <c r="RM6" s="205"/>
      <c r="RN6" s="205"/>
      <c r="RO6" s="205"/>
      <c r="RP6" s="205"/>
      <c r="RQ6" s="205"/>
      <c r="RR6" s="205"/>
      <c r="RS6" s="205"/>
      <c r="RT6" s="205"/>
      <c r="RU6" s="205"/>
      <c r="RV6" s="205"/>
      <c r="RW6" s="205"/>
      <c r="RX6" s="205"/>
      <c r="RY6" s="205"/>
      <c r="RZ6" s="205"/>
      <c r="SA6" s="205"/>
      <c r="SB6" s="205"/>
      <c r="SC6" s="205"/>
      <c r="SD6" s="205"/>
      <c r="SE6" s="205"/>
      <c r="SF6" s="205"/>
      <c r="SG6" s="205"/>
      <c r="SH6" s="205"/>
      <c r="SI6" s="205"/>
      <c r="SJ6" s="205"/>
      <c r="SK6" s="205"/>
      <c r="SL6" s="205"/>
      <c r="SM6" s="205"/>
      <c r="SN6" s="205"/>
      <c r="SO6" s="205"/>
      <c r="SP6" s="205"/>
      <c r="SQ6" s="205"/>
      <c r="SR6" s="205"/>
      <c r="SS6" s="205"/>
      <c r="ST6" s="205"/>
      <c r="SU6" s="205"/>
      <c r="SV6" s="205"/>
      <c r="SW6" s="205"/>
      <c r="SX6" s="205"/>
      <c r="SY6" s="205"/>
      <c r="SZ6" s="205"/>
      <c r="TA6" s="205"/>
      <c r="TB6" s="205"/>
      <c r="TC6" s="205"/>
      <c r="TD6" s="205"/>
      <c r="TE6" s="205"/>
      <c r="TF6" s="205"/>
      <c r="TG6" s="205"/>
      <c r="TH6" s="205"/>
      <c r="TI6" s="205"/>
      <c r="TJ6" s="205"/>
      <c r="TK6" s="205"/>
      <c r="TL6" s="205"/>
      <c r="TM6" s="205"/>
      <c r="TN6" s="205"/>
      <c r="TO6" s="205"/>
      <c r="TP6" s="205"/>
      <c r="TQ6" s="205"/>
      <c r="TR6" s="205"/>
      <c r="TS6" s="205"/>
      <c r="TT6" s="205"/>
      <c r="TU6" s="205"/>
      <c r="TV6" s="205"/>
      <c r="TW6" s="205"/>
      <c r="TX6" s="205"/>
      <c r="TY6" s="205"/>
      <c r="TZ6" s="205"/>
      <c r="UA6" s="205"/>
      <c r="UB6" s="205"/>
      <c r="UC6" s="205"/>
      <c r="UD6" s="205"/>
      <c r="UE6" s="205"/>
      <c r="UF6" s="205"/>
      <c r="UG6" s="205"/>
      <c r="UH6" s="205"/>
      <c r="UI6" s="205"/>
      <c r="UJ6" s="205"/>
      <c r="UK6" s="205"/>
      <c r="UL6" s="205"/>
      <c r="UM6" s="205"/>
      <c r="UN6" s="205"/>
      <c r="UO6" s="205"/>
      <c r="UP6" s="205"/>
      <c r="UQ6" s="205"/>
      <c r="UR6" s="205"/>
      <c r="US6" s="205"/>
      <c r="UT6" s="205"/>
      <c r="UU6" s="205"/>
      <c r="UV6" s="205"/>
      <c r="UW6" s="205"/>
      <c r="UX6" s="205"/>
      <c r="UY6" s="205"/>
      <c r="UZ6" s="205"/>
      <c r="VA6" s="205"/>
      <c r="VB6" s="205"/>
      <c r="VC6" s="205"/>
      <c r="VD6" s="205"/>
      <c r="VE6" s="205"/>
      <c r="VF6" s="205"/>
      <c r="VG6" s="205"/>
      <c r="VH6" s="205"/>
      <c r="VI6" s="205"/>
      <c r="VJ6" s="205"/>
      <c r="VK6" s="205"/>
      <c r="VL6" s="205"/>
      <c r="VM6" s="205"/>
      <c r="VN6" s="205"/>
      <c r="VO6" s="205"/>
      <c r="VP6" s="205"/>
      <c r="VQ6" s="205"/>
      <c r="VR6" s="205"/>
      <c r="VS6" s="205"/>
      <c r="VT6" s="205"/>
      <c r="VU6" s="205"/>
      <c r="VV6" s="205"/>
      <c r="VW6" s="205"/>
      <c r="VX6" s="205"/>
      <c r="VY6" s="205"/>
      <c r="VZ6" s="205"/>
      <c r="WA6" s="205"/>
      <c r="WB6" s="205"/>
      <c r="WC6" s="205"/>
      <c r="WD6" s="205"/>
      <c r="WE6" s="205"/>
      <c r="WF6" s="205"/>
      <c r="WG6" s="205"/>
      <c r="WH6" s="205"/>
      <c r="WI6" s="205"/>
      <c r="WJ6" s="205"/>
      <c r="WK6" s="205"/>
      <c r="WL6" s="205"/>
      <c r="WM6" s="205"/>
      <c r="WN6" s="205"/>
      <c r="WO6" s="205"/>
      <c r="WP6" s="205"/>
      <c r="WQ6" s="205"/>
      <c r="WR6" s="205"/>
      <c r="WS6" s="205"/>
      <c r="WT6" s="205"/>
      <c r="WU6" s="205"/>
      <c r="WV6" s="205"/>
      <c r="WW6" s="205"/>
      <c r="WX6" s="205"/>
      <c r="WY6" s="205"/>
      <c r="WZ6" s="205"/>
      <c r="XA6" s="205"/>
      <c r="XB6" s="205"/>
      <c r="XC6" s="205"/>
      <c r="XD6" s="205"/>
      <c r="XE6" s="205"/>
      <c r="XF6" s="205"/>
      <c r="XG6" s="205"/>
      <c r="XH6" s="205"/>
      <c r="XI6" s="205"/>
      <c r="XJ6" s="205"/>
      <c r="XK6" s="205"/>
      <c r="XL6" s="205"/>
      <c r="XM6" s="205"/>
      <c r="XN6" s="205"/>
      <c r="XO6" s="205"/>
      <c r="XP6" s="205"/>
      <c r="XQ6" s="205"/>
      <c r="XR6" s="205"/>
      <c r="XS6" s="205"/>
      <c r="XT6" s="205"/>
    </row>
    <row r="7" spans="1:644" customFormat="1">
      <c r="A7" s="156" t="s">
        <v>40</v>
      </c>
      <c r="B7" s="157" t="s">
        <v>41</v>
      </c>
      <c r="C7" s="158" t="s">
        <v>11</v>
      </c>
      <c r="D7" s="159" t="s">
        <v>363</v>
      </c>
      <c r="E7" s="159" t="s">
        <v>48</v>
      </c>
      <c r="F7" s="160" t="s">
        <v>42</v>
      </c>
      <c r="G7" s="158" t="s">
        <v>11</v>
      </c>
      <c r="H7" s="159" t="s">
        <v>363</v>
      </c>
      <c r="I7" s="159" t="s">
        <v>48</v>
      </c>
      <c r="J7" s="160" t="s">
        <v>42</v>
      </c>
      <c r="K7" s="205"/>
      <c r="L7" s="205"/>
      <c r="M7" s="156" t="s">
        <v>40</v>
      </c>
      <c r="N7" s="157" t="s">
        <v>41</v>
      </c>
      <c r="O7" s="158" t="s">
        <v>11</v>
      </c>
      <c r="P7" s="159" t="s">
        <v>363</v>
      </c>
      <c r="Q7" s="159" t="s">
        <v>48</v>
      </c>
      <c r="R7" s="160" t="s">
        <v>42</v>
      </c>
      <c r="S7" s="158" t="s">
        <v>11</v>
      </c>
      <c r="T7" s="159" t="s">
        <v>363</v>
      </c>
      <c r="U7" s="159" t="s">
        <v>48</v>
      </c>
      <c r="V7" s="160" t="s">
        <v>42</v>
      </c>
      <c r="W7" s="205"/>
      <c r="X7" s="205"/>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05"/>
      <c r="BF7" s="205"/>
      <c r="BG7" s="205"/>
      <c r="BH7" s="205"/>
      <c r="BI7" s="205"/>
      <c r="BJ7" s="205"/>
      <c r="BK7" s="205"/>
      <c r="BL7" s="205"/>
      <c r="BM7" s="205"/>
      <c r="BN7" s="205"/>
      <c r="BO7" s="205"/>
      <c r="BP7" s="205"/>
      <c r="BQ7" s="205"/>
      <c r="BR7" s="205"/>
      <c r="BS7" s="205"/>
      <c r="BT7" s="205"/>
      <c r="BU7" s="205"/>
      <c r="BV7" s="205"/>
      <c r="BW7" s="205"/>
      <c r="BX7" s="205"/>
      <c r="BY7" s="205"/>
      <c r="BZ7" s="205"/>
      <c r="CA7" s="205"/>
      <c r="CB7" s="205"/>
      <c r="CC7" s="205"/>
      <c r="CD7" s="205"/>
      <c r="CE7" s="205"/>
      <c r="CF7" s="205"/>
      <c r="CG7" s="205"/>
      <c r="CH7" s="205"/>
      <c r="CI7" s="205"/>
      <c r="CJ7" s="205"/>
      <c r="CK7" s="205"/>
      <c r="CL7" s="205"/>
      <c r="CM7" s="205"/>
      <c r="CN7" s="205"/>
      <c r="CO7" s="205"/>
      <c r="CP7" s="205"/>
      <c r="CQ7" s="205"/>
      <c r="CR7" s="205"/>
      <c r="CS7" s="205"/>
      <c r="CT7" s="205"/>
      <c r="CU7" s="205"/>
      <c r="CV7" s="205"/>
      <c r="CW7" s="205"/>
      <c r="CX7" s="205"/>
      <c r="CY7" s="205"/>
      <c r="CZ7" s="205"/>
      <c r="DA7" s="205"/>
      <c r="DB7" s="205"/>
      <c r="DC7" s="205"/>
      <c r="DD7" s="205"/>
      <c r="DE7" s="205"/>
      <c r="DF7" s="205"/>
      <c r="DG7" s="205"/>
      <c r="DH7" s="205"/>
      <c r="DI7" s="205"/>
      <c r="DJ7" s="205"/>
      <c r="DK7" s="205"/>
      <c r="DL7" s="205"/>
      <c r="DM7" s="205"/>
      <c r="DN7" s="205"/>
      <c r="DO7" s="205"/>
      <c r="DP7" s="205"/>
      <c r="DQ7" s="205"/>
      <c r="DR7" s="205"/>
      <c r="DS7" s="205"/>
      <c r="DT7" s="205"/>
      <c r="DU7" s="205"/>
      <c r="DV7" s="205"/>
      <c r="DW7" s="205"/>
      <c r="DX7" s="205"/>
      <c r="DY7" s="205"/>
      <c r="DZ7" s="205"/>
      <c r="EA7" s="205"/>
      <c r="EB7" s="205"/>
      <c r="EC7" s="205"/>
      <c r="ED7" s="205"/>
      <c r="EE7" s="205"/>
      <c r="EF7" s="205"/>
      <c r="EG7" s="205"/>
      <c r="EH7" s="205"/>
      <c r="EI7" s="205"/>
      <c r="EJ7" s="205"/>
      <c r="EK7" s="205"/>
      <c r="EL7" s="205"/>
      <c r="EM7" s="205"/>
      <c r="EN7" s="205"/>
      <c r="EO7" s="205"/>
      <c r="EP7" s="205"/>
      <c r="EQ7" s="205"/>
      <c r="ER7" s="205"/>
      <c r="ES7" s="205"/>
      <c r="ET7" s="205"/>
      <c r="EU7" s="205"/>
      <c r="EV7" s="205"/>
      <c r="EW7" s="205"/>
      <c r="EX7" s="205"/>
      <c r="EY7" s="205"/>
      <c r="EZ7" s="205"/>
      <c r="FA7" s="205"/>
      <c r="FB7" s="205"/>
      <c r="FC7" s="205"/>
      <c r="FD7" s="205"/>
      <c r="FE7" s="205"/>
      <c r="FF7" s="205"/>
      <c r="FG7" s="205"/>
      <c r="FH7" s="205"/>
      <c r="FI7" s="205"/>
      <c r="FJ7" s="205"/>
      <c r="FK7" s="205"/>
      <c r="FL7" s="205"/>
      <c r="FM7" s="205"/>
      <c r="FN7" s="205"/>
      <c r="FO7" s="205"/>
      <c r="FP7" s="205"/>
      <c r="FQ7" s="205"/>
      <c r="FR7" s="205"/>
      <c r="FS7" s="205"/>
      <c r="FT7" s="205"/>
      <c r="FU7" s="205"/>
      <c r="FV7" s="205"/>
      <c r="FW7" s="205"/>
      <c r="FX7" s="205"/>
      <c r="FY7" s="205"/>
      <c r="FZ7" s="205"/>
      <c r="GA7" s="205"/>
      <c r="GB7" s="205"/>
      <c r="GC7" s="205"/>
      <c r="GD7" s="205"/>
      <c r="GE7" s="205"/>
      <c r="GF7" s="205"/>
      <c r="GG7" s="205"/>
      <c r="GH7" s="205"/>
      <c r="GI7" s="205"/>
      <c r="GJ7" s="205"/>
      <c r="GK7" s="205"/>
      <c r="GL7" s="205"/>
      <c r="GM7" s="205"/>
      <c r="GN7" s="205"/>
      <c r="GO7" s="205"/>
      <c r="GP7" s="205"/>
      <c r="GQ7" s="205"/>
      <c r="GR7" s="205"/>
      <c r="GS7" s="205"/>
      <c r="GT7" s="205"/>
      <c r="GU7" s="205"/>
      <c r="GV7" s="205"/>
      <c r="GW7" s="205"/>
      <c r="GX7" s="205"/>
      <c r="GY7" s="205"/>
      <c r="GZ7" s="205"/>
      <c r="HA7" s="205"/>
      <c r="HB7" s="205"/>
      <c r="HC7" s="205"/>
      <c r="HD7" s="205"/>
      <c r="HE7" s="205"/>
      <c r="HF7" s="205"/>
      <c r="HG7" s="205"/>
      <c r="HH7" s="205"/>
      <c r="HI7" s="205"/>
      <c r="HJ7" s="205"/>
      <c r="HK7" s="205"/>
      <c r="HL7" s="205"/>
      <c r="HM7" s="205"/>
      <c r="HN7" s="205"/>
      <c r="HO7" s="205"/>
      <c r="HP7" s="205"/>
      <c r="HQ7" s="205"/>
      <c r="HR7" s="205"/>
      <c r="HS7" s="205"/>
      <c r="HT7" s="205"/>
      <c r="HU7" s="205"/>
      <c r="HV7" s="205"/>
      <c r="HW7" s="205"/>
      <c r="HX7" s="205"/>
      <c r="HY7" s="205"/>
      <c r="HZ7" s="205"/>
      <c r="IA7" s="205"/>
      <c r="IB7" s="205"/>
      <c r="IC7" s="205"/>
      <c r="ID7" s="205"/>
      <c r="IE7" s="205"/>
      <c r="IF7" s="205"/>
      <c r="IG7" s="205"/>
      <c r="IH7" s="205"/>
      <c r="II7" s="205"/>
      <c r="IJ7" s="205"/>
      <c r="IK7" s="205"/>
      <c r="IL7" s="205"/>
      <c r="IM7" s="205"/>
      <c r="IN7" s="205"/>
      <c r="IO7" s="205"/>
      <c r="IP7" s="205"/>
      <c r="IQ7" s="205"/>
      <c r="IR7" s="205"/>
      <c r="IS7" s="205"/>
      <c r="IT7" s="205"/>
      <c r="IU7" s="205"/>
      <c r="IV7" s="205"/>
      <c r="IW7" s="205"/>
      <c r="IX7" s="205"/>
      <c r="IY7" s="205"/>
      <c r="IZ7" s="205"/>
      <c r="JA7" s="205"/>
      <c r="JB7" s="205"/>
      <c r="JC7" s="205"/>
      <c r="JD7" s="205"/>
      <c r="JE7" s="205"/>
      <c r="JF7" s="205"/>
      <c r="JG7" s="205"/>
      <c r="JH7" s="205"/>
      <c r="JI7" s="205"/>
      <c r="JJ7" s="205"/>
      <c r="JK7" s="205"/>
      <c r="JL7" s="205"/>
      <c r="JM7" s="205"/>
      <c r="JN7" s="205"/>
      <c r="JO7" s="205"/>
      <c r="JP7" s="205"/>
      <c r="JQ7" s="205"/>
      <c r="JR7" s="205"/>
      <c r="JS7" s="205"/>
      <c r="JT7" s="205"/>
      <c r="JU7" s="205"/>
      <c r="JV7" s="205"/>
      <c r="JW7" s="205"/>
      <c r="JX7" s="205"/>
      <c r="JY7" s="205"/>
      <c r="JZ7" s="205"/>
      <c r="KA7" s="205"/>
      <c r="KB7" s="205"/>
      <c r="KC7" s="205"/>
      <c r="KD7" s="205"/>
      <c r="KE7" s="205"/>
      <c r="KF7" s="205"/>
      <c r="KG7" s="205"/>
      <c r="KH7" s="205"/>
      <c r="KI7" s="205"/>
      <c r="KJ7" s="205"/>
      <c r="KK7" s="205"/>
      <c r="KL7" s="205"/>
      <c r="KM7" s="205"/>
      <c r="KN7" s="205"/>
      <c r="KO7" s="205"/>
      <c r="KP7" s="205"/>
      <c r="KQ7" s="205"/>
      <c r="KR7" s="205"/>
      <c r="KS7" s="205"/>
      <c r="KT7" s="205"/>
      <c r="KU7" s="205"/>
      <c r="KV7" s="205"/>
      <c r="KW7" s="205"/>
      <c r="KX7" s="205"/>
      <c r="KY7" s="205"/>
      <c r="KZ7" s="205"/>
      <c r="LA7" s="205"/>
      <c r="LB7" s="205"/>
      <c r="LC7" s="205"/>
      <c r="LD7" s="205"/>
      <c r="LE7" s="205"/>
      <c r="LF7" s="205"/>
      <c r="LG7" s="205"/>
      <c r="LH7" s="205"/>
      <c r="LI7" s="205"/>
      <c r="LJ7" s="205"/>
      <c r="LK7" s="205"/>
      <c r="LL7" s="205"/>
      <c r="LM7" s="205"/>
      <c r="LN7" s="205"/>
      <c r="LO7" s="205"/>
      <c r="LP7" s="205"/>
      <c r="LQ7" s="205"/>
      <c r="LR7" s="205"/>
      <c r="LS7" s="205"/>
      <c r="LT7" s="205"/>
      <c r="LU7" s="205"/>
      <c r="LV7" s="205"/>
      <c r="LW7" s="205"/>
      <c r="LX7" s="205"/>
      <c r="LY7" s="205"/>
      <c r="LZ7" s="205"/>
      <c r="MA7" s="205"/>
      <c r="MB7" s="205"/>
      <c r="MC7" s="205"/>
      <c r="MD7" s="205"/>
      <c r="ME7" s="205"/>
      <c r="MF7" s="205"/>
      <c r="MG7" s="205"/>
      <c r="MH7" s="205"/>
      <c r="MI7" s="205"/>
      <c r="MJ7" s="205"/>
      <c r="MK7" s="205"/>
      <c r="ML7" s="205"/>
      <c r="MM7" s="205"/>
      <c r="MN7" s="205"/>
      <c r="MO7" s="205"/>
      <c r="MP7" s="205"/>
      <c r="MQ7" s="205"/>
      <c r="MR7" s="205"/>
      <c r="MS7" s="205"/>
      <c r="MT7" s="205"/>
      <c r="MU7" s="205"/>
      <c r="MV7" s="205"/>
      <c r="MW7" s="205"/>
      <c r="MX7" s="205"/>
      <c r="MY7" s="205"/>
      <c r="MZ7" s="205"/>
      <c r="NA7" s="205"/>
      <c r="NB7" s="205"/>
      <c r="NC7" s="205"/>
      <c r="ND7" s="205"/>
      <c r="NE7" s="205"/>
      <c r="NF7" s="205"/>
      <c r="NG7" s="205"/>
      <c r="NH7" s="205"/>
      <c r="NI7" s="205"/>
      <c r="NJ7" s="205"/>
      <c r="NK7" s="205"/>
      <c r="NL7" s="205"/>
      <c r="NM7" s="205"/>
      <c r="NN7" s="205"/>
      <c r="NO7" s="205"/>
      <c r="NP7" s="205"/>
      <c r="NQ7" s="205"/>
      <c r="NR7" s="205"/>
      <c r="NS7" s="205"/>
      <c r="NT7" s="205"/>
      <c r="NU7" s="205"/>
      <c r="NV7" s="205"/>
      <c r="NW7" s="205"/>
      <c r="NX7" s="205"/>
      <c r="NY7" s="205"/>
      <c r="NZ7" s="205"/>
      <c r="OA7" s="205"/>
      <c r="OB7" s="205"/>
      <c r="OC7" s="205"/>
      <c r="OD7" s="205"/>
      <c r="OE7" s="205"/>
      <c r="OF7" s="205"/>
      <c r="OG7" s="205"/>
      <c r="OH7" s="205"/>
      <c r="OI7" s="205"/>
      <c r="OJ7" s="205"/>
      <c r="OK7" s="205"/>
      <c r="OL7" s="205"/>
      <c r="OM7" s="205"/>
      <c r="ON7" s="205"/>
      <c r="OO7" s="205"/>
      <c r="OP7" s="205"/>
      <c r="OQ7" s="205"/>
      <c r="OR7" s="205"/>
      <c r="OS7" s="205"/>
      <c r="OT7" s="205"/>
      <c r="OU7" s="205"/>
      <c r="OV7" s="205"/>
      <c r="OW7" s="205"/>
      <c r="OX7" s="205"/>
      <c r="OY7" s="205"/>
      <c r="OZ7" s="205"/>
      <c r="PA7" s="205"/>
      <c r="PB7" s="205"/>
      <c r="PC7" s="205"/>
      <c r="PD7" s="205"/>
      <c r="PE7" s="205"/>
      <c r="PF7" s="205"/>
      <c r="PG7" s="205"/>
      <c r="PH7" s="205"/>
      <c r="PI7" s="205"/>
      <c r="PJ7" s="205"/>
      <c r="PK7" s="205"/>
      <c r="PL7" s="205"/>
      <c r="PM7" s="205"/>
      <c r="PN7" s="205"/>
      <c r="PO7" s="205"/>
      <c r="PP7" s="205"/>
      <c r="PQ7" s="205"/>
      <c r="PR7" s="205"/>
      <c r="PS7" s="205"/>
      <c r="PT7" s="205"/>
      <c r="PU7" s="205"/>
      <c r="PV7" s="205"/>
      <c r="PW7" s="205"/>
      <c r="PX7" s="205"/>
      <c r="PY7" s="205"/>
      <c r="PZ7" s="205"/>
      <c r="QA7" s="205"/>
      <c r="QB7" s="205"/>
      <c r="QC7" s="205"/>
      <c r="QD7" s="205"/>
      <c r="QE7" s="205"/>
      <c r="QF7" s="205"/>
      <c r="QG7" s="205"/>
      <c r="QH7" s="205"/>
      <c r="QI7" s="205"/>
      <c r="QJ7" s="205"/>
      <c r="QK7" s="205"/>
      <c r="QL7" s="205"/>
      <c r="QM7" s="205"/>
      <c r="QN7" s="205"/>
      <c r="QO7" s="205"/>
      <c r="QP7" s="205"/>
      <c r="QQ7" s="205"/>
      <c r="QR7" s="205"/>
      <c r="QS7" s="205"/>
      <c r="QT7" s="205"/>
      <c r="QU7" s="205"/>
      <c r="QV7" s="205"/>
      <c r="QW7" s="205"/>
      <c r="QX7" s="205"/>
      <c r="QY7" s="205"/>
      <c r="QZ7" s="205"/>
      <c r="RA7" s="205"/>
      <c r="RB7" s="205"/>
      <c r="RC7" s="205"/>
      <c r="RD7" s="205"/>
      <c r="RE7" s="205"/>
      <c r="RF7" s="205"/>
      <c r="RG7" s="205"/>
      <c r="RH7" s="205"/>
      <c r="RI7" s="205"/>
      <c r="RJ7" s="205"/>
      <c r="RK7" s="205"/>
      <c r="RL7" s="205"/>
      <c r="RM7" s="205"/>
      <c r="RN7" s="205"/>
      <c r="RO7" s="205"/>
      <c r="RP7" s="205"/>
      <c r="RQ7" s="205"/>
      <c r="RR7" s="205"/>
      <c r="RS7" s="205"/>
      <c r="RT7" s="205"/>
      <c r="RU7" s="205"/>
      <c r="RV7" s="205"/>
      <c r="RW7" s="205"/>
      <c r="RX7" s="205"/>
      <c r="RY7" s="205"/>
      <c r="RZ7" s="205"/>
      <c r="SA7" s="205"/>
      <c r="SB7" s="205"/>
      <c r="SC7" s="205"/>
      <c r="SD7" s="205"/>
      <c r="SE7" s="205"/>
      <c r="SF7" s="205"/>
      <c r="SG7" s="205"/>
      <c r="SH7" s="205"/>
      <c r="SI7" s="205"/>
      <c r="SJ7" s="205"/>
      <c r="SK7" s="205"/>
      <c r="SL7" s="205"/>
      <c r="SM7" s="205"/>
      <c r="SN7" s="205"/>
      <c r="SO7" s="205"/>
      <c r="SP7" s="205"/>
      <c r="SQ7" s="205"/>
      <c r="SR7" s="205"/>
      <c r="SS7" s="205"/>
      <c r="ST7" s="205"/>
      <c r="SU7" s="205"/>
      <c r="SV7" s="205"/>
      <c r="SW7" s="205"/>
      <c r="SX7" s="205"/>
      <c r="SY7" s="205"/>
      <c r="SZ7" s="205"/>
      <c r="TA7" s="205"/>
      <c r="TB7" s="205"/>
      <c r="TC7" s="205"/>
      <c r="TD7" s="205"/>
      <c r="TE7" s="205"/>
      <c r="TF7" s="205"/>
      <c r="TG7" s="205"/>
      <c r="TH7" s="205"/>
      <c r="TI7" s="205"/>
      <c r="TJ7" s="205"/>
      <c r="TK7" s="205"/>
      <c r="TL7" s="205"/>
      <c r="TM7" s="205"/>
      <c r="TN7" s="205"/>
      <c r="TO7" s="205"/>
      <c r="TP7" s="205"/>
      <c r="TQ7" s="205"/>
      <c r="TR7" s="205"/>
      <c r="TS7" s="205"/>
      <c r="TT7" s="205"/>
      <c r="TU7" s="205"/>
      <c r="TV7" s="205"/>
      <c r="TW7" s="205"/>
      <c r="TX7" s="205"/>
      <c r="TY7" s="205"/>
      <c r="TZ7" s="205"/>
      <c r="UA7" s="205"/>
      <c r="UB7" s="205"/>
      <c r="UC7" s="205"/>
      <c r="UD7" s="205"/>
      <c r="UE7" s="205"/>
      <c r="UF7" s="205"/>
      <c r="UG7" s="205"/>
      <c r="UH7" s="205"/>
      <c r="UI7" s="205"/>
      <c r="UJ7" s="205"/>
      <c r="UK7" s="205"/>
      <c r="UL7" s="205"/>
      <c r="UM7" s="205"/>
      <c r="UN7" s="205"/>
      <c r="UO7" s="205"/>
      <c r="UP7" s="205"/>
      <c r="UQ7" s="205"/>
      <c r="UR7" s="205"/>
      <c r="US7" s="205"/>
      <c r="UT7" s="205"/>
      <c r="UU7" s="205"/>
      <c r="UV7" s="205"/>
      <c r="UW7" s="205"/>
      <c r="UX7" s="205"/>
      <c r="UY7" s="205"/>
      <c r="UZ7" s="205"/>
      <c r="VA7" s="205"/>
      <c r="VB7" s="205"/>
      <c r="VC7" s="205"/>
      <c r="VD7" s="205"/>
      <c r="VE7" s="205"/>
      <c r="VF7" s="205"/>
      <c r="VG7" s="205"/>
      <c r="VH7" s="205"/>
      <c r="VI7" s="205"/>
      <c r="VJ7" s="205"/>
      <c r="VK7" s="205"/>
      <c r="VL7" s="205"/>
      <c r="VM7" s="205"/>
      <c r="VN7" s="205"/>
      <c r="VO7" s="205"/>
      <c r="VP7" s="205"/>
      <c r="VQ7" s="205"/>
      <c r="VR7" s="205"/>
      <c r="VS7" s="205"/>
      <c r="VT7" s="205"/>
      <c r="VU7" s="205"/>
      <c r="VV7" s="205"/>
      <c r="VW7" s="205"/>
      <c r="VX7" s="205"/>
      <c r="VY7" s="205"/>
      <c r="VZ7" s="205"/>
      <c r="WA7" s="205"/>
      <c r="WB7" s="205"/>
      <c r="WC7" s="205"/>
      <c r="WD7" s="205"/>
      <c r="WE7" s="205"/>
      <c r="WF7" s="205"/>
      <c r="WG7" s="205"/>
      <c r="WH7" s="205"/>
      <c r="WI7" s="205"/>
      <c r="WJ7" s="205"/>
      <c r="WK7" s="205"/>
      <c r="WL7" s="205"/>
      <c r="WM7" s="205"/>
      <c r="WN7" s="205"/>
      <c r="WO7" s="205"/>
      <c r="WP7" s="205"/>
      <c r="WQ7" s="205"/>
      <c r="WR7" s="205"/>
      <c r="WS7" s="205"/>
      <c r="WT7" s="205"/>
      <c r="WU7" s="205"/>
      <c r="WV7" s="205"/>
      <c r="WW7" s="205"/>
      <c r="WX7" s="205"/>
      <c r="WY7" s="205"/>
      <c r="WZ7" s="205"/>
      <c r="XA7" s="205"/>
      <c r="XB7" s="205"/>
      <c r="XC7" s="205"/>
      <c r="XD7" s="205"/>
      <c r="XE7" s="205"/>
      <c r="XF7" s="205"/>
      <c r="XG7" s="205"/>
      <c r="XH7" s="205"/>
      <c r="XI7" s="205"/>
      <c r="XJ7" s="205"/>
      <c r="XK7" s="205"/>
      <c r="XL7" s="205"/>
      <c r="XM7" s="205"/>
      <c r="XN7" s="205"/>
      <c r="XO7" s="205"/>
      <c r="XP7" s="205"/>
      <c r="XQ7" s="205"/>
      <c r="XR7" s="205"/>
      <c r="XS7" s="205"/>
      <c r="XT7" s="205"/>
    </row>
    <row r="8" spans="1:644" customFormat="1">
      <c r="A8" s="161"/>
      <c r="B8" s="92"/>
      <c r="C8" s="162"/>
      <c r="D8" s="163"/>
      <c r="E8" s="163"/>
      <c r="F8" s="164"/>
      <c r="G8" s="162"/>
      <c r="H8" s="163"/>
      <c r="I8" s="163"/>
      <c r="J8" s="164"/>
      <c r="K8" s="205"/>
      <c r="L8" s="205"/>
      <c r="M8" s="161"/>
      <c r="N8" s="92"/>
      <c r="O8" s="162"/>
      <c r="P8" s="163"/>
      <c r="Q8" s="163"/>
      <c r="R8" s="164"/>
      <c r="S8" s="162"/>
      <c r="T8" s="163"/>
      <c r="U8" s="163"/>
      <c r="V8" s="164"/>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c r="CJ8" s="205"/>
      <c r="CK8" s="205"/>
      <c r="CL8" s="205"/>
      <c r="CM8" s="205"/>
      <c r="CN8" s="205"/>
      <c r="CO8" s="205"/>
      <c r="CP8" s="205"/>
      <c r="CQ8" s="205"/>
      <c r="CR8" s="205"/>
      <c r="CS8" s="205"/>
      <c r="CT8" s="205"/>
      <c r="CU8" s="205"/>
      <c r="CV8" s="205"/>
      <c r="CW8" s="205"/>
      <c r="CX8" s="205"/>
      <c r="CY8" s="205"/>
      <c r="CZ8" s="205"/>
      <c r="DA8" s="205"/>
      <c r="DB8" s="205"/>
      <c r="DC8" s="205"/>
      <c r="DD8" s="205"/>
      <c r="DE8" s="205"/>
      <c r="DF8" s="205"/>
      <c r="DG8" s="205"/>
      <c r="DH8" s="205"/>
      <c r="DI8" s="205"/>
      <c r="DJ8" s="205"/>
      <c r="DK8" s="205"/>
      <c r="DL8" s="205"/>
      <c r="DM8" s="205"/>
      <c r="DN8" s="205"/>
      <c r="DO8" s="205"/>
      <c r="DP8" s="205"/>
      <c r="DQ8" s="205"/>
      <c r="DR8" s="205"/>
      <c r="DS8" s="205"/>
      <c r="DT8" s="205"/>
      <c r="DU8" s="205"/>
      <c r="DV8" s="205"/>
      <c r="DW8" s="205"/>
      <c r="DX8" s="205"/>
      <c r="DY8" s="205"/>
      <c r="DZ8" s="205"/>
      <c r="EA8" s="205"/>
      <c r="EB8" s="205"/>
      <c r="EC8" s="205"/>
      <c r="ED8" s="205"/>
      <c r="EE8" s="205"/>
      <c r="EF8" s="205"/>
      <c r="EG8" s="205"/>
      <c r="EH8" s="205"/>
      <c r="EI8" s="205"/>
      <c r="EJ8" s="205"/>
      <c r="EK8" s="205"/>
      <c r="EL8" s="205"/>
      <c r="EM8" s="205"/>
      <c r="EN8" s="205"/>
      <c r="EO8" s="205"/>
      <c r="EP8" s="205"/>
      <c r="EQ8" s="205"/>
      <c r="ER8" s="205"/>
      <c r="ES8" s="205"/>
      <c r="ET8" s="205"/>
      <c r="EU8" s="205"/>
      <c r="EV8" s="205"/>
      <c r="EW8" s="205"/>
      <c r="EX8" s="205"/>
      <c r="EY8" s="205"/>
      <c r="EZ8" s="205"/>
      <c r="FA8" s="205"/>
      <c r="FB8" s="205"/>
      <c r="FC8" s="205"/>
      <c r="FD8" s="205"/>
      <c r="FE8" s="205"/>
      <c r="FF8" s="205"/>
      <c r="FG8" s="205"/>
      <c r="FH8" s="205"/>
      <c r="FI8" s="205"/>
      <c r="FJ8" s="205"/>
      <c r="FK8" s="205"/>
      <c r="FL8" s="205"/>
      <c r="FM8" s="205"/>
      <c r="FN8" s="205"/>
      <c r="FO8" s="205"/>
      <c r="FP8" s="205"/>
      <c r="FQ8" s="205"/>
      <c r="FR8" s="205"/>
      <c r="FS8" s="205"/>
      <c r="FT8" s="205"/>
      <c r="FU8" s="205"/>
      <c r="FV8" s="205"/>
      <c r="FW8" s="205"/>
      <c r="FX8" s="205"/>
      <c r="FY8" s="205"/>
      <c r="FZ8" s="205"/>
      <c r="GA8" s="205"/>
      <c r="GB8" s="205"/>
      <c r="GC8" s="205"/>
      <c r="GD8" s="205"/>
      <c r="GE8" s="205"/>
      <c r="GF8" s="205"/>
      <c r="GG8" s="205"/>
      <c r="GH8" s="205"/>
      <c r="GI8" s="205"/>
      <c r="GJ8" s="205"/>
      <c r="GK8" s="205"/>
      <c r="GL8" s="205"/>
      <c r="GM8" s="205"/>
      <c r="GN8" s="205"/>
      <c r="GO8" s="205"/>
      <c r="GP8" s="205"/>
      <c r="GQ8" s="205"/>
      <c r="GR8" s="205"/>
      <c r="GS8" s="205"/>
      <c r="GT8" s="205"/>
      <c r="GU8" s="205"/>
      <c r="GV8" s="205"/>
      <c r="GW8" s="205"/>
      <c r="GX8" s="205"/>
      <c r="GY8" s="205"/>
      <c r="GZ8" s="205"/>
      <c r="HA8" s="205"/>
      <c r="HB8" s="205"/>
      <c r="HC8" s="205"/>
      <c r="HD8" s="205"/>
      <c r="HE8" s="205"/>
      <c r="HF8" s="205"/>
      <c r="HG8" s="205"/>
      <c r="HH8" s="205"/>
      <c r="HI8" s="205"/>
      <c r="HJ8" s="205"/>
      <c r="HK8" s="205"/>
      <c r="HL8" s="205"/>
      <c r="HM8" s="205"/>
      <c r="HN8" s="205"/>
      <c r="HO8" s="205"/>
      <c r="HP8" s="205"/>
      <c r="HQ8" s="205"/>
      <c r="HR8" s="205"/>
      <c r="HS8" s="205"/>
      <c r="HT8" s="205"/>
      <c r="HU8" s="205"/>
      <c r="HV8" s="205"/>
      <c r="HW8" s="205"/>
      <c r="HX8" s="205"/>
      <c r="HY8" s="205"/>
      <c r="HZ8" s="205"/>
      <c r="IA8" s="205"/>
      <c r="IB8" s="205"/>
      <c r="IC8" s="205"/>
      <c r="ID8" s="205"/>
      <c r="IE8" s="205"/>
      <c r="IF8" s="205"/>
      <c r="IG8" s="205"/>
      <c r="IH8" s="205"/>
      <c r="II8" s="205"/>
      <c r="IJ8" s="205"/>
      <c r="IK8" s="205"/>
      <c r="IL8" s="205"/>
      <c r="IM8" s="205"/>
      <c r="IN8" s="205"/>
      <c r="IO8" s="205"/>
      <c r="IP8" s="205"/>
      <c r="IQ8" s="205"/>
      <c r="IR8" s="205"/>
      <c r="IS8" s="205"/>
      <c r="IT8" s="205"/>
      <c r="IU8" s="205"/>
      <c r="IV8" s="205"/>
      <c r="IW8" s="205"/>
      <c r="IX8" s="205"/>
      <c r="IY8" s="205"/>
      <c r="IZ8" s="205"/>
      <c r="JA8" s="205"/>
      <c r="JB8" s="205"/>
      <c r="JC8" s="205"/>
      <c r="JD8" s="205"/>
      <c r="JE8" s="205"/>
      <c r="JF8" s="205"/>
      <c r="JG8" s="205"/>
      <c r="JH8" s="205"/>
      <c r="JI8" s="205"/>
      <c r="JJ8" s="205"/>
      <c r="JK8" s="205"/>
      <c r="JL8" s="205"/>
      <c r="JM8" s="205"/>
      <c r="JN8" s="205"/>
      <c r="JO8" s="205"/>
      <c r="JP8" s="205"/>
      <c r="JQ8" s="205"/>
      <c r="JR8" s="205"/>
      <c r="JS8" s="205"/>
      <c r="JT8" s="205"/>
      <c r="JU8" s="205"/>
      <c r="JV8" s="205"/>
      <c r="JW8" s="205"/>
      <c r="JX8" s="205"/>
      <c r="JY8" s="205"/>
      <c r="JZ8" s="205"/>
      <c r="KA8" s="205"/>
      <c r="KB8" s="205"/>
      <c r="KC8" s="205"/>
      <c r="KD8" s="205"/>
      <c r="KE8" s="205"/>
      <c r="KF8" s="205"/>
      <c r="KG8" s="205"/>
      <c r="KH8" s="205"/>
      <c r="KI8" s="205"/>
      <c r="KJ8" s="205"/>
      <c r="KK8" s="205"/>
      <c r="KL8" s="205"/>
      <c r="KM8" s="205"/>
      <c r="KN8" s="205"/>
      <c r="KO8" s="205"/>
      <c r="KP8" s="205"/>
      <c r="KQ8" s="205"/>
      <c r="KR8" s="205"/>
      <c r="KS8" s="205"/>
      <c r="KT8" s="205"/>
      <c r="KU8" s="205"/>
      <c r="KV8" s="205"/>
      <c r="KW8" s="205"/>
      <c r="KX8" s="205"/>
      <c r="KY8" s="205"/>
      <c r="KZ8" s="205"/>
      <c r="LA8" s="205"/>
      <c r="LB8" s="205"/>
      <c r="LC8" s="205"/>
      <c r="LD8" s="205"/>
      <c r="LE8" s="205"/>
      <c r="LF8" s="205"/>
      <c r="LG8" s="205"/>
      <c r="LH8" s="205"/>
      <c r="LI8" s="205"/>
      <c r="LJ8" s="205"/>
      <c r="LK8" s="205"/>
      <c r="LL8" s="205"/>
      <c r="LM8" s="205"/>
      <c r="LN8" s="205"/>
      <c r="LO8" s="205"/>
      <c r="LP8" s="205"/>
      <c r="LQ8" s="205"/>
      <c r="LR8" s="205"/>
      <c r="LS8" s="205"/>
      <c r="LT8" s="205"/>
      <c r="LU8" s="205"/>
      <c r="LV8" s="205"/>
      <c r="LW8" s="205"/>
      <c r="LX8" s="205"/>
      <c r="LY8" s="205"/>
      <c r="LZ8" s="205"/>
      <c r="MA8" s="205"/>
      <c r="MB8" s="205"/>
      <c r="MC8" s="205"/>
      <c r="MD8" s="205"/>
      <c r="ME8" s="205"/>
      <c r="MF8" s="205"/>
      <c r="MG8" s="205"/>
      <c r="MH8" s="205"/>
      <c r="MI8" s="205"/>
      <c r="MJ8" s="205"/>
      <c r="MK8" s="205"/>
      <c r="ML8" s="205"/>
      <c r="MM8" s="205"/>
      <c r="MN8" s="205"/>
      <c r="MO8" s="205"/>
      <c r="MP8" s="205"/>
      <c r="MQ8" s="205"/>
      <c r="MR8" s="205"/>
      <c r="MS8" s="205"/>
      <c r="MT8" s="205"/>
      <c r="MU8" s="205"/>
      <c r="MV8" s="205"/>
      <c r="MW8" s="205"/>
      <c r="MX8" s="205"/>
      <c r="MY8" s="205"/>
      <c r="MZ8" s="205"/>
      <c r="NA8" s="205"/>
      <c r="NB8" s="205"/>
      <c r="NC8" s="205"/>
      <c r="ND8" s="205"/>
      <c r="NE8" s="205"/>
      <c r="NF8" s="205"/>
      <c r="NG8" s="205"/>
      <c r="NH8" s="205"/>
      <c r="NI8" s="205"/>
      <c r="NJ8" s="205"/>
      <c r="NK8" s="205"/>
      <c r="NL8" s="205"/>
      <c r="NM8" s="205"/>
      <c r="NN8" s="205"/>
      <c r="NO8" s="205"/>
      <c r="NP8" s="205"/>
      <c r="NQ8" s="205"/>
      <c r="NR8" s="205"/>
      <c r="NS8" s="205"/>
      <c r="NT8" s="205"/>
      <c r="NU8" s="205"/>
      <c r="NV8" s="205"/>
      <c r="NW8" s="205"/>
      <c r="NX8" s="205"/>
      <c r="NY8" s="205"/>
      <c r="NZ8" s="205"/>
      <c r="OA8" s="205"/>
      <c r="OB8" s="205"/>
      <c r="OC8" s="205"/>
      <c r="OD8" s="205"/>
      <c r="OE8" s="205"/>
      <c r="OF8" s="205"/>
      <c r="OG8" s="205"/>
      <c r="OH8" s="205"/>
      <c r="OI8" s="205"/>
      <c r="OJ8" s="205"/>
      <c r="OK8" s="205"/>
      <c r="OL8" s="205"/>
      <c r="OM8" s="205"/>
      <c r="ON8" s="205"/>
      <c r="OO8" s="205"/>
      <c r="OP8" s="205"/>
      <c r="OQ8" s="205"/>
      <c r="OR8" s="205"/>
      <c r="OS8" s="205"/>
      <c r="OT8" s="205"/>
      <c r="OU8" s="205"/>
      <c r="OV8" s="205"/>
      <c r="OW8" s="205"/>
      <c r="OX8" s="205"/>
      <c r="OY8" s="205"/>
      <c r="OZ8" s="205"/>
      <c r="PA8" s="205"/>
      <c r="PB8" s="205"/>
      <c r="PC8" s="205"/>
      <c r="PD8" s="205"/>
      <c r="PE8" s="205"/>
      <c r="PF8" s="205"/>
      <c r="PG8" s="205"/>
      <c r="PH8" s="205"/>
      <c r="PI8" s="205"/>
      <c r="PJ8" s="205"/>
      <c r="PK8" s="205"/>
      <c r="PL8" s="205"/>
      <c r="PM8" s="205"/>
      <c r="PN8" s="205"/>
      <c r="PO8" s="205"/>
      <c r="PP8" s="205"/>
      <c r="PQ8" s="205"/>
      <c r="PR8" s="205"/>
      <c r="PS8" s="205"/>
      <c r="PT8" s="205"/>
      <c r="PU8" s="205"/>
      <c r="PV8" s="205"/>
      <c r="PW8" s="205"/>
      <c r="PX8" s="205"/>
      <c r="PY8" s="205"/>
      <c r="PZ8" s="205"/>
      <c r="QA8" s="205"/>
      <c r="QB8" s="205"/>
      <c r="QC8" s="205"/>
      <c r="QD8" s="205"/>
      <c r="QE8" s="205"/>
      <c r="QF8" s="205"/>
      <c r="QG8" s="205"/>
      <c r="QH8" s="205"/>
      <c r="QI8" s="205"/>
      <c r="QJ8" s="205"/>
      <c r="QK8" s="205"/>
      <c r="QL8" s="205"/>
      <c r="QM8" s="205"/>
      <c r="QN8" s="205"/>
      <c r="QO8" s="205"/>
      <c r="QP8" s="205"/>
      <c r="QQ8" s="205"/>
      <c r="QR8" s="205"/>
      <c r="QS8" s="205"/>
      <c r="QT8" s="205"/>
      <c r="QU8" s="205"/>
      <c r="QV8" s="205"/>
      <c r="QW8" s="205"/>
      <c r="QX8" s="205"/>
      <c r="QY8" s="205"/>
      <c r="QZ8" s="205"/>
      <c r="RA8" s="205"/>
      <c r="RB8" s="205"/>
      <c r="RC8" s="205"/>
      <c r="RD8" s="205"/>
      <c r="RE8" s="205"/>
      <c r="RF8" s="205"/>
      <c r="RG8" s="205"/>
      <c r="RH8" s="205"/>
      <c r="RI8" s="205"/>
      <c r="RJ8" s="205"/>
      <c r="RK8" s="205"/>
      <c r="RL8" s="205"/>
      <c r="RM8" s="205"/>
      <c r="RN8" s="205"/>
      <c r="RO8" s="205"/>
      <c r="RP8" s="205"/>
      <c r="RQ8" s="205"/>
      <c r="RR8" s="205"/>
      <c r="RS8" s="205"/>
      <c r="RT8" s="205"/>
      <c r="RU8" s="205"/>
      <c r="RV8" s="205"/>
      <c r="RW8" s="205"/>
      <c r="RX8" s="205"/>
      <c r="RY8" s="205"/>
      <c r="RZ8" s="205"/>
      <c r="SA8" s="205"/>
      <c r="SB8" s="205"/>
      <c r="SC8" s="205"/>
      <c r="SD8" s="205"/>
      <c r="SE8" s="205"/>
      <c r="SF8" s="205"/>
      <c r="SG8" s="205"/>
      <c r="SH8" s="205"/>
      <c r="SI8" s="205"/>
      <c r="SJ8" s="205"/>
      <c r="SK8" s="205"/>
      <c r="SL8" s="205"/>
      <c r="SM8" s="205"/>
      <c r="SN8" s="205"/>
      <c r="SO8" s="205"/>
      <c r="SP8" s="205"/>
      <c r="SQ8" s="205"/>
      <c r="SR8" s="205"/>
      <c r="SS8" s="205"/>
      <c r="ST8" s="205"/>
      <c r="SU8" s="205"/>
      <c r="SV8" s="205"/>
      <c r="SW8" s="205"/>
      <c r="SX8" s="205"/>
      <c r="SY8" s="205"/>
      <c r="SZ8" s="205"/>
      <c r="TA8" s="205"/>
      <c r="TB8" s="205"/>
      <c r="TC8" s="205"/>
      <c r="TD8" s="205"/>
      <c r="TE8" s="205"/>
      <c r="TF8" s="205"/>
      <c r="TG8" s="205"/>
      <c r="TH8" s="205"/>
      <c r="TI8" s="205"/>
      <c r="TJ8" s="205"/>
      <c r="TK8" s="205"/>
      <c r="TL8" s="205"/>
      <c r="TM8" s="205"/>
      <c r="TN8" s="205"/>
      <c r="TO8" s="205"/>
      <c r="TP8" s="205"/>
      <c r="TQ8" s="205"/>
      <c r="TR8" s="205"/>
      <c r="TS8" s="205"/>
      <c r="TT8" s="205"/>
      <c r="TU8" s="205"/>
      <c r="TV8" s="205"/>
      <c r="TW8" s="205"/>
      <c r="TX8" s="205"/>
      <c r="TY8" s="205"/>
      <c r="TZ8" s="205"/>
      <c r="UA8" s="205"/>
      <c r="UB8" s="205"/>
      <c r="UC8" s="205"/>
      <c r="UD8" s="205"/>
      <c r="UE8" s="205"/>
      <c r="UF8" s="205"/>
      <c r="UG8" s="205"/>
      <c r="UH8" s="205"/>
      <c r="UI8" s="205"/>
      <c r="UJ8" s="205"/>
      <c r="UK8" s="205"/>
      <c r="UL8" s="205"/>
      <c r="UM8" s="205"/>
      <c r="UN8" s="205"/>
      <c r="UO8" s="205"/>
      <c r="UP8" s="205"/>
      <c r="UQ8" s="205"/>
      <c r="UR8" s="205"/>
      <c r="US8" s="205"/>
      <c r="UT8" s="205"/>
      <c r="UU8" s="205"/>
      <c r="UV8" s="205"/>
      <c r="UW8" s="205"/>
      <c r="UX8" s="205"/>
      <c r="UY8" s="205"/>
      <c r="UZ8" s="205"/>
      <c r="VA8" s="205"/>
      <c r="VB8" s="205"/>
      <c r="VC8" s="205"/>
      <c r="VD8" s="205"/>
      <c r="VE8" s="205"/>
      <c r="VF8" s="205"/>
      <c r="VG8" s="205"/>
      <c r="VH8" s="205"/>
      <c r="VI8" s="205"/>
      <c r="VJ8" s="205"/>
      <c r="VK8" s="205"/>
      <c r="VL8" s="205"/>
      <c r="VM8" s="205"/>
      <c r="VN8" s="205"/>
      <c r="VO8" s="205"/>
      <c r="VP8" s="205"/>
      <c r="VQ8" s="205"/>
      <c r="VR8" s="205"/>
      <c r="VS8" s="205"/>
      <c r="VT8" s="205"/>
      <c r="VU8" s="205"/>
      <c r="VV8" s="205"/>
      <c r="VW8" s="205"/>
      <c r="VX8" s="205"/>
      <c r="VY8" s="205"/>
      <c r="VZ8" s="205"/>
      <c r="WA8" s="205"/>
      <c r="WB8" s="205"/>
      <c r="WC8" s="205"/>
      <c r="WD8" s="205"/>
      <c r="WE8" s="205"/>
      <c r="WF8" s="205"/>
      <c r="WG8" s="205"/>
      <c r="WH8" s="205"/>
      <c r="WI8" s="205"/>
      <c r="WJ8" s="205"/>
      <c r="WK8" s="205"/>
      <c r="WL8" s="205"/>
      <c r="WM8" s="205"/>
      <c r="WN8" s="205"/>
      <c r="WO8" s="205"/>
      <c r="WP8" s="205"/>
      <c r="WQ8" s="205"/>
      <c r="WR8" s="205"/>
      <c r="WS8" s="205"/>
      <c r="WT8" s="205"/>
      <c r="WU8" s="205"/>
      <c r="WV8" s="205"/>
      <c r="WW8" s="205"/>
      <c r="WX8" s="205"/>
      <c r="WY8" s="205"/>
      <c r="WZ8" s="205"/>
      <c r="XA8" s="205"/>
      <c r="XB8" s="205"/>
      <c r="XC8" s="205"/>
      <c r="XD8" s="205"/>
      <c r="XE8" s="205"/>
      <c r="XF8" s="205"/>
      <c r="XG8" s="205"/>
      <c r="XH8" s="205"/>
      <c r="XI8" s="205"/>
      <c r="XJ8" s="205"/>
      <c r="XK8" s="205"/>
      <c r="XL8" s="205"/>
      <c r="XM8" s="205"/>
      <c r="XN8" s="205"/>
      <c r="XO8" s="205"/>
      <c r="XP8" s="205"/>
      <c r="XQ8" s="205"/>
      <c r="XR8" s="205"/>
      <c r="XS8" s="205"/>
      <c r="XT8" s="205"/>
    </row>
    <row r="9" spans="1:644" customFormat="1">
      <c r="A9" s="161"/>
      <c r="B9" s="92"/>
      <c r="C9" s="165"/>
      <c r="D9" s="166"/>
      <c r="E9" s="166"/>
      <c r="F9" s="164"/>
      <c r="G9" s="165"/>
      <c r="H9" s="166"/>
      <c r="I9" s="166"/>
      <c r="J9" s="164"/>
      <c r="K9" s="205"/>
      <c r="L9" s="205"/>
      <c r="M9" s="161"/>
      <c r="N9" s="92"/>
      <c r="O9" s="165"/>
      <c r="P9" s="166"/>
      <c r="Q9" s="166"/>
      <c r="R9" s="164"/>
      <c r="S9" s="165"/>
      <c r="T9" s="166"/>
      <c r="U9" s="166"/>
      <c r="V9" s="164"/>
      <c r="W9" s="205"/>
      <c r="X9" s="205"/>
      <c r="Y9" s="205"/>
      <c r="Z9" s="205"/>
      <c r="AA9" s="205"/>
      <c r="AB9" s="205"/>
      <c r="AC9" s="205"/>
      <c r="AD9" s="205"/>
      <c r="AE9" s="205"/>
      <c r="AF9" s="205"/>
      <c r="AG9" s="205"/>
      <c r="AH9" s="205"/>
      <c r="AI9" s="205"/>
      <c r="AJ9" s="205"/>
      <c r="AK9" s="205"/>
      <c r="AL9" s="205"/>
      <c r="AM9" s="205"/>
      <c r="AN9" s="205"/>
      <c r="AO9" s="205"/>
      <c r="AP9" s="205"/>
      <c r="AQ9" s="205"/>
      <c r="AR9" s="205"/>
      <c r="AS9" s="205"/>
      <c r="AT9" s="205"/>
      <c r="AU9" s="205"/>
      <c r="AV9" s="205"/>
      <c r="AW9" s="205"/>
      <c r="AX9" s="205"/>
      <c r="AY9" s="205"/>
      <c r="AZ9" s="205"/>
      <c r="BA9" s="205"/>
      <c r="BB9" s="205"/>
      <c r="BC9" s="205"/>
      <c r="BD9" s="205"/>
      <c r="BE9" s="205"/>
      <c r="BF9" s="205"/>
      <c r="BG9" s="205"/>
      <c r="BH9" s="205"/>
      <c r="BI9" s="205"/>
      <c r="BJ9" s="205"/>
      <c r="BK9" s="205"/>
      <c r="BL9" s="205"/>
      <c r="BM9" s="205"/>
      <c r="BN9" s="205"/>
      <c r="BO9" s="205"/>
      <c r="BP9" s="205"/>
      <c r="BQ9" s="205"/>
      <c r="BR9" s="205"/>
      <c r="BS9" s="205"/>
      <c r="BT9" s="205"/>
      <c r="BU9" s="205"/>
      <c r="BV9" s="205"/>
      <c r="BW9" s="205"/>
      <c r="BX9" s="205"/>
      <c r="BY9" s="205"/>
      <c r="BZ9" s="205"/>
      <c r="CA9" s="205"/>
      <c r="CB9" s="205"/>
      <c r="CC9" s="205"/>
      <c r="CD9" s="205"/>
      <c r="CE9" s="205"/>
      <c r="CF9" s="205"/>
      <c r="CG9" s="205"/>
      <c r="CH9" s="205"/>
      <c r="CI9" s="205"/>
      <c r="CJ9" s="205"/>
      <c r="CK9" s="205"/>
      <c r="CL9" s="205"/>
      <c r="CM9" s="205"/>
      <c r="CN9" s="205"/>
      <c r="CO9" s="205"/>
      <c r="CP9" s="205"/>
      <c r="CQ9" s="205"/>
      <c r="CR9" s="205"/>
      <c r="CS9" s="205"/>
      <c r="CT9" s="205"/>
      <c r="CU9" s="205"/>
      <c r="CV9" s="205"/>
      <c r="CW9" s="205"/>
      <c r="CX9" s="205"/>
      <c r="CY9" s="205"/>
      <c r="CZ9" s="205"/>
      <c r="DA9" s="205"/>
      <c r="DB9" s="205"/>
      <c r="DC9" s="205"/>
      <c r="DD9" s="205"/>
      <c r="DE9" s="205"/>
      <c r="DF9" s="205"/>
      <c r="DG9" s="205"/>
      <c r="DH9" s="205"/>
      <c r="DI9" s="205"/>
      <c r="DJ9" s="205"/>
      <c r="DK9" s="205"/>
      <c r="DL9" s="205"/>
      <c r="DM9" s="205"/>
      <c r="DN9" s="205"/>
      <c r="DO9" s="205"/>
      <c r="DP9" s="205"/>
      <c r="DQ9" s="205"/>
      <c r="DR9" s="205"/>
      <c r="DS9" s="205"/>
      <c r="DT9" s="205"/>
      <c r="DU9" s="205"/>
      <c r="DV9" s="205"/>
      <c r="DW9" s="205"/>
      <c r="DX9" s="205"/>
      <c r="DY9" s="205"/>
      <c r="DZ9" s="205"/>
      <c r="EA9" s="205"/>
      <c r="EB9" s="205"/>
      <c r="EC9" s="205"/>
      <c r="ED9" s="205"/>
      <c r="EE9" s="205"/>
      <c r="EF9" s="205"/>
      <c r="EG9" s="205"/>
      <c r="EH9" s="205"/>
      <c r="EI9" s="205"/>
      <c r="EJ9" s="205"/>
      <c r="EK9" s="205"/>
      <c r="EL9" s="205"/>
      <c r="EM9" s="205"/>
      <c r="EN9" s="205"/>
      <c r="EO9" s="205"/>
      <c r="EP9" s="205"/>
      <c r="EQ9" s="205"/>
      <c r="ER9" s="205"/>
      <c r="ES9" s="205"/>
      <c r="ET9" s="205"/>
      <c r="EU9" s="205"/>
      <c r="EV9" s="205"/>
      <c r="EW9" s="205"/>
      <c r="EX9" s="205"/>
      <c r="EY9" s="205"/>
      <c r="EZ9" s="205"/>
      <c r="FA9" s="205"/>
      <c r="FB9" s="205"/>
      <c r="FC9" s="205"/>
      <c r="FD9" s="205"/>
      <c r="FE9" s="205"/>
      <c r="FF9" s="205"/>
      <c r="FG9" s="205"/>
      <c r="FH9" s="205"/>
      <c r="FI9" s="205"/>
      <c r="FJ9" s="205"/>
      <c r="FK9" s="205"/>
      <c r="FL9" s="205"/>
      <c r="FM9" s="205"/>
      <c r="FN9" s="205"/>
      <c r="FO9" s="205"/>
      <c r="FP9" s="205"/>
      <c r="FQ9" s="205"/>
      <c r="FR9" s="205"/>
      <c r="FS9" s="205"/>
      <c r="FT9" s="205"/>
      <c r="FU9" s="205"/>
      <c r="FV9" s="205"/>
      <c r="FW9" s="205"/>
      <c r="FX9" s="205"/>
      <c r="FY9" s="205"/>
      <c r="FZ9" s="205"/>
      <c r="GA9" s="205"/>
      <c r="GB9" s="205"/>
      <c r="GC9" s="205"/>
      <c r="GD9" s="205"/>
      <c r="GE9" s="205"/>
      <c r="GF9" s="205"/>
      <c r="GG9" s="205"/>
      <c r="GH9" s="205"/>
      <c r="GI9" s="205"/>
      <c r="GJ9" s="205"/>
      <c r="GK9" s="205"/>
      <c r="GL9" s="205"/>
      <c r="GM9" s="205"/>
      <c r="GN9" s="205"/>
      <c r="GO9" s="205"/>
      <c r="GP9" s="205"/>
      <c r="GQ9" s="205"/>
      <c r="GR9" s="205"/>
      <c r="GS9" s="205"/>
      <c r="GT9" s="205"/>
      <c r="GU9" s="205"/>
      <c r="GV9" s="205"/>
      <c r="GW9" s="205"/>
      <c r="GX9" s="205"/>
      <c r="GY9" s="205"/>
      <c r="GZ9" s="205"/>
      <c r="HA9" s="205"/>
      <c r="HB9" s="205"/>
      <c r="HC9" s="205"/>
      <c r="HD9" s="205"/>
      <c r="HE9" s="205"/>
      <c r="HF9" s="205"/>
      <c r="HG9" s="205"/>
      <c r="HH9" s="205"/>
      <c r="HI9" s="205"/>
      <c r="HJ9" s="205"/>
      <c r="HK9" s="205"/>
      <c r="HL9" s="205"/>
      <c r="HM9" s="205"/>
      <c r="HN9" s="205"/>
      <c r="HO9" s="205"/>
      <c r="HP9" s="205"/>
      <c r="HQ9" s="205"/>
      <c r="HR9" s="205"/>
      <c r="HS9" s="205"/>
      <c r="HT9" s="205"/>
      <c r="HU9" s="205"/>
      <c r="HV9" s="205"/>
      <c r="HW9" s="205"/>
      <c r="HX9" s="205"/>
      <c r="HY9" s="205"/>
      <c r="HZ9" s="205"/>
      <c r="IA9" s="205"/>
      <c r="IB9" s="205"/>
      <c r="IC9" s="205"/>
      <c r="ID9" s="205"/>
      <c r="IE9" s="205"/>
      <c r="IF9" s="205"/>
      <c r="IG9" s="205"/>
      <c r="IH9" s="205"/>
      <c r="II9" s="205"/>
      <c r="IJ9" s="205"/>
      <c r="IK9" s="205"/>
      <c r="IL9" s="205"/>
      <c r="IM9" s="205"/>
      <c r="IN9" s="205"/>
      <c r="IO9" s="205"/>
      <c r="IP9" s="205"/>
      <c r="IQ9" s="205"/>
      <c r="IR9" s="205"/>
      <c r="IS9" s="205"/>
      <c r="IT9" s="205"/>
      <c r="IU9" s="205"/>
      <c r="IV9" s="205"/>
      <c r="IW9" s="205"/>
      <c r="IX9" s="205"/>
      <c r="IY9" s="205"/>
      <c r="IZ9" s="205"/>
      <c r="JA9" s="205"/>
      <c r="JB9" s="205"/>
      <c r="JC9" s="205"/>
      <c r="JD9" s="205"/>
      <c r="JE9" s="205"/>
      <c r="JF9" s="205"/>
      <c r="JG9" s="205"/>
      <c r="JH9" s="205"/>
      <c r="JI9" s="205"/>
      <c r="JJ9" s="205"/>
      <c r="JK9" s="205"/>
      <c r="JL9" s="205"/>
      <c r="JM9" s="205"/>
      <c r="JN9" s="205"/>
      <c r="JO9" s="205"/>
      <c r="JP9" s="205"/>
      <c r="JQ9" s="205"/>
      <c r="JR9" s="205"/>
      <c r="JS9" s="205"/>
      <c r="JT9" s="205"/>
      <c r="JU9" s="205"/>
      <c r="JV9" s="205"/>
      <c r="JW9" s="205"/>
      <c r="JX9" s="205"/>
      <c r="JY9" s="205"/>
      <c r="JZ9" s="205"/>
      <c r="KA9" s="205"/>
      <c r="KB9" s="205"/>
      <c r="KC9" s="205"/>
      <c r="KD9" s="205"/>
      <c r="KE9" s="205"/>
      <c r="KF9" s="205"/>
      <c r="KG9" s="205"/>
      <c r="KH9" s="205"/>
      <c r="KI9" s="205"/>
      <c r="KJ9" s="205"/>
      <c r="KK9" s="205"/>
      <c r="KL9" s="205"/>
      <c r="KM9" s="205"/>
      <c r="KN9" s="205"/>
      <c r="KO9" s="205"/>
      <c r="KP9" s="205"/>
      <c r="KQ9" s="205"/>
      <c r="KR9" s="205"/>
      <c r="KS9" s="205"/>
      <c r="KT9" s="205"/>
      <c r="KU9" s="205"/>
      <c r="KV9" s="205"/>
      <c r="KW9" s="205"/>
      <c r="KX9" s="205"/>
      <c r="KY9" s="205"/>
      <c r="KZ9" s="205"/>
      <c r="LA9" s="205"/>
      <c r="LB9" s="205"/>
      <c r="LC9" s="205"/>
      <c r="LD9" s="205"/>
      <c r="LE9" s="205"/>
      <c r="LF9" s="205"/>
      <c r="LG9" s="205"/>
      <c r="LH9" s="205"/>
      <c r="LI9" s="205"/>
      <c r="LJ9" s="205"/>
      <c r="LK9" s="205"/>
      <c r="LL9" s="205"/>
      <c r="LM9" s="205"/>
      <c r="LN9" s="205"/>
      <c r="LO9" s="205"/>
      <c r="LP9" s="205"/>
      <c r="LQ9" s="205"/>
      <c r="LR9" s="205"/>
      <c r="LS9" s="205"/>
      <c r="LT9" s="205"/>
      <c r="LU9" s="205"/>
      <c r="LV9" s="205"/>
      <c r="LW9" s="205"/>
      <c r="LX9" s="205"/>
      <c r="LY9" s="205"/>
      <c r="LZ9" s="205"/>
      <c r="MA9" s="205"/>
      <c r="MB9" s="205"/>
      <c r="MC9" s="205"/>
      <c r="MD9" s="205"/>
      <c r="ME9" s="205"/>
      <c r="MF9" s="205"/>
      <c r="MG9" s="205"/>
      <c r="MH9" s="205"/>
      <c r="MI9" s="205"/>
      <c r="MJ9" s="205"/>
      <c r="MK9" s="205"/>
      <c r="ML9" s="205"/>
      <c r="MM9" s="205"/>
      <c r="MN9" s="205"/>
      <c r="MO9" s="205"/>
      <c r="MP9" s="205"/>
      <c r="MQ9" s="205"/>
      <c r="MR9" s="205"/>
      <c r="MS9" s="205"/>
      <c r="MT9" s="205"/>
      <c r="MU9" s="205"/>
      <c r="MV9" s="205"/>
      <c r="MW9" s="205"/>
      <c r="MX9" s="205"/>
      <c r="MY9" s="205"/>
      <c r="MZ9" s="205"/>
      <c r="NA9" s="205"/>
      <c r="NB9" s="205"/>
      <c r="NC9" s="205"/>
      <c r="ND9" s="205"/>
      <c r="NE9" s="205"/>
      <c r="NF9" s="205"/>
      <c r="NG9" s="205"/>
      <c r="NH9" s="205"/>
      <c r="NI9" s="205"/>
      <c r="NJ9" s="205"/>
      <c r="NK9" s="205"/>
      <c r="NL9" s="205"/>
      <c r="NM9" s="205"/>
      <c r="NN9" s="205"/>
      <c r="NO9" s="205"/>
      <c r="NP9" s="205"/>
      <c r="NQ9" s="205"/>
      <c r="NR9" s="205"/>
      <c r="NS9" s="205"/>
      <c r="NT9" s="205"/>
      <c r="NU9" s="205"/>
      <c r="NV9" s="205"/>
      <c r="NW9" s="205"/>
      <c r="NX9" s="205"/>
      <c r="NY9" s="205"/>
      <c r="NZ9" s="205"/>
      <c r="OA9" s="205"/>
      <c r="OB9" s="205"/>
      <c r="OC9" s="205"/>
      <c r="OD9" s="205"/>
      <c r="OE9" s="205"/>
      <c r="OF9" s="205"/>
      <c r="OG9" s="205"/>
      <c r="OH9" s="205"/>
      <c r="OI9" s="205"/>
      <c r="OJ9" s="205"/>
      <c r="OK9" s="205"/>
      <c r="OL9" s="205"/>
      <c r="OM9" s="205"/>
      <c r="ON9" s="205"/>
      <c r="OO9" s="205"/>
      <c r="OP9" s="205"/>
      <c r="OQ9" s="205"/>
      <c r="OR9" s="205"/>
      <c r="OS9" s="205"/>
      <c r="OT9" s="205"/>
      <c r="OU9" s="205"/>
      <c r="OV9" s="205"/>
      <c r="OW9" s="205"/>
      <c r="OX9" s="205"/>
      <c r="OY9" s="205"/>
      <c r="OZ9" s="205"/>
      <c r="PA9" s="205"/>
      <c r="PB9" s="205"/>
      <c r="PC9" s="205"/>
      <c r="PD9" s="205"/>
      <c r="PE9" s="205"/>
      <c r="PF9" s="205"/>
      <c r="PG9" s="205"/>
      <c r="PH9" s="205"/>
      <c r="PI9" s="205"/>
      <c r="PJ9" s="205"/>
      <c r="PK9" s="205"/>
      <c r="PL9" s="205"/>
      <c r="PM9" s="205"/>
      <c r="PN9" s="205"/>
      <c r="PO9" s="205"/>
      <c r="PP9" s="205"/>
      <c r="PQ9" s="205"/>
      <c r="PR9" s="205"/>
      <c r="PS9" s="205"/>
      <c r="PT9" s="205"/>
      <c r="PU9" s="205"/>
      <c r="PV9" s="205"/>
      <c r="PW9" s="205"/>
      <c r="PX9" s="205"/>
      <c r="PY9" s="205"/>
      <c r="PZ9" s="205"/>
      <c r="QA9" s="205"/>
      <c r="QB9" s="205"/>
      <c r="QC9" s="205"/>
      <c r="QD9" s="205"/>
      <c r="QE9" s="205"/>
      <c r="QF9" s="205"/>
      <c r="QG9" s="205"/>
      <c r="QH9" s="205"/>
      <c r="QI9" s="205"/>
      <c r="QJ9" s="205"/>
      <c r="QK9" s="205"/>
      <c r="QL9" s="205"/>
      <c r="QM9" s="205"/>
      <c r="QN9" s="205"/>
      <c r="QO9" s="205"/>
      <c r="QP9" s="205"/>
      <c r="QQ9" s="205"/>
      <c r="QR9" s="205"/>
      <c r="QS9" s="205"/>
      <c r="QT9" s="205"/>
      <c r="QU9" s="205"/>
      <c r="QV9" s="205"/>
      <c r="QW9" s="205"/>
      <c r="QX9" s="205"/>
      <c r="QY9" s="205"/>
      <c r="QZ9" s="205"/>
      <c r="RA9" s="205"/>
      <c r="RB9" s="205"/>
      <c r="RC9" s="205"/>
      <c r="RD9" s="205"/>
      <c r="RE9" s="205"/>
      <c r="RF9" s="205"/>
      <c r="RG9" s="205"/>
      <c r="RH9" s="205"/>
      <c r="RI9" s="205"/>
      <c r="RJ9" s="205"/>
      <c r="RK9" s="205"/>
      <c r="RL9" s="205"/>
      <c r="RM9" s="205"/>
      <c r="RN9" s="205"/>
      <c r="RO9" s="205"/>
      <c r="RP9" s="205"/>
      <c r="RQ9" s="205"/>
      <c r="RR9" s="205"/>
      <c r="RS9" s="205"/>
      <c r="RT9" s="205"/>
      <c r="RU9" s="205"/>
      <c r="RV9" s="205"/>
      <c r="RW9" s="205"/>
      <c r="RX9" s="205"/>
      <c r="RY9" s="205"/>
      <c r="RZ9" s="205"/>
      <c r="SA9" s="205"/>
      <c r="SB9" s="205"/>
      <c r="SC9" s="205"/>
      <c r="SD9" s="205"/>
      <c r="SE9" s="205"/>
      <c r="SF9" s="205"/>
      <c r="SG9" s="205"/>
      <c r="SH9" s="205"/>
      <c r="SI9" s="205"/>
      <c r="SJ9" s="205"/>
      <c r="SK9" s="205"/>
      <c r="SL9" s="205"/>
      <c r="SM9" s="205"/>
      <c r="SN9" s="205"/>
      <c r="SO9" s="205"/>
      <c r="SP9" s="205"/>
      <c r="SQ9" s="205"/>
      <c r="SR9" s="205"/>
      <c r="SS9" s="205"/>
      <c r="ST9" s="205"/>
      <c r="SU9" s="205"/>
      <c r="SV9" s="205"/>
      <c r="SW9" s="205"/>
      <c r="SX9" s="205"/>
      <c r="SY9" s="205"/>
      <c r="SZ9" s="205"/>
      <c r="TA9" s="205"/>
      <c r="TB9" s="205"/>
      <c r="TC9" s="205"/>
      <c r="TD9" s="205"/>
      <c r="TE9" s="205"/>
      <c r="TF9" s="205"/>
      <c r="TG9" s="205"/>
      <c r="TH9" s="205"/>
      <c r="TI9" s="205"/>
      <c r="TJ9" s="205"/>
      <c r="TK9" s="205"/>
      <c r="TL9" s="205"/>
      <c r="TM9" s="205"/>
      <c r="TN9" s="205"/>
      <c r="TO9" s="205"/>
      <c r="TP9" s="205"/>
      <c r="TQ9" s="205"/>
      <c r="TR9" s="205"/>
      <c r="TS9" s="205"/>
      <c r="TT9" s="205"/>
      <c r="TU9" s="205"/>
      <c r="TV9" s="205"/>
      <c r="TW9" s="205"/>
      <c r="TX9" s="205"/>
      <c r="TY9" s="205"/>
      <c r="TZ9" s="205"/>
      <c r="UA9" s="205"/>
      <c r="UB9" s="205"/>
      <c r="UC9" s="205"/>
      <c r="UD9" s="205"/>
      <c r="UE9" s="205"/>
      <c r="UF9" s="205"/>
      <c r="UG9" s="205"/>
      <c r="UH9" s="205"/>
      <c r="UI9" s="205"/>
      <c r="UJ9" s="205"/>
      <c r="UK9" s="205"/>
      <c r="UL9" s="205"/>
      <c r="UM9" s="205"/>
      <c r="UN9" s="205"/>
      <c r="UO9" s="205"/>
      <c r="UP9" s="205"/>
      <c r="UQ9" s="205"/>
      <c r="UR9" s="205"/>
      <c r="US9" s="205"/>
      <c r="UT9" s="205"/>
      <c r="UU9" s="205"/>
      <c r="UV9" s="205"/>
      <c r="UW9" s="205"/>
      <c r="UX9" s="205"/>
      <c r="UY9" s="205"/>
      <c r="UZ9" s="205"/>
      <c r="VA9" s="205"/>
      <c r="VB9" s="205"/>
      <c r="VC9" s="205"/>
      <c r="VD9" s="205"/>
      <c r="VE9" s="205"/>
      <c r="VF9" s="205"/>
      <c r="VG9" s="205"/>
      <c r="VH9" s="205"/>
      <c r="VI9" s="205"/>
      <c r="VJ9" s="205"/>
      <c r="VK9" s="205"/>
      <c r="VL9" s="205"/>
      <c r="VM9" s="205"/>
      <c r="VN9" s="205"/>
      <c r="VO9" s="205"/>
      <c r="VP9" s="205"/>
      <c r="VQ9" s="205"/>
      <c r="VR9" s="205"/>
      <c r="VS9" s="205"/>
      <c r="VT9" s="205"/>
      <c r="VU9" s="205"/>
      <c r="VV9" s="205"/>
      <c r="VW9" s="205"/>
      <c r="VX9" s="205"/>
      <c r="VY9" s="205"/>
      <c r="VZ9" s="205"/>
      <c r="WA9" s="205"/>
      <c r="WB9" s="205"/>
      <c r="WC9" s="205"/>
      <c r="WD9" s="205"/>
      <c r="WE9" s="205"/>
      <c r="WF9" s="205"/>
      <c r="WG9" s="205"/>
      <c r="WH9" s="205"/>
      <c r="WI9" s="205"/>
      <c r="WJ9" s="205"/>
      <c r="WK9" s="205"/>
      <c r="WL9" s="205"/>
      <c r="WM9" s="205"/>
      <c r="WN9" s="205"/>
      <c r="WO9" s="205"/>
      <c r="WP9" s="205"/>
      <c r="WQ9" s="205"/>
      <c r="WR9" s="205"/>
      <c r="WS9" s="205"/>
      <c r="WT9" s="205"/>
      <c r="WU9" s="205"/>
      <c r="WV9" s="205"/>
      <c r="WW9" s="205"/>
      <c r="WX9" s="205"/>
      <c r="WY9" s="205"/>
      <c r="WZ9" s="205"/>
      <c r="XA9" s="205"/>
      <c r="XB9" s="205"/>
      <c r="XC9" s="205"/>
      <c r="XD9" s="205"/>
      <c r="XE9" s="205"/>
      <c r="XF9" s="205"/>
      <c r="XG9" s="205"/>
      <c r="XH9" s="205"/>
      <c r="XI9" s="205"/>
      <c r="XJ9" s="205"/>
      <c r="XK9" s="205"/>
      <c r="XL9" s="205"/>
      <c r="XM9" s="205"/>
      <c r="XN9" s="205"/>
      <c r="XO9" s="205"/>
      <c r="XP9" s="205"/>
      <c r="XQ9" s="205"/>
      <c r="XR9" s="205"/>
      <c r="XS9" s="205"/>
      <c r="XT9" s="205"/>
    </row>
    <row r="10" spans="1:644" customFormat="1">
      <c r="A10" s="1982"/>
      <c r="B10" s="1983"/>
      <c r="C10" s="1984"/>
      <c r="D10" s="1985"/>
      <c r="E10" s="166"/>
      <c r="F10" s="164"/>
      <c r="G10" s="165"/>
      <c r="H10" s="166"/>
      <c r="I10" s="166"/>
      <c r="J10" s="164"/>
      <c r="K10" s="205"/>
      <c r="L10" s="205"/>
      <c r="M10" s="161"/>
      <c r="N10" s="92"/>
      <c r="O10" s="165"/>
      <c r="P10" s="166"/>
      <c r="Q10" s="166"/>
      <c r="R10" s="164"/>
      <c r="S10" s="165"/>
      <c r="T10" s="166"/>
      <c r="U10" s="166"/>
      <c r="V10" s="164"/>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c r="AZ10" s="205"/>
      <c r="BA10" s="205"/>
      <c r="BB10" s="205"/>
      <c r="BC10" s="205"/>
      <c r="BD10" s="205"/>
      <c r="BE10" s="205"/>
      <c r="BF10" s="205"/>
      <c r="BG10" s="205"/>
      <c r="BH10" s="205"/>
      <c r="BI10" s="205"/>
      <c r="BJ10" s="205"/>
      <c r="BK10" s="205"/>
      <c r="BL10" s="205"/>
      <c r="BM10" s="205"/>
      <c r="BN10" s="205"/>
      <c r="BO10" s="205"/>
      <c r="BP10" s="205"/>
      <c r="BQ10" s="205"/>
      <c r="BR10" s="205"/>
      <c r="BS10" s="205"/>
      <c r="BT10" s="205"/>
      <c r="BU10" s="205"/>
      <c r="BV10" s="205"/>
      <c r="BW10" s="205"/>
      <c r="BX10" s="205"/>
      <c r="BY10" s="205"/>
      <c r="BZ10" s="205"/>
      <c r="CA10" s="205"/>
      <c r="CB10" s="205"/>
      <c r="CC10" s="205"/>
      <c r="CD10" s="205"/>
      <c r="CE10" s="205"/>
      <c r="CF10" s="205"/>
      <c r="CG10" s="205"/>
      <c r="CH10" s="205"/>
      <c r="CI10" s="205"/>
      <c r="CJ10" s="205"/>
      <c r="CK10" s="205"/>
      <c r="CL10" s="205"/>
      <c r="CM10" s="205"/>
      <c r="CN10" s="205"/>
      <c r="CO10" s="205"/>
      <c r="CP10" s="205"/>
      <c r="CQ10" s="205"/>
      <c r="CR10" s="205"/>
      <c r="CS10" s="205"/>
      <c r="CT10" s="205"/>
      <c r="CU10" s="205"/>
      <c r="CV10" s="205"/>
      <c r="CW10" s="205"/>
      <c r="CX10" s="205"/>
      <c r="CY10" s="205"/>
      <c r="CZ10" s="205"/>
      <c r="DA10" s="205"/>
      <c r="DB10" s="205"/>
      <c r="DC10" s="205"/>
      <c r="DD10" s="205"/>
      <c r="DE10" s="205"/>
      <c r="DF10" s="205"/>
      <c r="DG10" s="205"/>
      <c r="DH10" s="205"/>
      <c r="DI10" s="205"/>
      <c r="DJ10" s="205"/>
      <c r="DK10" s="205"/>
      <c r="DL10" s="205"/>
      <c r="DM10" s="205"/>
      <c r="DN10" s="205"/>
      <c r="DO10" s="205"/>
      <c r="DP10" s="205"/>
      <c r="DQ10" s="205"/>
      <c r="DR10" s="205"/>
      <c r="DS10" s="205"/>
      <c r="DT10" s="205"/>
      <c r="DU10" s="205"/>
      <c r="DV10" s="205"/>
      <c r="DW10" s="205"/>
      <c r="DX10" s="205"/>
      <c r="DY10" s="205"/>
      <c r="DZ10" s="205"/>
      <c r="EA10" s="205"/>
      <c r="EB10" s="205"/>
      <c r="EC10" s="205"/>
      <c r="ED10" s="205"/>
      <c r="EE10" s="205"/>
      <c r="EF10" s="205"/>
      <c r="EG10" s="205"/>
      <c r="EH10" s="205"/>
      <c r="EI10" s="205"/>
      <c r="EJ10" s="205"/>
      <c r="EK10" s="205"/>
      <c r="EL10" s="205"/>
      <c r="EM10" s="205"/>
      <c r="EN10" s="205"/>
      <c r="EO10" s="205"/>
      <c r="EP10" s="205"/>
      <c r="EQ10" s="205"/>
      <c r="ER10" s="205"/>
      <c r="ES10" s="205"/>
      <c r="ET10" s="205"/>
      <c r="EU10" s="205"/>
      <c r="EV10" s="205"/>
      <c r="EW10" s="205"/>
      <c r="EX10" s="205"/>
      <c r="EY10" s="205"/>
      <c r="EZ10" s="205"/>
      <c r="FA10" s="205"/>
      <c r="FB10" s="205"/>
      <c r="FC10" s="205"/>
      <c r="FD10" s="205"/>
      <c r="FE10" s="205"/>
      <c r="FF10" s="205"/>
      <c r="FG10" s="205"/>
      <c r="FH10" s="205"/>
      <c r="FI10" s="205"/>
      <c r="FJ10" s="205"/>
      <c r="FK10" s="205"/>
      <c r="FL10" s="205"/>
      <c r="FM10" s="205"/>
      <c r="FN10" s="205"/>
      <c r="FO10" s="205"/>
      <c r="FP10" s="205"/>
      <c r="FQ10" s="205"/>
      <c r="FR10" s="205"/>
      <c r="FS10" s="205"/>
      <c r="FT10" s="205"/>
      <c r="FU10" s="205"/>
      <c r="FV10" s="205"/>
      <c r="FW10" s="205"/>
      <c r="FX10" s="205"/>
      <c r="FY10" s="205"/>
      <c r="FZ10" s="205"/>
      <c r="GA10" s="205"/>
      <c r="GB10" s="205"/>
      <c r="GC10" s="205"/>
      <c r="GD10" s="205"/>
      <c r="GE10" s="205"/>
      <c r="GF10" s="205"/>
      <c r="GG10" s="205"/>
      <c r="GH10" s="205"/>
      <c r="GI10" s="205"/>
      <c r="GJ10" s="205"/>
      <c r="GK10" s="205"/>
      <c r="GL10" s="205"/>
      <c r="GM10" s="205"/>
      <c r="GN10" s="205"/>
      <c r="GO10" s="205"/>
      <c r="GP10" s="205"/>
      <c r="GQ10" s="205"/>
      <c r="GR10" s="205"/>
      <c r="GS10" s="205"/>
      <c r="GT10" s="205"/>
      <c r="GU10" s="205"/>
      <c r="GV10" s="205"/>
      <c r="GW10" s="205"/>
      <c r="GX10" s="205"/>
      <c r="GY10" s="205"/>
      <c r="GZ10" s="205"/>
      <c r="HA10" s="205"/>
      <c r="HB10" s="205"/>
      <c r="HC10" s="205"/>
      <c r="HD10" s="205"/>
      <c r="HE10" s="205"/>
      <c r="HF10" s="205"/>
      <c r="HG10" s="205"/>
      <c r="HH10" s="205"/>
      <c r="HI10" s="205"/>
      <c r="HJ10" s="205"/>
      <c r="HK10" s="205"/>
      <c r="HL10" s="205"/>
      <c r="HM10" s="205"/>
      <c r="HN10" s="205"/>
      <c r="HO10" s="205"/>
      <c r="HP10" s="205"/>
      <c r="HQ10" s="205"/>
      <c r="HR10" s="205"/>
      <c r="HS10" s="205"/>
      <c r="HT10" s="205"/>
      <c r="HU10" s="205"/>
      <c r="HV10" s="205"/>
      <c r="HW10" s="205"/>
      <c r="HX10" s="205"/>
      <c r="HY10" s="205"/>
      <c r="HZ10" s="205"/>
      <c r="IA10" s="205"/>
      <c r="IB10" s="205"/>
      <c r="IC10" s="205"/>
      <c r="ID10" s="205"/>
      <c r="IE10" s="205"/>
      <c r="IF10" s="205"/>
      <c r="IG10" s="205"/>
      <c r="IH10" s="205"/>
      <c r="II10" s="205"/>
      <c r="IJ10" s="205"/>
      <c r="IK10" s="205"/>
      <c r="IL10" s="205"/>
      <c r="IM10" s="205"/>
      <c r="IN10" s="205"/>
      <c r="IO10" s="205"/>
      <c r="IP10" s="205"/>
      <c r="IQ10" s="205"/>
      <c r="IR10" s="205"/>
      <c r="IS10" s="205"/>
      <c r="IT10" s="205"/>
      <c r="IU10" s="205"/>
      <c r="IV10" s="205"/>
      <c r="IW10" s="205"/>
      <c r="IX10" s="205"/>
      <c r="IY10" s="205"/>
      <c r="IZ10" s="205"/>
      <c r="JA10" s="205"/>
      <c r="JB10" s="205"/>
      <c r="JC10" s="205"/>
      <c r="JD10" s="205"/>
      <c r="JE10" s="205"/>
      <c r="JF10" s="205"/>
      <c r="JG10" s="205"/>
      <c r="JH10" s="205"/>
      <c r="JI10" s="205"/>
      <c r="JJ10" s="205"/>
      <c r="JK10" s="205"/>
      <c r="JL10" s="205"/>
      <c r="JM10" s="205"/>
      <c r="JN10" s="205"/>
      <c r="JO10" s="205"/>
      <c r="JP10" s="205"/>
      <c r="JQ10" s="205"/>
      <c r="JR10" s="205"/>
      <c r="JS10" s="205"/>
      <c r="JT10" s="205"/>
      <c r="JU10" s="205"/>
      <c r="JV10" s="205"/>
      <c r="JW10" s="205"/>
      <c r="JX10" s="205"/>
      <c r="JY10" s="205"/>
      <c r="JZ10" s="205"/>
      <c r="KA10" s="205"/>
      <c r="KB10" s="205"/>
      <c r="KC10" s="205"/>
      <c r="KD10" s="205"/>
      <c r="KE10" s="205"/>
      <c r="KF10" s="205"/>
      <c r="KG10" s="205"/>
      <c r="KH10" s="205"/>
      <c r="KI10" s="205"/>
      <c r="KJ10" s="205"/>
      <c r="KK10" s="205"/>
      <c r="KL10" s="205"/>
      <c r="KM10" s="205"/>
      <c r="KN10" s="205"/>
      <c r="KO10" s="205"/>
      <c r="KP10" s="205"/>
      <c r="KQ10" s="205"/>
      <c r="KR10" s="205"/>
      <c r="KS10" s="205"/>
      <c r="KT10" s="205"/>
      <c r="KU10" s="205"/>
      <c r="KV10" s="205"/>
      <c r="KW10" s="205"/>
      <c r="KX10" s="205"/>
      <c r="KY10" s="205"/>
      <c r="KZ10" s="205"/>
      <c r="LA10" s="205"/>
      <c r="LB10" s="205"/>
      <c r="LC10" s="205"/>
      <c r="LD10" s="205"/>
      <c r="LE10" s="205"/>
      <c r="LF10" s="205"/>
      <c r="LG10" s="205"/>
      <c r="LH10" s="205"/>
      <c r="LI10" s="205"/>
      <c r="LJ10" s="205"/>
      <c r="LK10" s="205"/>
      <c r="LL10" s="205"/>
      <c r="LM10" s="205"/>
      <c r="LN10" s="205"/>
      <c r="LO10" s="205"/>
      <c r="LP10" s="205"/>
      <c r="LQ10" s="205"/>
      <c r="LR10" s="205"/>
      <c r="LS10" s="205"/>
      <c r="LT10" s="205"/>
      <c r="LU10" s="205"/>
      <c r="LV10" s="205"/>
      <c r="LW10" s="205"/>
      <c r="LX10" s="205"/>
      <c r="LY10" s="205"/>
      <c r="LZ10" s="205"/>
      <c r="MA10" s="205"/>
      <c r="MB10" s="205"/>
      <c r="MC10" s="205"/>
      <c r="MD10" s="205"/>
      <c r="ME10" s="205"/>
      <c r="MF10" s="205"/>
      <c r="MG10" s="205"/>
      <c r="MH10" s="205"/>
      <c r="MI10" s="205"/>
      <c r="MJ10" s="205"/>
      <c r="MK10" s="205"/>
      <c r="ML10" s="205"/>
      <c r="MM10" s="205"/>
      <c r="MN10" s="205"/>
      <c r="MO10" s="205"/>
      <c r="MP10" s="205"/>
      <c r="MQ10" s="205"/>
      <c r="MR10" s="205"/>
      <c r="MS10" s="205"/>
      <c r="MT10" s="205"/>
      <c r="MU10" s="205"/>
      <c r="MV10" s="205"/>
      <c r="MW10" s="205"/>
      <c r="MX10" s="205"/>
      <c r="MY10" s="205"/>
      <c r="MZ10" s="205"/>
      <c r="NA10" s="205"/>
      <c r="NB10" s="205"/>
      <c r="NC10" s="205"/>
      <c r="ND10" s="205"/>
      <c r="NE10" s="205"/>
      <c r="NF10" s="205"/>
      <c r="NG10" s="205"/>
      <c r="NH10" s="205"/>
      <c r="NI10" s="205"/>
      <c r="NJ10" s="205"/>
      <c r="NK10" s="205"/>
      <c r="NL10" s="205"/>
      <c r="NM10" s="205"/>
      <c r="NN10" s="205"/>
      <c r="NO10" s="205"/>
      <c r="NP10" s="205"/>
      <c r="NQ10" s="205"/>
      <c r="NR10" s="205"/>
      <c r="NS10" s="205"/>
      <c r="NT10" s="205"/>
      <c r="NU10" s="205"/>
      <c r="NV10" s="205"/>
      <c r="NW10" s="205"/>
      <c r="NX10" s="205"/>
      <c r="NY10" s="205"/>
      <c r="NZ10" s="205"/>
      <c r="OA10" s="205"/>
      <c r="OB10" s="205"/>
      <c r="OC10" s="205"/>
      <c r="OD10" s="205"/>
      <c r="OE10" s="205"/>
      <c r="OF10" s="205"/>
      <c r="OG10" s="205"/>
      <c r="OH10" s="205"/>
      <c r="OI10" s="205"/>
      <c r="OJ10" s="205"/>
      <c r="OK10" s="205"/>
      <c r="OL10" s="205"/>
      <c r="OM10" s="205"/>
      <c r="ON10" s="205"/>
      <c r="OO10" s="205"/>
      <c r="OP10" s="205"/>
      <c r="OQ10" s="205"/>
      <c r="OR10" s="205"/>
      <c r="OS10" s="205"/>
      <c r="OT10" s="205"/>
      <c r="OU10" s="205"/>
      <c r="OV10" s="205"/>
      <c r="OW10" s="205"/>
      <c r="OX10" s="205"/>
      <c r="OY10" s="205"/>
      <c r="OZ10" s="205"/>
      <c r="PA10" s="205"/>
      <c r="PB10" s="205"/>
      <c r="PC10" s="205"/>
      <c r="PD10" s="205"/>
      <c r="PE10" s="205"/>
      <c r="PF10" s="205"/>
      <c r="PG10" s="205"/>
      <c r="PH10" s="205"/>
      <c r="PI10" s="205"/>
      <c r="PJ10" s="205"/>
      <c r="PK10" s="205"/>
      <c r="PL10" s="205"/>
      <c r="PM10" s="205"/>
      <c r="PN10" s="205"/>
      <c r="PO10" s="205"/>
      <c r="PP10" s="205"/>
      <c r="PQ10" s="205"/>
      <c r="PR10" s="205"/>
      <c r="PS10" s="205"/>
      <c r="PT10" s="205"/>
      <c r="PU10" s="205"/>
      <c r="PV10" s="205"/>
      <c r="PW10" s="205"/>
      <c r="PX10" s="205"/>
      <c r="PY10" s="205"/>
      <c r="PZ10" s="205"/>
      <c r="QA10" s="205"/>
      <c r="QB10" s="205"/>
      <c r="QC10" s="205"/>
      <c r="QD10" s="205"/>
      <c r="QE10" s="205"/>
      <c r="QF10" s="205"/>
      <c r="QG10" s="205"/>
      <c r="QH10" s="205"/>
      <c r="QI10" s="205"/>
      <c r="QJ10" s="205"/>
      <c r="QK10" s="205"/>
      <c r="QL10" s="205"/>
      <c r="QM10" s="205"/>
      <c r="QN10" s="205"/>
      <c r="QO10" s="205"/>
      <c r="QP10" s="205"/>
      <c r="QQ10" s="205"/>
      <c r="QR10" s="205"/>
      <c r="QS10" s="205"/>
      <c r="QT10" s="205"/>
      <c r="QU10" s="205"/>
      <c r="QV10" s="205"/>
      <c r="QW10" s="205"/>
      <c r="QX10" s="205"/>
      <c r="QY10" s="205"/>
      <c r="QZ10" s="205"/>
      <c r="RA10" s="205"/>
      <c r="RB10" s="205"/>
      <c r="RC10" s="205"/>
      <c r="RD10" s="205"/>
      <c r="RE10" s="205"/>
      <c r="RF10" s="205"/>
      <c r="RG10" s="205"/>
      <c r="RH10" s="205"/>
      <c r="RI10" s="205"/>
      <c r="RJ10" s="205"/>
      <c r="RK10" s="205"/>
      <c r="RL10" s="205"/>
      <c r="RM10" s="205"/>
      <c r="RN10" s="205"/>
      <c r="RO10" s="205"/>
      <c r="RP10" s="205"/>
      <c r="RQ10" s="205"/>
      <c r="RR10" s="205"/>
      <c r="RS10" s="205"/>
      <c r="RT10" s="205"/>
      <c r="RU10" s="205"/>
      <c r="RV10" s="205"/>
      <c r="RW10" s="205"/>
      <c r="RX10" s="205"/>
      <c r="RY10" s="205"/>
      <c r="RZ10" s="205"/>
      <c r="SA10" s="205"/>
      <c r="SB10" s="205"/>
      <c r="SC10" s="205"/>
      <c r="SD10" s="205"/>
      <c r="SE10" s="205"/>
      <c r="SF10" s="205"/>
      <c r="SG10" s="205"/>
      <c r="SH10" s="205"/>
      <c r="SI10" s="205"/>
      <c r="SJ10" s="205"/>
      <c r="SK10" s="205"/>
      <c r="SL10" s="205"/>
      <c r="SM10" s="205"/>
      <c r="SN10" s="205"/>
      <c r="SO10" s="205"/>
      <c r="SP10" s="205"/>
      <c r="SQ10" s="205"/>
      <c r="SR10" s="205"/>
      <c r="SS10" s="205"/>
      <c r="ST10" s="205"/>
      <c r="SU10" s="205"/>
      <c r="SV10" s="205"/>
      <c r="SW10" s="205"/>
      <c r="SX10" s="205"/>
      <c r="SY10" s="205"/>
      <c r="SZ10" s="205"/>
      <c r="TA10" s="205"/>
      <c r="TB10" s="205"/>
      <c r="TC10" s="205"/>
      <c r="TD10" s="205"/>
      <c r="TE10" s="205"/>
      <c r="TF10" s="205"/>
      <c r="TG10" s="205"/>
      <c r="TH10" s="205"/>
      <c r="TI10" s="205"/>
      <c r="TJ10" s="205"/>
      <c r="TK10" s="205"/>
      <c r="TL10" s="205"/>
      <c r="TM10" s="205"/>
      <c r="TN10" s="205"/>
      <c r="TO10" s="205"/>
      <c r="TP10" s="205"/>
      <c r="TQ10" s="205"/>
      <c r="TR10" s="205"/>
      <c r="TS10" s="205"/>
      <c r="TT10" s="205"/>
      <c r="TU10" s="205"/>
      <c r="TV10" s="205"/>
      <c r="TW10" s="205"/>
      <c r="TX10" s="205"/>
      <c r="TY10" s="205"/>
      <c r="TZ10" s="205"/>
      <c r="UA10" s="205"/>
      <c r="UB10" s="205"/>
      <c r="UC10" s="205"/>
      <c r="UD10" s="205"/>
      <c r="UE10" s="205"/>
      <c r="UF10" s="205"/>
      <c r="UG10" s="205"/>
      <c r="UH10" s="205"/>
      <c r="UI10" s="205"/>
      <c r="UJ10" s="205"/>
      <c r="UK10" s="205"/>
      <c r="UL10" s="205"/>
      <c r="UM10" s="205"/>
      <c r="UN10" s="205"/>
      <c r="UO10" s="205"/>
      <c r="UP10" s="205"/>
      <c r="UQ10" s="205"/>
      <c r="UR10" s="205"/>
      <c r="US10" s="205"/>
      <c r="UT10" s="205"/>
      <c r="UU10" s="205"/>
      <c r="UV10" s="205"/>
      <c r="UW10" s="205"/>
      <c r="UX10" s="205"/>
      <c r="UY10" s="205"/>
      <c r="UZ10" s="205"/>
      <c r="VA10" s="205"/>
      <c r="VB10" s="205"/>
      <c r="VC10" s="205"/>
      <c r="VD10" s="205"/>
      <c r="VE10" s="205"/>
      <c r="VF10" s="205"/>
      <c r="VG10" s="205"/>
      <c r="VH10" s="205"/>
      <c r="VI10" s="205"/>
      <c r="VJ10" s="205"/>
      <c r="VK10" s="205"/>
      <c r="VL10" s="205"/>
      <c r="VM10" s="205"/>
      <c r="VN10" s="205"/>
      <c r="VO10" s="205"/>
      <c r="VP10" s="205"/>
      <c r="VQ10" s="205"/>
      <c r="VR10" s="205"/>
      <c r="VS10" s="205"/>
      <c r="VT10" s="205"/>
      <c r="VU10" s="205"/>
      <c r="VV10" s="205"/>
      <c r="VW10" s="205"/>
      <c r="VX10" s="205"/>
      <c r="VY10" s="205"/>
      <c r="VZ10" s="205"/>
      <c r="WA10" s="205"/>
      <c r="WB10" s="205"/>
      <c r="WC10" s="205"/>
      <c r="WD10" s="205"/>
      <c r="WE10" s="205"/>
      <c r="WF10" s="205"/>
      <c r="WG10" s="205"/>
      <c r="WH10" s="205"/>
      <c r="WI10" s="205"/>
      <c r="WJ10" s="205"/>
      <c r="WK10" s="205"/>
      <c r="WL10" s="205"/>
      <c r="WM10" s="205"/>
      <c r="WN10" s="205"/>
      <c r="WO10" s="205"/>
      <c r="WP10" s="205"/>
      <c r="WQ10" s="205"/>
      <c r="WR10" s="205"/>
      <c r="WS10" s="205"/>
      <c r="WT10" s="205"/>
      <c r="WU10" s="205"/>
      <c r="WV10" s="205"/>
      <c r="WW10" s="205"/>
      <c r="WX10" s="205"/>
      <c r="WY10" s="205"/>
      <c r="WZ10" s="205"/>
      <c r="XA10" s="205"/>
      <c r="XB10" s="205"/>
      <c r="XC10" s="205"/>
      <c r="XD10" s="205"/>
      <c r="XE10" s="205"/>
      <c r="XF10" s="205"/>
      <c r="XG10" s="205"/>
      <c r="XH10" s="205"/>
      <c r="XI10" s="205"/>
      <c r="XJ10" s="205"/>
      <c r="XK10" s="205"/>
      <c r="XL10" s="205"/>
      <c r="XM10" s="205"/>
      <c r="XN10" s="205"/>
      <c r="XO10" s="205"/>
      <c r="XP10" s="205"/>
      <c r="XQ10" s="205"/>
      <c r="XR10" s="205"/>
      <c r="XS10" s="205"/>
      <c r="XT10" s="205"/>
    </row>
    <row r="11" spans="1:644" customFormat="1">
      <c r="A11" s="161"/>
      <c r="B11" s="92"/>
      <c r="C11" s="165"/>
      <c r="D11" s="166"/>
      <c r="E11" s="166"/>
      <c r="F11" s="164"/>
      <c r="G11" s="165"/>
      <c r="H11" s="166"/>
      <c r="I11" s="166"/>
      <c r="J11" s="164"/>
      <c r="K11" s="205"/>
      <c r="L11" s="205"/>
      <c r="M11" s="161"/>
      <c r="N11" s="92"/>
      <c r="O11" s="165"/>
      <c r="P11" s="166"/>
      <c r="Q11" s="166"/>
      <c r="R11" s="164"/>
      <c r="S11" s="165"/>
      <c r="T11" s="166"/>
      <c r="U11" s="166"/>
      <c r="V11" s="164"/>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5"/>
      <c r="BG11" s="205"/>
      <c r="BH11" s="205"/>
      <c r="BI11" s="205"/>
      <c r="BJ11" s="205"/>
      <c r="BK11" s="205"/>
      <c r="BL11" s="205"/>
      <c r="BM11" s="205"/>
      <c r="BN11" s="205"/>
      <c r="BO11" s="205"/>
      <c r="BP11" s="205"/>
      <c r="BQ11" s="205"/>
      <c r="BR11" s="205"/>
      <c r="BS11" s="205"/>
      <c r="BT11" s="205"/>
      <c r="BU11" s="205"/>
      <c r="BV11" s="205"/>
      <c r="BW11" s="205"/>
      <c r="BX11" s="205"/>
      <c r="BY11" s="205"/>
      <c r="BZ11" s="205"/>
      <c r="CA11" s="205"/>
      <c r="CB11" s="205"/>
      <c r="CC11" s="205"/>
      <c r="CD11" s="205"/>
      <c r="CE11" s="205"/>
      <c r="CF11" s="205"/>
      <c r="CG11" s="205"/>
      <c r="CH11" s="205"/>
      <c r="CI11" s="205"/>
      <c r="CJ11" s="205"/>
      <c r="CK11" s="205"/>
      <c r="CL11" s="205"/>
      <c r="CM11" s="205"/>
      <c r="CN11" s="205"/>
      <c r="CO11" s="205"/>
      <c r="CP11" s="205"/>
      <c r="CQ11" s="205"/>
      <c r="CR11" s="205"/>
      <c r="CS11" s="205"/>
      <c r="CT11" s="205"/>
      <c r="CU11" s="205"/>
      <c r="CV11" s="205"/>
      <c r="CW11" s="205"/>
      <c r="CX11" s="205"/>
      <c r="CY11" s="205"/>
      <c r="CZ11" s="205"/>
      <c r="DA11" s="205"/>
      <c r="DB11" s="205"/>
      <c r="DC11" s="205"/>
      <c r="DD11" s="205"/>
      <c r="DE11" s="205"/>
      <c r="DF11" s="205"/>
      <c r="DG11" s="205"/>
      <c r="DH11" s="205"/>
      <c r="DI11" s="205"/>
      <c r="DJ11" s="205"/>
      <c r="DK11" s="205"/>
      <c r="DL11" s="205"/>
      <c r="DM11" s="205"/>
      <c r="DN11" s="205"/>
      <c r="DO11" s="205"/>
      <c r="DP11" s="205"/>
      <c r="DQ11" s="205"/>
      <c r="DR11" s="205"/>
      <c r="DS11" s="205"/>
      <c r="DT11" s="205"/>
      <c r="DU11" s="205"/>
      <c r="DV11" s="205"/>
      <c r="DW11" s="205"/>
      <c r="DX11" s="205"/>
      <c r="DY11" s="205"/>
      <c r="DZ11" s="205"/>
      <c r="EA11" s="205"/>
      <c r="EB11" s="205"/>
      <c r="EC11" s="205"/>
      <c r="ED11" s="205"/>
      <c r="EE11" s="205"/>
      <c r="EF11" s="205"/>
      <c r="EG11" s="205"/>
      <c r="EH11" s="205"/>
      <c r="EI11" s="205"/>
      <c r="EJ11" s="205"/>
      <c r="EK11" s="205"/>
      <c r="EL11" s="205"/>
      <c r="EM11" s="205"/>
      <c r="EN11" s="205"/>
      <c r="EO11" s="205"/>
      <c r="EP11" s="205"/>
      <c r="EQ11" s="205"/>
      <c r="ER11" s="205"/>
      <c r="ES11" s="205"/>
      <c r="ET11" s="205"/>
      <c r="EU11" s="205"/>
      <c r="EV11" s="205"/>
      <c r="EW11" s="205"/>
      <c r="EX11" s="205"/>
      <c r="EY11" s="205"/>
      <c r="EZ11" s="205"/>
      <c r="FA11" s="205"/>
      <c r="FB11" s="205"/>
      <c r="FC11" s="205"/>
      <c r="FD11" s="205"/>
      <c r="FE11" s="205"/>
      <c r="FF11" s="205"/>
      <c r="FG11" s="205"/>
      <c r="FH11" s="205"/>
      <c r="FI11" s="205"/>
      <c r="FJ11" s="205"/>
      <c r="FK11" s="205"/>
      <c r="FL11" s="205"/>
      <c r="FM11" s="205"/>
      <c r="FN11" s="205"/>
      <c r="FO11" s="205"/>
      <c r="FP11" s="205"/>
      <c r="FQ11" s="205"/>
      <c r="FR11" s="205"/>
      <c r="FS11" s="205"/>
      <c r="FT11" s="205"/>
      <c r="FU11" s="205"/>
      <c r="FV11" s="205"/>
      <c r="FW11" s="205"/>
      <c r="FX11" s="205"/>
      <c r="FY11" s="205"/>
      <c r="FZ11" s="205"/>
      <c r="GA11" s="205"/>
      <c r="GB11" s="205"/>
      <c r="GC11" s="205"/>
      <c r="GD11" s="205"/>
      <c r="GE11" s="205"/>
      <c r="GF11" s="205"/>
      <c r="GG11" s="205"/>
      <c r="GH11" s="205"/>
      <c r="GI11" s="205"/>
      <c r="GJ11" s="205"/>
      <c r="GK11" s="205"/>
      <c r="GL11" s="205"/>
      <c r="GM11" s="205"/>
      <c r="GN11" s="205"/>
      <c r="GO11" s="205"/>
      <c r="GP11" s="205"/>
      <c r="GQ11" s="205"/>
      <c r="GR11" s="205"/>
      <c r="GS11" s="205"/>
      <c r="GT11" s="205"/>
      <c r="GU11" s="205"/>
      <c r="GV11" s="205"/>
      <c r="GW11" s="205"/>
      <c r="GX11" s="205"/>
      <c r="GY11" s="205"/>
      <c r="GZ11" s="205"/>
      <c r="HA11" s="205"/>
      <c r="HB11" s="205"/>
      <c r="HC11" s="205"/>
      <c r="HD11" s="205"/>
      <c r="HE11" s="205"/>
      <c r="HF11" s="205"/>
      <c r="HG11" s="205"/>
      <c r="HH11" s="205"/>
      <c r="HI11" s="205"/>
      <c r="HJ11" s="205"/>
      <c r="HK11" s="205"/>
      <c r="HL11" s="205"/>
      <c r="HM11" s="205"/>
      <c r="HN11" s="205"/>
      <c r="HO11" s="205"/>
      <c r="HP11" s="205"/>
      <c r="HQ11" s="205"/>
      <c r="HR11" s="205"/>
      <c r="HS11" s="205"/>
      <c r="HT11" s="205"/>
      <c r="HU11" s="205"/>
      <c r="HV11" s="205"/>
      <c r="HW11" s="205"/>
      <c r="HX11" s="205"/>
      <c r="HY11" s="205"/>
      <c r="HZ11" s="205"/>
      <c r="IA11" s="205"/>
      <c r="IB11" s="205"/>
      <c r="IC11" s="205"/>
      <c r="ID11" s="205"/>
      <c r="IE11" s="205"/>
      <c r="IF11" s="205"/>
      <c r="IG11" s="205"/>
      <c r="IH11" s="205"/>
      <c r="II11" s="205"/>
      <c r="IJ11" s="205"/>
      <c r="IK11" s="205"/>
      <c r="IL11" s="205"/>
      <c r="IM11" s="205"/>
      <c r="IN11" s="205"/>
      <c r="IO11" s="205"/>
      <c r="IP11" s="205"/>
      <c r="IQ11" s="205"/>
      <c r="IR11" s="205"/>
      <c r="IS11" s="205"/>
      <c r="IT11" s="205"/>
      <c r="IU11" s="205"/>
      <c r="IV11" s="205"/>
      <c r="IW11" s="205"/>
      <c r="IX11" s="205"/>
      <c r="IY11" s="205"/>
      <c r="IZ11" s="205"/>
      <c r="JA11" s="205"/>
      <c r="JB11" s="205"/>
      <c r="JC11" s="205"/>
      <c r="JD11" s="205"/>
      <c r="JE11" s="205"/>
      <c r="JF11" s="205"/>
      <c r="JG11" s="205"/>
      <c r="JH11" s="205"/>
      <c r="JI11" s="205"/>
      <c r="JJ11" s="205"/>
      <c r="JK11" s="205"/>
      <c r="JL11" s="205"/>
      <c r="JM11" s="205"/>
      <c r="JN11" s="205"/>
      <c r="JO11" s="205"/>
      <c r="JP11" s="205"/>
      <c r="JQ11" s="205"/>
      <c r="JR11" s="205"/>
      <c r="JS11" s="205"/>
      <c r="JT11" s="205"/>
      <c r="JU11" s="205"/>
      <c r="JV11" s="205"/>
      <c r="JW11" s="205"/>
      <c r="JX11" s="205"/>
      <c r="JY11" s="205"/>
      <c r="JZ11" s="205"/>
      <c r="KA11" s="205"/>
      <c r="KB11" s="205"/>
      <c r="KC11" s="205"/>
      <c r="KD11" s="205"/>
      <c r="KE11" s="205"/>
      <c r="KF11" s="205"/>
      <c r="KG11" s="205"/>
      <c r="KH11" s="205"/>
      <c r="KI11" s="205"/>
      <c r="KJ11" s="205"/>
      <c r="KK11" s="205"/>
      <c r="KL11" s="205"/>
      <c r="KM11" s="205"/>
      <c r="KN11" s="205"/>
      <c r="KO11" s="205"/>
      <c r="KP11" s="205"/>
      <c r="KQ11" s="205"/>
      <c r="KR11" s="205"/>
      <c r="KS11" s="205"/>
      <c r="KT11" s="205"/>
      <c r="KU11" s="205"/>
      <c r="KV11" s="205"/>
      <c r="KW11" s="205"/>
      <c r="KX11" s="205"/>
      <c r="KY11" s="205"/>
      <c r="KZ11" s="205"/>
      <c r="LA11" s="205"/>
      <c r="LB11" s="205"/>
      <c r="LC11" s="205"/>
      <c r="LD11" s="205"/>
      <c r="LE11" s="205"/>
      <c r="LF11" s="205"/>
      <c r="LG11" s="205"/>
      <c r="LH11" s="205"/>
      <c r="LI11" s="205"/>
      <c r="LJ11" s="205"/>
      <c r="LK11" s="205"/>
      <c r="LL11" s="205"/>
      <c r="LM11" s="205"/>
      <c r="LN11" s="205"/>
      <c r="LO11" s="205"/>
      <c r="LP11" s="205"/>
      <c r="LQ11" s="205"/>
      <c r="LR11" s="205"/>
      <c r="LS11" s="205"/>
      <c r="LT11" s="205"/>
      <c r="LU11" s="205"/>
      <c r="LV11" s="205"/>
      <c r="LW11" s="205"/>
      <c r="LX11" s="205"/>
      <c r="LY11" s="205"/>
      <c r="LZ11" s="205"/>
      <c r="MA11" s="205"/>
      <c r="MB11" s="205"/>
      <c r="MC11" s="205"/>
      <c r="MD11" s="205"/>
      <c r="ME11" s="205"/>
      <c r="MF11" s="205"/>
      <c r="MG11" s="205"/>
      <c r="MH11" s="205"/>
      <c r="MI11" s="205"/>
      <c r="MJ11" s="205"/>
      <c r="MK11" s="205"/>
      <c r="ML11" s="205"/>
      <c r="MM11" s="205"/>
      <c r="MN11" s="205"/>
      <c r="MO11" s="205"/>
      <c r="MP11" s="205"/>
      <c r="MQ11" s="205"/>
      <c r="MR11" s="205"/>
      <c r="MS11" s="205"/>
      <c r="MT11" s="205"/>
      <c r="MU11" s="205"/>
      <c r="MV11" s="205"/>
      <c r="MW11" s="205"/>
      <c r="MX11" s="205"/>
      <c r="MY11" s="205"/>
      <c r="MZ11" s="205"/>
      <c r="NA11" s="205"/>
      <c r="NB11" s="205"/>
      <c r="NC11" s="205"/>
      <c r="ND11" s="205"/>
      <c r="NE11" s="205"/>
      <c r="NF11" s="205"/>
      <c r="NG11" s="205"/>
      <c r="NH11" s="205"/>
      <c r="NI11" s="205"/>
      <c r="NJ11" s="205"/>
      <c r="NK11" s="205"/>
      <c r="NL11" s="205"/>
      <c r="NM11" s="205"/>
      <c r="NN11" s="205"/>
      <c r="NO11" s="205"/>
      <c r="NP11" s="205"/>
      <c r="NQ11" s="205"/>
      <c r="NR11" s="205"/>
      <c r="NS11" s="205"/>
      <c r="NT11" s="205"/>
      <c r="NU11" s="205"/>
      <c r="NV11" s="205"/>
      <c r="NW11" s="205"/>
      <c r="NX11" s="205"/>
      <c r="NY11" s="205"/>
      <c r="NZ11" s="205"/>
      <c r="OA11" s="205"/>
      <c r="OB11" s="205"/>
      <c r="OC11" s="205"/>
      <c r="OD11" s="205"/>
      <c r="OE11" s="205"/>
      <c r="OF11" s="205"/>
      <c r="OG11" s="205"/>
      <c r="OH11" s="205"/>
      <c r="OI11" s="205"/>
      <c r="OJ11" s="205"/>
      <c r="OK11" s="205"/>
      <c r="OL11" s="205"/>
      <c r="OM11" s="205"/>
      <c r="ON11" s="205"/>
      <c r="OO11" s="205"/>
      <c r="OP11" s="205"/>
      <c r="OQ11" s="205"/>
      <c r="OR11" s="205"/>
      <c r="OS11" s="205"/>
      <c r="OT11" s="205"/>
      <c r="OU11" s="205"/>
      <c r="OV11" s="205"/>
      <c r="OW11" s="205"/>
      <c r="OX11" s="205"/>
      <c r="OY11" s="205"/>
      <c r="OZ11" s="205"/>
      <c r="PA11" s="205"/>
      <c r="PB11" s="205"/>
      <c r="PC11" s="205"/>
      <c r="PD11" s="205"/>
      <c r="PE11" s="205"/>
      <c r="PF11" s="205"/>
      <c r="PG11" s="205"/>
      <c r="PH11" s="205"/>
      <c r="PI11" s="205"/>
      <c r="PJ11" s="205"/>
      <c r="PK11" s="205"/>
      <c r="PL11" s="205"/>
      <c r="PM11" s="205"/>
      <c r="PN11" s="205"/>
      <c r="PO11" s="205"/>
      <c r="PP11" s="205"/>
      <c r="PQ11" s="205"/>
      <c r="PR11" s="205"/>
      <c r="PS11" s="205"/>
      <c r="PT11" s="205"/>
      <c r="PU11" s="205"/>
      <c r="PV11" s="205"/>
      <c r="PW11" s="205"/>
      <c r="PX11" s="205"/>
      <c r="PY11" s="205"/>
      <c r="PZ11" s="205"/>
      <c r="QA11" s="205"/>
      <c r="QB11" s="205"/>
      <c r="QC11" s="205"/>
      <c r="QD11" s="205"/>
      <c r="QE11" s="205"/>
      <c r="QF11" s="205"/>
      <c r="QG11" s="205"/>
      <c r="QH11" s="205"/>
      <c r="QI11" s="205"/>
      <c r="QJ11" s="205"/>
      <c r="QK11" s="205"/>
      <c r="QL11" s="205"/>
      <c r="QM11" s="205"/>
      <c r="QN11" s="205"/>
      <c r="QO11" s="205"/>
      <c r="QP11" s="205"/>
      <c r="QQ11" s="205"/>
      <c r="QR11" s="205"/>
      <c r="QS11" s="205"/>
      <c r="QT11" s="205"/>
      <c r="QU11" s="205"/>
      <c r="QV11" s="205"/>
      <c r="QW11" s="205"/>
      <c r="QX11" s="205"/>
      <c r="QY11" s="205"/>
      <c r="QZ11" s="205"/>
      <c r="RA11" s="205"/>
      <c r="RB11" s="205"/>
      <c r="RC11" s="205"/>
      <c r="RD11" s="205"/>
      <c r="RE11" s="205"/>
      <c r="RF11" s="205"/>
      <c r="RG11" s="205"/>
      <c r="RH11" s="205"/>
      <c r="RI11" s="205"/>
      <c r="RJ11" s="205"/>
      <c r="RK11" s="205"/>
      <c r="RL11" s="205"/>
      <c r="RM11" s="205"/>
      <c r="RN11" s="205"/>
      <c r="RO11" s="205"/>
      <c r="RP11" s="205"/>
      <c r="RQ11" s="205"/>
      <c r="RR11" s="205"/>
      <c r="RS11" s="205"/>
      <c r="RT11" s="205"/>
      <c r="RU11" s="205"/>
      <c r="RV11" s="205"/>
      <c r="RW11" s="205"/>
      <c r="RX11" s="205"/>
      <c r="RY11" s="205"/>
      <c r="RZ11" s="205"/>
      <c r="SA11" s="205"/>
      <c r="SB11" s="205"/>
      <c r="SC11" s="205"/>
      <c r="SD11" s="205"/>
      <c r="SE11" s="205"/>
      <c r="SF11" s="205"/>
      <c r="SG11" s="205"/>
      <c r="SH11" s="205"/>
      <c r="SI11" s="205"/>
      <c r="SJ11" s="205"/>
      <c r="SK11" s="205"/>
      <c r="SL11" s="205"/>
      <c r="SM11" s="205"/>
      <c r="SN11" s="205"/>
      <c r="SO11" s="205"/>
      <c r="SP11" s="205"/>
      <c r="SQ11" s="205"/>
      <c r="SR11" s="205"/>
      <c r="SS11" s="205"/>
      <c r="ST11" s="205"/>
      <c r="SU11" s="205"/>
      <c r="SV11" s="205"/>
      <c r="SW11" s="205"/>
      <c r="SX11" s="205"/>
      <c r="SY11" s="205"/>
      <c r="SZ11" s="205"/>
      <c r="TA11" s="205"/>
      <c r="TB11" s="205"/>
      <c r="TC11" s="205"/>
      <c r="TD11" s="205"/>
      <c r="TE11" s="205"/>
      <c r="TF11" s="205"/>
      <c r="TG11" s="205"/>
      <c r="TH11" s="205"/>
      <c r="TI11" s="205"/>
      <c r="TJ11" s="205"/>
      <c r="TK11" s="205"/>
      <c r="TL11" s="205"/>
      <c r="TM11" s="205"/>
      <c r="TN11" s="205"/>
      <c r="TO11" s="205"/>
      <c r="TP11" s="205"/>
      <c r="TQ11" s="205"/>
      <c r="TR11" s="205"/>
      <c r="TS11" s="205"/>
      <c r="TT11" s="205"/>
      <c r="TU11" s="205"/>
      <c r="TV11" s="205"/>
      <c r="TW11" s="205"/>
      <c r="TX11" s="205"/>
      <c r="TY11" s="205"/>
      <c r="TZ11" s="205"/>
      <c r="UA11" s="205"/>
      <c r="UB11" s="205"/>
      <c r="UC11" s="205"/>
      <c r="UD11" s="205"/>
      <c r="UE11" s="205"/>
      <c r="UF11" s="205"/>
      <c r="UG11" s="205"/>
      <c r="UH11" s="205"/>
      <c r="UI11" s="205"/>
      <c r="UJ11" s="205"/>
      <c r="UK11" s="205"/>
      <c r="UL11" s="205"/>
      <c r="UM11" s="205"/>
      <c r="UN11" s="205"/>
      <c r="UO11" s="205"/>
      <c r="UP11" s="205"/>
      <c r="UQ11" s="205"/>
      <c r="UR11" s="205"/>
      <c r="US11" s="205"/>
      <c r="UT11" s="205"/>
      <c r="UU11" s="205"/>
      <c r="UV11" s="205"/>
      <c r="UW11" s="205"/>
      <c r="UX11" s="205"/>
      <c r="UY11" s="205"/>
      <c r="UZ11" s="205"/>
      <c r="VA11" s="205"/>
      <c r="VB11" s="205"/>
      <c r="VC11" s="205"/>
      <c r="VD11" s="205"/>
      <c r="VE11" s="205"/>
      <c r="VF11" s="205"/>
      <c r="VG11" s="205"/>
      <c r="VH11" s="205"/>
      <c r="VI11" s="205"/>
      <c r="VJ11" s="205"/>
      <c r="VK11" s="205"/>
      <c r="VL11" s="205"/>
      <c r="VM11" s="205"/>
      <c r="VN11" s="205"/>
      <c r="VO11" s="205"/>
      <c r="VP11" s="205"/>
      <c r="VQ11" s="205"/>
      <c r="VR11" s="205"/>
      <c r="VS11" s="205"/>
      <c r="VT11" s="205"/>
      <c r="VU11" s="205"/>
      <c r="VV11" s="205"/>
      <c r="VW11" s="205"/>
      <c r="VX11" s="205"/>
      <c r="VY11" s="205"/>
      <c r="VZ11" s="205"/>
      <c r="WA11" s="205"/>
      <c r="WB11" s="205"/>
      <c r="WC11" s="205"/>
      <c r="WD11" s="205"/>
      <c r="WE11" s="205"/>
      <c r="WF11" s="205"/>
      <c r="WG11" s="205"/>
      <c r="WH11" s="205"/>
      <c r="WI11" s="205"/>
      <c r="WJ11" s="205"/>
      <c r="WK11" s="205"/>
      <c r="WL11" s="205"/>
      <c r="WM11" s="205"/>
      <c r="WN11" s="205"/>
      <c r="WO11" s="205"/>
      <c r="WP11" s="205"/>
      <c r="WQ11" s="205"/>
      <c r="WR11" s="205"/>
      <c r="WS11" s="205"/>
      <c r="WT11" s="205"/>
      <c r="WU11" s="205"/>
      <c r="WV11" s="205"/>
      <c r="WW11" s="205"/>
      <c r="WX11" s="205"/>
      <c r="WY11" s="205"/>
      <c r="WZ11" s="205"/>
      <c r="XA11" s="205"/>
      <c r="XB11" s="205"/>
      <c r="XC11" s="205"/>
      <c r="XD11" s="205"/>
      <c r="XE11" s="205"/>
      <c r="XF11" s="205"/>
      <c r="XG11" s="205"/>
      <c r="XH11" s="205"/>
      <c r="XI11" s="205"/>
      <c r="XJ11" s="205"/>
      <c r="XK11" s="205"/>
      <c r="XL11" s="205"/>
      <c r="XM11" s="205"/>
      <c r="XN11" s="205"/>
      <c r="XO11" s="205"/>
      <c r="XP11" s="205"/>
      <c r="XQ11" s="205"/>
      <c r="XR11" s="205"/>
      <c r="XS11" s="205"/>
      <c r="XT11" s="205"/>
    </row>
    <row r="12" spans="1:644" customFormat="1">
      <c r="A12" s="161"/>
      <c r="B12" s="92"/>
      <c r="C12" s="165"/>
      <c r="D12" s="166"/>
      <c r="E12" s="166"/>
      <c r="F12" s="164"/>
      <c r="G12" s="165"/>
      <c r="H12" s="166"/>
      <c r="I12" s="166"/>
      <c r="J12" s="164"/>
      <c r="K12" s="205"/>
      <c r="L12" s="205"/>
      <c r="M12" s="161"/>
      <c r="N12" s="92"/>
      <c r="O12" s="165"/>
      <c r="P12" s="166"/>
      <c r="Q12" s="166"/>
      <c r="R12" s="164"/>
      <c r="S12" s="165"/>
      <c r="T12" s="166"/>
      <c r="U12" s="166"/>
      <c r="V12" s="164"/>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205"/>
      <c r="BG12" s="205"/>
      <c r="BH12" s="205"/>
      <c r="BI12" s="205"/>
      <c r="BJ12" s="205"/>
      <c r="BK12" s="205"/>
      <c r="BL12" s="205"/>
      <c r="BM12" s="205"/>
      <c r="BN12" s="205"/>
      <c r="BO12" s="205"/>
      <c r="BP12" s="205"/>
      <c r="BQ12" s="205"/>
      <c r="BR12" s="205"/>
      <c r="BS12" s="205"/>
      <c r="BT12" s="205"/>
      <c r="BU12" s="205"/>
      <c r="BV12" s="205"/>
      <c r="BW12" s="205"/>
      <c r="BX12" s="205"/>
      <c r="BY12" s="205"/>
      <c r="BZ12" s="205"/>
      <c r="CA12" s="205"/>
      <c r="CB12" s="205"/>
      <c r="CC12" s="205"/>
      <c r="CD12" s="205"/>
      <c r="CE12" s="205"/>
      <c r="CF12" s="205"/>
      <c r="CG12" s="205"/>
      <c r="CH12" s="205"/>
      <c r="CI12" s="205"/>
      <c r="CJ12" s="205"/>
      <c r="CK12" s="205"/>
      <c r="CL12" s="205"/>
      <c r="CM12" s="205"/>
      <c r="CN12" s="205"/>
      <c r="CO12" s="205"/>
      <c r="CP12" s="205"/>
      <c r="CQ12" s="205"/>
      <c r="CR12" s="205"/>
      <c r="CS12" s="205"/>
      <c r="CT12" s="205"/>
      <c r="CU12" s="205"/>
      <c r="CV12" s="205"/>
      <c r="CW12" s="205"/>
      <c r="CX12" s="205"/>
      <c r="CY12" s="205"/>
      <c r="CZ12" s="205"/>
      <c r="DA12" s="205"/>
      <c r="DB12" s="205"/>
      <c r="DC12" s="205"/>
      <c r="DD12" s="205"/>
      <c r="DE12" s="205"/>
      <c r="DF12" s="205"/>
      <c r="DG12" s="205"/>
      <c r="DH12" s="205"/>
      <c r="DI12" s="205"/>
      <c r="DJ12" s="205"/>
      <c r="DK12" s="205"/>
      <c r="DL12" s="205"/>
      <c r="DM12" s="205"/>
      <c r="DN12" s="205"/>
      <c r="DO12" s="205"/>
      <c r="DP12" s="205"/>
      <c r="DQ12" s="205"/>
      <c r="DR12" s="205"/>
      <c r="DS12" s="205"/>
      <c r="DT12" s="205"/>
      <c r="DU12" s="205"/>
      <c r="DV12" s="205"/>
      <c r="DW12" s="205"/>
      <c r="DX12" s="205"/>
      <c r="DY12" s="205"/>
      <c r="DZ12" s="205"/>
      <c r="EA12" s="205"/>
      <c r="EB12" s="205"/>
      <c r="EC12" s="205"/>
      <c r="ED12" s="205"/>
      <c r="EE12" s="205"/>
      <c r="EF12" s="205"/>
      <c r="EG12" s="205"/>
      <c r="EH12" s="205"/>
      <c r="EI12" s="205"/>
      <c r="EJ12" s="205"/>
      <c r="EK12" s="205"/>
      <c r="EL12" s="205"/>
      <c r="EM12" s="205"/>
      <c r="EN12" s="205"/>
      <c r="EO12" s="205"/>
      <c r="EP12" s="205"/>
      <c r="EQ12" s="205"/>
      <c r="ER12" s="205"/>
      <c r="ES12" s="205"/>
      <c r="ET12" s="205"/>
      <c r="EU12" s="205"/>
      <c r="EV12" s="205"/>
      <c r="EW12" s="205"/>
      <c r="EX12" s="205"/>
      <c r="EY12" s="205"/>
      <c r="EZ12" s="205"/>
      <c r="FA12" s="205"/>
      <c r="FB12" s="205"/>
      <c r="FC12" s="205"/>
      <c r="FD12" s="205"/>
      <c r="FE12" s="205"/>
      <c r="FF12" s="205"/>
      <c r="FG12" s="205"/>
      <c r="FH12" s="205"/>
      <c r="FI12" s="205"/>
      <c r="FJ12" s="205"/>
      <c r="FK12" s="205"/>
      <c r="FL12" s="205"/>
      <c r="FM12" s="205"/>
      <c r="FN12" s="205"/>
      <c r="FO12" s="205"/>
      <c r="FP12" s="205"/>
      <c r="FQ12" s="205"/>
      <c r="FR12" s="205"/>
      <c r="FS12" s="205"/>
      <c r="FT12" s="205"/>
      <c r="FU12" s="205"/>
      <c r="FV12" s="205"/>
      <c r="FW12" s="205"/>
      <c r="FX12" s="205"/>
      <c r="FY12" s="205"/>
      <c r="FZ12" s="205"/>
      <c r="GA12" s="205"/>
      <c r="GB12" s="205"/>
      <c r="GC12" s="205"/>
      <c r="GD12" s="205"/>
      <c r="GE12" s="205"/>
      <c r="GF12" s="205"/>
      <c r="GG12" s="205"/>
      <c r="GH12" s="205"/>
      <c r="GI12" s="205"/>
      <c r="GJ12" s="205"/>
      <c r="GK12" s="205"/>
      <c r="GL12" s="205"/>
      <c r="GM12" s="205"/>
      <c r="GN12" s="205"/>
      <c r="GO12" s="205"/>
      <c r="GP12" s="205"/>
      <c r="GQ12" s="205"/>
      <c r="GR12" s="205"/>
      <c r="GS12" s="205"/>
      <c r="GT12" s="205"/>
      <c r="GU12" s="205"/>
      <c r="GV12" s="205"/>
      <c r="GW12" s="205"/>
      <c r="GX12" s="205"/>
      <c r="GY12" s="205"/>
      <c r="GZ12" s="205"/>
      <c r="HA12" s="205"/>
      <c r="HB12" s="205"/>
      <c r="HC12" s="205"/>
      <c r="HD12" s="205"/>
      <c r="HE12" s="205"/>
      <c r="HF12" s="205"/>
      <c r="HG12" s="205"/>
      <c r="HH12" s="205"/>
      <c r="HI12" s="205"/>
      <c r="HJ12" s="205"/>
      <c r="HK12" s="205"/>
      <c r="HL12" s="205"/>
      <c r="HM12" s="205"/>
      <c r="HN12" s="205"/>
      <c r="HO12" s="205"/>
      <c r="HP12" s="205"/>
      <c r="HQ12" s="205"/>
      <c r="HR12" s="205"/>
      <c r="HS12" s="205"/>
      <c r="HT12" s="205"/>
      <c r="HU12" s="205"/>
      <c r="HV12" s="205"/>
      <c r="HW12" s="205"/>
      <c r="HX12" s="205"/>
      <c r="HY12" s="205"/>
      <c r="HZ12" s="205"/>
      <c r="IA12" s="205"/>
      <c r="IB12" s="205"/>
      <c r="IC12" s="205"/>
      <c r="ID12" s="205"/>
      <c r="IE12" s="205"/>
      <c r="IF12" s="205"/>
      <c r="IG12" s="205"/>
      <c r="IH12" s="205"/>
      <c r="II12" s="205"/>
      <c r="IJ12" s="205"/>
      <c r="IK12" s="205"/>
      <c r="IL12" s="205"/>
      <c r="IM12" s="205"/>
      <c r="IN12" s="205"/>
      <c r="IO12" s="205"/>
      <c r="IP12" s="205"/>
      <c r="IQ12" s="205"/>
      <c r="IR12" s="205"/>
      <c r="IS12" s="205"/>
      <c r="IT12" s="205"/>
      <c r="IU12" s="205"/>
      <c r="IV12" s="205"/>
      <c r="IW12" s="205"/>
      <c r="IX12" s="205"/>
      <c r="IY12" s="205"/>
      <c r="IZ12" s="205"/>
      <c r="JA12" s="205"/>
      <c r="JB12" s="205"/>
      <c r="JC12" s="205"/>
      <c r="JD12" s="205"/>
      <c r="JE12" s="205"/>
      <c r="JF12" s="205"/>
      <c r="JG12" s="205"/>
      <c r="JH12" s="205"/>
      <c r="JI12" s="205"/>
      <c r="JJ12" s="205"/>
      <c r="JK12" s="205"/>
      <c r="JL12" s="205"/>
      <c r="JM12" s="205"/>
      <c r="JN12" s="205"/>
      <c r="JO12" s="205"/>
      <c r="JP12" s="205"/>
      <c r="JQ12" s="205"/>
      <c r="JR12" s="205"/>
      <c r="JS12" s="205"/>
      <c r="JT12" s="205"/>
      <c r="JU12" s="205"/>
      <c r="JV12" s="205"/>
      <c r="JW12" s="205"/>
      <c r="JX12" s="205"/>
      <c r="JY12" s="205"/>
      <c r="JZ12" s="205"/>
      <c r="KA12" s="205"/>
      <c r="KB12" s="205"/>
      <c r="KC12" s="205"/>
      <c r="KD12" s="205"/>
      <c r="KE12" s="205"/>
      <c r="KF12" s="205"/>
      <c r="KG12" s="205"/>
      <c r="KH12" s="205"/>
      <c r="KI12" s="205"/>
      <c r="KJ12" s="205"/>
      <c r="KK12" s="205"/>
      <c r="KL12" s="205"/>
      <c r="KM12" s="205"/>
      <c r="KN12" s="205"/>
      <c r="KO12" s="205"/>
      <c r="KP12" s="205"/>
      <c r="KQ12" s="205"/>
      <c r="KR12" s="205"/>
      <c r="KS12" s="205"/>
      <c r="KT12" s="205"/>
      <c r="KU12" s="205"/>
      <c r="KV12" s="205"/>
      <c r="KW12" s="205"/>
      <c r="KX12" s="205"/>
      <c r="KY12" s="205"/>
      <c r="KZ12" s="205"/>
      <c r="LA12" s="205"/>
      <c r="LB12" s="205"/>
      <c r="LC12" s="205"/>
      <c r="LD12" s="205"/>
      <c r="LE12" s="205"/>
      <c r="LF12" s="205"/>
      <c r="LG12" s="205"/>
      <c r="LH12" s="205"/>
      <c r="LI12" s="205"/>
      <c r="LJ12" s="205"/>
      <c r="LK12" s="205"/>
      <c r="LL12" s="205"/>
      <c r="LM12" s="205"/>
      <c r="LN12" s="205"/>
      <c r="LO12" s="205"/>
      <c r="LP12" s="205"/>
      <c r="LQ12" s="205"/>
      <c r="LR12" s="205"/>
      <c r="LS12" s="205"/>
      <c r="LT12" s="205"/>
      <c r="LU12" s="205"/>
      <c r="LV12" s="205"/>
      <c r="LW12" s="205"/>
      <c r="LX12" s="205"/>
      <c r="LY12" s="205"/>
      <c r="LZ12" s="205"/>
      <c r="MA12" s="205"/>
      <c r="MB12" s="205"/>
      <c r="MC12" s="205"/>
      <c r="MD12" s="205"/>
      <c r="ME12" s="205"/>
      <c r="MF12" s="205"/>
      <c r="MG12" s="205"/>
      <c r="MH12" s="205"/>
      <c r="MI12" s="205"/>
      <c r="MJ12" s="205"/>
      <c r="MK12" s="205"/>
      <c r="ML12" s="205"/>
      <c r="MM12" s="205"/>
      <c r="MN12" s="205"/>
      <c r="MO12" s="205"/>
      <c r="MP12" s="205"/>
      <c r="MQ12" s="205"/>
      <c r="MR12" s="205"/>
      <c r="MS12" s="205"/>
      <c r="MT12" s="205"/>
      <c r="MU12" s="205"/>
      <c r="MV12" s="205"/>
      <c r="MW12" s="205"/>
      <c r="MX12" s="205"/>
      <c r="MY12" s="205"/>
      <c r="MZ12" s="205"/>
      <c r="NA12" s="205"/>
      <c r="NB12" s="205"/>
      <c r="NC12" s="205"/>
      <c r="ND12" s="205"/>
      <c r="NE12" s="205"/>
      <c r="NF12" s="205"/>
      <c r="NG12" s="205"/>
      <c r="NH12" s="205"/>
      <c r="NI12" s="205"/>
      <c r="NJ12" s="205"/>
      <c r="NK12" s="205"/>
      <c r="NL12" s="205"/>
      <c r="NM12" s="205"/>
      <c r="NN12" s="205"/>
      <c r="NO12" s="205"/>
      <c r="NP12" s="205"/>
      <c r="NQ12" s="205"/>
      <c r="NR12" s="205"/>
      <c r="NS12" s="205"/>
      <c r="NT12" s="205"/>
      <c r="NU12" s="205"/>
      <c r="NV12" s="205"/>
      <c r="NW12" s="205"/>
      <c r="NX12" s="205"/>
      <c r="NY12" s="205"/>
      <c r="NZ12" s="205"/>
      <c r="OA12" s="205"/>
      <c r="OB12" s="205"/>
      <c r="OC12" s="205"/>
      <c r="OD12" s="205"/>
      <c r="OE12" s="205"/>
      <c r="OF12" s="205"/>
      <c r="OG12" s="205"/>
      <c r="OH12" s="205"/>
      <c r="OI12" s="205"/>
      <c r="OJ12" s="205"/>
      <c r="OK12" s="205"/>
      <c r="OL12" s="205"/>
      <c r="OM12" s="205"/>
      <c r="ON12" s="205"/>
      <c r="OO12" s="205"/>
      <c r="OP12" s="205"/>
      <c r="OQ12" s="205"/>
      <c r="OR12" s="205"/>
      <c r="OS12" s="205"/>
      <c r="OT12" s="205"/>
      <c r="OU12" s="205"/>
      <c r="OV12" s="205"/>
      <c r="OW12" s="205"/>
      <c r="OX12" s="205"/>
      <c r="OY12" s="205"/>
      <c r="OZ12" s="205"/>
      <c r="PA12" s="205"/>
      <c r="PB12" s="205"/>
      <c r="PC12" s="205"/>
      <c r="PD12" s="205"/>
      <c r="PE12" s="205"/>
      <c r="PF12" s="205"/>
      <c r="PG12" s="205"/>
      <c r="PH12" s="205"/>
      <c r="PI12" s="205"/>
      <c r="PJ12" s="205"/>
      <c r="PK12" s="205"/>
      <c r="PL12" s="205"/>
      <c r="PM12" s="205"/>
      <c r="PN12" s="205"/>
      <c r="PO12" s="205"/>
      <c r="PP12" s="205"/>
      <c r="PQ12" s="205"/>
      <c r="PR12" s="205"/>
      <c r="PS12" s="205"/>
      <c r="PT12" s="205"/>
      <c r="PU12" s="205"/>
      <c r="PV12" s="205"/>
      <c r="PW12" s="205"/>
      <c r="PX12" s="205"/>
      <c r="PY12" s="205"/>
      <c r="PZ12" s="205"/>
      <c r="QA12" s="205"/>
      <c r="QB12" s="205"/>
      <c r="QC12" s="205"/>
      <c r="QD12" s="205"/>
      <c r="QE12" s="205"/>
      <c r="QF12" s="205"/>
      <c r="QG12" s="205"/>
      <c r="QH12" s="205"/>
      <c r="QI12" s="205"/>
      <c r="QJ12" s="205"/>
      <c r="QK12" s="205"/>
      <c r="QL12" s="205"/>
      <c r="QM12" s="205"/>
      <c r="QN12" s="205"/>
      <c r="QO12" s="205"/>
      <c r="QP12" s="205"/>
      <c r="QQ12" s="205"/>
      <c r="QR12" s="205"/>
      <c r="QS12" s="205"/>
      <c r="QT12" s="205"/>
      <c r="QU12" s="205"/>
      <c r="QV12" s="205"/>
      <c r="QW12" s="205"/>
      <c r="QX12" s="205"/>
      <c r="QY12" s="205"/>
      <c r="QZ12" s="205"/>
      <c r="RA12" s="205"/>
      <c r="RB12" s="205"/>
      <c r="RC12" s="205"/>
      <c r="RD12" s="205"/>
      <c r="RE12" s="205"/>
      <c r="RF12" s="205"/>
      <c r="RG12" s="205"/>
      <c r="RH12" s="205"/>
      <c r="RI12" s="205"/>
      <c r="RJ12" s="205"/>
      <c r="RK12" s="205"/>
      <c r="RL12" s="205"/>
      <c r="RM12" s="205"/>
      <c r="RN12" s="205"/>
      <c r="RO12" s="205"/>
      <c r="RP12" s="205"/>
      <c r="RQ12" s="205"/>
      <c r="RR12" s="205"/>
      <c r="RS12" s="205"/>
      <c r="RT12" s="205"/>
      <c r="RU12" s="205"/>
      <c r="RV12" s="205"/>
      <c r="RW12" s="205"/>
      <c r="RX12" s="205"/>
      <c r="RY12" s="205"/>
      <c r="RZ12" s="205"/>
      <c r="SA12" s="205"/>
      <c r="SB12" s="205"/>
      <c r="SC12" s="205"/>
      <c r="SD12" s="205"/>
      <c r="SE12" s="205"/>
      <c r="SF12" s="205"/>
      <c r="SG12" s="205"/>
      <c r="SH12" s="205"/>
      <c r="SI12" s="205"/>
      <c r="SJ12" s="205"/>
      <c r="SK12" s="205"/>
      <c r="SL12" s="205"/>
      <c r="SM12" s="205"/>
      <c r="SN12" s="205"/>
      <c r="SO12" s="205"/>
      <c r="SP12" s="205"/>
      <c r="SQ12" s="205"/>
      <c r="SR12" s="205"/>
      <c r="SS12" s="205"/>
      <c r="ST12" s="205"/>
      <c r="SU12" s="205"/>
      <c r="SV12" s="205"/>
      <c r="SW12" s="205"/>
      <c r="SX12" s="205"/>
      <c r="SY12" s="205"/>
      <c r="SZ12" s="205"/>
      <c r="TA12" s="205"/>
      <c r="TB12" s="205"/>
      <c r="TC12" s="205"/>
      <c r="TD12" s="205"/>
      <c r="TE12" s="205"/>
      <c r="TF12" s="205"/>
      <c r="TG12" s="205"/>
      <c r="TH12" s="205"/>
      <c r="TI12" s="205"/>
      <c r="TJ12" s="205"/>
      <c r="TK12" s="205"/>
      <c r="TL12" s="205"/>
      <c r="TM12" s="205"/>
      <c r="TN12" s="205"/>
      <c r="TO12" s="205"/>
      <c r="TP12" s="205"/>
      <c r="TQ12" s="205"/>
      <c r="TR12" s="205"/>
      <c r="TS12" s="205"/>
      <c r="TT12" s="205"/>
      <c r="TU12" s="205"/>
      <c r="TV12" s="205"/>
      <c r="TW12" s="205"/>
      <c r="TX12" s="205"/>
      <c r="TY12" s="205"/>
      <c r="TZ12" s="205"/>
      <c r="UA12" s="205"/>
      <c r="UB12" s="205"/>
      <c r="UC12" s="205"/>
      <c r="UD12" s="205"/>
      <c r="UE12" s="205"/>
      <c r="UF12" s="205"/>
      <c r="UG12" s="205"/>
      <c r="UH12" s="205"/>
      <c r="UI12" s="205"/>
      <c r="UJ12" s="205"/>
      <c r="UK12" s="205"/>
      <c r="UL12" s="205"/>
      <c r="UM12" s="205"/>
      <c r="UN12" s="205"/>
      <c r="UO12" s="205"/>
      <c r="UP12" s="205"/>
      <c r="UQ12" s="205"/>
      <c r="UR12" s="205"/>
      <c r="US12" s="205"/>
      <c r="UT12" s="205"/>
      <c r="UU12" s="205"/>
      <c r="UV12" s="205"/>
      <c r="UW12" s="205"/>
      <c r="UX12" s="205"/>
      <c r="UY12" s="205"/>
      <c r="UZ12" s="205"/>
      <c r="VA12" s="205"/>
      <c r="VB12" s="205"/>
      <c r="VC12" s="205"/>
      <c r="VD12" s="205"/>
      <c r="VE12" s="205"/>
      <c r="VF12" s="205"/>
      <c r="VG12" s="205"/>
      <c r="VH12" s="205"/>
      <c r="VI12" s="205"/>
      <c r="VJ12" s="205"/>
      <c r="VK12" s="205"/>
      <c r="VL12" s="205"/>
      <c r="VM12" s="205"/>
      <c r="VN12" s="205"/>
      <c r="VO12" s="205"/>
      <c r="VP12" s="205"/>
      <c r="VQ12" s="205"/>
      <c r="VR12" s="205"/>
      <c r="VS12" s="205"/>
      <c r="VT12" s="205"/>
      <c r="VU12" s="205"/>
      <c r="VV12" s="205"/>
      <c r="VW12" s="205"/>
      <c r="VX12" s="205"/>
      <c r="VY12" s="205"/>
      <c r="VZ12" s="205"/>
      <c r="WA12" s="205"/>
      <c r="WB12" s="205"/>
      <c r="WC12" s="205"/>
      <c r="WD12" s="205"/>
      <c r="WE12" s="205"/>
      <c r="WF12" s="205"/>
      <c r="WG12" s="205"/>
      <c r="WH12" s="205"/>
      <c r="WI12" s="205"/>
      <c r="WJ12" s="205"/>
      <c r="WK12" s="205"/>
      <c r="WL12" s="205"/>
      <c r="WM12" s="205"/>
      <c r="WN12" s="205"/>
      <c r="WO12" s="205"/>
      <c r="WP12" s="205"/>
      <c r="WQ12" s="205"/>
      <c r="WR12" s="205"/>
      <c r="WS12" s="205"/>
      <c r="WT12" s="205"/>
      <c r="WU12" s="205"/>
      <c r="WV12" s="205"/>
      <c r="WW12" s="205"/>
      <c r="WX12" s="205"/>
      <c r="WY12" s="205"/>
      <c r="WZ12" s="205"/>
      <c r="XA12" s="205"/>
      <c r="XB12" s="205"/>
      <c r="XC12" s="205"/>
      <c r="XD12" s="205"/>
      <c r="XE12" s="205"/>
      <c r="XF12" s="205"/>
      <c r="XG12" s="205"/>
      <c r="XH12" s="205"/>
      <c r="XI12" s="205"/>
      <c r="XJ12" s="205"/>
      <c r="XK12" s="205"/>
      <c r="XL12" s="205"/>
      <c r="XM12" s="205"/>
      <c r="XN12" s="205"/>
      <c r="XO12" s="205"/>
      <c r="XP12" s="205"/>
      <c r="XQ12" s="205"/>
      <c r="XR12" s="205"/>
      <c r="XS12" s="205"/>
      <c r="XT12" s="205"/>
    </row>
    <row r="13" spans="1:644" customFormat="1">
      <c r="A13" s="161"/>
      <c r="B13" s="92"/>
      <c r="C13" s="165"/>
      <c r="D13" s="166"/>
      <c r="E13" s="166"/>
      <c r="F13" s="164"/>
      <c r="G13" s="165"/>
      <c r="H13" s="166"/>
      <c r="I13" s="166"/>
      <c r="J13" s="164"/>
      <c r="K13" s="205"/>
      <c r="L13" s="205"/>
      <c r="M13" s="161"/>
      <c r="N13" s="92"/>
      <c r="O13" s="165"/>
      <c r="P13" s="166"/>
      <c r="Q13" s="166"/>
      <c r="R13" s="164"/>
      <c r="S13" s="165"/>
      <c r="T13" s="166"/>
      <c r="U13" s="166"/>
      <c r="V13" s="164"/>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5"/>
      <c r="EZ13" s="205"/>
      <c r="FA13" s="205"/>
      <c r="FB13" s="205"/>
      <c r="FC13" s="205"/>
      <c r="FD13" s="205"/>
      <c r="FE13" s="205"/>
      <c r="FF13" s="205"/>
      <c r="FG13" s="205"/>
      <c r="FH13" s="205"/>
      <c r="FI13" s="205"/>
      <c r="FJ13" s="205"/>
      <c r="FK13" s="205"/>
      <c r="FL13" s="205"/>
      <c r="FM13" s="205"/>
      <c r="FN13" s="205"/>
      <c r="FO13" s="205"/>
      <c r="FP13" s="205"/>
      <c r="FQ13" s="205"/>
      <c r="FR13" s="205"/>
      <c r="FS13" s="205"/>
      <c r="FT13" s="205"/>
      <c r="FU13" s="205"/>
      <c r="FV13" s="205"/>
      <c r="FW13" s="205"/>
      <c r="FX13" s="205"/>
      <c r="FY13" s="205"/>
      <c r="FZ13" s="205"/>
      <c r="GA13" s="205"/>
      <c r="GB13" s="205"/>
      <c r="GC13" s="205"/>
      <c r="GD13" s="205"/>
      <c r="GE13" s="205"/>
      <c r="GF13" s="205"/>
      <c r="GG13" s="205"/>
      <c r="GH13" s="205"/>
      <c r="GI13" s="205"/>
      <c r="GJ13" s="205"/>
      <c r="GK13" s="205"/>
      <c r="GL13" s="205"/>
      <c r="GM13" s="205"/>
      <c r="GN13" s="205"/>
      <c r="GO13" s="205"/>
      <c r="GP13" s="205"/>
      <c r="GQ13" s="205"/>
      <c r="GR13" s="205"/>
      <c r="GS13" s="205"/>
      <c r="GT13" s="205"/>
      <c r="GU13" s="205"/>
      <c r="GV13" s="205"/>
      <c r="GW13" s="205"/>
      <c r="GX13" s="205"/>
      <c r="GY13" s="205"/>
      <c r="GZ13" s="205"/>
      <c r="HA13" s="205"/>
      <c r="HB13" s="205"/>
      <c r="HC13" s="205"/>
      <c r="HD13" s="205"/>
      <c r="HE13" s="205"/>
      <c r="HF13" s="205"/>
      <c r="HG13" s="205"/>
      <c r="HH13" s="205"/>
      <c r="HI13" s="205"/>
      <c r="HJ13" s="205"/>
      <c r="HK13" s="205"/>
      <c r="HL13" s="205"/>
      <c r="HM13" s="205"/>
      <c r="HN13" s="205"/>
      <c r="HO13" s="205"/>
      <c r="HP13" s="205"/>
      <c r="HQ13" s="205"/>
      <c r="HR13" s="205"/>
      <c r="HS13" s="205"/>
      <c r="HT13" s="205"/>
      <c r="HU13" s="205"/>
      <c r="HV13" s="205"/>
      <c r="HW13" s="205"/>
      <c r="HX13" s="205"/>
      <c r="HY13" s="205"/>
      <c r="HZ13" s="205"/>
      <c r="IA13" s="205"/>
      <c r="IB13" s="205"/>
      <c r="IC13" s="205"/>
      <c r="ID13" s="205"/>
      <c r="IE13" s="205"/>
      <c r="IF13" s="205"/>
      <c r="IG13" s="205"/>
      <c r="IH13" s="205"/>
      <c r="II13" s="205"/>
      <c r="IJ13" s="205"/>
      <c r="IK13" s="205"/>
      <c r="IL13" s="205"/>
      <c r="IM13" s="205"/>
      <c r="IN13" s="205"/>
      <c r="IO13" s="205"/>
      <c r="IP13" s="205"/>
      <c r="IQ13" s="205"/>
      <c r="IR13" s="205"/>
      <c r="IS13" s="205"/>
      <c r="IT13" s="205"/>
      <c r="IU13" s="205"/>
      <c r="IV13" s="205"/>
      <c r="IW13" s="205"/>
      <c r="IX13" s="205"/>
      <c r="IY13" s="205"/>
      <c r="IZ13" s="205"/>
      <c r="JA13" s="205"/>
      <c r="JB13" s="205"/>
      <c r="JC13" s="205"/>
      <c r="JD13" s="205"/>
      <c r="JE13" s="205"/>
      <c r="JF13" s="205"/>
      <c r="JG13" s="205"/>
      <c r="JH13" s="205"/>
      <c r="JI13" s="205"/>
      <c r="JJ13" s="205"/>
      <c r="JK13" s="205"/>
      <c r="JL13" s="205"/>
      <c r="JM13" s="205"/>
      <c r="JN13" s="205"/>
      <c r="JO13" s="205"/>
      <c r="JP13" s="205"/>
      <c r="JQ13" s="205"/>
      <c r="JR13" s="205"/>
      <c r="JS13" s="205"/>
      <c r="JT13" s="205"/>
      <c r="JU13" s="205"/>
      <c r="JV13" s="205"/>
      <c r="JW13" s="205"/>
      <c r="JX13" s="205"/>
      <c r="JY13" s="205"/>
      <c r="JZ13" s="205"/>
      <c r="KA13" s="205"/>
      <c r="KB13" s="205"/>
      <c r="KC13" s="205"/>
      <c r="KD13" s="205"/>
      <c r="KE13" s="205"/>
      <c r="KF13" s="205"/>
      <c r="KG13" s="205"/>
      <c r="KH13" s="205"/>
      <c r="KI13" s="205"/>
      <c r="KJ13" s="205"/>
      <c r="KK13" s="205"/>
      <c r="KL13" s="205"/>
      <c r="KM13" s="205"/>
      <c r="KN13" s="205"/>
      <c r="KO13" s="205"/>
      <c r="KP13" s="205"/>
      <c r="KQ13" s="205"/>
      <c r="KR13" s="205"/>
      <c r="KS13" s="205"/>
      <c r="KT13" s="205"/>
      <c r="KU13" s="205"/>
      <c r="KV13" s="205"/>
      <c r="KW13" s="205"/>
      <c r="KX13" s="205"/>
      <c r="KY13" s="205"/>
      <c r="KZ13" s="205"/>
      <c r="LA13" s="205"/>
      <c r="LB13" s="205"/>
      <c r="LC13" s="205"/>
      <c r="LD13" s="205"/>
      <c r="LE13" s="205"/>
      <c r="LF13" s="205"/>
      <c r="LG13" s="205"/>
      <c r="LH13" s="205"/>
      <c r="LI13" s="205"/>
      <c r="LJ13" s="205"/>
      <c r="LK13" s="205"/>
      <c r="LL13" s="205"/>
      <c r="LM13" s="205"/>
      <c r="LN13" s="205"/>
      <c r="LO13" s="205"/>
      <c r="LP13" s="205"/>
      <c r="LQ13" s="205"/>
      <c r="LR13" s="205"/>
      <c r="LS13" s="205"/>
      <c r="LT13" s="205"/>
      <c r="LU13" s="205"/>
      <c r="LV13" s="205"/>
      <c r="LW13" s="205"/>
      <c r="LX13" s="205"/>
      <c r="LY13" s="205"/>
      <c r="LZ13" s="205"/>
      <c r="MA13" s="205"/>
      <c r="MB13" s="205"/>
      <c r="MC13" s="205"/>
      <c r="MD13" s="205"/>
      <c r="ME13" s="205"/>
      <c r="MF13" s="205"/>
      <c r="MG13" s="205"/>
      <c r="MH13" s="205"/>
      <c r="MI13" s="205"/>
      <c r="MJ13" s="205"/>
      <c r="MK13" s="205"/>
      <c r="ML13" s="205"/>
      <c r="MM13" s="205"/>
      <c r="MN13" s="205"/>
      <c r="MO13" s="205"/>
      <c r="MP13" s="205"/>
      <c r="MQ13" s="205"/>
      <c r="MR13" s="205"/>
      <c r="MS13" s="205"/>
      <c r="MT13" s="205"/>
      <c r="MU13" s="205"/>
      <c r="MV13" s="205"/>
      <c r="MW13" s="205"/>
      <c r="MX13" s="205"/>
      <c r="MY13" s="205"/>
      <c r="MZ13" s="205"/>
      <c r="NA13" s="205"/>
      <c r="NB13" s="205"/>
      <c r="NC13" s="205"/>
      <c r="ND13" s="205"/>
      <c r="NE13" s="205"/>
      <c r="NF13" s="205"/>
      <c r="NG13" s="205"/>
      <c r="NH13" s="205"/>
      <c r="NI13" s="205"/>
      <c r="NJ13" s="205"/>
      <c r="NK13" s="205"/>
      <c r="NL13" s="205"/>
      <c r="NM13" s="205"/>
      <c r="NN13" s="205"/>
      <c r="NO13" s="205"/>
      <c r="NP13" s="205"/>
      <c r="NQ13" s="205"/>
      <c r="NR13" s="205"/>
      <c r="NS13" s="205"/>
      <c r="NT13" s="205"/>
      <c r="NU13" s="205"/>
      <c r="NV13" s="205"/>
      <c r="NW13" s="205"/>
      <c r="NX13" s="205"/>
      <c r="NY13" s="205"/>
      <c r="NZ13" s="205"/>
      <c r="OA13" s="205"/>
      <c r="OB13" s="205"/>
      <c r="OC13" s="205"/>
      <c r="OD13" s="205"/>
      <c r="OE13" s="205"/>
      <c r="OF13" s="205"/>
      <c r="OG13" s="205"/>
      <c r="OH13" s="205"/>
      <c r="OI13" s="205"/>
      <c r="OJ13" s="205"/>
      <c r="OK13" s="205"/>
      <c r="OL13" s="205"/>
      <c r="OM13" s="205"/>
      <c r="ON13" s="205"/>
      <c r="OO13" s="205"/>
      <c r="OP13" s="205"/>
      <c r="OQ13" s="205"/>
      <c r="OR13" s="205"/>
      <c r="OS13" s="205"/>
      <c r="OT13" s="205"/>
      <c r="OU13" s="205"/>
      <c r="OV13" s="205"/>
      <c r="OW13" s="205"/>
      <c r="OX13" s="205"/>
      <c r="OY13" s="205"/>
      <c r="OZ13" s="205"/>
      <c r="PA13" s="205"/>
      <c r="PB13" s="205"/>
      <c r="PC13" s="205"/>
      <c r="PD13" s="205"/>
      <c r="PE13" s="205"/>
      <c r="PF13" s="205"/>
      <c r="PG13" s="205"/>
      <c r="PH13" s="205"/>
      <c r="PI13" s="205"/>
      <c r="PJ13" s="205"/>
      <c r="PK13" s="205"/>
      <c r="PL13" s="205"/>
      <c r="PM13" s="205"/>
      <c r="PN13" s="205"/>
      <c r="PO13" s="205"/>
      <c r="PP13" s="205"/>
      <c r="PQ13" s="205"/>
      <c r="PR13" s="205"/>
      <c r="PS13" s="205"/>
      <c r="PT13" s="205"/>
      <c r="PU13" s="205"/>
      <c r="PV13" s="205"/>
      <c r="PW13" s="205"/>
      <c r="PX13" s="205"/>
      <c r="PY13" s="205"/>
      <c r="PZ13" s="205"/>
      <c r="QA13" s="205"/>
      <c r="QB13" s="205"/>
      <c r="QC13" s="205"/>
      <c r="QD13" s="205"/>
      <c r="QE13" s="205"/>
      <c r="QF13" s="205"/>
      <c r="QG13" s="205"/>
      <c r="QH13" s="205"/>
      <c r="QI13" s="205"/>
      <c r="QJ13" s="205"/>
      <c r="QK13" s="205"/>
      <c r="QL13" s="205"/>
      <c r="QM13" s="205"/>
      <c r="QN13" s="205"/>
      <c r="QO13" s="205"/>
      <c r="QP13" s="205"/>
      <c r="QQ13" s="205"/>
      <c r="QR13" s="205"/>
      <c r="QS13" s="205"/>
      <c r="QT13" s="205"/>
      <c r="QU13" s="205"/>
      <c r="QV13" s="205"/>
      <c r="QW13" s="205"/>
      <c r="QX13" s="205"/>
      <c r="QY13" s="205"/>
      <c r="QZ13" s="205"/>
      <c r="RA13" s="205"/>
      <c r="RB13" s="205"/>
      <c r="RC13" s="205"/>
      <c r="RD13" s="205"/>
      <c r="RE13" s="205"/>
      <c r="RF13" s="205"/>
      <c r="RG13" s="205"/>
      <c r="RH13" s="205"/>
      <c r="RI13" s="205"/>
      <c r="RJ13" s="205"/>
      <c r="RK13" s="205"/>
      <c r="RL13" s="205"/>
      <c r="RM13" s="205"/>
      <c r="RN13" s="205"/>
      <c r="RO13" s="205"/>
      <c r="RP13" s="205"/>
      <c r="RQ13" s="205"/>
      <c r="RR13" s="205"/>
      <c r="RS13" s="205"/>
      <c r="RT13" s="205"/>
      <c r="RU13" s="205"/>
      <c r="RV13" s="205"/>
      <c r="RW13" s="205"/>
      <c r="RX13" s="205"/>
      <c r="RY13" s="205"/>
      <c r="RZ13" s="205"/>
      <c r="SA13" s="205"/>
      <c r="SB13" s="205"/>
      <c r="SC13" s="205"/>
      <c r="SD13" s="205"/>
      <c r="SE13" s="205"/>
      <c r="SF13" s="205"/>
      <c r="SG13" s="205"/>
      <c r="SH13" s="205"/>
      <c r="SI13" s="205"/>
      <c r="SJ13" s="205"/>
      <c r="SK13" s="205"/>
      <c r="SL13" s="205"/>
      <c r="SM13" s="205"/>
      <c r="SN13" s="205"/>
      <c r="SO13" s="205"/>
      <c r="SP13" s="205"/>
      <c r="SQ13" s="205"/>
      <c r="SR13" s="205"/>
      <c r="SS13" s="205"/>
      <c r="ST13" s="205"/>
      <c r="SU13" s="205"/>
      <c r="SV13" s="205"/>
      <c r="SW13" s="205"/>
      <c r="SX13" s="205"/>
      <c r="SY13" s="205"/>
      <c r="SZ13" s="205"/>
      <c r="TA13" s="205"/>
      <c r="TB13" s="205"/>
      <c r="TC13" s="205"/>
      <c r="TD13" s="205"/>
      <c r="TE13" s="205"/>
      <c r="TF13" s="205"/>
      <c r="TG13" s="205"/>
      <c r="TH13" s="205"/>
      <c r="TI13" s="205"/>
      <c r="TJ13" s="205"/>
      <c r="TK13" s="205"/>
      <c r="TL13" s="205"/>
      <c r="TM13" s="205"/>
      <c r="TN13" s="205"/>
      <c r="TO13" s="205"/>
      <c r="TP13" s="205"/>
      <c r="TQ13" s="205"/>
      <c r="TR13" s="205"/>
      <c r="TS13" s="205"/>
      <c r="TT13" s="205"/>
      <c r="TU13" s="205"/>
      <c r="TV13" s="205"/>
      <c r="TW13" s="205"/>
      <c r="TX13" s="205"/>
      <c r="TY13" s="205"/>
      <c r="TZ13" s="205"/>
      <c r="UA13" s="205"/>
      <c r="UB13" s="205"/>
      <c r="UC13" s="205"/>
      <c r="UD13" s="205"/>
      <c r="UE13" s="205"/>
      <c r="UF13" s="205"/>
      <c r="UG13" s="205"/>
      <c r="UH13" s="205"/>
      <c r="UI13" s="205"/>
      <c r="UJ13" s="205"/>
      <c r="UK13" s="205"/>
      <c r="UL13" s="205"/>
      <c r="UM13" s="205"/>
      <c r="UN13" s="205"/>
      <c r="UO13" s="205"/>
      <c r="UP13" s="205"/>
      <c r="UQ13" s="205"/>
      <c r="UR13" s="205"/>
      <c r="US13" s="205"/>
      <c r="UT13" s="205"/>
      <c r="UU13" s="205"/>
      <c r="UV13" s="205"/>
      <c r="UW13" s="205"/>
      <c r="UX13" s="205"/>
      <c r="UY13" s="205"/>
      <c r="UZ13" s="205"/>
      <c r="VA13" s="205"/>
      <c r="VB13" s="205"/>
      <c r="VC13" s="205"/>
      <c r="VD13" s="205"/>
      <c r="VE13" s="205"/>
      <c r="VF13" s="205"/>
      <c r="VG13" s="205"/>
      <c r="VH13" s="205"/>
      <c r="VI13" s="205"/>
      <c r="VJ13" s="205"/>
      <c r="VK13" s="205"/>
      <c r="VL13" s="205"/>
      <c r="VM13" s="205"/>
      <c r="VN13" s="205"/>
      <c r="VO13" s="205"/>
      <c r="VP13" s="205"/>
      <c r="VQ13" s="205"/>
      <c r="VR13" s="205"/>
      <c r="VS13" s="205"/>
      <c r="VT13" s="205"/>
      <c r="VU13" s="205"/>
      <c r="VV13" s="205"/>
      <c r="VW13" s="205"/>
      <c r="VX13" s="205"/>
      <c r="VY13" s="205"/>
      <c r="VZ13" s="205"/>
      <c r="WA13" s="205"/>
      <c r="WB13" s="205"/>
      <c r="WC13" s="205"/>
      <c r="WD13" s="205"/>
      <c r="WE13" s="205"/>
      <c r="WF13" s="205"/>
      <c r="WG13" s="205"/>
      <c r="WH13" s="205"/>
      <c r="WI13" s="205"/>
      <c r="WJ13" s="205"/>
      <c r="WK13" s="205"/>
      <c r="WL13" s="205"/>
      <c r="WM13" s="205"/>
      <c r="WN13" s="205"/>
      <c r="WO13" s="205"/>
      <c r="WP13" s="205"/>
      <c r="WQ13" s="205"/>
      <c r="WR13" s="205"/>
      <c r="WS13" s="205"/>
      <c r="WT13" s="205"/>
      <c r="WU13" s="205"/>
      <c r="WV13" s="205"/>
      <c r="WW13" s="205"/>
      <c r="WX13" s="205"/>
      <c r="WY13" s="205"/>
      <c r="WZ13" s="205"/>
      <c r="XA13" s="205"/>
      <c r="XB13" s="205"/>
      <c r="XC13" s="205"/>
      <c r="XD13" s="205"/>
      <c r="XE13" s="205"/>
      <c r="XF13" s="205"/>
      <c r="XG13" s="205"/>
      <c r="XH13" s="205"/>
      <c r="XI13" s="205"/>
      <c r="XJ13" s="205"/>
      <c r="XK13" s="205"/>
      <c r="XL13" s="205"/>
      <c r="XM13" s="205"/>
      <c r="XN13" s="205"/>
      <c r="XO13" s="205"/>
      <c r="XP13" s="205"/>
      <c r="XQ13" s="205"/>
      <c r="XR13" s="205"/>
      <c r="XS13" s="205"/>
      <c r="XT13" s="205"/>
    </row>
    <row r="14" spans="1:644" customFormat="1">
      <c r="A14" s="161"/>
      <c r="B14" s="92"/>
      <c r="C14" s="165"/>
      <c r="D14" s="166"/>
      <c r="E14" s="166"/>
      <c r="F14" s="164"/>
      <c r="G14" s="165"/>
      <c r="H14" s="166"/>
      <c r="I14" s="166"/>
      <c r="J14" s="164"/>
      <c r="K14" s="205"/>
      <c r="L14" s="205"/>
      <c r="M14" s="161"/>
      <c r="N14" s="92"/>
      <c r="O14" s="165"/>
      <c r="P14" s="166"/>
      <c r="Q14" s="166"/>
      <c r="R14" s="164"/>
      <c r="S14" s="165"/>
      <c r="T14" s="166"/>
      <c r="U14" s="166"/>
      <c r="V14" s="164"/>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205"/>
      <c r="BG14" s="205"/>
      <c r="BH14" s="205"/>
      <c r="BI14" s="205"/>
      <c r="BJ14" s="205"/>
      <c r="BK14" s="205"/>
      <c r="BL14" s="205"/>
      <c r="BM14" s="205"/>
      <c r="BN14" s="205"/>
      <c r="BO14" s="205"/>
      <c r="BP14" s="205"/>
      <c r="BQ14" s="205"/>
      <c r="BR14" s="205"/>
      <c r="BS14" s="205"/>
      <c r="BT14" s="205"/>
      <c r="BU14" s="205"/>
      <c r="BV14" s="205"/>
      <c r="BW14" s="205"/>
      <c r="BX14" s="205"/>
      <c r="BY14" s="205"/>
      <c r="BZ14" s="205"/>
      <c r="CA14" s="205"/>
      <c r="CB14" s="205"/>
      <c r="CC14" s="205"/>
      <c r="CD14" s="205"/>
      <c r="CE14" s="205"/>
      <c r="CF14" s="205"/>
      <c r="CG14" s="205"/>
      <c r="CH14" s="205"/>
      <c r="CI14" s="205"/>
      <c r="CJ14" s="205"/>
      <c r="CK14" s="205"/>
      <c r="CL14" s="205"/>
      <c r="CM14" s="205"/>
      <c r="CN14" s="205"/>
      <c r="CO14" s="205"/>
      <c r="CP14" s="205"/>
      <c r="CQ14" s="205"/>
      <c r="CR14" s="205"/>
      <c r="CS14" s="205"/>
      <c r="CT14" s="205"/>
      <c r="CU14" s="205"/>
      <c r="CV14" s="205"/>
      <c r="CW14" s="205"/>
      <c r="CX14" s="205"/>
      <c r="CY14" s="205"/>
      <c r="CZ14" s="205"/>
      <c r="DA14" s="205"/>
      <c r="DB14" s="205"/>
      <c r="DC14" s="205"/>
      <c r="DD14" s="205"/>
      <c r="DE14" s="205"/>
      <c r="DF14" s="205"/>
      <c r="DG14" s="205"/>
      <c r="DH14" s="205"/>
      <c r="DI14" s="205"/>
      <c r="DJ14" s="205"/>
      <c r="DK14" s="205"/>
      <c r="DL14" s="205"/>
      <c r="DM14" s="205"/>
      <c r="DN14" s="205"/>
      <c r="DO14" s="205"/>
      <c r="DP14" s="205"/>
      <c r="DQ14" s="205"/>
      <c r="DR14" s="205"/>
      <c r="DS14" s="205"/>
      <c r="DT14" s="205"/>
      <c r="DU14" s="205"/>
      <c r="DV14" s="205"/>
      <c r="DW14" s="205"/>
      <c r="DX14" s="205"/>
      <c r="DY14" s="205"/>
      <c r="DZ14" s="205"/>
      <c r="EA14" s="205"/>
      <c r="EB14" s="205"/>
      <c r="EC14" s="205"/>
      <c r="ED14" s="205"/>
      <c r="EE14" s="205"/>
      <c r="EF14" s="205"/>
      <c r="EG14" s="205"/>
      <c r="EH14" s="205"/>
      <c r="EI14" s="205"/>
      <c r="EJ14" s="205"/>
      <c r="EK14" s="205"/>
      <c r="EL14" s="205"/>
      <c r="EM14" s="205"/>
      <c r="EN14" s="205"/>
      <c r="EO14" s="205"/>
      <c r="EP14" s="205"/>
      <c r="EQ14" s="205"/>
      <c r="ER14" s="205"/>
      <c r="ES14" s="205"/>
      <c r="ET14" s="205"/>
      <c r="EU14" s="205"/>
      <c r="EV14" s="205"/>
      <c r="EW14" s="205"/>
      <c r="EX14" s="205"/>
      <c r="EY14" s="205"/>
      <c r="EZ14" s="205"/>
      <c r="FA14" s="205"/>
      <c r="FB14" s="205"/>
      <c r="FC14" s="205"/>
      <c r="FD14" s="205"/>
      <c r="FE14" s="205"/>
      <c r="FF14" s="205"/>
      <c r="FG14" s="205"/>
      <c r="FH14" s="205"/>
      <c r="FI14" s="205"/>
      <c r="FJ14" s="205"/>
      <c r="FK14" s="205"/>
      <c r="FL14" s="205"/>
      <c r="FM14" s="205"/>
      <c r="FN14" s="205"/>
      <c r="FO14" s="205"/>
      <c r="FP14" s="205"/>
      <c r="FQ14" s="205"/>
      <c r="FR14" s="205"/>
      <c r="FS14" s="205"/>
      <c r="FT14" s="205"/>
      <c r="FU14" s="205"/>
      <c r="FV14" s="205"/>
      <c r="FW14" s="205"/>
      <c r="FX14" s="205"/>
      <c r="FY14" s="205"/>
      <c r="FZ14" s="205"/>
      <c r="GA14" s="205"/>
      <c r="GB14" s="205"/>
      <c r="GC14" s="205"/>
      <c r="GD14" s="205"/>
      <c r="GE14" s="205"/>
      <c r="GF14" s="205"/>
      <c r="GG14" s="205"/>
      <c r="GH14" s="205"/>
      <c r="GI14" s="205"/>
      <c r="GJ14" s="205"/>
      <c r="GK14" s="205"/>
      <c r="GL14" s="205"/>
      <c r="GM14" s="205"/>
      <c r="GN14" s="205"/>
      <c r="GO14" s="205"/>
      <c r="GP14" s="205"/>
      <c r="GQ14" s="205"/>
      <c r="GR14" s="205"/>
      <c r="GS14" s="205"/>
      <c r="GT14" s="205"/>
      <c r="GU14" s="205"/>
      <c r="GV14" s="205"/>
      <c r="GW14" s="205"/>
      <c r="GX14" s="205"/>
      <c r="GY14" s="205"/>
      <c r="GZ14" s="205"/>
      <c r="HA14" s="205"/>
      <c r="HB14" s="205"/>
      <c r="HC14" s="205"/>
      <c r="HD14" s="205"/>
      <c r="HE14" s="205"/>
      <c r="HF14" s="205"/>
      <c r="HG14" s="205"/>
      <c r="HH14" s="205"/>
      <c r="HI14" s="205"/>
      <c r="HJ14" s="205"/>
      <c r="HK14" s="205"/>
      <c r="HL14" s="205"/>
      <c r="HM14" s="205"/>
      <c r="HN14" s="205"/>
      <c r="HO14" s="205"/>
      <c r="HP14" s="205"/>
      <c r="HQ14" s="205"/>
      <c r="HR14" s="205"/>
      <c r="HS14" s="205"/>
      <c r="HT14" s="205"/>
      <c r="HU14" s="205"/>
      <c r="HV14" s="205"/>
      <c r="HW14" s="205"/>
      <c r="HX14" s="205"/>
      <c r="HY14" s="205"/>
      <c r="HZ14" s="205"/>
      <c r="IA14" s="205"/>
      <c r="IB14" s="205"/>
      <c r="IC14" s="205"/>
      <c r="ID14" s="205"/>
      <c r="IE14" s="205"/>
      <c r="IF14" s="205"/>
      <c r="IG14" s="205"/>
      <c r="IH14" s="205"/>
      <c r="II14" s="205"/>
      <c r="IJ14" s="205"/>
      <c r="IK14" s="205"/>
      <c r="IL14" s="205"/>
      <c r="IM14" s="205"/>
      <c r="IN14" s="205"/>
      <c r="IO14" s="205"/>
      <c r="IP14" s="205"/>
      <c r="IQ14" s="205"/>
      <c r="IR14" s="205"/>
      <c r="IS14" s="205"/>
      <c r="IT14" s="205"/>
      <c r="IU14" s="205"/>
      <c r="IV14" s="205"/>
      <c r="IW14" s="205"/>
      <c r="IX14" s="205"/>
      <c r="IY14" s="205"/>
      <c r="IZ14" s="205"/>
      <c r="JA14" s="205"/>
      <c r="JB14" s="205"/>
      <c r="JC14" s="205"/>
      <c r="JD14" s="205"/>
      <c r="JE14" s="205"/>
      <c r="JF14" s="205"/>
      <c r="JG14" s="205"/>
      <c r="JH14" s="205"/>
      <c r="JI14" s="205"/>
      <c r="JJ14" s="205"/>
      <c r="JK14" s="205"/>
      <c r="JL14" s="205"/>
      <c r="JM14" s="205"/>
      <c r="JN14" s="205"/>
      <c r="JO14" s="205"/>
      <c r="JP14" s="205"/>
      <c r="JQ14" s="205"/>
      <c r="JR14" s="205"/>
      <c r="JS14" s="205"/>
      <c r="JT14" s="205"/>
      <c r="JU14" s="205"/>
      <c r="JV14" s="205"/>
      <c r="JW14" s="205"/>
      <c r="JX14" s="205"/>
      <c r="JY14" s="205"/>
      <c r="JZ14" s="205"/>
      <c r="KA14" s="205"/>
      <c r="KB14" s="205"/>
      <c r="KC14" s="205"/>
      <c r="KD14" s="205"/>
      <c r="KE14" s="205"/>
      <c r="KF14" s="205"/>
      <c r="KG14" s="205"/>
      <c r="KH14" s="205"/>
      <c r="KI14" s="205"/>
      <c r="KJ14" s="205"/>
      <c r="KK14" s="205"/>
      <c r="KL14" s="205"/>
      <c r="KM14" s="205"/>
      <c r="KN14" s="205"/>
      <c r="KO14" s="205"/>
      <c r="KP14" s="205"/>
      <c r="KQ14" s="205"/>
      <c r="KR14" s="205"/>
      <c r="KS14" s="205"/>
      <c r="KT14" s="205"/>
      <c r="KU14" s="205"/>
      <c r="KV14" s="205"/>
      <c r="KW14" s="205"/>
      <c r="KX14" s="205"/>
      <c r="KY14" s="205"/>
      <c r="KZ14" s="205"/>
      <c r="LA14" s="205"/>
      <c r="LB14" s="205"/>
      <c r="LC14" s="205"/>
      <c r="LD14" s="205"/>
      <c r="LE14" s="205"/>
      <c r="LF14" s="205"/>
      <c r="LG14" s="205"/>
      <c r="LH14" s="205"/>
      <c r="LI14" s="205"/>
      <c r="LJ14" s="205"/>
      <c r="LK14" s="205"/>
      <c r="LL14" s="205"/>
      <c r="LM14" s="205"/>
      <c r="LN14" s="205"/>
      <c r="LO14" s="205"/>
      <c r="LP14" s="205"/>
      <c r="LQ14" s="205"/>
      <c r="LR14" s="205"/>
      <c r="LS14" s="205"/>
      <c r="LT14" s="205"/>
      <c r="LU14" s="205"/>
      <c r="LV14" s="205"/>
      <c r="LW14" s="205"/>
      <c r="LX14" s="205"/>
      <c r="LY14" s="205"/>
      <c r="LZ14" s="205"/>
      <c r="MA14" s="205"/>
      <c r="MB14" s="205"/>
      <c r="MC14" s="205"/>
      <c r="MD14" s="205"/>
      <c r="ME14" s="205"/>
      <c r="MF14" s="205"/>
      <c r="MG14" s="205"/>
      <c r="MH14" s="205"/>
      <c r="MI14" s="205"/>
      <c r="MJ14" s="205"/>
      <c r="MK14" s="205"/>
      <c r="ML14" s="205"/>
      <c r="MM14" s="205"/>
      <c r="MN14" s="205"/>
      <c r="MO14" s="205"/>
      <c r="MP14" s="205"/>
      <c r="MQ14" s="205"/>
      <c r="MR14" s="205"/>
      <c r="MS14" s="205"/>
      <c r="MT14" s="205"/>
      <c r="MU14" s="205"/>
      <c r="MV14" s="205"/>
      <c r="MW14" s="205"/>
      <c r="MX14" s="205"/>
      <c r="MY14" s="205"/>
      <c r="MZ14" s="205"/>
      <c r="NA14" s="205"/>
      <c r="NB14" s="205"/>
      <c r="NC14" s="205"/>
      <c r="ND14" s="205"/>
      <c r="NE14" s="205"/>
      <c r="NF14" s="205"/>
      <c r="NG14" s="205"/>
      <c r="NH14" s="205"/>
      <c r="NI14" s="205"/>
      <c r="NJ14" s="205"/>
      <c r="NK14" s="205"/>
      <c r="NL14" s="205"/>
      <c r="NM14" s="205"/>
      <c r="NN14" s="205"/>
      <c r="NO14" s="205"/>
      <c r="NP14" s="205"/>
      <c r="NQ14" s="205"/>
      <c r="NR14" s="205"/>
      <c r="NS14" s="205"/>
      <c r="NT14" s="205"/>
      <c r="NU14" s="205"/>
      <c r="NV14" s="205"/>
      <c r="NW14" s="205"/>
      <c r="NX14" s="205"/>
      <c r="NY14" s="205"/>
      <c r="NZ14" s="205"/>
      <c r="OA14" s="205"/>
      <c r="OB14" s="205"/>
      <c r="OC14" s="205"/>
      <c r="OD14" s="205"/>
      <c r="OE14" s="205"/>
      <c r="OF14" s="205"/>
      <c r="OG14" s="205"/>
      <c r="OH14" s="205"/>
      <c r="OI14" s="205"/>
      <c r="OJ14" s="205"/>
      <c r="OK14" s="205"/>
      <c r="OL14" s="205"/>
      <c r="OM14" s="205"/>
      <c r="ON14" s="205"/>
      <c r="OO14" s="205"/>
      <c r="OP14" s="205"/>
      <c r="OQ14" s="205"/>
      <c r="OR14" s="205"/>
      <c r="OS14" s="205"/>
      <c r="OT14" s="205"/>
      <c r="OU14" s="205"/>
      <c r="OV14" s="205"/>
      <c r="OW14" s="205"/>
      <c r="OX14" s="205"/>
      <c r="OY14" s="205"/>
      <c r="OZ14" s="205"/>
      <c r="PA14" s="205"/>
      <c r="PB14" s="205"/>
      <c r="PC14" s="205"/>
      <c r="PD14" s="205"/>
      <c r="PE14" s="205"/>
      <c r="PF14" s="205"/>
      <c r="PG14" s="205"/>
      <c r="PH14" s="205"/>
      <c r="PI14" s="205"/>
      <c r="PJ14" s="205"/>
      <c r="PK14" s="205"/>
      <c r="PL14" s="205"/>
      <c r="PM14" s="205"/>
      <c r="PN14" s="205"/>
      <c r="PO14" s="205"/>
      <c r="PP14" s="205"/>
      <c r="PQ14" s="205"/>
      <c r="PR14" s="205"/>
      <c r="PS14" s="205"/>
      <c r="PT14" s="205"/>
      <c r="PU14" s="205"/>
      <c r="PV14" s="205"/>
      <c r="PW14" s="205"/>
      <c r="PX14" s="205"/>
      <c r="PY14" s="205"/>
      <c r="PZ14" s="205"/>
      <c r="QA14" s="205"/>
      <c r="QB14" s="205"/>
      <c r="QC14" s="205"/>
      <c r="QD14" s="205"/>
      <c r="QE14" s="205"/>
      <c r="QF14" s="205"/>
      <c r="QG14" s="205"/>
      <c r="QH14" s="205"/>
      <c r="QI14" s="205"/>
      <c r="QJ14" s="205"/>
      <c r="QK14" s="205"/>
      <c r="QL14" s="205"/>
      <c r="QM14" s="205"/>
      <c r="QN14" s="205"/>
      <c r="QO14" s="205"/>
      <c r="QP14" s="205"/>
      <c r="QQ14" s="205"/>
      <c r="QR14" s="205"/>
      <c r="QS14" s="205"/>
      <c r="QT14" s="205"/>
      <c r="QU14" s="205"/>
      <c r="QV14" s="205"/>
      <c r="QW14" s="205"/>
      <c r="QX14" s="205"/>
      <c r="QY14" s="205"/>
      <c r="QZ14" s="205"/>
      <c r="RA14" s="205"/>
      <c r="RB14" s="205"/>
      <c r="RC14" s="205"/>
      <c r="RD14" s="205"/>
      <c r="RE14" s="205"/>
      <c r="RF14" s="205"/>
      <c r="RG14" s="205"/>
      <c r="RH14" s="205"/>
      <c r="RI14" s="205"/>
      <c r="RJ14" s="205"/>
      <c r="RK14" s="205"/>
      <c r="RL14" s="205"/>
      <c r="RM14" s="205"/>
      <c r="RN14" s="205"/>
      <c r="RO14" s="205"/>
      <c r="RP14" s="205"/>
      <c r="RQ14" s="205"/>
      <c r="RR14" s="205"/>
      <c r="RS14" s="205"/>
      <c r="RT14" s="205"/>
      <c r="RU14" s="205"/>
      <c r="RV14" s="205"/>
      <c r="RW14" s="205"/>
      <c r="RX14" s="205"/>
      <c r="RY14" s="205"/>
      <c r="RZ14" s="205"/>
      <c r="SA14" s="205"/>
      <c r="SB14" s="205"/>
      <c r="SC14" s="205"/>
      <c r="SD14" s="205"/>
      <c r="SE14" s="205"/>
      <c r="SF14" s="205"/>
      <c r="SG14" s="205"/>
      <c r="SH14" s="205"/>
      <c r="SI14" s="205"/>
      <c r="SJ14" s="205"/>
      <c r="SK14" s="205"/>
      <c r="SL14" s="205"/>
      <c r="SM14" s="205"/>
      <c r="SN14" s="205"/>
      <c r="SO14" s="205"/>
      <c r="SP14" s="205"/>
      <c r="SQ14" s="205"/>
      <c r="SR14" s="205"/>
      <c r="SS14" s="205"/>
      <c r="ST14" s="205"/>
      <c r="SU14" s="205"/>
      <c r="SV14" s="205"/>
      <c r="SW14" s="205"/>
      <c r="SX14" s="205"/>
      <c r="SY14" s="205"/>
      <c r="SZ14" s="205"/>
      <c r="TA14" s="205"/>
      <c r="TB14" s="205"/>
      <c r="TC14" s="205"/>
      <c r="TD14" s="205"/>
      <c r="TE14" s="205"/>
      <c r="TF14" s="205"/>
      <c r="TG14" s="205"/>
      <c r="TH14" s="205"/>
      <c r="TI14" s="205"/>
      <c r="TJ14" s="205"/>
      <c r="TK14" s="205"/>
      <c r="TL14" s="205"/>
      <c r="TM14" s="205"/>
      <c r="TN14" s="205"/>
      <c r="TO14" s="205"/>
      <c r="TP14" s="205"/>
      <c r="TQ14" s="205"/>
      <c r="TR14" s="205"/>
      <c r="TS14" s="205"/>
      <c r="TT14" s="205"/>
      <c r="TU14" s="205"/>
      <c r="TV14" s="205"/>
      <c r="TW14" s="205"/>
      <c r="TX14" s="205"/>
      <c r="TY14" s="205"/>
      <c r="TZ14" s="205"/>
      <c r="UA14" s="205"/>
      <c r="UB14" s="205"/>
      <c r="UC14" s="205"/>
      <c r="UD14" s="205"/>
      <c r="UE14" s="205"/>
      <c r="UF14" s="205"/>
      <c r="UG14" s="205"/>
      <c r="UH14" s="205"/>
      <c r="UI14" s="205"/>
      <c r="UJ14" s="205"/>
      <c r="UK14" s="205"/>
      <c r="UL14" s="205"/>
      <c r="UM14" s="205"/>
      <c r="UN14" s="205"/>
      <c r="UO14" s="205"/>
      <c r="UP14" s="205"/>
      <c r="UQ14" s="205"/>
      <c r="UR14" s="205"/>
      <c r="US14" s="205"/>
      <c r="UT14" s="205"/>
      <c r="UU14" s="205"/>
      <c r="UV14" s="205"/>
      <c r="UW14" s="205"/>
      <c r="UX14" s="205"/>
      <c r="UY14" s="205"/>
      <c r="UZ14" s="205"/>
      <c r="VA14" s="205"/>
      <c r="VB14" s="205"/>
      <c r="VC14" s="205"/>
      <c r="VD14" s="205"/>
      <c r="VE14" s="205"/>
      <c r="VF14" s="205"/>
      <c r="VG14" s="205"/>
      <c r="VH14" s="205"/>
      <c r="VI14" s="205"/>
      <c r="VJ14" s="205"/>
      <c r="VK14" s="205"/>
      <c r="VL14" s="205"/>
      <c r="VM14" s="205"/>
      <c r="VN14" s="205"/>
      <c r="VO14" s="205"/>
      <c r="VP14" s="205"/>
      <c r="VQ14" s="205"/>
      <c r="VR14" s="205"/>
      <c r="VS14" s="205"/>
      <c r="VT14" s="205"/>
      <c r="VU14" s="205"/>
      <c r="VV14" s="205"/>
      <c r="VW14" s="205"/>
      <c r="VX14" s="205"/>
      <c r="VY14" s="205"/>
      <c r="VZ14" s="205"/>
      <c r="WA14" s="205"/>
      <c r="WB14" s="205"/>
      <c r="WC14" s="205"/>
      <c r="WD14" s="205"/>
      <c r="WE14" s="205"/>
      <c r="WF14" s="205"/>
      <c r="WG14" s="205"/>
      <c r="WH14" s="205"/>
      <c r="WI14" s="205"/>
      <c r="WJ14" s="205"/>
      <c r="WK14" s="205"/>
      <c r="WL14" s="205"/>
      <c r="WM14" s="205"/>
      <c r="WN14" s="205"/>
      <c r="WO14" s="205"/>
      <c r="WP14" s="205"/>
      <c r="WQ14" s="205"/>
      <c r="WR14" s="205"/>
      <c r="WS14" s="205"/>
      <c r="WT14" s="205"/>
      <c r="WU14" s="205"/>
      <c r="WV14" s="205"/>
      <c r="WW14" s="205"/>
      <c r="WX14" s="205"/>
      <c r="WY14" s="205"/>
      <c r="WZ14" s="205"/>
      <c r="XA14" s="205"/>
      <c r="XB14" s="205"/>
      <c r="XC14" s="205"/>
      <c r="XD14" s="205"/>
      <c r="XE14" s="205"/>
      <c r="XF14" s="205"/>
      <c r="XG14" s="205"/>
      <c r="XH14" s="205"/>
      <c r="XI14" s="205"/>
      <c r="XJ14" s="205"/>
      <c r="XK14" s="205"/>
      <c r="XL14" s="205"/>
      <c r="XM14" s="205"/>
      <c r="XN14" s="205"/>
      <c r="XO14" s="205"/>
      <c r="XP14" s="205"/>
      <c r="XQ14" s="205"/>
      <c r="XR14" s="205"/>
      <c r="XS14" s="205"/>
      <c r="XT14" s="205"/>
    </row>
    <row r="15" spans="1:644" customFormat="1">
      <c r="A15" s="161"/>
      <c r="B15" s="92"/>
      <c r="C15" s="165"/>
      <c r="D15" s="166"/>
      <c r="E15" s="166"/>
      <c r="F15" s="164"/>
      <c r="G15" s="165"/>
      <c r="H15" s="166"/>
      <c r="I15" s="166"/>
      <c r="J15" s="164"/>
      <c r="K15" s="205"/>
      <c r="L15" s="205"/>
      <c r="M15" s="161"/>
      <c r="N15" s="92"/>
      <c r="O15" s="165"/>
      <c r="P15" s="166"/>
      <c r="Q15" s="166"/>
      <c r="R15" s="164"/>
      <c r="S15" s="165"/>
      <c r="T15" s="166"/>
      <c r="U15" s="166"/>
      <c r="V15" s="164"/>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205"/>
      <c r="BE15" s="205"/>
      <c r="BF15" s="205"/>
      <c r="BG15" s="205"/>
      <c r="BH15" s="205"/>
      <c r="BI15" s="205"/>
      <c r="BJ15" s="205"/>
      <c r="BK15" s="205"/>
      <c r="BL15" s="205"/>
      <c r="BM15" s="205"/>
      <c r="BN15" s="205"/>
      <c r="BO15" s="205"/>
      <c r="BP15" s="205"/>
      <c r="BQ15" s="205"/>
      <c r="BR15" s="205"/>
      <c r="BS15" s="205"/>
      <c r="BT15" s="205"/>
      <c r="BU15" s="205"/>
      <c r="BV15" s="205"/>
      <c r="BW15" s="205"/>
      <c r="BX15" s="205"/>
      <c r="BY15" s="205"/>
      <c r="BZ15" s="205"/>
      <c r="CA15" s="205"/>
      <c r="CB15" s="205"/>
      <c r="CC15" s="205"/>
      <c r="CD15" s="205"/>
      <c r="CE15" s="205"/>
      <c r="CF15" s="205"/>
      <c r="CG15" s="205"/>
      <c r="CH15" s="205"/>
      <c r="CI15" s="205"/>
      <c r="CJ15" s="205"/>
      <c r="CK15" s="205"/>
      <c r="CL15" s="205"/>
      <c r="CM15" s="205"/>
      <c r="CN15" s="205"/>
      <c r="CO15" s="205"/>
      <c r="CP15" s="205"/>
      <c r="CQ15" s="205"/>
      <c r="CR15" s="205"/>
      <c r="CS15" s="205"/>
      <c r="CT15" s="205"/>
      <c r="CU15" s="205"/>
      <c r="CV15" s="205"/>
      <c r="CW15" s="205"/>
      <c r="CX15" s="205"/>
      <c r="CY15" s="205"/>
      <c r="CZ15" s="205"/>
      <c r="DA15" s="205"/>
      <c r="DB15" s="205"/>
      <c r="DC15" s="205"/>
      <c r="DD15" s="205"/>
      <c r="DE15" s="205"/>
      <c r="DF15" s="205"/>
      <c r="DG15" s="205"/>
      <c r="DH15" s="205"/>
      <c r="DI15" s="205"/>
      <c r="DJ15" s="205"/>
      <c r="DK15" s="205"/>
      <c r="DL15" s="205"/>
      <c r="DM15" s="205"/>
      <c r="DN15" s="205"/>
      <c r="DO15" s="205"/>
      <c r="DP15" s="205"/>
      <c r="DQ15" s="205"/>
      <c r="DR15" s="205"/>
      <c r="DS15" s="205"/>
      <c r="DT15" s="205"/>
      <c r="DU15" s="205"/>
      <c r="DV15" s="205"/>
      <c r="DW15" s="205"/>
      <c r="DX15" s="205"/>
      <c r="DY15" s="205"/>
      <c r="DZ15" s="205"/>
      <c r="EA15" s="205"/>
      <c r="EB15" s="205"/>
      <c r="EC15" s="205"/>
      <c r="ED15" s="205"/>
      <c r="EE15" s="205"/>
      <c r="EF15" s="205"/>
      <c r="EG15" s="205"/>
      <c r="EH15" s="205"/>
      <c r="EI15" s="205"/>
      <c r="EJ15" s="205"/>
      <c r="EK15" s="205"/>
      <c r="EL15" s="205"/>
      <c r="EM15" s="205"/>
      <c r="EN15" s="205"/>
      <c r="EO15" s="205"/>
      <c r="EP15" s="205"/>
      <c r="EQ15" s="205"/>
      <c r="ER15" s="205"/>
      <c r="ES15" s="205"/>
      <c r="ET15" s="205"/>
      <c r="EU15" s="205"/>
      <c r="EV15" s="205"/>
      <c r="EW15" s="205"/>
      <c r="EX15" s="205"/>
      <c r="EY15" s="205"/>
      <c r="EZ15" s="205"/>
      <c r="FA15" s="205"/>
      <c r="FB15" s="205"/>
      <c r="FC15" s="205"/>
      <c r="FD15" s="205"/>
      <c r="FE15" s="205"/>
      <c r="FF15" s="205"/>
      <c r="FG15" s="205"/>
      <c r="FH15" s="205"/>
      <c r="FI15" s="205"/>
      <c r="FJ15" s="205"/>
      <c r="FK15" s="205"/>
      <c r="FL15" s="205"/>
      <c r="FM15" s="205"/>
      <c r="FN15" s="205"/>
      <c r="FO15" s="205"/>
      <c r="FP15" s="205"/>
      <c r="FQ15" s="205"/>
      <c r="FR15" s="205"/>
      <c r="FS15" s="205"/>
      <c r="FT15" s="205"/>
      <c r="FU15" s="205"/>
      <c r="FV15" s="205"/>
      <c r="FW15" s="205"/>
      <c r="FX15" s="205"/>
      <c r="FY15" s="205"/>
      <c r="FZ15" s="205"/>
      <c r="GA15" s="205"/>
      <c r="GB15" s="205"/>
      <c r="GC15" s="205"/>
      <c r="GD15" s="205"/>
      <c r="GE15" s="205"/>
      <c r="GF15" s="205"/>
      <c r="GG15" s="205"/>
      <c r="GH15" s="205"/>
      <c r="GI15" s="205"/>
      <c r="GJ15" s="205"/>
      <c r="GK15" s="205"/>
      <c r="GL15" s="205"/>
      <c r="GM15" s="205"/>
      <c r="GN15" s="205"/>
      <c r="GO15" s="205"/>
      <c r="GP15" s="205"/>
      <c r="GQ15" s="205"/>
      <c r="GR15" s="205"/>
      <c r="GS15" s="205"/>
      <c r="GT15" s="205"/>
      <c r="GU15" s="205"/>
      <c r="GV15" s="205"/>
      <c r="GW15" s="205"/>
      <c r="GX15" s="205"/>
      <c r="GY15" s="205"/>
      <c r="GZ15" s="205"/>
      <c r="HA15" s="205"/>
      <c r="HB15" s="205"/>
      <c r="HC15" s="205"/>
      <c r="HD15" s="205"/>
      <c r="HE15" s="205"/>
      <c r="HF15" s="205"/>
      <c r="HG15" s="205"/>
      <c r="HH15" s="205"/>
      <c r="HI15" s="205"/>
      <c r="HJ15" s="205"/>
      <c r="HK15" s="205"/>
      <c r="HL15" s="205"/>
      <c r="HM15" s="205"/>
      <c r="HN15" s="205"/>
      <c r="HO15" s="205"/>
      <c r="HP15" s="205"/>
      <c r="HQ15" s="205"/>
      <c r="HR15" s="205"/>
      <c r="HS15" s="205"/>
      <c r="HT15" s="205"/>
      <c r="HU15" s="205"/>
      <c r="HV15" s="205"/>
      <c r="HW15" s="205"/>
      <c r="HX15" s="205"/>
      <c r="HY15" s="205"/>
      <c r="HZ15" s="205"/>
      <c r="IA15" s="205"/>
      <c r="IB15" s="205"/>
      <c r="IC15" s="205"/>
      <c r="ID15" s="205"/>
      <c r="IE15" s="205"/>
      <c r="IF15" s="205"/>
      <c r="IG15" s="205"/>
      <c r="IH15" s="205"/>
      <c r="II15" s="205"/>
      <c r="IJ15" s="205"/>
      <c r="IK15" s="205"/>
      <c r="IL15" s="205"/>
      <c r="IM15" s="205"/>
      <c r="IN15" s="205"/>
      <c r="IO15" s="205"/>
      <c r="IP15" s="205"/>
      <c r="IQ15" s="205"/>
      <c r="IR15" s="205"/>
      <c r="IS15" s="205"/>
      <c r="IT15" s="205"/>
      <c r="IU15" s="205"/>
      <c r="IV15" s="205"/>
      <c r="IW15" s="205"/>
      <c r="IX15" s="205"/>
      <c r="IY15" s="205"/>
      <c r="IZ15" s="205"/>
      <c r="JA15" s="205"/>
      <c r="JB15" s="205"/>
      <c r="JC15" s="205"/>
      <c r="JD15" s="205"/>
      <c r="JE15" s="205"/>
      <c r="JF15" s="205"/>
      <c r="JG15" s="205"/>
      <c r="JH15" s="205"/>
      <c r="JI15" s="205"/>
      <c r="JJ15" s="205"/>
      <c r="JK15" s="205"/>
      <c r="JL15" s="205"/>
      <c r="JM15" s="205"/>
      <c r="JN15" s="205"/>
      <c r="JO15" s="205"/>
      <c r="JP15" s="205"/>
      <c r="JQ15" s="205"/>
      <c r="JR15" s="205"/>
      <c r="JS15" s="205"/>
      <c r="JT15" s="205"/>
      <c r="JU15" s="205"/>
      <c r="JV15" s="205"/>
      <c r="JW15" s="205"/>
      <c r="JX15" s="205"/>
      <c r="JY15" s="205"/>
      <c r="JZ15" s="205"/>
      <c r="KA15" s="205"/>
      <c r="KB15" s="205"/>
      <c r="KC15" s="205"/>
      <c r="KD15" s="205"/>
      <c r="KE15" s="205"/>
      <c r="KF15" s="205"/>
      <c r="KG15" s="205"/>
      <c r="KH15" s="205"/>
      <c r="KI15" s="205"/>
      <c r="KJ15" s="205"/>
      <c r="KK15" s="205"/>
      <c r="KL15" s="205"/>
      <c r="KM15" s="205"/>
      <c r="KN15" s="205"/>
      <c r="KO15" s="205"/>
      <c r="KP15" s="205"/>
      <c r="KQ15" s="205"/>
      <c r="KR15" s="205"/>
      <c r="KS15" s="205"/>
      <c r="KT15" s="205"/>
      <c r="KU15" s="205"/>
      <c r="KV15" s="205"/>
      <c r="KW15" s="205"/>
      <c r="KX15" s="205"/>
      <c r="KY15" s="205"/>
      <c r="KZ15" s="205"/>
      <c r="LA15" s="205"/>
      <c r="LB15" s="205"/>
      <c r="LC15" s="205"/>
      <c r="LD15" s="205"/>
      <c r="LE15" s="205"/>
      <c r="LF15" s="205"/>
      <c r="LG15" s="205"/>
      <c r="LH15" s="205"/>
      <c r="LI15" s="205"/>
      <c r="LJ15" s="205"/>
      <c r="LK15" s="205"/>
      <c r="LL15" s="205"/>
      <c r="LM15" s="205"/>
      <c r="LN15" s="205"/>
      <c r="LO15" s="205"/>
      <c r="LP15" s="205"/>
      <c r="LQ15" s="205"/>
      <c r="LR15" s="205"/>
      <c r="LS15" s="205"/>
      <c r="LT15" s="205"/>
      <c r="LU15" s="205"/>
      <c r="LV15" s="205"/>
      <c r="LW15" s="205"/>
      <c r="LX15" s="205"/>
      <c r="LY15" s="205"/>
      <c r="LZ15" s="205"/>
      <c r="MA15" s="205"/>
      <c r="MB15" s="205"/>
      <c r="MC15" s="205"/>
      <c r="MD15" s="205"/>
      <c r="ME15" s="205"/>
      <c r="MF15" s="205"/>
      <c r="MG15" s="205"/>
      <c r="MH15" s="205"/>
      <c r="MI15" s="205"/>
      <c r="MJ15" s="205"/>
      <c r="MK15" s="205"/>
      <c r="ML15" s="205"/>
      <c r="MM15" s="205"/>
      <c r="MN15" s="205"/>
      <c r="MO15" s="205"/>
      <c r="MP15" s="205"/>
      <c r="MQ15" s="205"/>
      <c r="MR15" s="205"/>
      <c r="MS15" s="205"/>
      <c r="MT15" s="205"/>
      <c r="MU15" s="205"/>
      <c r="MV15" s="205"/>
      <c r="MW15" s="205"/>
      <c r="MX15" s="205"/>
      <c r="MY15" s="205"/>
      <c r="MZ15" s="205"/>
      <c r="NA15" s="205"/>
      <c r="NB15" s="205"/>
      <c r="NC15" s="205"/>
      <c r="ND15" s="205"/>
      <c r="NE15" s="205"/>
      <c r="NF15" s="205"/>
      <c r="NG15" s="205"/>
      <c r="NH15" s="205"/>
      <c r="NI15" s="205"/>
      <c r="NJ15" s="205"/>
      <c r="NK15" s="205"/>
      <c r="NL15" s="205"/>
      <c r="NM15" s="205"/>
      <c r="NN15" s="205"/>
      <c r="NO15" s="205"/>
      <c r="NP15" s="205"/>
      <c r="NQ15" s="205"/>
      <c r="NR15" s="205"/>
      <c r="NS15" s="205"/>
      <c r="NT15" s="205"/>
      <c r="NU15" s="205"/>
      <c r="NV15" s="205"/>
      <c r="NW15" s="205"/>
      <c r="NX15" s="205"/>
      <c r="NY15" s="205"/>
      <c r="NZ15" s="205"/>
      <c r="OA15" s="205"/>
      <c r="OB15" s="205"/>
      <c r="OC15" s="205"/>
      <c r="OD15" s="205"/>
      <c r="OE15" s="205"/>
      <c r="OF15" s="205"/>
      <c r="OG15" s="205"/>
      <c r="OH15" s="205"/>
      <c r="OI15" s="205"/>
      <c r="OJ15" s="205"/>
      <c r="OK15" s="205"/>
      <c r="OL15" s="205"/>
      <c r="OM15" s="205"/>
      <c r="ON15" s="205"/>
      <c r="OO15" s="205"/>
      <c r="OP15" s="205"/>
      <c r="OQ15" s="205"/>
      <c r="OR15" s="205"/>
      <c r="OS15" s="205"/>
      <c r="OT15" s="205"/>
      <c r="OU15" s="205"/>
      <c r="OV15" s="205"/>
      <c r="OW15" s="205"/>
      <c r="OX15" s="205"/>
      <c r="OY15" s="205"/>
      <c r="OZ15" s="205"/>
      <c r="PA15" s="205"/>
      <c r="PB15" s="205"/>
      <c r="PC15" s="205"/>
      <c r="PD15" s="205"/>
      <c r="PE15" s="205"/>
      <c r="PF15" s="205"/>
      <c r="PG15" s="205"/>
      <c r="PH15" s="205"/>
      <c r="PI15" s="205"/>
      <c r="PJ15" s="205"/>
      <c r="PK15" s="205"/>
      <c r="PL15" s="205"/>
      <c r="PM15" s="205"/>
      <c r="PN15" s="205"/>
      <c r="PO15" s="205"/>
      <c r="PP15" s="205"/>
      <c r="PQ15" s="205"/>
      <c r="PR15" s="205"/>
      <c r="PS15" s="205"/>
      <c r="PT15" s="205"/>
      <c r="PU15" s="205"/>
      <c r="PV15" s="205"/>
      <c r="PW15" s="205"/>
      <c r="PX15" s="205"/>
      <c r="PY15" s="205"/>
      <c r="PZ15" s="205"/>
      <c r="QA15" s="205"/>
      <c r="QB15" s="205"/>
      <c r="QC15" s="205"/>
      <c r="QD15" s="205"/>
      <c r="QE15" s="205"/>
      <c r="QF15" s="205"/>
      <c r="QG15" s="205"/>
      <c r="QH15" s="205"/>
      <c r="QI15" s="205"/>
      <c r="QJ15" s="205"/>
      <c r="QK15" s="205"/>
      <c r="QL15" s="205"/>
      <c r="QM15" s="205"/>
      <c r="QN15" s="205"/>
      <c r="QO15" s="205"/>
      <c r="QP15" s="205"/>
      <c r="QQ15" s="205"/>
      <c r="QR15" s="205"/>
      <c r="QS15" s="205"/>
      <c r="QT15" s="205"/>
      <c r="QU15" s="205"/>
      <c r="QV15" s="205"/>
      <c r="QW15" s="205"/>
      <c r="QX15" s="205"/>
      <c r="QY15" s="205"/>
      <c r="QZ15" s="205"/>
      <c r="RA15" s="205"/>
      <c r="RB15" s="205"/>
      <c r="RC15" s="205"/>
      <c r="RD15" s="205"/>
      <c r="RE15" s="205"/>
      <c r="RF15" s="205"/>
      <c r="RG15" s="205"/>
      <c r="RH15" s="205"/>
      <c r="RI15" s="205"/>
      <c r="RJ15" s="205"/>
      <c r="RK15" s="205"/>
      <c r="RL15" s="205"/>
      <c r="RM15" s="205"/>
      <c r="RN15" s="205"/>
      <c r="RO15" s="205"/>
      <c r="RP15" s="205"/>
      <c r="RQ15" s="205"/>
      <c r="RR15" s="205"/>
      <c r="RS15" s="205"/>
      <c r="RT15" s="205"/>
      <c r="RU15" s="205"/>
      <c r="RV15" s="205"/>
      <c r="RW15" s="205"/>
      <c r="RX15" s="205"/>
      <c r="RY15" s="205"/>
      <c r="RZ15" s="205"/>
      <c r="SA15" s="205"/>
      <c r="SB15" s="205"/>
      <c r="SC15" s="205"/>
      <c r="SD15" s="205"/>
      <c r="SE15" s="205"/>
      <c r="SF15" s="205"/>
      <c r="SG15" s="205"/>
      <c r="SH15" s="205"/>
      <c r="SI15" s="205"/>
      <c r="SJ15" s="205"/>
      <c r="SK15" s="205"/>
      <c r="SL15" s="205"/>
      <c r="SM15" s="205"/>
      <c r="SN15" s="205"/>
      <c r="SO15" s="205"/>
      <c r="SP15" s="205"/>
      <c r="SQ15" s="205"/>
      <c r="SR15" s="205"/>
      <c r="SS15" s="205"/>
      <c r="ST15" s="205"/>
      <c r="SU15" s="205"/>
      <c r="SV15" s="205"/>
      <c r="SW15" s="205"/>
      <c r="SX15" s="205"/>
      <c r="SY15" s="205"/>
      <c r="SZ15" s="205"/>
      <c r="TA15" s="205"/>
      <c r="TB15" s="205"/>
      <c r="TC15" s="205"/>
      <c r="TD15" s="205"/>
      <c r="TE15" s="205"/>
      <c r="TF15" s="205"/>
      <c r="TG15" s="205"/>
      <c r="TH15" s="205"/>
      <c r="TI15" s="205"/>
      <c r="TJ15" s="205"/>
      <c r="TK15" s="205"/>
      <c r="TL15" s="205"/>
      <c r="TM15" s="205"/>
      <c r="TN15" s="205"/>
      <c r="TO15" s="205"/>
      <c r="TP15" s="205"/>
      <c r="TQ15" s="205"/>
      <c r="TR15" s="205"/>
      <c r="TS15" s="205"/>
      <c r="TT15" s="205"/>
      <c r="TU15" s="205"/>
      <c r="TV15" s="205"/>
      <c r="TW15" s="205"/>
      <c r="TX15" s="205"/>
      <c r="TY15" s="205"/>
      <c r="TZ15" s="205"/>
      <c r="UA15" s="205"/>
      <c r="UB15" s="205"/>
      <c r="UC15" s="205"/>
      <c r="UD15" s="205"/>
      <c r="UE15" s="205"/>
      <c r="UF15" s="205"/>
      <c r="UG15" s="205"/>
      <c r="UH15" s="205"/>
      <c r="UI15" s="205"/>
      <c r="UJ15" s="205"/>
      <c r="UK15" s="205"/>
      <c r="UL15" s="205"/>
      <c r="UM15" s="205"/>
      <c r="UN15" s="205"/>
      <c r="UO15" s="205"/>
      <c r="UP15" s="205"/>
      <c r="UQ15" s="205"/>
      <c r="UR15" s="205"/>
      <c r="US15" s="205"/>
      <c r="UT15" s="205"/>
      <c r="UU15" s="205"/>
      <c r="UV15" s="205"/>
      <c r="UW15" s="205"/>
      <c r="UX15" s="205"/>
      <c r="UY15" s="205"/>
      <c r="UZ15" s="205"/>
      <c r="VA15" s="205"/>
      <c r="VB15" s="205"/>
      <c r="VC15" s="205"/>
      <c r="VD15" s="205"/>
      <c r="VE15" s="205"/>
      <c r="VF15" s="205"/>
      <c r="VG15" s="205"/>
      <c r="VH15" s="205"/>
      <c r="VI15" s="205"/>
      <c r="VJ15" s="205"/>
      <c r="VK15" s="205"/>
      <c r="VL15" s="205"/>
      <c r="VM15" s="205"/>
      <c r="VN15" s="205"/>
      <c r="VO15" s="205"/>
      <c r="VP15" s="205"/>
      <c r="VQ15" s="205"/>
      <c r="VR15" s="205"/>
      <c r="VS15" s="205"/>
      <c r="VT15" s="205"/>
      <c r="VU15" s="205"/>
      <c r="VV15" s="205"/>
      <c r="VW15" s="205"/>
      <c r="VX15" s="205"/>
      <c r="VY15" s="205"/>
      <c r="VZ15" s="205"/>
      <c r="WA15" s="205"/>
      <c r="WB15" s="205"/>
      <c r="WC15" s="205"/>
      <c r="WD15" s="205"/>
      <c r="WE15" s="205"/>
      <c r="WF15" s="205"/>
      <c r="WG15" s="205"/>
      <c r="WH15" s="205"/>
      <c r="WI15" s="205"/>
      <c r="WJ15" s="205"/>
      <c r="WK15" s="205"/>
      <c r="WL15" s="205"/>
      <c r="WM15" s="205"/>
      <c r="WN15" s="205"/>
      <c r="WO15" s="205"/>
      <c r="WP15" s="205"/>
      <c r="WQ15" s="205"/>
      <c r="WR15" s="205"/>
      <c r="WS15" s="205"/>
      <c r="WT15" s="205"/>
      <c r="WU15" s="205"/>
      <c r="WV15" s="205"/>
      <c r="WW15" s="205"/>
      <c r="WX15" s="205"/>
      <c r="WY15" s="205"/>
      <c r="WZ15" s="205"/>
      <c r="XA15" s="205"/>
      <c r="XB15" s="205"/>
      <c r="XC15" s="205"/>
      <c r="XD15" s="205"/>
      <c r="XE15" s="205"/>
      <c r="XF15" s="205"/>
      <c r="XG15" s="205"/>
      <c r="XH15" s="205"/>
      <c r="XI15" s="205"/>
      <c r="XJ15" s="205"/>
      <c r="XK15" s="205"/>
      <c r="XL15" s="205"/>
      <c r="XM15" s="205"/>
      <c r="XN15" s="205"/>
      <c r="XO15" s="205"/>
      <c r="XP15" s="205"/>
      <c r="XQ15" s="205"/>
      <c r="XR15" s="205"/>
      <c r="XS15" s="205"/>
      <c r="XT15" s="205"/>
    </row>
    <row r="16" spans="1:644" customFormat="1">
      <c r="A16" s="161"/>
      <c r="B16" s="92"/>
      <c r="C16" s="165"/>
      <c r="D16" s="166"/>
      <c r="E16" s="166"/>
      <c r="F16" s="164"/>
      <c r="G16" s="165"/>
      <c r="H16" s="166"/>
      <c r="I16" s="166"/>
      <c r="J16" s="164"/>
      <c r="K16" s="205"/>
      <c r="L16" s="205"/>
      <c r="M16" s="161"/>
      <c r="N16" s="92"/>
      <c r="O16" s="165"/>
      <c r="P16" s="166"/>
      <c r="Q16" s="166"/>
      <c r="R16" s="164"/>
      <c r="S16" s="165"/>
      <c r="T16" s="166"/>
      <c r="U16" s="166"/>
      <c r="V16" s="164"/>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5"/>
      <c r="BF16" s="205"/>
      <c r="BG16" s="205"/>
      <c r="BH16" s="205"/>
      <c r="BI16" s="205"/>
      <c r="BJ16" s="205"/>
      <c r="BK16" s="205"/>
      <c r="BL16" s="205"/>
      <c r="BM16" s="205"/>
      <c r="BN16" s="205"/>
      <c r="BO16" s="205"/>
      <c r="BP16" s="205"/>
      <c r="BQ16" s="205"/>
      <c r="BR16" s="205"/>
      <c r="BS16" s="205"/>
      <c r="BT16" s="205"/>
      <c r="BU16" s="205"/>
      <c r="BV16" s="205"/>
      <c r="BW16" s="205"/>
      <c r="BX16" s="205"/>
      <c r="BY16" s="205"/>
      <c r="BZ16" s="205"/>
      <c r="CA16" s="205"/>
      <c r="CB16" s="205"/>
      <c r="CC16" s="205"/>
      <c r="CD16" s="205"/>
      <c r="CE16" s="205"/>
      <c r="CF16" s="205"/>
      <c r="CG16" s="205"/>
      <c r="CH16" s="205"/>
      <c r="CI16" s="205"/>
      <c r="CJ16" s="205"/>
      <c r="CK16" s="205"/>
      <c r="CL16" s="205"/>
      <c r="CM16" s="205"/>
      <c r="CN16" s="205"/>
      <c r="CO16" s="205"/>
      <c r="CP16" s="205"/>
      <c r="CQ16" s="205"/>
      <c r="CR16" s="205"/>
      <c r="CS16" s="205"/>
      <c r="CT16" s="205"/>
      <c r="CU16" s="205"/>
      <c r="CV16" s="205"/>
      <c r="CW16" s="205"/>
      <c r="CX16" s="205"/>
      <c r="CY16" s="205"/>
      <c r="CZ16" s="205"/>
      <c r="DA16" s="205"/>
      <c r="DB16" s="205"/>
      <c r="DC16" s="205"/>
      <c r="DD16" s="205"/>
      <c r="DE16" s="205"/>
      <c r="DF16" s="205"/>
      <c r="DG16" s="205"/>
      <c r="DH16" s="205"/>
      <c r="DI16" s="205"/>
      <c r="DJ16" s="205"/>
      <c r="DK16" s="205"/>
      <c r="DL16" s="205"/>
      <c r="DM16" s="205"/>
      <c r="DN16" s="205"/>
      <c r="DO16" s="205"/>
      <c r="DP16" s="205"/>
      <c r="DQ16" s="205"/>
      <c r="DR16" s="205"/>
      <c r="DS16" s="205"/>
      <c r="DT16" s="205"/>
      <c r="DU16" s="205"/>
      <c r="DV16" s="205"/>
      <c r="DW16" s="205"/>
      <c r="DX16" s="205"/>
      <c r="DY16" s="205"/>
      <c r="DZ16" s="205"/>
      <c r="EA16" s="205"/>
      <c r="EB16" s="205"/>
      <c r="EC16" s="205"/>
      <c r="ED16" s="205"/>
      <c r="EE16" s="205"/>
      <c r="EF16" s="205"/>
      <c r="EG16" s="205"/>
      <c r="EH16" s="205"/>
      <c r="EI16" s="205"/>
      <c r="EJ16" s="205"/>
      <c r="EK16" s="205"/>
      <c r="EL16" s="205"/>
      <c r="EM16" s="205"/>
      <c r="EN16" s="205"/>
      <c r="EO16" s="205"/>
      <c r="EP16" s="205"/>
      <c r="EQ16" s="205"/>
      <c r="ER16" s="205"/>
      <c r="ES16" s="205"/>
      <c r="ET16" s="205"/>
      <c r="EU16" s="205"/>
      <c r="EV16" s="205"/>
      <c r="EW16" s="205"/>
      <c r="EX16" s="205"/>
      <c r="EY16" s="205"/>
      <c r="EZ16" s="205"/>
      <c r="FA16" s="205"/>
      <c r="FB16" s="205"/>
      <c r="FC16" s="205"/>
      <c r="FD16" s="205"/>
      <c r="FE16" s="205"/>
      <c r="FF16" s="205"/>
      <c r="FG16" s="205"/>
      <c r="FH16" s="205"/>
      <c r="FI16" s="205"/>
      <c r="FJ16" s="205"/>
      <c r="FK16" s="205"/>
      <c r="FL16" s="205"/>
      <c r="FM16" s="205"/>
      <c r="FN16" s="205"/>
      <c r="FO16" s="205"/>
      <c r="FP16" s="205"/>
      <c r="FQ16" s="205"/>
      <c r="FR16" s="205"/>
      <c r="FS16" s="205"/>
      <c r="FT16" s="205"/>
      <c r="FU16" s="205"/>
      <c r="FV16" s="205"/>
      <c r="FW16" s="205"/>
      <c r="FX16" s="205"/>
      <c r="FY16" s="205"/>
      <c r="FZ16" s="205"/>
      <c r="GA16" s="205"/>
      <c r="GB16" s="205"/>
      <c r="GC16" s="205"/>
      <c r="GD16" s="205"/>
      <c r="GE16" s="205"/>
      <c r="GF16" s="205"/>
      <c r="GG16" s="205"/>
      <c r="GH16" s="205"/>
      <c r="GI16" s="205"/>
      <c r="GJ16" s="205"/>
      <c r="GK16" s="205"/>
      <c r="GL16" s="205"/>
      <c r="GM16" s="205"/>
      <c r="GN16" s="205"/>
      <c r="GO16" s="205"/>
      <c r="GP16" s="205"/>
      <c r="GQ16" s="205"/>
      <c r="GR16" s="205"/>
      <c r="GS16" s="205"/>
      <c r="GT16" s="205"/>
      <c r="GU16" s="205"/>
      <c r="GV16" s="205"/>
      <c r="GW16" s="205"/>
      <c r="GX16" s="205"/>
      <c r="GY16" s="205"/>
      <c r="GZ16" s="205"/>
      <c r="HA16" s="205"/>
      <c r="HB16" s="205"/>
      <c r="HC16" s="205"/>
      <c r="HD16" s="205"/>
      <c r="HE16" s="205"/>
      <c r="HF16" s="205"/>
      <c r="HG16" s="205"/>
      <c r="HH16" s="205"/>
      <c r="HI16" s="205"/>
      <c r="HJ16" s="205"/>
      <c r="HK16" s="205"/>
      <c r="HL16" s="205"/>
      <c r="HM16" s="205"/>
      <c r="HN16" s="205"/>
      <c r="HO16" s="205"/>
      <c r="HP16" s="205"/>
      <c r="HQ16" s="205"/>
      <c r="HR16" s="205"/>
      <c r="HS16" s="205"/>
      <c r="HT16" s="205"/>
      <c r="HU16" s="205"/>
      <c r="HV16" s="205"/>
      <c r="HW16" s="205"/>
      <c r="HX16" s="205"/>
      <c r="HY16" s="205"/>
      <c r="HZ16" s="205"/>
      <c r="IA16" s="205"/>
      <c r="IB16" s="205"/>
      <c r="IC16" s="205"/>
      <c r="ID16" s="205"/>
      <c r="IE16" s="205"/>
      <c r="IF16" s="205"/>
      <c r="IG16" s="205"/>
      <c r="IH16" s="205"/>
      <c r="II16" s="205"/>
      <c r="IJ16" s="205"/>
      <c r="IK16" s="205"/>
      <c r="IL16" s="205"/>
      <c r="IM16" s="205"/>
      <c r="IN16" s="205"/>
      <c r="IO16" s="205"/>
      <c r="IP16" s="205"/>
      <c r="IQ16" s="205"/>
      <c r="IR16" s="205"/>
      <c r="IS16" s="205"/>
      <c r="IT16" s="205"/>
      <c r="IU16" s="205"/>
      <c r="IV16" s="205"/>
      <c r="IW16" s="205"/>
      <c r="IX16" s="205"/>
      <c r="IY16" s="205"/>
      <c r="IZ16" s="205"/>
      <c r="JA16" s="205"/>
      <c r="JB16" s="205"/>
      <c r="JC16" s="205"/>
      <c r="JD16" s="205"/>
      <c r="JE16" s="205"/>
      <c r="JF16" s="205"/>
      <c r="JG16" s="205"/>
      <c r="JH16" s="205"/>
      <c r="JI16" s="205"/>
      <c r="JJ16" s="205"/>
      <c r="JK16" s="205"/>
      <c r="JL16" s="205"/>
      <c r="JM16" s="205"/>
      <c r="JN16" s="205"/>
      <c r="JO16" s="205"/>
      <c r="JP16" s="205"/>
      <c r="JQ16" s="205"/>
      <c r="JR16" s="205"/>
      <c r="JS16" s="205"/>
      <c r="JT16" s="205"/>
      <c r="JU16" s="205"/>
      <c r="JV16" s="205"/>
      <c r="JW16" s="205"/>
      <c r="JX16" s="205"/>
      <c r="JY16" s="205"/>
      <c r="JZ16" s="205"/>
      <c r="KA16" s="205"/>
      <c r="KB16" s="205"/>
      <c r="KC16" s="205"/>
      <c r="KD16" s="205"/>
      <c r="KE16" s="205"/>
      <c r="KF16" s="205"/>
      <c r="KG16" s="205"/>
      <c r="KH16" s="205"/>
      <c r="KI16" s="205"/>
      <c r="KJ16" s="205"/>
      <c r="KK16" s="205"/>
      <c r="KL16" s="205"/>
      <c r="KM16" s="205"/>
      <c r="KN16" s="205"/>
      <c r="KO16" s="205"/>
      <c r="KP16" s="205"/>
      <c r="KQ16" s="205"/>
      <c r="KR16" s="205"/>
      <c r="KS16" s="205"/>
      <c r="KT16" s="205"/>
      <c r="KU16" s="205"/>
      <c r="KV16" s="205"/>
      <c r="KW16" s="205"/>
      <c r="KX16" s="205"/>
      <c r="KY16" s="205"/>
      <c r="KZ16" s="205"/>
      <c r="LA16" s="205"/>
      <c r="LB16" s="205"/>
      <c r="LC16" s="205"/>
      <c r="LD16" s="205"/>
      <c r="LE16" s="205"/>
      <c r="LF16" s="205"/>
      <c r="LG16" s="205"/>
      <c r="LH16" s="205"/>
      <c r="LI16" s="205"/>
      <c r="LJ16" s="205"/>
      <c r="LK16" s="205"/>
      <c r="LL16" s="205"/>
      <c r="LM16" s="205"/>
      <c r="LN16" s="205"/>
      <c r="LO16" s="205"/>
      <c r="LP16" s="205"/>
      <c r="LQ16" s="205"/>
      <c r="LR16" s="205"/>
      <c r="LS16" s="205"/>
      <c r="LT16" s="205"/>
      <c r="LU16" s="205"/>
      <c r="LV16" s="205"/>
      <c r="LW16" s="205"/>
      <c r="LX16" s="205"/>
      <c r="LY16" s="205"/>
      <c r="LZ16" s="205"/>
      <c r="MA16" s="205"/>
      <c r="MB16" s="205"/>
      <c r="MC16" s="205"/>
      <c r="MD16" s="205"/>
      <c r="ME16" s="205"/>
      <c r="MF16" s="205"/>
      <c r="MG16" s="205"/>
      <c r="MH16" s="205"/>
      <c r="MI16" s="205"/>
      <c r="MJ16" s="205"/>
      <c r="MK16" s="205"/>
      <c r="ML16" s="205"/>
      <c r="MM16" s="205"/>
      <c r="MN16" s="205"/>
      <c r="MO16" s="205"/>
      <c r="MP16" s="205"/>
      <c r="MQ16" s="205"/>
      <c r="MR16" s="205"/>
      <c r="MS16" s="205"/>
      <c r="MT16" s="205"/>
      <c r="MU16" s="205"/>
      <c r="MV16" s="205"/>
      <c r="MW16" s="205"/>
      <c r="MX16" s="205"/>
      <c r="MY16" s="205"/>
      <c r="MZ16" s="205"/>
      <c r="NA16" s="205"/>
      <c r="NB16" s="205"/>
      <c r="NC16" s="205"/>
      <c r="ND16" s="205"/>
      <c r="NE16" s="205"/>
      <c r="NF16" s="205"/>
      <c r="NG16" s="205"/>
      <c r="NH16" s="205"/>
      <c r="NI16" s="205"/>
      <c r="NJ16" s="205"/>
      <c r="NK16" s="205"/>
      <c r="NL16" s="205"/>
      <c r="NM16" s="205"/>
      <c r="NN16" s="205"/>
      <c r="NO16" s="205"/>
      <c r="NP16" s="205"/>
      <c r="NQ16" s="205"/>
      <c r="NR16" s="205"/>
      <c r="NS16" s="205"/>
      <c r="NT16" s="205"/>
      <c r="NU16" s="205"/>
      <c r="NV16" s="205"/>
      <c r="NW16" s="205"/>
      <c r="NX16" s="205"/>
      <c r="NY16" s="205"/>
      <c r="NZ16" s="205"/>
      <c r="OA16" s="205"/>
      <c r="OB16" s="205"/>
      <c r="OC16" s="205"/>
      <c r="OD16" s="205"/>
      <c r="OE16" s="205"/>
      <c r="OF16" s="205"/>
      <c r="OG16" s="205"/>
      <c r="OH16" s="205"/>
      <c r="OI16" s="205"/>
      <c r="OJ16" s="205"/>
      <c r="OK16" s="205"/>
      <c r="OL16" s="205"/>
      <c r="OM16" s="205"/>
      <c r="ON16" s="205"/>
      <c r="OO16" s="205"/>
      <c r="OP16" s="205"/>
      <c r="OQ16" s="205"/>
      <c r="OR16" s="205"/>
      <c r="OS16" s="205"/>
      <c r="OT16" s="205"/>
      <c r="OU16" s="205"/>
      <c r="OV16" s="205"/>
      <c r="OW16" s="205"/>
      <c r="OX16" s="205"/>
      <c r="OY16" s="205"/>
      <c r="OZ16" s="205"/>
      <c r="PA16" s="205"/>
      <c r="PB16" s="205"/>
      <c r="PC16" s="205"/>
      <c r="PD16" s="205"/>
      <c r="PE16" s="205"/>
      <c r="PF16" s="205"/>
      <c r="PG16" s="205"/>
      <c r="PH16" s="205"/>
      <c r="PI16" s="205"/>
      <c r="PJ16" s="205"/>
      <c r="PK16" s="205"/>
      <c r="PL16" s="205"/>
      <c r="PM16" s="205"/>
      <c r="PN16" s="205"/>
      <c r="PO16" s="205"/>
      <c r="PP16" s="205"/>
      <c r="PQ16" s="205"/>
      <c r="PR16" s="205"/>
      <c r="PS16" s="205"/>
      <c r="PT16" s="205"/>
      <c r="PU16" s="205"/>
      <c r="PV16" s="205"/>
      <c r="PW16" s="205"/>
      <c r="PX16" s="205"/>
      <c r="PY16" s="205"/>
      <c r="PZ16" s="205"/>
      <c r="QA16" s="205"/>
      <c r="QB16" s="205"/>
      <c r="QC16" s="205"/>
      <c r="QD16" s="205"/>
      <c r="QE16" s="205"/>
      <c r="QF16" s="205"/>
      <c r="QG16" s="205"/>
      <c r="QH16" s="205"/>
      <c r="QI16" s="205"/>
      <c r="QJ16" s="205"/>
      <c r="QK16" s="205"/>
      <c r="QL16" s="205"/>
      <c r="QM16" s="205"/>
      <c r="QN16" s="205"/>
      <c r="QO16" s="205"/>
      <c r="QP16" s="205"/>
      <c r="QQ16" s="205"/>
      <c r="QR16" s="205"/>
      <c r="QS16" s="205"/>
      <c r="QT16" s="205"/>
      <c r="QU16" s="205"/>
      <c r="QV16" s="205"/>
      <c r="QW16" s="205"/>
      <c r="QX16" s="205"/>
      <c r="QY16" s="205"/>
      <c r="QZ16" s="205"/>
      <c r="RA16" s="205"/>
      <c r="RB16" s="205"/>
      <c r="RC16" s="205"/>
      <c r="RD16" s="205"/>
      <c r="RE16" s="205"/>
      <c r="RF16" s="205"/>
      <c r="RG16" s="205"/>
      <c r="RH16" s="205"/>
      <c r="RI16" s="205"/>
      <c r="RJ16" s="205"/>
      <c r="RK16" s="205"/>
      <c r="RL16" s="205"/>
      <c r="RM16" s="205"/>
      <c r="RN16" s="205"/>
      <c r="RO16" s="205"/>
      <c r="RP16" s="205"/>
      <c r="RQ16" s="205"/>
      <c r="RR16" s="205"/>
      <c r="RS16" s="205"/>
      <c r="RT16" s="205"/>
      <c r="RU16" s="205"/>
      <c r="RV16" s="205"/>
      <c r="RW16" s="205"/>
      <c r="RX16" s="205"/>
      <c r="RY16" s="205"/>
      <c r="RZ16" s="205"/>
      <c r="SA16" s="205"/>
      <c r="SB16" s="205"/>
      <c r="SC16" s="205"/>
      <c r="SD16" s="205"/>
      <c r="SE16" s="205"/>
      <c r="SF16" s="205"/>
      <c r="SG16" s="205"/>
      <c r="SH16" s="205"/>
      <c r="SI16" s="205"/>
      <c r="SJ16" s="205"/>
      <c r="SK16" s="205"/>
      <c r="SL16" s="205"/>
      <c r="SM16" s="205"/>
      <c r="SN16" s="205"/>
      <c r="SO16" s="205"/>
      <c r="SP16" s="205"/>
      <c r="SQ16" s="205"/>
      <c r="SR16" s="205"/>
      <c r="SS16" s="205"/>
      <c r="ST16" s="205"/>
      <c r="SU16" s="205"/>
      <c r="SV16" s="205"/>
      <c r="SW16" s="205"/>
      <c r="SX16" s="205"/>
      <c r="SY16" s="205"/>
      <c r="SZ16" s="205"/>
      <c r="TA16" s="205"/>
      <c r="TB16" s="205"/>
      <c r="TC16" s="205"/>
      <c r="TD16" s="205"/>
      <c r="TE16" s="205"/>
      <c r="TF16" s="205"/>
      <c r="TG16" s="205"/>
      <c r="TH16" s="205"/>
      <c r="TI16" s="205"/>
      <c r="TJ16" s="205"/>
      <c r="TK16" s="205"/>
      <c r="TL16" s="205"/>
      <c r="TM16" s="205"/>
      <c r="TN16" s="205"/>
      <c r="TO16" s="205"/>
      <c r="TP16" s="205"/>
      <c r="TQ16" s="205"/>
      <c r="TR16" s="205"/>
      <c r="TS16" s="205"/>
      <c r="TT16" s="205"/>
      <c r="TU16" s="205"/>
      <c r="TV16" s="205"/>
      <c r="TW16" s="205"/>
      <c r="TX16" s="205"/>
      <c r="TY16" s="205"/>
      <c r="TZ16" s="205"/>
      <c r="UA16" s="205"/>
      <c r="UB16" s="205"/>
      <c r="UC16" s="205"/>
      <c r="UD16" s="205"/>
      <c r="UE16" s="205"/>
      <c r="UF16" s="205"/>
      <c r="UG16" s="205"/>
      <c r="UH16" s="205"/>
      <c r="UI16" s="205"/>
      <c r="UJ16" s="205"/>
      <c r="UK16" s="205"/>
      <c r="UL16" s="205"/>
      <c r="UM16" s="205"/>
      <c r="UN16" s="205"/>
      <c r="UO16" s="205"/>
      <c r="UP16" s="205"/>
      <c r="UQ16" s="205"/>
      <c r="UR16" s="205"/>
      <c r="US16" s="205"/>
      <c r="UT16" s="205"/>
      <c r="UU16" s="205"/>
      <c r="UV16" s="205"/>
      <c r="UW16" s="205"/>
      <c r="UX16" s="205"/>
      <c r="UY16" s="205"/>
      <c r="UZ16" s="205"/>
      <c r="VA16" s="205"/>
      <c r="VB16" s="205"/>
      <c r="VC16" s="205"/>
      <c r="VD16" s="205"/>
      <c r="VE16" s="205"/>
      <c r="VF16" s="205"/>
      <c r="VG16" s="205"/>
      <c r="VH16" s="205"/>
      <c r="VI16" s="205"/>
      <c r="VJ16" s="205"/>
      <c r="VK16" s="205"/>
      <c r="VL16" s="205"/>
      <c r="VM16" s="205"/>
      <c r="VN16" s="205"/>
      <c r="VO16" s="205"/>
      <c r="VP16" s="205"/>
      <c r="VQ16" s="205"/>
      <c r="VR16" s="205"/>
      <c r="VS16" s="205"/>
      <c r="VT16" s="205"/>
      <c r="VU16" s="205"/>
      <c r="VV16" s="205"/>
      <c r="VW16" s="205"/>
      <c r="VX16" s="205"/>
      <c r="VY16" s="205"/>
      <c r="VZ16" s="205"/>
      <c r="WA16" s="205"/>
      <c r="WB16" s="205"/>
      <c r="WC16" s="205"/>
      <c r="WD16" s="205"/>
      <c r="WE16" s="205"/>
      <c r="WF16" s="205"/>
      <c r="WG16" s="205"/>
      <c r="WH16" s="205"/>
      <c r="WI16" s="205"/>
      <c r="WJ16" s="205"/>
      <c r="WK16" s="205"/>
      <c r="WL16" s="205"/>
      <c r="WM16" s="205"/>
      <c r="WN16" s="205"/>
      <c r="WO16" s="205"/>
      <c r="WP16" s="205"/>
      <c r="WQ16" s="205"/>
      <c r="WR16" s="205"/>
      <c r="WS16" s="205"/>
      <c r="WT16" s="205"/>
      <c r="WU16" s="205"/>
      <c r="WV16" s="205"/>
      <c r="WW16" s="205"/>
      <c r="WX16" s="205"/>
      <c r="WY16" s="205"/>
      <c r="WZ16" s="205"/>
      <c r="XA16" s="205"/>
      <c r="XB16" s="205"/>
      <c r="XC16" s="205"/>
      <c r="XD16" s="205"/>
      <c r="XE16" s="205"/>
      <c r="XF16" s="205"/>
      <c r="XG16" s="205"/>
      <c r="XH16" s="205"/>
      <c r="XI16" s="205"/>
      <c r="XJ16" s="205"/>
      <c r="XK16" s="205"/>
      <c r="XL16" s="205"/>
      <c r="XM16" s="205"/>
      <c r="XN16" s="205"/>
      <c r="XO16" s="205"/>
      <c r="XP16" s="205"/>
      <c r="XQ16" s="205"/>
      <c r="XR16" s="205"/>
      <c r="XS16" s="205"/>
      <c r="XT16" s="205"/>
    </row>
    <row r="17" spans="1:644" customFormat="1">
      <c r="A17" s="161"/>
      <c r="B17" s="92"/>
      <c r="C17" s="165"/>
      <c r="D17" s="166"/>
      <c r="E17" s="166"/>
      <c r="F17" s="164"/>
      <c r="G17" s="165"/>
      <c r="H17" s="166"/>
      <c r="I17" s="166"/>
      <c r="J17" s="164"/>
      <c r="K17" s="205"/>
      <c r="L17" s="205"/>
      <c r="M17" s="161"/>
      <c r="N17" s="92"/>
      <c r="O17" s="165"/>
      <c r="P17" s="166"/>
      <c r="Q17" s="166"/>
      <c r="R17" s="164"/>
      <c r="S17" s="165"/>
      <c r="T17" s="166"/>
      <c r="U17" s="166"/>
      <c r="V17" s="164"/>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5"/>
      <c r="BF17" s="205"/>
      <c r="BG17" s="205"/>
      <c r="BH17" s="205"/>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205"/>
      <c r="CP17" s="205"/>
      <c r="CQ17" s="205"/>
      <c r="CR17" s="205"/>
      <c r="CS17" s="205"/>
      <c r="CT17" s="205"/>
      <c r="CU17" s="205"/>
      <c r="CV17" s="205"/>
      <c r="CW17" s="205"/>
      <c r="CX17" s="205"/>
      <c r="CY17" s="205"/>
      <c r="CZ17" s="205"/>
      <c r="DA17" s="205"/>
      <c r="DB17" s="205"/>
      <c r="DC17" s="205"/>
      <c r="DD17" s="205"/>
      <c r="DE17" s="205"/>
      <c r="DF17" s="205"/>
      <c r="DG17" s="205"/>
      <c r="DH17" s="205"/>
      <c r="DI17" s="205"/>
      <c r="DJ17" s="205"/>
      <c r="DK17" s="205"/>
      <c r="DL17" s="205"/>
      <c r="DM17" s="205"/>
      <c r="DN17" s="205"/>
      <c r="DO17" s="205"/>
      <c r="DP17" s="205"/>
      <c r="DQ17" s="205"/>
      <c r="DR17" s="205"/>
      <c r="DS17" s="205"/>
      <c r="DT17" s="205"/>
      <c r="DU17" s="205"/>
      <c r="DV17" s="205"/>
      <c r="DW17" s="205"/>
      <c r="DX17" s="205"/>
      <c r="DY17" s="205"/>
      <c r="DZ17" s="205"/>
      <c r="EA17" s="205"/>
      <c r="EB17" s="205"/>
      <c r="EC17" s="205"/>
      <c r="ED17" s="205"/>
      <c r="EE17" s="205"/>
      <c r="EF17" s="205"/>
      <c r="EG17" s="205"/>
      <c r="EH17" s="205"/>
      <c r="EI17" s="205"/>
      <c r="EJ17" s="205"/>
      <c r="EK17" s="205"/>
      <c r="EL17" s="205"/>
      <c r="EM17" s="205"/>
      <c r="EN17" s="205"/>
      <c r="EO17" s="205"/>
      <c r="EP17" s="205"/>
      <c r="EQ17" s="205"/>
      <c r="ER17" s="205"/>
      <c r="ES17" s="205"/>
      <c r="ET17" s="205"/>
      <c r="EU17" s="205"/>
      <c r="EV17" s="205"/>
      <c r="EW17" s="205"/>
      <c r="EX17" s="205"/>
      <c r="EY17" s="205"/>
      <c r="EZ17" s="205"/>
      <c r="FA17" s="205"/>
      <c r="FB17" s="205"/>
      <c r="FC17" s="205"/>
      <c r="FD17" s="205"/>
      <c r="FE17" s="205"/>
      <c r="FF17" s="205"/>
      <c r="FG17" s="205"/>
      <c r="FH17" s="205"/>
      <c r="FI17" s="205"/>
      <c r="FJ17" s="205"/>
      <c r="FK17" s="205"/>
      <c r="FL17" s="205"/>
      <c r="FM17" s="205"/>
      <c r="FN17" s="205"/>
      <c r="FO17" s="205"/>
      <c r="FP17" s="205"/>
      <c r="FQ17" s="205"/>
      <c r="FR17" s="205"/>
      <c r="FS17" s="205"/>
      <c r="FT17" s="205"/>
      <c r="FU17" s="205"/>
      <c r="FV17" s="205"/>
      <c r="FW17" s="205"/>
      <c r="FX17" s="205"/>
      <c r="FY17" s="205"/>
      <c r="FZ17" s="205"/>
      <c r="GA17" s="205"/>
      <c r="GB17" s="205"/>
      <c r="GC17" s="205"/>
      <c r="GD17" s="205"/>
      <c r="GE17" s="205"/>
      <c r="GF17" s="205"/>
      <c r="GG17" s="205"/>
      <c r="GH17" s="205"/>
      <c r="GI17" s="205"/>
      <c r="GJ17" s="205"/>
      <c r="GK17" s="205"/>
      <c r="GL17" s="205"/>
      <c r="GM17" s="205"/>
      <c r="GN17" s="205"/>
      <c r="GO17" s="205"/>
      <c r="GP17" s="205"/>
      <c r="GQ17" s="205"/>
      <c r="GR17" s="205"/>
      <c r="GS17" s="205"/>
      <c r="GT17" s="205"/>
      <c r="GU17" s="205"/>
      <c r="GV17" s="205"/>
      <c r="GW17" s="205"/>
      <c r="GX17" s="205"/>
      <c r="GY17" s="205"/>
      <c r="GZ17" s="205"/>
      <c r="HA17" s="205"/>
      <c r="HB17" s="205"/>
      <c r="HC17" s="205"/>
      <c r="HD17" s="205"/>
      <c r="HE17" s="205"/>
      <c r="HF17" s="205"/>
      <c r="HG17" s="205"/>
      <c r="HH17" s="205"/>
      <c r="HI17" s="205"/>
      <c r="HJ17" s="205"/>
      <c r="HK17" s="205"/>
      <c r="HL17" s="205"/>
      <c r="HM17" s="205"/>
      <c r="HN17" s="205"/>
      <c r="HO17" s="205"/>
      <c r="HP17" s="205"/>
      <c r="HQ17" s="205"/>
      <c r="HR17" s="205"/>
      <c r="HS17" s="205"/>
      <c r="HT17" s="205"/>
      <c r="HU17" s="205"/>
      <c r="HV17" s="205"/>
      <c r="HW17" s="205"/>
      <c r="HX17" s="205"/>
      <c r="HY17" s="205"/>
      <c r="HZ17" s="205"/>
      <c r="IA17" s="205"/>
      <c r="IB17" s="205"/>
      <c r="IC17" s="205"/>
      <c r="ID17" s="205"/>
      <c r="IE17" s="205"/>
      <c r="IF17" s="205"/>
      <c r="IG17" s="205"/>
      <c r="IH17" s="205"/>
      <c r="II17" s="205"/>
      <c r="IJ17" s="205"/>
      <c r="IK17" s="205"/>
      <c r="IL17" s="205"/>
      <c r="IM17" s="205"/>
      <c r="IN17" s="205"/>
      <c r="IO17" s="205"/>
      <c r="IP17" s="205"/>
      <c r="IQ17" s="205"/>
      <c r="IR17" s="205"/>
      <c r="IS17" s="205"/>
      <c r="IT17" s="205"/>
      <c r="IU17" s="205"/>
      <c r="IV17" s="205"/>
      <c r="IW17" s="205"/>
      <c r="IX17" s="205"/>
      <c r="IY17" s="205"/>
      <c r="IZ17" s="205"/>
      <c r="JA17" s="205"/>
      <c r="JB17" s="205"/>
      <c r="JC17" s="205"/>
      <c r="JD17" s="205"/>
      <c r="JE17" s="205"/>
      <c r="JF17" s="205"/>
      <c r="JG17" s="205"/>
      <c r="JH17" s="205"/>
      <c r="JI17" s="205"/>
      <c r="JJ17" s="205"/>
      <c r="JK17" s="205"/>
      <c r="JL17" s="205"/>
      <c r="JM17" s="205"/>
      <c r="JN17" s="205"/>
      <c r="JO17" s="205"/>
      <c r="JP17" s="205"/>
      <c r="JQ17" s="205"/>
      <c r="JR17" s="205"/>
      <c r="JS17" s="205"/>
      <c r="JT17" s="205"/>
      <c r="JU17" s="205"/>
      <c r="JV17" s="205"/>
      <c r="JW17" s="205"/>
      <c r="JX17" s="205"/>
      <c r="JY17" s="205"/>
      <c r="JZ17" s="205"/>
      <c r="KA17" s="205"/>
      <c r="KB17" s="205"/>
      <c r="KC17" s="205"/>
      <c r="KD17" s="205"/>
      <c r="KE17" s="205"/>
      <c r="KF17" s="205"/>
      <c r="KG17" s="205"/>
      <c r="KH17" s="205"/>
      <c r="KI17" s="205"/>
      <c r="KJ17" s="205"/>
      <c r="KK17" s="205"/>
      <c r="KL17" s="205"/>
      <c r="KM17" s="205"/>
      <c r="KN17" s="205"/>
      <c r="KO17" s="205"/>
      <c r="KP17" s="205"/>
      <c r="KQ17" s="205"/>
      <c r="KR17" s="205"/>
      <c r="KS17" s="205"/>
      <c r="KT17" s="205"/>
      <c r="KU17" s="205"/>
      <c r="KV17" s="205"/>
      <c r="KW17" s="205"/>
      <c r="KX17" s="205"/>
      <c r="KY17" s="205"/>
      <c r="KZ17" s="205"/>
      <c r="LA17" s="205"/>
      <c r="LB17" s="205"/>
      <c r="LC17" s="205"/>
      <c r="LD17" s="205"/>
      <c r="LE17" s="205"/>
      <c r="LF17" s="205"/>
      <c r="LG17" s="205"/>
      <c r="LH17" s="205"/>
      <c r="LI17" s="205"/>
      <c r="LJ17" s="205"/>
      <c r="LK17" s="205"/>
      <c r="LL17" s="205"/>
      <c r="LM17" s="205"/>
      <c r="LN17" s="205"/>
      <c r="LO17" s="205"/>
      <c r="LP17" s="205"/>
      <c r="LQ17" s="205"/>
      <c r="LR17" s="205"/>
      <c r="LS17" s="205"/>
      <c r="LT17" s="205"/>
      <c r="LU17" s="205"/>
      <c r="LV17" s="205"/>
      <c r="LW17" s="205"/>
      <c r="LX17" s="205"/>
      <c r="LY17" s="205"/>
      <c r="LZ17" s="205"/>
      <c r="MA17" s="205"/>
      <c r="MB17" s="205"/>
      <c r="MC17" s="205"/>
      <c r="MD17" s="205"/>
      <c r="ME17" s="205"/>
      <c r="MF17" s="205"/>
      <c r="MG17" s="205"/>
      <c r="MH17" s="205"/>
      <c r="MI17" s="205"/>
      <c r="MJ17" s="205"/>
      <c r="MK17" s="205"/>
      <c r="ML17" s="205"/>
      <c r="MM17" s="205"/>
      <c r="MN17" s="205"/>
      <c r="MO17" s="205"/>
      <c r="MP17" s="205"/>
      <c r="MQ17" s="205"/>
      <c r="MR17" s="205"/>
      <c r="MS17" s="205"/>
      <c r="MT17" s="205"/>
      <c r="MU17" s="205"/>
      <c r="MV17" s="205"/>
      <c r="MW17" s="205"/>
      <c r="MX17" s="205"/>
      <c r="MY17" s="205"/>
      <c r="MZ17" s="205"/>
      <c r="NA17" s="205"/>
      <c r="NB17" s="205"/>
      <c r="NC17" s="205"/>
      <c r="ND17" s="205"/>
      <c r="NE17" s="205"/>
      <c r="NF17" s="205"/>
      <c r="NG17" s="205"/>
      <c r="NH17" s="205"/>
      <c r="NI17" s="205"/>
      <c r="NJ17" s="205"/>
      <c r="NK17" s="205"/>
      <c r="NL17" s="205"/>
      <c r="NM17" s="205"/>
      <c r="NN17" s="205"/>
      <c r="NO17" s="205"/>
      <c r="NP17" s="205"/>
      <c r="NQ17" s="205"/>
      <c r="NR17" s="205"/>
      <c r="NS17" s="205"/>
      <c r="NT17" s="205"/>
      <c r="NU17" s="205"/>
      <c r="NV17" s="205"/>
      <c r="NW17" s="205"/>
      <c r="NX17" s="205"/>
      <c r="NY17" s="205"/>
      <c r="NZ17" s="205"/>
      <c r="OA17" s="205"/>
      <c r="OB17" s="205"/>
      <c r="OC17" s="205"/>
      <c r="OD17" s="205"/>
      <c r="OE17" s="205"/>
      <c r="OF17" s="205"/>
      <c r="OG17" s="205"/>
      <c r="OH17" s="205"/>
      <c r="OI17" s="205"/>
      <c r="OJ17" s="205"/>
      <c r="OK17" s="205"/>
      <c r="OL17" s="205"/>
      <c r="OM17" s="205"/>
      <c r="ON17" s="205"/>
      <c r="OO17" s="205"/>
      <c r="OP17" s="205"/>
      <c r="OQ17" s="205"/>
      <c r="OR17" s="205"/>
      <c r="OS17" s="205"/>
      <c r="OT17" s="205"/>
      <c r="OU17" s="205"/>
      <c r="OV17" s="205"/>
      <c r="OW17" s="205"/>
      <c r="OX17" s="205"/>
      <c r="OY17" s="205"/>
      <c r="OZ17" s="205"/>
      <c r="PA17" s="205"/>
      <c r="PB17" s="205"/>
      <c r="PC17" s="205"/>
      <c r="PD17" s="205"/>
      <c r="PE17" s="205"/>
      <c r="PF17" s="205"/>
      <c r="PG17" s="205"/>
      <c r="PH17" s="205"/>
      <c r="PI17" s="205"/>
      <c r="PJ17" s="205"/>
      <c r="PK17" s="205"/>
      <c r="PL17" s="205"/>
      <c r="PM17" s="205"/>
      <c r="PN17" s="205"/>
      <c r="PO17" s="205"/>
      <c r="PP17" s="205"/>
      <c r="PQ17" s="205"/>
      <c r="PR17" s="205"/>
      <c r="PS17" s="205"/>
      <c r="PT17" s="205"/>
      <c r="PU17" s="205"/>
      <c r="PV17" s="205"/>
      <c r="PW17" s="205"/>
      <c r="PX17" s="205"/>
      <c r="PY17" s="205"/>
      <c r="PZ17" s="205"/>
      <c r="QA17" s="205"/>
      <c r="QB17" s="205"/>
      <c r="QC17" s="205"/>
      <c r="QD17" s="205"/>
      <c r="QE17" s="205"/>
      <c r="QF17" s="205"/>
      <c r="QG17" s="205"/>
      <c r="QH17" s="205"/>
      <c r="QI17" s="205"/>
      <c r="QJ17" s="205"/>
      <c r="QK17" s="205"/>
      <c r="QL17" s="205"/>
      <c r="QM17" s="205"/>
      <c r="QN17" s="205"/>
      <c r="QO17" s="205"/>
      <c r="QP17" s="205"/>
      <c r="QQ17" s="205"/>
      <c r="QR17" s="205"/>
      <c r="QS17" s="205"/>
      <c r="QT17" s="205"/>
      <c r="QU17" s="205"/>
      <c r="QV17" s="205"/>
      <c r="QW17" s="205"/>
      <c r="QX17" s="205"/>
      <c r="QY17" s="205"/>
      <c r="QZ17" s="205"/>
      <c r="RA17" s="205"/>
      <c r="RB17" s="205"/>
      <c r="RC17" s="205"/>
      <c r="RD17" s="205"/>
      <c r="RE17" s="205"/>
      <c r="RF17" s="205"/>
      <c r="RG17" s="205"/>
      <c r="RH17" s="205"/>
      <c r="RI17" s="205"/>
      <c r="RJ17" s="205"/>
      <c r="RK17" s="205"/>
      <c r="RL17" s="205"/>
      <c r="RM17" s="205"/>
      <c r="RN17" s="205"/>
      <c r="RO17" s="205"/>
      <c r="RP17" s="205"/>
      <c r="RQ17" s="205"/>
      <c r="RR17" s="205"/>
      <c r="RS17" s="205"/>
      <c r="RT17" s="205"/>
      <c r="RU17" s="205"/>
      <c r="RV17" s="205"/>
      <c r="RW17" s="205"/>
      <c r="RX17" s="205"/>
      <c r="RY17" s="205"/>
      <c r="RZ17" s="205"/>
      <c r="SA17" s="205"/>
      <c r="SB17" s="205"/>
      <c r="SC17" s="205"/>
      <c r="SD17" s="205"/>
      <c r="SE17" s="205"/>
      <c r="SF17" s="205"/>
      <c r="SG17" s="205"/>
      <c r="SH17" s="205"/>
      <c r="SI17" s="205"/>
      <c r="SJ17" s="205"/>
      <c r="SK17" s="205"/>
      <c r="SL17" s="205"/>
      <c r="SM17" s="205"/>
      <c r="SN17" s="205"/>
      <c r="SO17" s="205"/>
      <c r="SP17" s="205"/>
      <c r="SQ17" s="205"/>
      <c r="SR17" s="205"/>
      <c r="SS17" s="205"/>
      <c r="ST17" s="205"/>
      <c r="SU17" s="205"/>
      <c r="SV17" s="205"/>
      <c r="SW17" s="205"/>
      <c r="SX17" s="205"/>
      <c r="SY17" s="205"/>
      <c r="SZ17" s="205"/>
      <c r="TA17" s="205"/>
      <c r="TB17" s="205"/>
      <c r="TC17" s="205"/>
      <c r="TD17" s="205"/>
      <c r="TE17" s="205"/>
      <c r="TF17" s="205"/>
      <c r="TG17" s="205"/>
      <c r="TH17" s="205"/>
      <c r="TI17" s="205"/>
      <c r="TJ17" s="205"/>
      <c r="TK17" s="205"/>
      <c r="TL17" s="205"/>
      <c r="TM17" s="205"/>
      <c r="TN17" s="205"/>
      <c r="TO17" s="205"/>
      <c r="TP17" s="205"/>
      <c r="TQ17" s="205"/>
      <c r="TR17" s="205"/>
      <c r="TS17" s="205"/>
      <c r="TT17" s="205"/>
      <c r="TU17" s="205"/>
      <c r="TV17" s="205"/>
      <c r="TW17" s="205"/>
      <c r="TX17" s="205"/>
      <c r="TY17" s="205"/>
      <c r="TZ17" s="205"/>
      <c r="UA17" s="205"/>
      <c r="UB17" s="205"/>
      <c r="UC17" s="205"/>
      <c r="UD17" s="205"/>
      <c r="UE17" s="205"/>
      <c r="UF17" s="205"/>
      <c r="UG17" s="205"/>
      <c r="UH17" s="205"/>
      <c r="UI17" s="205"/>
      <c r="UJ17" s="205"/>
      <c r="UK17" s="205"/>
      <c r="UL17" s="205"/>
      <c r="UM17" s="205"/>
      <c r="UN17" s="205"/>
      <c r="UO17" s="205"/>
      <c r="UP17" s="205"/>
      <c r="UQ17" s="205"/>
      <c r="UR17" s="205"/>
      <c r="US17" s="205"/>
      <c r="UT17" s="205"/>
      <c r="UU17" s="205"/>
      <c r="UV17" s="205"/>
      <c r="UW17" s="205"/>
      <c r="UX17" s="205"/>
      <c r="UY17" s="205"/>
      <c r="UZ17" s="205"/>
      <c r="VA17" s="205"/>
      <c r="VB17" s="205"/>
      <c r="VC17" s="205"/>
      <c r="VD17" s="205"/>
      <c r="VE17" s="205"/>
      <c r="VF17" s="205"/>
      <c r="VG17" s="205"/>
      <c r="VH17" s="205"/>
      <c r="VI17" s="205"/>
      <c r="VJ17" s="205"/>
      <c r="VK17" s="205"/>
      <c r="VL17" s="205"/>
      <c r="VM17" s="205"/>
      <c r="VN17" s="205"/>
      <c r="VO17" s="205"/>
      <c r="VP17" s="205"/>
      <c r="VQ17" s="205"/>
      <c r="VR17" s="205"/>
      <c r="VS17" s="205"/>
      <c r="VT17" s="205"/>
      <c r="VU17" s="205"/>
      <c r="VV17" s="205"/>
      <c r="VW17" s="205"/>
      <c r="VX17" s="205"/>
      <c r="VY17" s="205"/>
      <c r="VZ17" s="205"/>
      <c r="WA17" s="205"/>
      <c r="WB17" s="205"/>
      <c r="WC17" s="205"/>
      <c r="WD17" s="205"/>
      <c r="WE17" s="205"/>
      <c r="WF17" s="205"/>
      <c r="WG17" s="205"/>
      <c r="WH17" s="205"/>
      <c r="WI17" s="205"/>
      <c r="WJ17" s="205"/>
      <c r="WK17" s="205"/>
      <c r="WL17" s="205"/>
      <c r="WM17" s="205"/>
      <c r="WN17" s="205"/>
      <c r="WO17" s="205"/>
      <c r="WP17" s="205"/>
      <c r="WQ17" s="205"/>
      <c r="WR17" s="205"/>
      <c r="WS17" s="205"/>
      <c r="WT17" s="205"/>
      <c r="WU17" s="205"/>
      <c r="WV17" s="205"/>
      <c r="WW17" s="205"/>
      <c r="WX17" s="205"/>
      <c r="WY17" s="205"/>
      <c r="WZ17" s="205"/>
      <c r="XA17" s="205"/>
      <c r="XB17" s="205"/>
      <c r="XC17" s="205"/>
      <c r="XD17" s="205"/>
      <c r="XE17" s="205"/>
      <c r="XF17" s="205"/>
      <c r="XG17" s="205"/>
      <c r="XH17" s="205"/>
      <c r="XI17" s="205"/>
      <c r="XJ17" s="205"/>
      <c r="XK17" s="205"/>
      <c r="XL17" s="205"/>
      <c r="XM17" s="205"/>
      <c r="XN17" s="205"/>
      <c r="XO17" s="205"/>
      <c r="XP17" s="205"/>
      <c r="XQ17" s="205"/>
      <c r="XR17" s="205"/>
      <c r="XS17" s="205"/>
      <c r="XT17" s="205"/>
    </row>
    <row r="18" spans="1:644" customFormat="1">
      <c r="A18" s="161"/>
      <c r="B18" s="92"/>
      <c r="C18" s="165"/>
      <c r="D18" s="166"/>
      <c r="E18" s="166"/>
      <c r="F18" s="164"/>
      <c r="G18" s="165"/>
      <c r="H18" s="166"/>
      <c r="I18" s="166"/>
      <c r="J18" s="164"/>
      <c r="K18" s="205"/>
      <c r="L18" s="205"/>
      <c r="M18" s="161"/>
      <c r="N18" s="92"/>
      <c r="O18" s="165"/>
      <c r="P18" s="166"/>
      <c r="Q18" s="166"/>
      <c r="R18" s="164"/>
      <c r="S18" s="165"/>
      <c r="T18" s="166"/>
      <c r="U18" s="166"/>
      <c r="V18" s="164"/>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205"/>
      <c r="BG18" s="205"/>
      <c r="BH18" s="205"/>
      <c r="BI18" s="205"/>
      <c r="BJ18" s="205"/>
      <c r="BK18" s="205"/>
      <c r="BL18" s="205"/>
      <c r="BM18" s="205"/>
      <c r="BN18" s="205"/>
      <c r="BO18" s="205"/>
      <c r="BP18" s="205"/>
      <c r="BQ18" s="205"/>
      <c r="BR18" s="205"/>
      <c r="BS18" s="205"/>
      <c r="BT18" s="205"/>
      <c r="BU18" s="205"/>
      <c r="BV18" s="205"/>
      <c r="BW18" s="205"/>
      <c r="BX18" s="205"/>
      <c r="BY18" s="205"/>
      <c r="BZ18" s="205"/>
      <c r="CA18" s="205"/>
      <c r="CB18" s="205"/>
      <c r="CC18" s="205"/>
      <c r="CD18" s="205"/>
      <c r="CE18" s="205"/>
      <c r="CF18" s="205"/>
      <c r="CG18" s="205"/>
      <c r="CH18" s="205"/>
      <c r="CI18" s="205"/>
      <c r="CJ18" s="205"/>
      <c r="CK18" s="205"/>
      <c r="CL18" s="205"/>
      <c r="CM18" s="205"/>
      <c r="CN18" s="205"/>
      <c r="CO18" s="205"/>
      <c r="CP18" s="205"/>
      <c r="CQ18" s="205"/>
      <c r="CR18" s="205"/>
      <c r="CS18" s="205"/>
      <c r="CT18" s="205"/>
      <c r="CU18" s="205"/>
      <c r="CV18" s="205"/>
      <c r="CW18" s="205"/>
      <c r="CX18" s="205"/>
      <c r="CY18" s="205"/>
      <c r="CZ18" s="205"/>
      <c r="DA18" s="205"/>
      <c r="DB18" s="205"/>
      <c r="DC18" s="205"/>
      <c r="DD18" s="205"/>
      <c r="DE18" s="205"/>
      <c r="DF18" s="205"/>
      <c r="DG18" s="205"/>
      <c r="DH18" s="205"/>
      <c r="DI18" s="205"/>
      <c r="DJ18" s="205"/>
      <c r="DK18" s="205"/>
      <c r="DL18" s="205"/>
      <c r="DM18" s="205"/>
      <c r="DN18" s="205"/>
      <c r="DO18" s="205"/>
      <c r="DP18" s="205"/>
      <c r="DQ18" s="205"/>
      <c r="DR18" s="205"/>
      <c r="DS18" s="205"/>
      <c r="DT18" s="205"/>
      <c r="DU18" s="205"/>
      <c r="DV18" s="205"/>
      <c r="DW18" s="205"/>
      <c r="DX18" s="205"/>
      <c r="DY18" s="205"/>
      <c r="DZ18" s="205"/>
      <c r="EA18" s="205"/>
      <c r="EB18" s="205"/>
      <c r="EC18" s="205"/>
      <c r="ED18" s="205"/>
      <c r="EE18" s="205"/>
      <c r="EF18" s="205"/>
      <c r="EG18" s="205"/>
      <c r="EH18" s="205"/>
      <c r="EI18" s="205"/>
      <c r="EJ18" s="205"/>
      <c r="EK18" s="205"/>
      <c r="EL18" s="205"/>
      <c r="EM18" s="205"/>
      <c r="EN18" s="205"/>
      <c r="EO18" s="205"/>
      <c r="EP18" s="205"/>
      <c r="EQ18" s="205"/>
      <c r="ER18" s="205"/>
      <c r="ES18" s="205"/>
      <c r="ET18" s="205"/>
      <c r="EU18" s="205"/>
      <c r="EV18" s="205"/>
      <c r="EW18" s="205"/>
      <c r="EX18" s="205"/>
      <c r="EY18" s="205"/>
      <c r="EZ18" s="205"/>
      <c r="FA18" s="205"/>
      <c r="FB18" s="205"/>
      <c r="FC18" s="205"/>
      <c r="FD18" s="205"/>
      <c r="FE18" s="205"/>
      <c r="FF18" s="205"/>
      <c r="FG18" s="205"/>
      <c r="FH18" s="205"/>
      <c r="FI18" s="205"/>
      <c r="FJ18" s="205"/>
      <c r="FK18" s="205"/>
      <c r="FL18" s="205"/>
      <c r="FM18" s="205"/>
      <c r="FN18" s="205"/>
      <c r="FO18" s="205"/>
      <c r="FP18" s="205"/>
      <c r="FQ18" s="205"/>
      <c r="FR18" s="205"/>
      <c r="FS18" s="205"/>
      <c r="FT18" s="205"/>
      <c r="FU18" s="205"/>
      <c r="FV18" s="205"/>
      <c r="FW18" s="205"/>
      <c r="FX18" s="205"/>
      <c r="FY18" s="205"/>
      <c r="FZ18" s="205"/>
      <c r="GA18" s="205"/>
      <c r="GB18" s="205"/>
      <c r="GC18" s="205"/>
      <c r="GD18" s="205"/>
      <c r="GE18" s="205"/>
      <c r="GF18" s="205"/>
      <c r="GG18" s="205"/>
      <c r="GH18" s="205"/>
      <c r="GI18" s="205"/>
      <c r="GJ18" s="205"/>
      <c r="GK18" s="205"/>
      <c r="GL18" s="205"/>
      <c r="GM18" s="205"/>
      <c r="GN18" s="205"/>
      <c r="GO18" s="205"/>
      <c r="GP18" s="205"/>
      <c r="GQ18" s="205"/>
      <c r="GR18" s="205"/>
      <c r="GS18" s="205"/>
      <c r="GT18" s="205"/>
      <c r="GU18" s="205"/>
      <c r="GV18" s="205"/>
      <c r="GW18" s="205"/>
      <c r="GX18" s="205"/>
      <c r="GY18" s="205"/>
      <c r="GZ18" s="205"/>
      <c r="HA18" s="205"/>
      <c r="HB18" s="205"/>
      <c r="HC18" s="205"/>
      <c r="HD18" s="205"/>
      <c r="HE18" s="205"/>
      <c r="HF18" s="205"/>
      <c r="HG18" s="205"/>
      <c r="HH18" s="205"/>
      <c r="HI18" s="205"/>
      <c r="HJ18" s="205"/>
      <c r="HK18" s="205"/>
      <c r="HL18" s="205"/>
      <c r="HM18" s="205"/>
      <c r="HN18" s="205"/>
      <c r="HO18" s="205"/>
      <c r="HP18" s="205"/>
      <c r="HQ18" s="205"/>
      <c r="HR18" s="205"/>
      <c r="HS18" s="205"/>
      <c r="HT18" s="205"/>
      <c r="HU18" s="205"/>
      <c r="HV18" s="205"/>
      <c r="HW18" s="205"/>
      <c r="HX18" s="205"/>
      <c r="HY18" s="205"/>
      <c r="HZ18" s="205"/>
      <c r="IA18" s="205"/>
      <c r="IB18" s="205"/>
      <c r="IC18" s="205"/>
      <c r="ID18" s="205"/>
      <c r="IE18" s="205"/>
      <c r="IF18" s="205"/>
      <c r="IG18" s="205"/>
      <c r="IH18" s="205"/>
      <c r="II18" s="205"/>
      <c r="IJ18" s="205"/>
      <c r="IK18" s="205"/>
      <c r="IL18" s="205"/>
      <c r="IM18" s="205"/>
      <c r="IN18" s="205"/>
      <c r="IO18" s="205"/>
      <c r="IP18" s="205"/>
      <c r="IQ18" s="205"/>
      <c r="IR18" s="205"/>
      <c r="IS18" s="205"/>
      <c r="IT18" s="205"/>
      <c r="IU18" s="205"/>
      <c r="IV18" s="205"/>
      <c r="IW18" s="205"/>
      <c r="IX18" s="205"/>
      <c r="IY18" s="205"/>
      <c r="IZ18" s="205"/>
      <c r="JA18" s="205"/>
      <c r="JB18" s="205"/>
      <c r="JC18" s="205"/>
      <c r="JD18" s="205"/>
      <c r="JE18" s="205"/>
      <c r="JF18" s="205"/>
      <c r="JG18" s="205"/>
      <c r="JH18" s="205"/>
      <c r="JI18" s="205"/>
      <c r="JJ18" s="205"/>
      <c r="JK18" s="205"/>
      <c r="JL18" s="205"/>
      <c r="JM18" s="205"/>
      <c r="JN18" s="205"/>
      <c r="JO18" s="205"/>
      <c r="JP18" s="205"/>
      <c r="JQ18" s="205"/>
      <c r="JR18" s="205"/>
      <c r="JS18" s="205"/>
      <c r="JT18" s="205"/>
      <c r="JU18" s="205"/>
      <c r="JV18" s="205"/>
      <c r="JW18" s="205"/>
      <c r="JX18" s="205"/>
      <c r="JY18" s="205"/>
      <c r="JZ18" s="205"/>
      <c r="KA18" s="205"/>
      <c r="KB18" s="205"/>
      <c r="KC18" s="205"/>
      <c r="KD18" s="205"/>
      <c r="KE18" s="205"/>
      <c r="KF18" s="205"/>
      <c r="KG18" s="205"/>
      <c r="KH18" s="205"/>
      <c r="KI18" s="205"/>
      <c r="KJ18" s="205"/>
      <c r="KK18" s="205"/>
      <c r="KL18" s="205"/>
      <c r="KM18" s="205"/>
      <c r="KN18" s="205"/>
      <c r="KO18" s="205"/>
      <c r="KP18" s="205"/>
      <c r="KQ18" s="205"/>
      <c r="KR18" s="205"/>
      <c r="KS18" s="205"/>
      <c r="KT18" s="205"/>
      <c r="KU18" s="205"/>
      <c r="KV18" s="205"/>
      <c r="KW18" s="205"/>
      <c r="KX18" s="205"/>
      <c r="KY18" s="205"/>
      <c r="KZ18" s="205"/>
      <c r="LA18" s="205"/>
      <c r="LB18" s="205"/>
      <c r="LC18" s="205"/>
      <c r="LD18" s="205"/>
      <c r="LE18" s="205"/>
      <c r="LF18" s="205"/>
      <c r="LG18" s="205"/>
      <c r="LH18" s="205"/>
      <c r="LI18" s="205"/>
      <c r="LJ18" s="205"/>
      <c r="LK18" s="205"/>
      <c r="LL18" s="205"/>
      <c r="LM18" s="205"/>
      <c r="LN18" s="205"/>
      <c r="LO18" s="205"/>
      <c r="LP18" s="205"/>
      <c r="LQ18" s="205"/>
      <c r="LR18" s="205"/>
      <c r="LS18" s="205"/>
      <c r="LT18" s="205"/>
      <c r="LU18" s="205"/>
      <c r="LV18" s="205"/>
      <c r="LW18" s="205"/>
      <c r="LX18" s="205"/>
      <c r="LY18" s="205"/>
      <c r="LZ18" s="205"/>
      <c r="MA18" s="205"/>
      <c r="MB18" s="205"/>
      <c r="MC18" s="205"/>
      <c r="MD18" s="205"/>
      <c r="ME18" s="205"/>
      <c r="MF18" s="205"/>
      <c r="MG18" s="205"/>
      <c r="MH18" s="205"/>
      <c r="MI18" s="205"/>
      <c r="MJ18" s="205"/>
      <c r="MK18" s="205"/>
      <c r="ML18" s="205"/>
      <c r="MM18" s="205"/>
      <c r="MN18" s="205"/>
      <c r="MO18" s="205"/>
      <c r="MP18" s="205"/>
      <c r="MQ18" s="205"/>
      <c r="MR18" s="205"/>
      <c r="MS18" s="205"/>
      <c r="MT18" s="205"/>
      <c r="MU18" s="205"/>
      <c r="MV18" s="205"/>
      <c r="MW18" s="205"/>
      <c r="MX18" s="205"/>
      <c r="MY18" s="205"/>
      <c r="MZ18" s="205"/>
      <c r="NA18" s="205"/>
      <c r="NB18" s="205"/>
      <c r="NC18" s="205"/>
      <c r="ND18" s="205"/>
      <c r="NE18" s="205"/>
      <c r="NF18" s="205"/>
      <c r="NG18" s="205"/>
      <c r="NH18" s="205"/>
      <c r="NI18" s="205"/>
      <c r="NJ18" s="205"/>
      <c r="NK18" s="205"/>
      <c r="NL18" s="205"/>
      <c r="NM18" s="205"/>
      <c r="NN18" s="205"/>
      <c r="NO18" s="205"/>
      <c r="NP18" s="205"/>
      <c r="NQ18" s="205"/>
      <c r="NR18" s="205"/>
      <c r="NS18" s="205"/>
      <c r="NT18" s="205"/>
      <c r="NU18" s="205"/>
      <c r="NV18" s="205"/>
      <c r="NW18" s="205"/>
      <c r="NX18" s="205"/>
      <c r="NY18" s="205"/>
      <c r="NZ18" s="205"/>
      <c r="OA18" s="205"/>
      <c r="OB18" s="205"/>
      <c r="OC18" s="205"/>
      <c r="OD18" s="205"/>
      <c r="OE18" s="205"/>
      <c r="OF18" s="205"/>
      <c r="OG18" s="205"/>
      <c r="OH18" s="205"/>
      <c r="OI18" s="205"/>
      <c r="OJ18" s="205"/>
      <c r="OK18" s="205"/>
      <c r="OL18" s="205"/>
      <c r="OM18" s="205"/>
      <c r="ON18" s="205"/>
      <c r="OO18" s="205"/>
      <c r="OP18" s="205"/>
      <c r="OQ18" s="205"/>
      <c r="OR18" s="205"/>
      <c r="OS18" s="205"/>
      <c r="OT18" s="205"/>
      <c r="OU18" s="205"/>
      <c r="OV18" s="205"/>
      <c r="OW18" s="205"/>
      <c r="OX18" s="205"/>
      <c r="OY18" s="205"/>
      <c r="OZ18" s="205"/>
      <c r="PA18" s="205"/>
      <c r="PB18" s="205"/>
      <c r="PC18" s="205"/>
      <c r="PD18" s="205"/>
      <c r="PE18" s="205"/>
      <c r="PF18" s="205"/>
      <c r="PG18" s="205"/>
      <c r="PH18" s="205"/>
      <c r="PI18" s="205"/>
      <c r="PJ18" s="205"/>
      <c r="PK18" s="205"/>
      <c r="PL18" s="205"/>
      <c r="PM18" s="205"/>
      <c r="PN18" s="205"/>
      <c r="PO18" s="205"/>
      <c r="PP18" s="205"/>
      <c r="PQ18" s="205"/>
      <c r="PR18" s="205"/>
      <c r="PS18" s="205"/>
      <c r="PT18" s="205"/>
      <c r="PU18" s="205"/>
      <c r="PV18" s="205"/>
      <c r="PW18" s="205"/>
      <c r="PX18" s="205"/>
      <c r="PY18" s="205"/>
      <c r="PZ18" s="205"/>
      <c r="QA18" s="205"/>
      <c r="QB18" s="205"/>
      <c r="QC18" s="205"/>
      <c r="QD18" s="205"/>
      <c r="QE18" s="205"/>
      <c r="QF18" s="205"/>
      <c r="QG18" s="205"/>
      <c r="QH18" s="205"/>
      <c r="QI18" s="205"/>
      <c r="QJ18" s="205"/>
      <c r="QK18" s="205"/>
      <c r="QL18" s="205"/>
      <c r="QM18" s="205"/>
      <c r="QN18" s="205"/>
      <c r="QO18" s="205"/>
      <c r="QP18" s="205"/>
      <c r="QQ18" s="205"/>
      <c r="QR18" s="205"/>
      <c r="QS18" s="205"/>
      <c r="QT18" s="205"/>
      <c r="QU18" s="205"/>
      <c r="QV18" s="205"/>
      <c r="QW18" s="205"/>
      <c r="QX18" s="205"/>
      <c r="QY18" s="205"/>
      <c r="QZ18" s="205"/>
      <c r="RA18" s="205"/>
      <c r="RB18" s="205"/>
      <c r="RC18" s="205"/>
      <c r="RD18" s="205"/>
      <c r="RE18" s="205"/>
      <c r="RF18" s="205"/>
      <c r="RG18" s="205"/>
      <c r="RH18" s="205"/>
      <c r="RI18" s="205"/>
      <c r="RJ18" s="205"/>
      <c r="RK18" s="205"/>
      <c r="RL18" s="205"/>
      <c r="RM18" s="205"/>
      <c r="RN18" s="205"/>
      <c r="RO18" s="205"/>
      <c r="RP18" s="205"/>
      <c r="RQ18" s="205"/>
      <c r="RR18" s="205"/>
      <c r="RS18" s="205"/>
      <c r="RT18" s="205"/>
      <c r="RU18" s="205"/>
      <c r="RV18" s="205"/>
      <c r="RW18" s="205"/>
      <c r="RX18" s="205"/>
      <c r="RY18" s="205"/>
      <c r="RZ18" s="205"/>
      <c r="SA18" s="205"/>
      <c r="SB18" s="205"/>
      <c r="SC18" s="205"/>
      <c r="SD18" s="205"/>
      <c r="SE18" s="205"/>
      <c r="SF18" s="205"/>
      <c r="SG18" s="205"/>
      <c r="SH18" s="205"/>
      <c r="SI18" s="205"/>
      <c r="SJ18" s="205"/>
      <c r="SK18" s="205"/>
      <c r="SL18" s="205"/>
      <c r="SM18" s="205"/>
      <c r="SN18" s="205"/>
      <c r="SO18" s="205"/>
      <c r="SP18" s="205"/>
      <c r="SQ18" s="205"/>
      <c r="SR18" s="205"/>
      <c r="SS18" s="205"/>
      <c r="ST18" s="205"/>
      <c r="SU18" s="205"/>
      <c r="SV18" s="205"/>
      <c r="SW18" s="205"/>
      <c r="SX18" s="205"/>
      <c r="SY18" s="205"/>
      <c r="SZ18" s="205"/>
      <c r="TA18" s="205"/>
      <c r="TB18" s="205"/>
      <c r="TC18" s="205"/>
      <c r="TD18" s="205"/>
      <c r="TE18" s="205"/>
      <c r="TF18" s="205"/>
      <c r="TG18" s="205"/>
      <c r="TH18" s="205"/>
      <c r="TI18" s="205"/>
      <c r="TJ18" s="205"/>
      <c r="TK18" s="205"/>
      <c r="TL18" s="205"/>
      <c r="TM18" s="205"/>
      <c r="TN18" s="205"/>
      <c r="TO18" s="205"/>
      <c r="TP18" s="205"/>
      <c r="TQ18" s="205"/>
      <c r="TR18" s="205"/>
      <c r="TS18" s="205"/>
      <c r="TT18" s="205"/>
      <c r="TU18" s="205"/>
      <c r="TV18" s="205"/>
      <c r="TW18" s="205"/>
      <c r="TX18" s="205"/>
      <c r="TY18" s="205"/>
      <c r="TZ18" s="205"/>
      <c r="UA18" s="205"/>
      <c r="UB18" s="205"/>
      <c r="UC18" s="205"/>
      <c r="UD18" s="205"/>
      <c r="UE18" s="205"/>
      <c r="UF18" s="205"/>
      <c r="UG18" s="205"/>
      <c r="UH18" s="205"/>
      <c r="UI18" s="205"/>
      <c r="UJ18" s="205"/>
      <c r="UK18" s="205"/>
      <c r="UL18" s="205"/>
      <c r="UM18" s="205"/>
      <c r="UN18" s="205"/>
      <c r="UO18" s="205"/>
      <c r="UP18" s="205"/>
      <c r="UQ18" s="205"/>
      <c r="UR18" s="205"/>
      <c r="US18" s="205"/>
      <c r="UT18" s="205"/>
      <c r="UU18" s="205"/>
      <c r="UV18" s="205"/>
      <c r="UW18" s="205"/>
      <c r="UX18" s="205"/>
      <c r="UY18" s="205"/>
      <c r="UZ18" s="205"/>
      <c r="VA18" s="205"/>
      <c r="VB18" s="205"/>
      <c r="VC18" s="205"/>
      <c r="VD18" s="205"/>
      <c r="VE18" s="205"/>
      <c r="VF18" s="205"/>
      <c r="VG18" s="205"/>
      <c r="VH18" s="205"/>
      <c r="VI18" s="205"/>
      <c r="VJ18" s="205"/>
      <c r="VK18" s="205"/>
      <c r="VL18" s="205"/>
      <c r="VM18" s="205"/>
      <c r="VN18" s="205"/>
      <c r="VO18" s="205"/>
      <c r="VP18" s="205"/>
      <c r="VQ18" s="205"/>
      <c r="VR18" s="205"/>
      <c r="VS18" s="205"/>
      <c r="VT18" s="205"/>
      <c r="VU18" s="205"/>
      <c r="VV18" s="205"/>
      <c r="VW18" s="205"/>
      <c r="VX18" s="205"/>
      <c r="VY18" s="205"/>
      <c r="VZ18" s="205"/>
      <c r="WA18" s="205"/>
      <c r="WB18" s="205"/>
      <c r="WC18" s="205"/>
      <c r="WD18" s="205"/>
      <c r="WE18" s="205"/>
      <c r="WF18" s="205"/>
      <c r="WG18" s="205"/>
      <c r="WH18" s="205"/>
      <c r="WI18" s="205"/>
      <c r="WJ18" s="205"/>
      <c r="WK18" s="205"/>
      <c r="WL18" s="205"/>
      <c r="WM18" s="205"/>
      <c r="WN18" s="205"/>
      <c r="WO18" s="205"/>
      <c r="WP18" s="205"/>
      <c r="WQ18" s="205"/>
      <c r="WR18" s="205"/>
      <c r="WS18" s="205"/>
      <c r="WT18" s="205"/>
      <c r="WU18" s="205"/>
      <c r="WV18" s="205"/>
      <c r="WW18" s="205"/>
      <c r="WX18" s="205"/>
      <c r="WY18" s="205"/>
      <c r="WZ18" s="205"/>
      <c r="XA18" s="205"/>
      <c r="XB18" s="205"/>
      <c r="XC18" s="205"/>
      <c r="XD18" s="205"/>
      <c r="XE18" s="205"/>
      <c r="XF18" s="205"/>
      <c r="XG18" s="205"/>
      <c r="XH18" s="205"/>
      <c r="XI18" s="205"/>
      <c r="XJ18" s="205"/>
      <c r="XK18" s="205"/>
      <c r="XL18" s="205"/>
      <c r="XM18" s="205"/>
      <c r="XN18" s="205"/>
      <c r="XO18" s="205"/>
      <c r="XP18" s="205"/>
      <c r="XQ18" s="205"/>
      <c r="XR18" s="205"/>
      <c r="XS18" s="205"/>
      <c r="XT18" s="205"/>
    </row>
    <row r="19" spans="1:644" customFormat="1">
      <c r="A19" s="161"/>
      <c r="B19" s="92"/>
      <c r="C19" s="165"/>
      <c r="D19" s="166"/>
      <c r="E19" s="166"/>
      <c r="F19" s="164"/>
      <c r="G19" s="165"/>
      <c r="H19" s="166"/>
      <c r="I19" s="166"/>
      <c r="J19" s="164"/>
      <c r="K19" s="205"/>
      <c r="L19" s="205"/>
      <c r="M19" s="161"/>
      <c r="N19" s="92"/>
      <c r="O19" s="165"/>
      <c r="P19" s="166"/>
      <c r="Q19" s="166"/>
      <c r="R19" s="164"/>
      <c r="S19" s="165"/>
      <c r="T19" s="166"/>
      <c r="U19" s="166"/>
      <c r="V19" s="164"/>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5"/>
      <c r="BF19" s="205"/>
      <c r="BG19" s="205"/>
      <c r="BH19" s="205"/>
      <c r="BI19" s="205"/>
      <c r="BJ19" s="205"/>
      <c r="BK19" s="205"/>
      <c r="BL19" s="205"/>
      <c r="BM19" s="205"/>
      <c r="BN19" s="205"/>
      <c r="BO19" s="205"/>
      <c r="BP19" s="205"/>
      <c r="BQ19" s="205"/>
      <c r="BR19" s="205"/>
      <c r="BS19" s="205"/>
      <c r="BT19" s="205"/>
      <c r="BU19" s="205"/>
      <c r="BV19" s="205"/>
      <c r="BW19" s="205"/>
      <c r="BX19" s="205"/>
      <c r="BY19" s="205"/>
      <c r="BZ19" s="205"/>
      <c r="CA19" s="205"/>
      <c r="CB19" s="205"/>
      <c r="CC19" s="205"/>
      <c r="CD19" s="205"/>
      <c r="CE19" s="205"/>
      <c r="CF19" s="205"/>
      <c r="CG19" s="205"/>
      <c r="CH19" s="205"/>
      <c r="CI19" s="205"/>
      <c r="CJ19" s="205"/>
      <c r="CK19" s="205"/>
      <c r="CL19" s="205"/>
      <c r="CM19" s="205"/>
      <c r="CN19" s="205"/>
      <c r="CO19" s="205"/>
      <c r="CP19" s="205"/>
      <c r="CQ19" s="205"/>
      <c r="CR19" s="205"/>
      <c r="CS19" s="205"/>
      <c r="CT19" s="205"/>
      <c r="CU19" s="205"/>
      <c r="CV19" s="205"/>
      <c r="CW19" s="205"/>
      <c r="CX19" s="205"/>
      <c r="CY19" s="205"/>
      <c r="CZ19" s="205"/>
      <c r="DA19" s="205"/>
      <c r="DB19" s="205"/>
      <c r="DC19" s="205"/>
      <c r="DD19" s="205"/>
      <c r="DE19" s="205"/>
      <c r="DF19" s="205"/>
      <c r="DG19" s="205"/>
      <c r="DH19" s="205"/>
      <c r="DI19" s="205"/>
      <c r="DJ19" s="205"/>
      <c r="DK19" s="205"/>
      <c r="DL19" s="205"/>
      <c r="DM19" s="205"/>
      <c r="DN19" s="205"/>
      <c r="DO19" s="205"/>
      <c r="DP19" s="205"/>
      <c r="DQ19" s="205"/>
      <c r="DR19" s="205"/>
      <c r="DS19" s="205"/>
      <c r="DT19" s="205"/>
      <c r="DU19" s="205"/>
      <c r="DV19" s="205"/>
      <c r="DW19" s="205"/>
      <c r="DX19" s="205"/>
      <c r="DY19" s="205"/>
      <c r="DZ19" s="205"/>
      <c r="EA19" s="205"/>
      <c r="EB19" s="205"/>
      <c r="EC19" s="205"/>
      <c r="ED19" s="205"/>
      <c r="EE19" s="205"/>
      <c r="EF19" s="205"/>
      <c r="EG19" s="205"/>
      <c r="EH19" s="205"/>
      <c r="EI19" s="205"/>
      <c r="EJ19" s="205"/>
      <c r="EK19" s="205"/>
      <c r="EL19" s="205"/>
      <c r="EM19" s="205"/>
      <c r="EN19" s="205"/>
      <c r="EO19" s="205"/>
      <c r="EP19" s="205"/>
      <c r="EQ19" s="205"/>
      <c r="ER19" s="205"/>
      <c r="ES19" s="205"/>
      <c r="ET19" s="205"/>
      <c r="EU19" s="205"/>
      <c r="EV19" s="205"/>
      <c r="EW19" s="205"/>
      <c r="EX19" s="205"/>
      <c r="EY19" s="205"/>
      <c r="EZ19" s="205"/>
      <c r="FA19" s="205"/>
      <c r="FB19" s="205"/>
      <c r="FC19" s="205"/>
      <c r="FD19" s="205"/>
      <c r="FE19" s="205"/>
      <c r="FF19" s="205"/>
      <c r="FG19" s="205"/>
      <c r="FH19" s="205"/>
      <c r="FI19" s="205"/>
      <c r="FJ19" s="205"/>
      <c r="FK19" s="205"/>
      <c r="FL19" s="205"/>
      <c r="FM19" s="205"/>
      <c r="FN19" s="205"/>
      <c r="FO19" s="205"/>
      <c r="FP19" s="205"/>
      <c r="FQ19" s="205"/>
      <c r="FR19" s="205"/>
      <c r="FS19" s="205"/>
      <c r="FT19" s="205"/>
      <c r="FU19" s="205"/>
      <c r="FV19" s="205"/>
      <c r="FW19" s="205"/>
      <c r="FX19" s="205"/>
      <c r="FY19" s="205"/>
      <c r="FZ19" s="205"/>
      <c r="GA19" s="205"/>
      <c r="GB19" s="205"/>
      <c r="GC19" s="205"/>
      <c r="GD19" s="205"/>
      <c r="GE19" s="205"/>
      <c r="GF19" s="205"/>
      <c r="GG19" s="205"/>
      <c r="GH19" s="205"/>
      <c r="GI19" s="205"/>
      <c r="GJ19" s="205"/>
      <c r="GK19" s="205"/>
      <c r="GL19" s="205"/>
      <c r="GM19" s="205"/>
      <c r="GN19" s="205"/>
      <c r="GO19" s="205"/>
      <c r="GP19" s="205"/>
      <c r="GQ19" s="205"/>
      <c r="GR19" s="205"/>
      <c r="GS19" s="205"/>
      <c r="GT19" s="205"/>
      <c r="GU19" s="205"/>
      <c r="GV19" s="205"/>
      <c r="GW19" s="205"/>
      <c r="GX19" s="205"/>
      <c r="GY19" s="205"/>
      <c r="GZ19" s="205"/>
      <c r="HA19" s="205"/>
      <c r="HB19" s="205"/>
      <c r="HC19" s="205"/>
      <c r="HD19" s="205"/>
      <c r="HE19" s="205"/>
      <c r="HF19" s="205"/>
      <c r="HG19" s="205"/>
      <c r="HH19" s="205"/>
      <c r="HI19" s="205"/>
      <c r="HJ19" s="205"/>
      <c r="HK19" s="205"/>
      <c r="HL19" s="205"/>
      <c r="HM19" s="205"/>
      <c r="HN19" s="205"/>
      <c r="HO19" s="205"/>
      <c r="HP19" s="205"/>
      <c r="HQ19" s="205"/>
      <c r="HR19" s="205"/>
      <c r="HS19" s="205"/>
      <c r="HT19" s="205"/>
      <c r="HU19" s="205"/>
      <c r="HV19" s="205"/>
      <c r="HW19" s="205"/>
      <c r="HX19" s="205"/>
      <c r="HY19" s="205"/>
      <c r="HZ19" s="205"/>
      <c r="IA19" s="205"/>
      <c r="IB19" s="205"/>
      <c r="IC19" s="205"/>
      <c r="ID19" s="205"/>
      <c r="IE19" s="205"/>
      <c r="IF19" s="205"/>
      <c r="IG19" s="205"/>
      <c r="IH19" s="205"/>
      <c r="II19" s="205"/>
      <c r="IJ19" s="205"/>
      <c r="IK19" s="205"/>
      <c r="IL19" s="205"/>
      <c r="IM19" s="205"/>
      <c r="IN19" s="205"/>
      <c r="IO19" s="205"/>
      <c r="IP19" s="205"/>
      <c r="IQ19" s="205"/>
      <c r="IR19" s="205"/>
      <c r="IS19" s="205"/>
      <c r="IT19" s="205"/>
      <c r="IU19" s="205"/>
      <c r="IV19" s="205"/>
      <c r="IW19" s="205"/>
      <c r="IX19" s="205"/>
      <c r="IY19" s="205"/>
      <c r="IZ19" s="205"/>
      <c r="JA19" s="205"/>
      <c r="JB19" s="205"/>
      <c r="JC19" s="205"/>
      <c r="JD19" s="205"/>
      <c r="JE19" s="205"/>
      <c r="JF19" s="205"/>
      <c r="JG19" s="205"/>
      <c r="JH19" s="205"/>
      <c r="JI19" s="205"/>
      <c r="JJ19" s="205"/>
      <c r="JK19" s="205"/>
      <c r="JL19" s="205"/>
      <c r="JM19" s="205"/>
      <c r="JN19" s="205"/>
      <c r="JO19" s="205"/>
      <c r="JP19" s="205"/>
      <c r="JQ19" s="205"/>
      <c r="JR19" s="205"/>
      <c r="JS19" s="205"/>
      <c r="JT19" s="205"/>
      <c r="JU19" s="205"/>
      <c r="JV19" s="205"/>
      <c r="JW19" s="205"/>
      <c r="JX19" s="205"/>
      <c r="JY19" s="205"/>
      <c r="JZ19" s="205"/>
      <c r="KA19" s="205"/>
      <c r="KB19" s="205"/>
      <c r="KC19" s="205"/>
      <c r="KD19" s="205"/>
      <c r="KE19" s="205"/>
      <c r="KF19" s="205"/>
      <c r="KG19" s="205"/>
      <c r="KH19" s="205"/>
      <c r="KI19" s="205"/>
      <c r="KJ19" s="205"/>
      <c r="KK19" s="205"/>
      <c r="KL19" s="205"/>
      <c r="KM19" s="205"/>
      <c r="KN19" s="205"/>
      <c r="KO19" s="205"/>
      <c r="KP19" s="205"/>
      <c r="KQ19" s="205"/>
      <c r="KR19" s="205"/>
      <c r="KS19" s="205"/>
      <c r="KT19" s="205"/>
      <c r="KU19" s="205"/>
      <c r="KV19" s="205"/>
      <c r="KW19" s="205"/>
      <c r="KX19" s="205"/>
      <c r="KY19" s="205"/>
      <c r="KZ19" s="205"/>
      <c r="LA19" s="205"/>
      <c r="LB19" s="205"/>
      <c r="LC19" s="205"/>
      <c r="LD19" s="205"/>
      <c r="LE19" s="205"/>
      <c r="LF19" s="205"/>
      <c r="LG19" s="205"/>
      <c r="LH19" s="205"/>
      <c r="LI19" s="205"/>
      <c r="LJ19" s="205"/>
      <c r="LK19" s="205"/>
      <c r="LL19" s="205"/>
      <c r="LM19" s="205"/>
      <c r="LN19" s="205"/>
      <c r="LO19" s="205"/>
      <c r="LP19" s="205"/>
      <c r="LQ19" s="205"/>
      <c r="LR19" s="205"/>
      <c r="LS19" s="205"/>
      <c r="LT19" s="205"/>
      <c r="LU19" s="205"/>
      <c r="LV19" s="205"/>
      <c r="LW19" s="205"/>
      <c r="LX19" s="205"/>
      <c r="LY19" s="205"/>
      <c r="LZ19" s="205"/>
      <c r="MA19" s="205"/>
      <c r="MB19" s="205"/>
      <c r="MC19" s="205"/>
      <c r="MD19" s="205"/>
      <c r="ME19" s="205"/>
      <c r="MF19" s="205"/>
      <c r="MG19" s="205"/>
      <c r="MH19" s="205"/>
      <c r="MI19" s="205"/>
      <c r="MJ19" s="205"/>
      <c r="MK19" s="205"/>
      <c r="ML19" s="205"/>
      <c r="MM19" s="205"/>
      <c r="MN19" s="205"/>
      <c r="MO19" s="205"/>
      <c r="MP19" s="205"/>
      <c r="MQ19" s="205"/>
      <c r="MR19" s="205"/>
      <c r="MS19" s="205"/>
      <c r="MT19" s="205"/>
      <c r="MU19" s="205"/>
      <c r="MV19" s="205"/>
      <c r="MW19" s="205"/>
      <c r="MX19" s="205"/>
      <c r="MY19" s="205"/>
      <c r="MZ19" s="205"/>
      <c r="NA19" s="205"/>
      <c r="NB19" s="205"/>
      <c r="NC19" s="205"/>
      <c r="ND19" s="205"/>
      <c r="NE19" s="205"/>
      <c r="NF19" s="205"/>
      <c r="NG19" s="205"/>
      <c r="NH19" s="205"/>
      <c r="NI19" s="205"/>
      <c r="NJ19" s="205"/>
      <c r="NK19" s="205"/>
      <c r="NL19" s="205"/>
      <c r="NM19" s="205"/>
      <c r="NN19" s="205"/>
      <c r="NO19" s="205"/>
      <c r="NP19" s="205"/>
      <c r="NQ19" s="205"/>
      <c r="NR19" s="205"/>
      <c r="NS19" s="205"/>
      <c r="NT19" s="205"/>
      <c r="NU19" s="205"/>
      <c r="NV19" s="205"/>
      <c r="NW19" s="205"/>
      <c r="NX19" s="205"/>
      <c r="NY19" s="205"/>
      <c r="NZ19" s="205"/>
      <c r="OA19" s="205"/>
      <c r="OB19" s="205"/>
      <c r="OC19" s="205"/>
      <c r="OD19" s="205"/>
      <c r="OE19" s="205"/>
      <c r="OF19" s="205"/>
      <c r="OG19" s="205"/>
      <c r="OH19" s="205"/>
      <c r="OI19" s="205"/>
      <c r="OJ19" s="205"/>
      <c r="OK19" s="205"/>
      <c r="OL19" s="205"/>
      <c r="OM19" s="205"/>
      <c r="ON19" s="205"/>
      <c r="OO19" s="205"/>
      <c r="OP19" s="205"/>
      <c r="OQ19" s="205"/>
      <c r="OR19" s="205"/>
      <c r="OS19" s="205"/>
      <c r="OT19" s="205"/>
      <c r="OU19" s="205"/>
      <c r="OV19" s="205"/>
      <c r="OW19" s="205"/>
      <c r="OX19" s="205"/>
      <c r="OY19" s="205"/>
      <c r="OZ19" s="205"/>
      <c r="PA19" s="205"/>
      <c r="PB19" s="205"/>
      <c r="PC19" s="205"/>
      <c r="PD19" s="205"/>
      <c r="PE19" s="205"/>
      <c r="PF19" s="205"/>
      <c r="PG19" s="205"/>
      <c r="PH19" s="205"/>
      <c r="PI19" s="205"/>
      <c r="PJ19" s="205"/>
      <c r="PK19" s="205"/>
      <c r="PL19" s="205"/>
      <c r="PM19" s="205"/>
      <c r="PN19" s="205"/>
      <c r="PO19" s="205"/>
      <c r="PP19" s="205"/>
      <c r="PQ19" s="205"/>
      <c r="PR19" s="205"/>
      <c r="PS19" s="205"/>
      <c r="PT19" s="205"/>
      <c r="PU19" s="205"/>
      <c r="PV19" s="205"/>
      <c r="PW19" s="205"/>
      <c r="PX19" s="205"/>
      <c r="PY19" s="205"/>
      <c r="PZ19" s="205"/>
      <c r="QA19" s="205"/>
      <c r="QB19" s="205"/>
      <c r="QC19" s="205"/>
      <c r="QD19" s="205"/>
      <c r="QE19" s="205"/>
      <c r="QF19" s="205"/>
      <c r="QG19" s="205"/>
      <c r="QH19" s="205"/>
      <c r="QI19" s="205"/>
      <c r="QJ19" s="205"/>
      <c r="QK19" s="205"/>
      <c r="QL19" s="205"/>
      <c r="QM19" s="205"/>
      <c r="QN19" s="205"/>
      <c r="QO19" s="205"/>
      <c r="QP19" s="205"/>
      <c r="QQ19" s="205"/>
      <c r="QR19" s="205"/>
      <c r="QS19" s="205"/>
      <c r="QT19" s="205"/>
      <c r="QU19" s="205"/>
      <c r="QV19" s="205"/>
      <c r="QW19" s="205"/>
      <c r="QX19" s="205"/>
      <c r="QY19" s="205"/>
      <c r="QZ19" s="205"/>
      <c r="RA19" s="205"/>
      <c r="RB19" s="205"/>
      <c r="RC19" s="205"/>
      <c r="RD19" s="205"/>
      <c r="RE19" s="205"/>
      <c r="RF19" s="205"/>
      <c r="RG19" s="205"/>
      <c r="RH19" s="205"/>
      <c r="RI19" s="205"/>
      <c r="RJ19" s="205"/>
      <c r="RK19" s="205"/>
      <c r="RL19" s="205"/>
      <c r="RM19" s="205"/>
      <c r="RN19" s="205"/>
      <c r="RO19" s="205"/>
      <c r="RP19" s="205"/>
      <c r="RQ19" s="205"/>
      <c r="RR19" s="205"/>
      <c r="RS19" s="205"/>
      <c r="RT19" s="205"/>
      <c r="RU19" s="205"/>
      <c r="RV19" s="205"/>
      <c r="RW19" s="205"/>
      <c r="RX19" s="205"/>
      <c r="RY19" s="205"/>
      <c r="RZ19" s="205"/>
      <c r="SA19" s="205"/>
      <c r="SB19" s="205"/>
      <c r="SC19" s="205"/>
      <c r="SD19" s="205"/>
      <c r="SE19" s="205"/>
      <c r="SF19" s="205"/>
      <c r="SG19" s="205"/>
      <c r="SH19" s="205"/>
      <c r="SI19" s="205"/>
      <c r="SJ19" s="205"/>
      <c r="SK19" s="205"/>
      <c r="SL19" s="205"/>
      <c r="SM19" s="205"/>
      <c r="SN19" s="205"/>
      <c r="SO19" s="205"/>
      <c r="SP19" s="205"/>
      <c r="SQ19" s="205"/>
      <c r="SR19" s="205"/>
      <c r="SS19" s="205"/>
      <c r="ST19" s="205"/>
      <c r="SU19" s="205"/>
      <c r="SV19" s="205"/>
      <c r="SW19" s="205"/>
      <c r="SX19" s="205"/>
      <c r="SY19" s="205"/>
      <c r="SZ19" s="205"/>
      <c r="TA19" s="205"/>
      <c r="TB19" s="205"/>
      <c r="TC19" s="205"/>
      <c r="TD19" s="205"/>
      <c r="TE19" s="205"/>
      <c r="TF19" s="205"/>
      <c r="TG19" s="205"/>
      <c r="TH19" s="205"/>
      <c r="TI19" s="205"/>
      <c r="TJ19" s="205"/>
      <c r="TK19" s="205"/>
      <c r="TL19" s="205"/>
      <c r="TM19" s="205"/>
      <c r="TN19" s="205"/>
      <c r="TO19" s="205"/>
      <c r="TP19" s="205"/>
      <c r="TQ19" s="205"/>
      <c r="TR19" s="205"/>
      <c r="TS19" s="205"/>
      <c r="TT19" s="205"/>
      <c r="TU19" s="205"/>
      <c r="TV19" s="205"/>
      <c r="TW19" s="205"/>
      <c r="TX19" s="205"/>
      <c r="TY19" s="205"/>
      <c r="TZ19" s="205"/>
      <c r="UA19" s="205"/>
      <c r="UB19" s="205"/>
      <c r="UC19" s="205"/>
      <c r="UD19" s="205"/>
      <c r="UE19" s="205"/>
      <c r="UF19" s="205"/>
      <c r="UG19" s="205"/>
      <c r="UH19" s="205"/>
      <c r="UI19" s="205"/>
      <c r="UJ19" s="205"/>
      <c r="UK19" s="205"/>
      <c r="UL19" s="205"/>
      <c r="UM19" s="205"/>
      <c r="UN19" s="205"/>
      <c r="UO19" s="205"/>
      <c r="UP19" s="205"/>
      <c r="UQ19" s="205"/>
      <c r="UR19" s="205"/>
      <c r="US19" s="205"/>
      <c r="UT19" s="205"/>
      <c r="UU19" s="205"/>
      <c r="UV19" s="205"/>
      <c r="UW19" s="205"/>
      <c r="UX19" s="205"/>
      <c r="UY19" s="205"/>
      <c r="UZ19" s="205"/>
      <c r="VA19" s="205"/>
      <c r="VB19" s="205"/>
      <c r="VC19" s="205"/>
      <c r="VD19" s="205"/>
      <c r="VE19" s="205"/>
      <c r="VF19" s="205"/>
      <c r="VG19" s="205"/>
      <c r="VH19" s="205"/>
      <c r="VI19" s="205"/>
      <c r="VJ19" s="205"/>
      <c r="VK19" s="205"/>
      <c r="VL19" s="205"/>
      <c r="VM19" s="205"/>
      <c r="VN19" s="205"/>
      <c r="VO19" s="205"/>
      <c r="VP19" s="205"/>
      <c r="VQ19" s="205"/>
      <c r="VR19" s="205"/>
      <c r="VS19" s="205"/>
      <c r="VT19" s="205"/>
      <c r="VU19" s="205"/>
      <c r="VV19" s="205"/>
      <c r="VW19" s="205"/>
      <c r="VX19" s="205"/>
      <c r="VY19" s="205"/>
      <c r="VZ19" s="205"/>
      <c r="WA19" s="205"/>
      <c r="WB19" s="205"/>
      <c r="WC19" s="205"/>
      <c r="WD19" s="205"/>
      <c r="WE19" s="205"/>
      <c r="WF19" s="205"/>
      <c r="WG19" s="205"/>
      <c r="WH19" s="205"/>
      <c r="WI19" s="205"/>
      <c r="WJ19" s="205"/>
      <c r="WK19" s="205"/>
      <c r="WL19" s="205"/>
      <c r="WM19" s="205"/>
      <c r="WN19" s="205"/>
      <c r="WO19" s="205"/>
      <c r="WP19" s="205"/>
      <c r="WQ19" s="205"/>
      <c r="WR19" s="205"/>
      <c r="WS19" s="205"/>
      <c r="WT19" s="205"/>
      <c r="WU19" s="205"/>
      <c r="WV19" s="205"/>
      <c r="WW19" s="205"/>
      <c r="WX19" s="205"/>
      <c r="WY19" s="205"/>
      <c r="WZ19" s="205"/>
      <c r="XA19" s="205"/>
      <c r="XB19" s="205"/>
      <c r="XC19" s="205"/>
      <c r="XD19" s="205"/>
      <c r="XE19" s="205"/>
      <c r="XF19" s="205"/>
      <c r="XG19" s="205"/>
      <c r="XH19" s="205"/>
      <c r="XI19" s="205"/>
      <c r="XJ19" s="205"/>
      <c r="XK19" s="205"/>
      <c r="XL19" s="205"/>
      <c r="XM19" s="205"/>
      <c r="XN19" s="205"/>
      <c r="XO19" s="205"/>
      <c r="XP19" s="205"/>
      <c r="XQ19" s="205"/>
      <c r="XR19" s="205"/>
      <c r="XS19" s="205"/>
      <c r="XT19" s="205"/>
    </row>
    <row r="20" spans="1:644" customFormat="1">
      <c r="A20" s="161"/>
      <c r="B20" s="92"/>
      <c r="C20" s="165"/>
      <c r="D20" s="166"/>
      <c r="E20" s="166"/>
      <c r="F20" s="164"/>
      <c r="G20" s="165"/>
      <c r="H20" s="166"/>
      <c r="I20" s="166"/>
      <c r="J20" s="164"/>
      <c r="K20" s="205"/>
      <c r="L20" s="205"/>
      <c r="M20" s="161"/>
      <c r="N20" s="92"/>
      <c r="O20" s="165"/>
      <c r="P20" s="166"/>
      <c r="Q20" s="166"/>
      <c r="R20" s="164"/>
      <c r="S20" s="165"/>
      <c r="T20" s="166"/>
      <c r="U20" s="166"/>
      <c r="V20" s="164"/>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5"/>
      <c r="BE20" s="205"/>
      <c r="BF20" s="205"/>
      <c r="BG20" s="205"/>
      <c r="BH20" s="205"/>
      <c r="BI20" s="205"/>
      <c r="BJ20" s="205"/>
      <c r="BK20" s="205"/>
      <c r="BL20" s="205"/>
      <c r="BM20" s="205"/>
      <c r="BN20" s="205"/>
      <c r="BO20" s="205"/>
      <c r="BP20" s="205"/>
      <c r="BQ20" s="205"/>
      <c r="BR20" s="205"/>
      <c r="BS20" s="205"/>
      <c r="BT20" s="205"/>
      <c r="BU20" s="205"/>
      <c r="BV20" s="205"/>
      <c r="BW20" s="205"/>
      <c r="BX20" s="205"/>
      <c r="BY20" s="205"/>
      <c r="BZ20" s="205"/>
      <c r="CA20" s="205"/>
      <c r="CB20" s="205"/>
      <c r="CC20" s="205"/>
      <c r="CD20" s="205"/>
      <c r="CE20" s="205"/>
      <c r="CF20" s="205"/>
      <c r="CG20" s="205"/>
      <c r="CH20" s="205"/>
      <c r="CI20" s="205"/>
      <c r="CJ20" s="205"/>
      <c r="CK20" s="205"/>
      <c r="CL20" s="205"/>
      <c r="CM20" s="205"/>
      <c r="CN20" s="205"/>
      <c r="CO20" s="205"/>
      <c r="CP20" s="205"/>
      <c r="CQ20" s="205"/>
      <c r="CR20" s="205"/>
      <c r="CS20" s="205"/>
      <c r="CT20" s="205"/>
      <c r="CU20" s="205"/>
      <c r="CV20" s="205"/>
      <c r="CW20" s="205"/>
      <c r="CX20" s="205"/>
      <c r="CY20" s="205"/>
      <c r="CZ20" s="205"/>
      <c r="DA20" s="205"/>
      <c r="DB20" s="205"/>
      <c r="DC20" s="205"/>
      <c r="DD20" s="205"/>
      <c r="DE20" s="205"/>
      <c r="DF20" s="205"/>
      <c r="DG20" s="205"/>
      <c r="DH20" s="205"/>
      <c r="DI20" s="205"/>
      <c r="DJ20" s="205"/>
      <c r="DK20" s="205"/>
      <c r="DL20" s="205"/>
      <c r="DM20" s="205"/>
      <c r="DN20" s="205"/>
      <c r="DO20" s="205"/>
      <c r="DP20" s="205"/>
      <c r="DQ20" s="205"/>
      <c r="DR20" s="205"/>
      <c r="DS20" s="205"/>
      <c r="DT20" s="205"/>
      <c r="DU20" s="205"/>
      <c r="DV20" s="205"/>
      <c r="DW20" s="205"/>
      <c r="DX20" s="205"/>
      <c r="DY20" s="205"/>
      <c r="DZ20" s="205"/>
      <c r="EA20" s="205"/>
      <c r="EB20" s="205"/>
      <c r="EC20" s="205"/>
      <c r="ED20" s="205"/>
      <c r="EE20" s="205"/>
      <c r="EF20" s="205"/>
      <c r="EG20" s="205"/>
      <c r="EH20" s="205"/>
      <c r="EI20" s="205"/>
      <c r="EJ20" s="205"/>
      <c r="EK20" s="205"/>
      <c r="EL20" s="205"/>
      <c r="EM20" s="205"/>
      <c r="EN20" s="205"/>
      <c r="EO20" s="205"/>
      <c r="EP20" s="205"/>
      <c r="EQ20" s="205"/>
      <c r="ER20" s="205"/>
      <c r="ES20" s="205"/>
      <c r="ET20" s="205"/>
      <c r="EU20" s="205"/>
      <c r="EV20" s="205"/>
      <c r="EW20" s="205"/>
      <c r="EX20" s="205"/>
      <c r="EY20" s="205"/>
      <c r="EZ20" s="205"/>
      <c r="FA20" s="205"/>
      <c r="FB20" s="205"/>
      <c r="FC20" s="205"/>
      <c r="FD20" s="205"/>
      <c r="FE20" s="205"/>
      <c r="FF20" s="205"/>
      <c r="FG20" s="205"/>
      <c r="FH20" s="205"/>
      <c r="FI20" s="205"/>
      <c r="FJ20" s="205"/>
      <c r="FK20" s="205"/>
      <c r="FL20" s="205"/>
      <c r="FM20" s="205"/>
      <c r="FN20" s="205"/>
      <c r="FO20" s="205"/>
      <c r="FP20" s="205"/>
      <c r="FQ20" s="205"/>
      <c r="FR20" s="205"/>
      <c r="FS20" s="205"/>
      <c r="FT20" s="205"/>
      <c r="FU20" s="205"/>
      <c r="FV20" s="205"/>
      <c r="FW20" s="205"/>
      <c r="FX20" s="205"/>
      <c r="FY20" s="205"/>
      <c r="FZ20" s="205"/>
      <c r="GA20" s="205"/>
      <c r="GB20" s="205"/>
      <c r="GC20" s="205"/>
      <c r="GD20" s="205"/>
      <c r="GE20" s="205"/>
      <c r="GF20" s="205"/>
      <c r="GG20" s="205"/>
      <c r="GH20" s="205"/>
      <c r="GI20" s="205"/>
      <c r="GJ20" s="205"/>
      <c r="GK20" s="205"/>
      <c r="GL20" s="205"/>
      <c r="GM20" s="205"/>
      <c r="GN20" s="205"/>
      <c r="GO20" s="205"/>
      <c r="GP20" s="205"/>
      <c r="GQ20" s="205"/>
      <c r="GR20" s="205"/>
      <c r="GS20" s="205"/>
      <c r="GT20" s="205"/>
      <c r="GU20" s="205"/>
      <c r="GV20" s="205"/>
      <c r="GW20" s="205"/>
      <c r="GX20" s="205"/>
      <c r="GY20" s="205"/>
      <c r="GZ20" s="205"/>
      <c r="HA20" s="205"/>
      <c r="HB20" s="205"/>
      <c r="HC20" s="205"/>
      <c r="HD20" s="205"/>
      <c r="HE20" s="205"/>
      <c r="HF20" s="205"/>
      <c r="HG20" s="205"/>
      <c r="HH20" s="205"/>
      <c r="HI20" s="205"/>
      <c r="HJ20" s="205"/>
      <c r="HK20" s="205"/>
      <c r="HL20" s="205"/>
      <c r="HM20" s="205"/>
      <c r="HN20" s="205"/>
      <c r="HO20" s="205"/>
      <c r="HP20" s="205"/>
      <c r="HQ20" s="205"/>
      <c r="HR20" s="205"/>
      <c r="HS20" s="205"/>
      <c r="HT20" s="205"/>
      <c r="HU20" s="205"/>
      <c r="HV20" s="205"/>
      <c r="HW20" s="205"/>
      <c r="HX20" s="205"/>
      <c r="HY20" s="205"/>
      <c r="HZ20" s="205"/>
      <c r="IA20" s="205"/>
      <c r="IB20" s="205"/>
      <c r="IC20" s="205"/>
      <c r="ID20" s="205"/>
      <c r="IE20" s="205"/>
      <c r="IF20" s="205"/>
      <c r="IG20" s="205"/>
      <c r="IH20" s="205"/>
      <c r="II20" s="205"/>
      <c r="IJ20" s="205"/>
      <c r="IK20" s="205"/>
      <c r="IL20" s="205"/>
      <c r="IM20" s="205"/>
      <c r="IN20" s="205"/>
      <c r="IO20" s="205"/>
      <c r="IP20" s="205"/>
      <c r="IQ20" s="205"/>
      <c r="IR20" s="205"/>
      <c r="IS20" s="205"/>
      <c r="IT20" s="205"/>
      <c r="IU20" s="205"/>
      <c r="IV20" s="205"/>
      <c r="IW20" s="205"/>
      <c r="IX20" s="205"/>
      <c r="IY20" s="205"/>
      <c r="IZ20" s="205"/>
      <c r="JA20" s="205"/>
      <c r="JB20" s="205"/>
      <c r="JC20" s="205"/>
      <c r="JD20" s="205"/>
      <c r="JE20" s="205"/>
      <c r="JF20" s="205"/>
      <c r="JG20" s="205"/>
      <c r="JH20" s="205"/>
      <c r="JI20" s="205"/>
      <c r="JJ20" s="205"/>
      <c r="JK20" s="205"/>
      <c r="JL20" s="205"/>
      <c r="JM20" s="205"/>
      <c r="JN20" s="205"/>
      <c r="JO20" s="205"/>
      <c r="JP20" s="205"/>
      <c r="JQ20" s="205"/>
      <c r="JR20" s="205"/>
      <c r="JS20" s="205"/>
      <c r="JT20" s="205"/>
      <c r="JU20" s="205"/>
      <c r="JV20" s="205"/>
      <c r="JW20" s="205"/>
      <c r="JX20" s="205"/>
      <c r="JY20" s="205"/>
      <c r="JZ20" s="205"/>
      <c r="KA20" s="205"/>
      <c r="KB20" s="205"/>
      <c r="KC20" s="205"/>
      <c r="KD20" s="205"/>
      <c r="KE20" s="205"/>
      <c r="KF20" s="205"/>
      <c r="KG20" s="205"/>
      <c r="KH20" s="205"/>
      <c r="KI20" s="205"/>
      <c r="KJ20" s="205"/>
      <c r="KK20" s="205"/>
      <c r="KL20" s="205"/>
      <c r="KM20" s="205"/>
      <c r="KN20" s="205"/>
      <c r="KO20" s="205"/>
      <c r="KP20" s="205"/>
      <c r="KQ20" s="205"/>
      <c r="KR20" s="205"/>
      <c r="KS20" s="205"/>
      <c r="KT20" s="205"/>
      <c r="KU20" s="205"/>
      <c r="KV20" s="205"/>
      <c r="KW20" s="205"/>
      <c r="KX20" s="205"/>
      <c r="KY20" s="205"/>
      <c r="KZ20" s="205"/>
      <c r="LA20" s="205"/>
      <c r="LB20" s="205"/>
      <c r="LC20" s="205"/>
      <c r="LD20" s="205"/>
      <c r="LE20" s="205"/>
      <c r="LF20" s="205"/>
      <c r="LG20" s="205"/>
      <c r="LH20" s="205"/>
      <c r="LI20" s="205"/>
      <c r="LJ20" s="205"/>
      <c r="LK20" s="205"/>
      <c r="LL20" s="205"/>
      <c r="LM20" s="205"/>
      <c r="LN20" s="205"/>
      <c r="LO20" s="205"/>
      <c r="LP20" s="205"/>
      <c r="LQ20" s="205"/>
      <c r="LR20" s="205"/>
      <c r="LS20" s="205"/>
      <c r="LT20" s="205"/>
      <c r="LU20" s="205"/>
      <c r="LV20" s="205"/>
      <c r="LW20" s="205"/>
      <c r="LX20" s="205"/>
      <c r="LY20" s="205"/>
      <c r="LZ20" s="205"/>
      <c r="MA20" s="205"/>
      <c r="MB20" s="205"/>
      <c r="MC20" s="205"/>
      <c r="MD20" s="205"/>
      <c r="ME20" s="205"/>
      <c r="MF20" s="205"/>
      <c r="MG20" s="205"/>
      <c r="MH20" s="205"/>
      <c r="MI20" s="205"/>
      <c r="MJ20" s="205"/>
      <c r="MK20" s="205"/>
      <c r="ML20" s="205"/>
      <c r="MM20" s="205"/>
      <c r="MN20" s="205"/>
      <c r="MO20" s="205"/>
      <c r="MP20" s="205"/>
      <c r="MQ20" s="205"/>
      <c r="MR20" s="205"/>
      <c r="MS20" s="205"/>
      <c r="MT20" s="205"/>
      <c r="MU20" s="205"/>
      <c r="MV20" s="205"/>
      <c r="MW20" s="205"/>
      <c r="MX20" s="205"/>
      <c r="MY20" s="205"/>
      <c r="MZ20" s="205"/>
      <c r="NA20" s="205"/>
      <c r="NB20" s="205"/>
      <c r="NC20" s="205"/>
      <c r="ND20" s="205"/>
      <c r="NE20" s="205"/>
      <c r="NF20" s="205"/>
      <c r="NG20" s="205"/>
      <c r="NH20" s="205"/>
      <c r="NI20" s="205"/>
      <c r="NJ20" s="205"/>
      <c r="NK20" s="205"/>
      <c r="NL20" s="205"/>
      <c r="NM20" s="205"/>
      <c r="NN20" s="205"/>
      <c r="NO20" s="205"/>
      <c r="NP20" s="205"/>
      <c r="NQ20" s="205"/>
      <c r="NR20" s="205"/>
      <c r="NS20" s="205"/>
      <c r="NT20" s="205"/>
      <c r="NU20" s="205"/>
      <c r="NV20" s="205"/>
      <c r="NW20" s="205"/>
      <c r="NX20" s="205"/>
      <c r="NY20" s="205"/>
      <c r="NZ20" s="205"/>
      <c r="OA20" s="205"/>
      <c r="OB20" s="205"/>
      <c r="OC20" s="205"/>
      <c r="OD20" s="205"/>
      <c r="OE20" s="205"/>
      <c r="OF20" s="205"/>
      <c r="OG20" s="205"/>
      <c r="OH20" s="205"/>
      <c r="OI20" s="205"/>
      <c r="OJ20" s="205"/>
      <c r="OK20" s="205"/>
      <c r="OL20" s="205"/>
      <c r="OM20" s="205"/>
      <c r="ON20" s="205"/>
      <c r="OO20" s="205"/>
      <c r="OP20" s="205"/>
      <c r="OQ20" s="205"/>
      <c r="OR20" s="205"/>
      <c r="OS20" s="205"/>
      <c r="OT20" s="205"/>
      <c r="OU20" s="205"/>
      <c r="OV20" s="205"/>
      <c r="OW20" s="205"/>
      <c r="OX20" s="205"/>
      <c r="OY20" s="205"/>
      <c r="OZ20" s="205"/>
      <c r="PA20" s="205"/>
      <c r="PB20" s="205"/>
      <c r="PC20" s="205"/>
      <c r="PD20" s="205"/>
      <c r="PE20" s="205"/>
      <c r="PF20" s="205"/>
      <c r="PG20" s="205"/>
      <c r="PH20" s="205"/>
      <c r="PI20" s="205"/>
      <c r="PJ20" s="205"/>
      <c r="PK20" s="205"/>
      <c r="PL20" s="205"/>
      <c r="PM20" s="205"/>
      <c r="PN20" s="205"/>
      <c r="PO20" s="205"/>
      <c r="PP20" s="205"/>
      <c r="PQ20" s="205"/>
      <c r="PR20" s="205"/>
      <c r="PS20" s="205"/>
      <c r="PT20" s="205"/>
      <c r="PU20" s="205"/>
      <c r="PV20" s="205"/>
      <c r="PW20" s="205"/>
      <c r="PX20" s="205"/>
      <c r="PY20" s="205"/>
      <c r="PZ20" s="205"/>
      <c r="QA20" s="205"/>
      <c r="QB20" s="205"/>
      <c r="QC20" s="205"/>
      <c r="QD20" s="205"/>
      <c r="QE20" s="205"/>
      <c r="QF20" s="205"/>
      <c r="QG20" s="205"/>
      <c r="QH20" s="205"/>
      <c r="QI20" s="205"/>
      <c r="QJ20" s="205"/>
      <c r="QK20" s="205"/>
      <c r="QL20" s="205"/>
      <c r="QM20" s="205"/>
      <c r="QN20" s="205"/>
      <c r="QO20" s="205"/>
      <c r="QP20" s="205"/>
      <c r="QQ20" s="205"/>
      <c r="QR20" s="205"/>
      <c r="QS20" s="205"/>
      <c r="QT20" s="205"/>
      <c r="QU20" s="205"/>
      <c r="QV20" s="205"/>
      <c r="QW20" s="205"/>
      <c r="QX20" s="205"/>
      <c r="QY20" s="205"/>
      <c r="QZ20" s="205"/>
      <c r="RA20" s="205"/>
      <c r="RB20" s="205"/>
      <c r="RC20" s="205"/>
      <c r="RD20" s="205"/>
      <c r="RE20" s="205"/>
      <c r="RF20" s="205"/>
      <c r="RG20" s="205"/>
      <c r="RH20" s="205"/>
      <c r="RI20" s="205"/>
      <c r="RJ20" s="205"/>
      <c r="RK20" s="205"/>
      <c r="RL20" s="205"/>
      <c r="RM20" s="205"/>
      <c r="RN20" s="205"/>
      <c r="RO20" s="205"/>
      <c r="RP20" s="205"/>
      <c r="RQ20" s="205"/>
      <c r="RR20" s="205"/>
      <c r="RS20" s="205"/>
      <c r="RT20" s="205"/>
      <c r="RU20" s="205"/>
      <c r="RV20" s="205"/>
      <c r="RW20" s="205"/>
      <c r="RX20" s="205"/>
      <c r="RY20" s="205"/>
      <c r="RZ20" s="205"/>
      <c r="SA20" s="205"/>
      <c r="SB20" s="205"/>
      <c r="SC20" s="205"/>
      <c r="SD20" s="205"/>
      <c r="SE20" s="205"/>
      <c r="SF20" s="205"/>
      <c r="SG20" s="205"/>
      <c r="SH20" s="205"/>
      <c r="SI20" s="205"/>
      <c r="SJ20" s="205"/>
      <c r="SK20" s="205"/>
      <c r="SL20" s="205"/>
      <c r="SM20" s="205"/>
      <c r="SN20" s="205"/>
      <c r="SO20" s="205"/>
      <c r="SP20" s="205"/>
      <c r="SQ20" s="205"/>
      <c r="SR20" s="205"/>
      <c r="SS20" s="205"/>
      <c r="ST20" s="205"/>
      <c r="SU20" s="205"/>
      <c r="SV20" s="205"/>
      <c r="SW20" s="205"/>
      <c r="SX20" s="205"/>
      <c r="SY20" s="205"/>
      <c r="SZ20" s="205"/>
      <c r="TA20" s="205"/>
      <c r="TB20" s="205"/>
      <c r="TC20" s="205"/>
      <c r="TD20" s="205"/>
      <c r="TE20" s="205"/>
      <c r="TF20" s="205"/>
      <c r="TG20" s="205"/>
      <c r="TH20" s="205"/>
      <c r="TI20" s="205"/>
      <c r="TJ20" s="205"/>
      <c r="TK20" s="205"/>
      <c r="TL20" s="205"/>
      <c r="TM20" s="205"/>
      <c r="TN20" s="205"/>
      <c r="TO20" s="205"/>
      <c r="TP20" s="205"/>
      <c r="TQ20" s="205"/>
      <c r="TR20" s="205"/>
      <c r="TS20" s="205"/>
      <c r="TT20" s="205"/>
      <c r="TU20" s="205"/>
      <c r="TV20" s="205"/>
      <c r="TW20" s="205"/>
      <c r="TX20" s="205"/>
      <c r="TY20" s="205"/>
      <c r="TZ20" s="205"/>
      <c r="UA20" s="205"/>
      <c r="UB20" s="205"/>
      <c r="UC20" s="205"/>
      <c r="UD20" s="205"/>
      <c r="UE20" s="205"/>
      <c r="UF20" s="205"/>
      <c r="UG20" s="205"/>
      <c r="UH20" s="205"/>
      <c r="UI20" s="205"/>
      <c r="UJ20" s="205"/>
      <c r="UK20" s="205"/>
      <c r="UL20" s="205"/>
      <c r="UM20" s="205"/>
      <c r="UN20" s="205"/>
      <c r="UO20" s="205"/>
      <c r="UP20" s="205"/>
      <c r="UQ20" s="205"/>
      <c r="UR20" s="205"/>
      <c r="US20" s="205"/>
      <c r="UT20" s="205"/>
      <c r="UU20" s="205"/>
      <c r="UV20" s="205"/>
      <c r="UW20" s="205"/>
      <c r="UX20" s="205"/>
      <c r="UY20" s="205"/>
      <c r="UZ20" s="205"/>
      <c r="VA20" s="205"/>
      <c r="VB20" s="205"/>
      <c r="VC20" s="205"/>
      <c r="VD20" s="205"/>
      <c r="VE20" s="205"/>
      <c r="VF20" s="205"/>
      <c r="VG20" s="205"/>
      <c r="VH20" s="205"/>
      <c r="VI20" s="205"/>
      <c r="VJ20" s="205"/>
      <c r="VK20" s="205"/>
      <c r="VL20" s="205"/>
      <c r="VM20" s="205"/>
      <c r="VN20" s="205"/>
      <c r="VO20" s="205"/>
      <c r="VP20" s="205"/>
      <c r="VQ20" s="205"/>
      <c r="VR20" s="205"/>
      <c r="VS20" s="205"/>
      <c r="VT20" s="205"/>
      <c r="VU20" s="205"/>
      <c r="VV20" s="205"/>
      <c r="VW20" s="205"/>
      <c r="VX20" s="205"/>
      <c r="VY20" s="205"/>
      <c r="VZ20" s="205"/>
      <c r="WA20" s="205"/>
      <c r="WB20" s="205"/>
      <c r="WC20" s="205"/>
      <c r="WD20" s="205"/>
      <c r="WE20" s="205"/>
      <c r="WF20" s="205"/>
      <c r="WG20" s="205"/>
      <c r="WH20" s="205"/>
      <c r="WI20" s="205"/>
      <c r="WJ20" s="205"/>
      <c r="WK20" s="205"/>
      <c r="WL20" s="205"/>
      <c r="WM20" s="205"/>
      <c r="WN20" s="205"/>
      <c r="WO20" s="205"/>
      <c r="WP20" s="205"/>
      <c r="WQ20" s="205"/>
      <c r="WR20" s="205"/>
      <c r="WS20" s="205"/>
      <c r="WT20" s="205"/>
      <c r="WU20" s="205"/>
      <c r="WV20" s="205"/>
      <c r="WW20" s="205"/>
      <c r="WX20" s="205"/>
      <c r="WY20" s="205"/>
      <c r="WZ20" s="205"/>
      <c r="XA20" s="205"/>
      <c r="XB20" s="205"/>
      <c r="XC20" s="205"/>
      <c r="XD20" s="205"/>
      <c r="XE20" s="205"/>
      <c r="XF20" s="205"/>
      <c r="XG20" s="205"/>
      <c r="XH20" s="205"/>
      <c r="XI20" s="205"/>
      <c r="XJ20" s="205"/>
      <c r="XK20" s="205"/>
      <c r="XL20" s="205"/>
      <c r="XM20" s="205"/>
      <c r="XN20" s="205"/>
      <c r="XO20" s="205"/>
      <c r="XP20" s="205"/>
      <c r="XQ20" s="205"/>
      <c r="XR20" s="205"/>
      <c r="XS20" s="205"/>
      <c r="XT20" s="205"/>
    </row>
    <row r="21" spans="1:644" customFormat="1">
      <c r="A21" s="161"/>
      <c r="B21" s="92"/>
      <c r="C21" s="165"/>
      <c r="D21" s="166"/>
      <c r="E21" s="166"/>
      <c r="F21" s="164"/>
      <c r="G21" s="165"/>
      <c r="H21" s="166"/>
      <c r="I21" s="166"/>
      <c r="J21" s="164"/>
      <c r="K21" s="205"/>
      <c r="L21" s="205"/>
      <c r="M21" s="161"/>
      <c r="N21" s="92"/>
      <c r="O21" s="165"/>
      <c r="P21" s="166"/>
      <c r="Q21" s="166"/>
      <c r="R21" s="164"/>
      <c r="S21" s="165"/>
      <c r="T21" s="166"/>
      <c r="U21" s="166"/>
      <c r="V21" s="164"/>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205"/>
      <c r="BG21" s="205"/>
      <c r="BH21" s="205"/>
      <c r="BI21" s="205"/>
      <c r="BJ21" s="205"/>
      <c r="BK21" s="205"/>
      <c r="BL21" s="205"/>
      <c r="BM21" s="205"/>
      <c r="BN21" s="205"/>
      <c r="BO21" s="205"/>
      <c r="BP21" s="205"/>
      <c r="BQ21" s="205"/>
      <c r="BR21" s="205"/>
      <c r="BS21" s="205"/>
      <c r="BT21" s="205"/>
      <c r="BU21" s="205"/>
      <c r="BV21" s="205"/>
      <c r="BW21" s="205"/>
      <c r="BX21" s="205"/>
      <c r="BY21" s="205"/>
      <c r="BZ21" s="205"/>
      <c r="CA21" s="205"/>
      <c r="CB21" s="205"/>
      <c r="CC21" s="205"/>
      <c r="CD21" s="205"/>
      <c r="CE21" s="205"/>
      <c r="CF21" s="205"/>
      <c r="CG21" s="205"/>
      <c r="CH21" s="205"/>
      <c r="CI21" s="205"/>
      <c r="CJ21" s="205"/>
      <c r="CK21" s="205"/>
      <c r="CL21" s="205"/>
      <c r="CM21" s="205"/>
      <c r="CN21" s="205"/>
      <c r="CO21" s="205"/>
      <c r="CP21" s="205"/>
      <c r="CQ21" s="205"/>
      <c r="CR21" s="205"/>
      <c r="CS21" s="205"/>
      <c r="CT21" s="205"/>
      <c r="CU21" s="205"/>
      <c r="CV21" s="205"/>
      <c r="CW21" s="205"/>
      <c r="CX21" s="205"/>
      <c r="CY21" s="205"/>
      <c r="CZ21" s="205"/>
      <c r="DA21" s="205"/>
      <c r="DB21" s="205"/>
      <c r="DC21" s="205"/>
      <c r="DD21" s="205"/>
      <c r="DE21" s="205"/>
      <c r="DF21" s="205"/>
      <c r="DG21" s="205"/>
      <c r="DH21" s="205"/>
      <c r="DI21" s="205"/>
      <c r="DJ21" s="205"/>
      <c r="DK21" s="205"/>
      <c r="DL21" s="205"/>
      <c r="DM21" s="205"/>
      <c r="DN21" s="205"/>
      <c r="DO21" s="205"/>
      <c r="DP21" s="205"/>
      <c r="DQ21" s="205"/>
      <c r="DR21" s="205"/>
      <c r="DS21" s="205"/>
      <c r="DT21" s="205"/>
      <c r="DU21" s="205"/>
      <c r="DV21" s="205"/>
      <c r="DW21" s="205"/>
      <c r="DX21" s="205"/>
      <c r="DY21" s="205"/>
      <c r="DZ21" s="205"/>
      <c r="EA21" s="205"/>
      <c r="EB21" s="205"/>
      <c r="EC21" s="205"/>
      <c r="ED21" s="205"/>
      <c r="EE21" s="205"/>
      <c r="EF21" s="205"/>
      <c r="EG21" s="205"/>
      <c r="EH21" s="205"/>
      <c r="EI21" s="205"/>
      <c r="EJ21" s="205"/>
      <c r="EK21" s="205"/>
      <c r="EL21" s="205"/>
      <c r="EM21" s="205"/>
      <c r="EN21" s="205"/>
      <c r="EO21" s="205"/>
      <c r="EP21" s="205"/>
      <c r="EQ21" s="205"/>
      <c r="ER21" s="205"/>
      <c r="ES21" s="205"/>
      <c r="ET21" s="205"/>
      <c r="EU21" s="205"/>
      <c r="EV21" s="205"/>
      <c r="EW21" s="205"/>
      <c r="EX21" s="205"/>
      <c r="EY21" s="205"/>
      <c r="EZ21" s="205"/>
      <c r="FA21" s="205"/>
      <c r="FB21" s="205"/>
      <c r="FC21" s="205"/>
      <c r="FD21" s="205"/>
      <c r="FE21" s="205"/>
      <c r="FF21" s="205"/>
      <c r="FG21" s="205"/>
      <c r="FH21" s="205"/>
      <c r="FI21" s="205"/>
      <c r="FJ21" s="205"/>
      <c r="FK21" s="205"/>
      <c r="FL21" s="205"/>
      <c r="FM21" s="205"/>
      <c r="FN21" s="205"/>
      <c r="FO21" s="205"/>
      <c r="FP21" s="205"/>
      <c r="FQ21" s="205"/>
      <c r="FR21" s="205"/>
      <c r="FS21" s="205"/>
      <c r="FT21" s="205"/>
      <c r="FU21" s="205"/>
      <c r="FV21" s="205"/>
      <c r="FW21" s="205"/>
      <c r="FX21" s="205"/>
      <c r="FY21" s="205"/>
      <c r="FZ21" s="205"/>
      <c r="GA21" s="205"/>
      <c r="GB21" s="205"/>
      <c r="GC21" s="205"/>
      <c r="GD21" s="205"/>
      <c r="GE21" s="205"/>
      <c r="GF21" s="205"/>
      <c r="GG21" s="205"/>
      <c r="GH21" s="205"/>
      <c r="GI21" s="205"/>
      <c r="GJ21" s="205"/>
      <c r="GK21" s="205"/>
      <c r="GL21" s="205"/>
      <c r="GM21" s="205"/>
      <c r="GN21" s="205"/>
      <c r="GO21" s="205"/>
      <c r="GP21" s="205"/>
      <c r="GQ21" s="205"/>
      <c r="GR21" s="205"/>
      <c r="GS21" s="205"/>
      <c r="GT21" s="205"/>
      <c r="GU21" s="205"/>
      <c r="GV21" s="205"/>
      <c r="GW21" s="205"/>
      <c r="GX21" s="205"/>
      <c r="GY21" s="205"/>
      <c r="GZ21" s="205"/>
      <c r="HA21" s="205"/>
      <c r="HB21" s="205"/>
      <c r="HC21" s="205"/>
      <c r="HD21" s="205"/>
      <c r="HE21" s="205"/>
      <c r="HF21" s="205"/>
      <c r="HG21" s="205"/>
      <c r="HH21" s="205"/>
      <c r="HI21" s="205"/>
      <c r="HJ21" s="205"/>
      <c r="HK21" s="205"/>
      <c r="HL21" s="205"/>
      <c r="HM21" s="205"/>
      <c r="HN21" s="205"/>
      <c r="HO21" s="205"/>
      <c r="HP21" s="205"/>
      <c r="HQ21" s="205"/>
      <c r="HR21" s="205"/>
      <c r="HS21" s="205"/>
      <c r="HT21" s="205"/>
      <c r="HU21" s="205"/>
      <c r="HV21" s="205"/>
      <c r="HW21" s="205"/>
      <c r="HX21" s="205"/>
      <c r="HY21" s="205"/>
      <c r="HZ21" s="205"/>
      <c r="IA21" s="205"/>
      <c r="IB21" s="205"/>
      <c r="IC21" s="205"/>
      <c r="ID21" s="205"/>
      <c r="IE21" s="205"/>
      <c r="IF21" s="205"/>
      <c r="IG21" s="205"/>
      <c r="IH21" s="205"/>
      <c r="II21" s="205"/>
      <c r="IJ21" s="205"/>
      <c r="IK21" s="205"/>
      <c r="IL21" s="205"/>
      <c r="IM21" s="205"/>
      <c r="IN21" s="205"/>
      <c r="IO21" s="205"/>
      <c r="IP21" s="205"/>
      <c r="IQ21" s="205"/>
      <c r="IR21" s="205"/>
      <c r="IS21" s="205"/>
      <c r="IT21" s="205"/>
      <c r="IU21" s="205"/>
      <c r="IV21" s="205"/>
      <c r="IW21" s="205"/>
      <c r="IX21" s="205"/>
      <c r="IY21" s="205"/>
      <c r="IZ21" s="205"/>
      <c r="JA21" s="205"/>
      <c r="JB21" s="205"/>
      <c r="JC21" s="205"/>
      <c r="JD21" s="205"/>
      <c r="JE21" s="205"/>
      <c r="JF21" s="205"/>
      <c r="JG21" s="205"/>
      <c r="JH21" s="205"/>
      <c r="JI21" s="205"/>
      <c r="JJ21" s="205"/>
      <c r="JK21" s="205"/>
      <c r="JL21" s="205"/>
      <c r="JM21" s="205"/>
      <c r="JN21" s="205"/>
      <c r="JO21" s="205"/>
      <c r="JP21" s="205"/>
      <c r="JQ21" s="205"/>
      <c r="JR21" s="205"/>
      <c r="JS21" s="205"/>
      <c r="JT21" s="205"/>
      <c r="JU21" s="205"/>
      <c r="JV21" s="205"/>
      <c r="JW21" s="205"/>
      <c r="JX21" s="205"/>
      <c r="JY21" s="205"/>
      <c r="JZ21" s="205"/>
      <c r="KA21" s="205"/>
      <c r="KB21" s="205"/>
      <c r="KC21" s="205"/>
      <c r="KD21" s="205"/>
      <c r="KE21" s="205"/>
      <c r="KF21" s="205"/>
      <c r="KG21" s="205"/>
      <c r="KH21" s="205"/>
      <c r="KI21" s="205"/>
      <c r="KJ21" s="205"/>
      <c r="KK21" s="205"/>
      <c r="KL21" s="205"/>
      <c r="KM21" s="205"/>
      <c r="KN21" s="205"/>
      <c r="KO21" s="205"/>
      <c r="KP21" s="205"/>
      <c r="KQ21" s="205"/>
      <c r="KR21" s="205"/>
      <c r="KS21" s="205"/>
      <c r="KT21" s="205"/>
      <c r="KU21" s="205"/>
      <c r="KV21" s="205"/>
      <c r="KW21" s="205"/>
      <c r="KX21" s="205"/>
      <c r="KY21" s="205"/>
      <c r="KZ21" s="205"/>
      <c r="LA21" s="205"/>
      <c r="LB21" s="205"/>
      <c r="LC21" s="205"/>
      <c r="LD21" s="205"/>
      <c r="LE21" s="205"/>
      <c r="LF21" s="205"/>
      <c r="LG21" s="205"/>
      <c r="LH21" s="205"/>
      <c r="LI21" s="205"/>
      <c r="LJ21" s="205"/>
      <c r="LK21" s="205"/>
      <c r="LL21" s="205"/>
      <c r="LM21" s="205"/>
      <c r="LN21" s="205"/>
      <c r="LO21" s="205"/>
      <c r="LP21" s="205"/>
      <c r="LQ21" s="205"/>
      <c r="LR21" s="205"/>
      <c r="LS21" s="205"/>
      <c r="LT21" s="205"/>
      <c r="LU21" s="205"/>
      <c r="LV21" s="205"/>
      <c r="LW21" s="205"/>
      <c r="LX21" s="205"/>
      <c r="LY21" s="205"/>
      <c r="LZ21" s="205"/>
      <c r="MA21" s="205"/>
      <c r="MB21" s="205"/>
      <c r="MC21" s="205"/>
      <c r="MD21" s="205"/>
      <c r="ME21" s="205"/>
      <c r="MF21" s="205"/>
      <c r="MG21" s="205"/>
      <c r="MH21" s="205"/>
      <c r="MI21" s="205"/>
      <c r="MJ21" s="205"/>
      <c r="MK21" s="205"/>
      <c r="ML21" s="205"/>
      <c r="MM21" s="205"/>
      <c r="MN21" s="205"/>
      <c r="MO21" s="205"/>
      <c r="MP21" s="205"/>
      <c r="MQ21" s="205"/>
      <c r="MR21" s="205"/>
      <c r="MS21" s="205"/>
      <c r="MT21" s="205"/>
      <c r="MU21" s="205"/>
      <c r="MV21" s="205"/>
      <c r="MW21" s="205"/>
      <c r="MX21" s="205"/>
      <c r="MY21" s="205"/>
      <c r="MZ21" s="205"/>
      <c r="NA21" s="205"/>
      <c r="NB21" s="205"/>
      <c r="NC21" s="205"/>
      <c r="ND21" s="205"/>
      <c r="NE21" s="205"/>
      <c r="NF21" s="205"/>
      <c r="NG21" s="205"/>
      <c r="NH21" s="205"/>
      <c r="NI21" s="205"/>
      <c r="NJ21" s="205"/>
      <c r="NK21" s="205"/>
      <c r="NL21" s="205"/>
      <c r="NM21" s="205"/>
      <c r="NN21" s="205"/>
      <c r="NO21" s="205"/>
      <c r="NP21" s="205"/>
      <c r="NQ21" s="205"/>
      <c r="NR21" s="205"/>
      <c r="NS21" s="205"/>
      <c r="NT21" s="205"/>
      <c r="NU21" s="205"/>
      <c r="NV21" s="205"/>
      <c r="NW21" s="205"/>
      <c r="NX21" s="205"/>
      <c r="NY21" s="205"/>
      <c r="NZ21" s="205"/>
      <c r="OA21" s="205"/>
      <c r="OB21" s="205"/>
      <c r="OC21" s="205"/>
      <c r="OD21" s="205"/>
      <c r="OE21" s="205"/>
      <c r="OF21" s="205"/>
      <c r="OG21" s="205"/>
      <c r="OH21" s="205"/>
      <c r="OI21" s="205"/>
      <c r="OJ21" s="205"/>
      <c r="OK21" s="205"/>
      <c r="OL21" s="205"/>
      <c r="OM21" s="205"/>
      <c r="ON21" s="205"/>
      <c r="OO21" s="205"/>
      <c r="OP21" s="205"/>
      <c r="OQ21" s="205"/>
      <c r="OR21" s="205"/>
      <c r="OS21" s="205"/>
      <c r="OT21" s="205"/>
      <c r="OU21" s="205"/>
      <c r="OV21" s="205"/>
      <c r="OW21" s="205"/>
      <c r="OX21" s="205"/>
      <c r="OY21" s="205"/>
      <c r="OZ21" s="205"/>
      <c r="PA21" s="205"/>
      <c r="PB21" s="205"/>
      <c r="PC21" s="205"/>
      <c r="PD21" s="205"/>
      <c r="PE21" s="205"/>
      <c r="PF21" s="205"/>
      <c r="PG21" s="205"/>
      <c r="PH21" s="205"/>
      <c r="PI21" s="205"/>
      <c r="PJ21" s="205"/>
      <c r="PK21" s="205"/>
      <c r="PL21" s="205"/>
      <c r="PM21" s="205"/>
      <c r="PN21" s="205"/>
      <c r="PO21" s="205"/>
      <c r="PP21" s="205"/>
      <c r="PQ21" s="205"/>
      <c r="PR21" s="205"/>
      <c r="PS21" s="205"/>
      <c r="PT21" s="205"/>
      <c r="PU21" s="205"/>
      <c r="PV21" s="205"/>
      <c r="PW21" s="205"/>
      <c r="PX21" s="205"/>
      <c r="PY21" s="205"/>
      <c r="PZ21" s="205"/>
      <c r="QA21" s="205"/>
      <c r="QB21" s="205"/>
      <c r="QC21" s="205"/>
      <c r="QD21" s="205"/>
      <c r="QE21" s="205"/>
      <c r="QF21" s="205"/>
      <c r="QG21" s="205"/>
      <c r="QH21" s="205"/>
      <c r="QI21" s="205"/>
      <c r="QJ21" s="205"/>
      <c r="QK21" s="205"/>
      <c r="QL21" s="205"/>
      <c r="QM21" s="205"/>
      <c r="QN21" s="205"/>
      <c r="QO21" s="205"/>
      <c r="QP21" s="205"/>
      <c r="QQ21" s="205"/>
      <c r="QR21" s="205"/>
      <c r="QS21" s="205"/>
      <c r="QT21" s="205"/>
      <c r="QU21" s="205"/>
      <c r="QV21" s="205"/>
      <c r="QW21" s="205"/>
      <c r="QX21" s="205"/>
      <c r="QY21" s="205"/>
      <c r="QZ21" s="205"/>
      <c r="RA21" s="205"/>
      <c r="RB21" s="205"/>
      <c r="RC21" s="205"/>
      <c r="RD21" s="205"/>
      <c r="RE21" s="205"/>
      <c r="RF21" s="205"/>
      <c r="RG21" s="205"/>
      <c r="RH21" s="205"/>
      <c r="RI21" s="205"/>
      <c r="RJ21" s="205"/>
      <c r="RK21" s="205"/>
      <c r="RL21" s="205"/>
      <c r="RM21" s="205"/>
      <c r="RN21" s="205"/>
      <c r="RO21" s="205"/>
      <c r="RP21" s="205"/>
      <c r="RQ21" s="205"/>
      <c r="RR21" s="205"/>
      <c r="RS21" s="205"/>
      <c r="RT21" s="205"/>
      <c r="RU21" s="205"/>
      <c r="RV21" s="205"/>
      <c r="RW21" s="205"/>
      <c r="RX21" s="205"/>
      <c r="RY21" s="205"/>
      <c r="RZ21" s="205"/>
      <c r="SA21" s="205"/>
      <c r="SB21" s="205"/>
      <c r="SC21" s="205"/>
      <c r="SD21" s="205"/>
      <c r="SE21" s="205"/>
      <c r="SF21" s="205"/>
      <c r="SG21" s="205"/>
      <c r="SH21" s="205"/>
      <c r="SI21" s="205"/>
      <c r="SJ21" s="205"/>
      <c r="SK21" s="205"/>
      <c r="SL21" s="205"/>
      <c r="SM21" s="205"/>
      <c r="SN21" s="205"/>
      <c r="SO21" s="205"/>
      <c r="SP21" s="205"/>
      <c r="SQ21" s="205"/>
      <c r="SR21" s="205"/>
      <c r="SS21" s="205"/>
      <c r="ST21" s="205"/>
      <c r="SU21" s="205"/>
      <c r="SV21" s="205"/>
      <c r="SW21" s="205"/>
      <c r="SX21" s="205"/>
      <c r="SY21" s="205"/>
      <c r="SZ21" s="205"/>
      <c r="TA21" s="205"/>
      <c r="TB21" s="205"/>
      <c r="TC21" s="205"/>
      <c r="TD21" s="205"/>
      <c r="TE21" s="205"/>
      <c r="TF21" s="205"/>
      <c r="TG21" s="205"/>
      <c r="TH21" s="205"/>
      <c r="TI21" s="205"/>
      <c r="TJ21" s="205"/>
      <c r="TK21" s="205"/>
      <c r="TL21" s="205"/>
      <c r="TM21" s="205"/>
      <c r="TN21" s="205"/>
      <c r="TO21" s="205"/>
      <c r="TP21" s="205"/>
      <c r="TQ21" s="205"/>
      <c r="TR21" s="205"/>
      <c r="TS21" s="205"/>
      <c r="TT21" s="205"/>
      <c r="TU21" s="205"/>
      <c r="TV21" s="205"/>
      <c r="TW21" s="205"/>
      <c r="TX21" s="205"/>
      <c r="TY21" s="205"/>
      <c r="TZ21" s="205"/>
      <c r="UA21" s="205"/>
      <c r="UB21" s="205"/>
      <c r="UC21" s="205"/>
      <c r="UD21" s="205"/>
      <c r="UE21" s="205"/>
      <c r="UF21" s="205"/>
      <c r="UG21" s="205"/>
      <c r="UH21" s="205"/>
      <c r="UI21" s="205"/>
      <c r="UJ21" s="205"/>
      <c r="UK21" s="205"/>
      <c r="UL21" s="205"/>
      <c r="UM21" s="205"/>
      <c r="UN21" s="205"/>
      <c r="UO21" s="205"/>
      <c r="UP21" s="205"/>
      <c r="UQ21" s="205"/>
      <c r="UR21" s="205"/>
      <c r="US21" s="205"/>
      <c r="UT21" s="205"/>
      <c r="UU21" s="205"/>
      <c r="UV21" s="205"/>
      <c r="UW21" s="205"/>
      <c r="UX21" s="205"/>
      <c r="UY21" s="205"/>
      <c r="UZ21" s="205"/>
      <c r="VA21" s="205"/>
      <c r="VB21" s="205"/>
      <c r="VC21" s="205"/>
      <c r="VD21" s="205"/>
      <c r="VE21" s="205"/>
      <c r="VF21" s="205"/>
      <c r="VG21" s="205"/>
      <c r="VH21" s="205"/>
      <c r="VI21" s="205"/>
      <c r="VJ21" s="205"/>
      <c r="VK21" s="205"/>
      <c r="VL21" s="205"/>
      <c r="VM21" s="205"/>
      <c r="VN21" s="205"/>
      <c r="VO21" s="205"/>
      <c r="VP21" s="205"/>
      <c r="VQ21" s="205"/>
      <c r="VR21" s="205"/>
      <c r="VS21" s="205"/>
      <c r="VT21" s="205"/>
      <c r="VU21" s="205"/>
      <c r="VV21" s="205"/>
      <c r="VW21" s="205"/>
      <c r="VX21" s="205"/>
      <c r="VY21" s="205"/>
      <c r="VZ21" s="205"/>
      <c r="WA21" s="205"/>
      <c r="WB21" s="205"/>
      <c r="WC21" s="205"/>
      <c r="WD21" s="205"/>
      <c r="WE21" s="205"/>
      <c r="WF21" s="205"/>
      <c r="WG21" s="205"/>
      <c r="WH21" s="205"/>
      <c r="WI21" s="205"/>
      <c r="WJ21" s="205"/>
      <c r="WK21" s="205"/>
      <c r="WL21" s="205"/>
      <c r="WM21" s="205"/>
      <c r="WN21" s="205"/>
      <c r="WO21" s="205"/>
      <c r="WP21" s="205"/>
      <c r="WQ21" s="205"/>
      <c r="WR21" s="205"/>
      <c r="WS21" s="205"/>
      <c r="WT21" s="205"/>
      <c r="WU21" s="205"/>
      <c r="WV21" s="205"/>
      <c r="WW21" s="205"/>
      <c r="WX21" s="205"/>
      <c r="WY21" s="205"/>
      <c r="WZ21" s="205"/>
      <c r="XA21" s="205"/>
      <c r="XB21" s="205"/>
      <c r="XC21" s="205"/>
      <c r="XD21" s="205"/>
      <c r="XE21" s="205"/>
      <c r="XF21" s="205"/>
      <c r="XG21" s="205"/>
      <c r="XH21" s="205"/>
      <c r="XI21" s="205"/>
      <c r="XJ21" s="205"/>
      <c r="XK21" s="205"/>
      <c r="XL21" s="205"/>
      <c r="XM21" s="205"/>
      <c r="XN21" s="205"/>
      <c r="XO21" s="205"/>
      <c r="XP21" s="205"/>
      <c r="XQ21" s="205"/>
      <c r="XR21" s="205"/>
      <c r="XS21" s="205"/>
      <c r="XT21" s="205"/>
    </row>
    <row r="22" spans="1:644" customFormat="1">
      <c r="A22" s="161"/>
      <c r="B22" s="92"/>
      <c r="C22" s="165"/>
      <c r="D22" s="166"/>
      <c r="E22" s="166"/>
      <c r="F22" s="164"/>
      <c r="G22" s="165"/>
      <c r="H22" s="166"/>
      <c r="I22" s="166"/>
      <c r="J22" s="164"/>
      <c r="K22" s="205"/>
      <c r="L22" s="205"/>
      <c r="M22" s="161"/>
      <c r="N22" s="92"/>
      <c r="O22" s="165"/>
      <c r="P22" s="166"/>
      <c r="Q22" s="166"/>
      <c r="R22" s="164"/>
      <c r="S22" s="165"/>
      <c r="T22" s="166"/>
      <c r="U22" s="166"/>
      <c r="V22" s="164"/>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5"/>
      <c r="BF22" s="205"/>
      <c r="BG22" s="205"/>
      <c r="BH22" s="205"/>
      <c r="BI22" s="205"/>
      <c r="BJ22" s="205"/>
      <c r="BK22" s="205"/>
      <c r="BL22" s="205"/>
      <c r="BM22" s="205"/>
      <c r="BN22" s="205"/>
      <c r="BO22" s="205"/>
      <c r="BP22" s="205"/>
      <c r="BQ22" s="205"/>
      <c r="BR22" s="205"/>
      <c r="BS22" s="205"/>
      <c r="BT22" s="205"/>
      <c r="BU22" s="205"/>
      <c r="BV22" s="205"/>
      <c r="BW22" s="205"/>
      <c r="BX22" s="205"/>
      <c r="BY22" s="205"/>
      <c r="BZ22" s="205"/>
      <c r="CA22" s="205"/>
      <c r="CB22" s="205"/>
      <c r="CC22" s="205"/>
      <c r="CD22" s="205"/>
      <c r="CE22" s="205"/>
      <c r="CF22" s="205"/>
      <c r="CG22" s="205"/>
      <c r="CH22" s="205"/>
      <c r="CI22" s="205"/>
      <c r="CJ22" s="205"/>
      <c r="CK22" s="205"/>
      <c r="CL22" s="205"/>
      <c r="CM22" s="205"/>
      <c r="CN22" s="205"/>
      <c r="CO22" s="205"/>
      <c r="CP22" s="205"/>
      <c r="CQ22" s="205"/>
      <c r="CR22" s="205"/>
      <c r="CS22" s="205"/>
      <c r="CT22" s="205"/>
      <c r="CU22" s="205"/>
      <c r="CV22" s="205"/>
      <c r="CW22" s="205"/>
      <c r="CX22" s="205"/>
      <c r="CY22" s="205"/>
      <c r="CZ22" s="205"/>
      <c r="DA22" s="205"/>
      <c r="DB22" s="205"/>
      <c r="DC22" s="205"/>
      <c r="DD22" s="205"/>
      <c r="DE22" s="205"/>
      <c r="DF22" s="205"/>
      <c r="DG22" s="205"/>
      <c r="DH22" s="205"/>
      <c r="DI22" s="205"/>
      <c r="DJ22" s="205"/>
      <c r="DK22" s="205"/>
      <c r="DL22" s="205"/>
      <c r="DM22" s="205"/>
      <c r="DN22" s="205"/>
      <c r="DO22" s="205"/>
      <c r="DP22" s="205"/>
      <c r="DQ22" s="205"/>
      <c r="DR22" s="205"/>
      <c r="DS22" s="205"/>
      <c r="DT22" s="205"/>
      <c r="DU22" s="205"/>
      <c r="DV22" s="205"/>
      <c r="DW22" s="205"/>
      <c r="DX22" s="205"/>
      <c r="DY22" s="205"/>
      <c r="DZ22" s="205"/>
      <c r="EA22" s="205"/>
      <c r="EB22" s="205"/>
      <c r="EC22" s="205"/>
      <c r="ED22" s="205"/>
      <c r="EE22" s="205"/>
      <c r="EF22" s="205"/>
      <c r="EG22" s="205"/>
      <c r="EH22" s="205"/>
      <c r="EI22" s="205"/>
      <c r="EJ22" s="205"/>
      <c r="EK22" s="205"/>
      <c r="EL22" s="205"/>
      <c r="EM22" s="205"/>
      <c r="EN22" s="205"/>
      <c r="EO22" s="205"/>
      <c r="EP22" s="205"/>
      <c r="EQ22" s="205"/>
      <c r="ER22" s="205"/>
      <c r="ES22" s="205"/>
      <c r="ET22" s="205"/>
      <c r="EU22" s="205"/>
      <c r="EV22" s="205"/>
      <c r="EW22" s="205"/>
      <c r="EX22" s="205"/>
      <c r="EY22" s="205"/>
      <c r="EZ22" s="205"/>
      <c r="FA22" s="205"/>
      <c r="FB22" s="205"/>
      <c r="FC22" s="205"/>
      <c r="FD22" s="205"/>
      <c r="FE22" s="205"/>
      <c r="FF22" s="205"/>
      <c r="FG22" s="205"/>
      <c r="FH22" s="205"/>
      <c r="FI22" s="205"/>
      <c r="FJ22" s="205"/>
      <c r="FK22" s="205"/>
      <c r="FL22" s="205"/>
      <c r="FM22" s="205"/>
      <c r="FN22" s="205"/>
      <c r="FO22" s="205"/>
      <c r="FP22" s="205"/>
      <c r="FQ22" s="205"/>
      <c r="FR22" s="205"/>
      <c r="FS22" s="205"/>
      <c r="FT22" s="205"/>
      <c r="FU22" s="205"/>
      <c r="FV22" s="205"/>
      <c r="FW22" s="205"/>
      <c r="FX22" s="205"/>
      <c r="FY22" s="205"/>
      <c r="FZ22" s="205"/>
      <c r="GA22" s="205"/>
      <c r="GB22" s="205"/>
      <c r="GC22" s="205"/>
      <c r="GD22" s="205"/>
      <c r="GE22" s="205"/>
      <c r="GF22" s="205"/>
      <c r="GG22" s="205"/>
      <c r="GH22" s="205"/>
      <c r="GI22" s="205"/>
      <c r="GJ22" s="205"/>
      <c r="GK22" s="205"/>
      <c r="GL22" s="205"/>
      <c r="GM22" s="205"/>
      <c r="GN22" s="205"/>
      <c r="GO22" s="205"/>
      <c r="GP22" s="205"/>
      <c r="GQ22" s="205"/>
      <c r="GR22" s="205"/>
      <c r="GS22" s="205"/>
      <c r="GT22" s="205"/>
      <c r="GU22" s="205"/>
      <c r="GV22" s="205"/>
      <c r="GW22" s="205"/>
      <c r="GX22" s="205"/>
      <c r="GY22" s="205"/>
      <c r="GZ22" s="205"/>
      <c r="HA22" s="205"/>
      <c r="HB22" s="205"/>
      <c r="HC22" s="205"/>
      <c r="HD22" s="205"/>
      <c r="HE22" s="205"/>
      <c r="HF22" s="205"/>
      <c r="HG22" s="205"/>
      <c r="HH22" s="205"/>
      <c r="HI22" s="205"/>
      <c r="HJ22" s="205"/>
      <c r="HK22" s="205"/>
      <c r="HL22" s="205"/>
      <c r="HM22" s="205"/>
      <c r="HN22" s="205"/>
      <c r="HO22" s="205"/>
      <c r="HP22" s="205"/>
      <c r="HQ22" s="205"/>
      <c r="HR22" s="205"/>
      <c r="HS22" s="205"/>
      <c r="HT22" s="205"/>
      <c r="HU22" s="205"/>
      <c r="HV22" s="205"/>
      <c r="HW22" s="205"/>
      <c r="HX22" s="205"/>
      <c r="HY22" s="205"/>
      <c r="HZ22" s="205"/>
      <c r="IA22" s="205"/>
      <c r="IB22" s="205"/>
      <c r="IC22" s="205"/>
      <c r="ID22" s="205"/>
      <c r="IE22" s="205"/>
      <c r="IF22" s="205"/>
      <c r="IG22" s="205"/>
      <c r="IH22" s="205"/>
      <c r="II22" s="205"/>
      <c r="IJ22" s="205"/>
      <c r="IK22" s="205"/>
      <c r="IL22" s="205"/>
      <c r="IM22" s="205"/>
      <c r="IN22" s="205"/>
      <c r="IO22" s="205"/>
      <c r="IP22" s="205"/>
      <c r="IQ22" s="205"/>
      <c r="IR22" s="205"/>
      <c r="IS22" s="205"/>
      <c r="IT22" s="205"/>
      <c r="IU22" s="205"/>
      <c r="IV22" s="205"/>
      <c r="IW22" s="205"/>
      <c r="IX22" s="205"/>
      <c r="IY22" s="205"/>
      <c r="IZ22" s="205"/>
      <c r="JA22" s="205"/>
      <c r="JB22" s="205"/>
      <c r="JC22" s="205"/>
      <c r="JD22" s="205"/>
      <c r="JE22" s="205"/>
      <c r="JF22" s="205"/>
      <c r="JG22" s="205"/>
      <c r="JH22" s="205"/>
      <c r="JI22" s="205"/>
      <c r="JJ22" s="205"/>
      <c r="JK22" s="205"/>
      <c r="JL22" s="205"/>
      <c r="JM22" s="205"/>
      <c r="JN22" s="205"/>
      <c r="JO22" s="205"/>
      <c r="JP22" s="205"/>
      <c r="JQ22" s="205"/>
      <c r="JR22" s="205"/>
      <c r="JS22" s="205"/>
      <c r="JT22" s="205"/>
      <c r="JU22" s="205"/>
      <c r="JV22" s="205"/>
      <c r="JW22" s="205"/>
      <c r="JX22" s="205"/>
      <c r="JY22" s="205"/>
      <c r="JZ22" s="205"/>
      <c r="KA22" s="205"/>
      <c r="KB22" s="205"/>
      <c r="KC22" s="205"/>
      <c r="KD22" s="205"/>
      <c r="KE22" s="205"/>
      <c r="KF22" s="205"/>
      <c r="KG22" s="205"/>
      <c r="KH22" s="205"/>
      <c r="KI22" s="205"/>
      <c r="KJ22" s="205"/>
      <c r="KK22" s="205"/>
      <c r="KL22" s="205"/>
      <c r="KM22" s="205"/>
      <c r="KN22" s="205"/>
      <c r="KO22" s="205"/>
      <c r="KP22" s="205"/>
      <c r="KQ22" s="205"/>
      <c r="KR22" s="205"/>
      <c r="KS22" s="205"/>
      <c r="KT22" s="205"/>
      <c r="KU22" s="205"/>
      <c r="KV22" s="205"/>
      <c r="KW22" s="205"/>
      <c r="KX22" s="205"/>
      <c r="KY22" s="205"/>
      <c r="KZ22" s="205"/>
      <c r="LA22" s="205"/>
      <c r="LB22" s="205"/>
      <c r="LC22" s="205"/>
      <c r="LD22" s="205"/>
      <c r="LE22" s="205"/>
      <c r="LF22" s="205"/>
      <c r="LG22" s="205"/>
      <c r="LH22" s="205"/>
      <c r="LI22" s="205"/>
      <c r="LJ22" s="205"/>
      <c r="LK22" s="205"/>
      <c r="LL22" s="205"/>
      <c r="LM22" s="205"/>
      <c r="LN22" s="205"/>
      <c r="LO22" s="205"/>
      <c r="LP22" s="205"/>
      <c r="LQ22" s="205"/>
      <c r="LR22" s="205"/>
      <c r="LS22" s="205"/>
      <c r="LT22" s="205"/>
      <c r="LU22" s="205"/>
      <c r="LV22" s="205"/>
      <c r="LW22" s="205"/>
      <c r="LX22" s="205"/>
      <c r="LY22" s="205"/>
      <c r="LZ22" s="205"/>
      <c r="MA22" s="205"/>
      <c r="MB22" s="205"/>
      <c r="MC22" s="205"/>
      <c r="MD22" s="205"/>
      <c r="ME22" s="205"/>
      <c r="MF22" s="205"/>
      <c r="MG22" s="205"/>
      <c r="MH22" s="205"/>
      <c r="MI22" s="205"/>
      <c r="MJ22" s="205"/>
      <c r="MK22" s="205"/>
      <c r="ML22" s="205"/>
      <c r="MM22" s="205"/>
      <c r="MN22" s="205"/>
      <c r="MO22" s="205"/>
      <c r="MP22" s="205"/>
      <c r="MQ22" s="205"/>
      <c r="MR22" s="205"/>
      <c r="MS22" s="205"/>
      <c r="MT22" s="205"/>
      <c r="MU22" s="205"/>
      <c r="MV22" s="205"/>
      <c r="MW22" s="205"/>
      <c r="MX22" s="205"/>
      <c r="MY22" s="205"/>
      <c r="MZ22" s="205"/>
      <c r="NA22" s="205"/>
      <c r="NB22" s="205"/>
      <c r="NC22" s="205"/>
      <c r="ND22" s="205"/>
      <c r="NE22" s="205"/>
      <c r="NF22" s="205"/>
      <c r="NG22" s="205"/>
      <c r="NH22" s="205"/>
      <c r="NI22" s="205"/>
      <c r="NJ22" s="205"/>
      <c r="NK22" s="205"/>
      <c r="NL22" s="205"/>
      <c r="NM22" s="205"/>
      <c r="NN22" s="205"/>
      <c r="NO22" s="205"/>
      <c r="NP22" s="205"/>
      <c r="NQ22" s="205"/>
      <c r="NR22" s="205"/>
      <c r="NS22" s="205"/>
      <c r="NT22" s="205"/>
      <c r="NU22" s="205"/>
      <c r="NV22" s="205"/>
      <c r="NW22" s="205"/>
      <c r="NX22" s="205"/>
      <c r="NY22" s="205"/>
      <c r="NZ22" s="205"/>
      <c r="OA22" s="205"/>
      <c r="OB22" s="205"/>
      <c r="OC22" s="205"/>
      <c r="OD22" s="205"/>
      <c r="OE22" s="205"/>
      <c r="OF22" s="205"/>
      <c r="OG22" s="205"/>
      <c r="OH22" s="205"/>
      <c r="OI22" s="205"/>
      <c r="OJ22" s="205"/>
      <c r="OK22" s="205"/>
      <c r="OL22" s="205"/>
      <c r="OM22" s="205"/>
      <c r="ON22" s="205"/>
      <c r="OO22" s="205"/>
      <c r="OP22" s="205"/>
      <c r="OQ22" s="205"/>
      <c r="OR22" s="205"/>
      <c r="OS22" s="205"/>
      <c r="OT22" s="205"/>
      <c r="OU22" s="205"/>
      <c r="OV22" s="205"/>
      <c r="OW22" s="205"/>
      <c r="OX22" s="205"/>
      <c r="OY22" s="205"/>
      <c r="OZ22" s="205"/>
      <c r="PA22" s="205"/>
      <c r="PB22" s="205"/>
      <c r="PC22" s="205"/>
      <c r="PD22" s="205"/>
      <c r="PE22" s="205"/>
      <c r="PF22" s="205"/>
      <c r="PG22" s="205"/>
      <c r="PH22" s="205"/>
      <c r="PI22" s="205"/>
      <c r="PJ22" s="205"/>
      <c r="PK22" s="205"/>
      <c r="PL22" s="205"/>
      <c r="PM22" s="205"/>
      <c r="PN22" s="205"/>
      <c r="PO22" s="205"/>
      <c r="PP22" s="205"/>
      <c r="PQ22" s="205"/>
      <c r="PR22" s="205"/>
      <c r="PS22" s="205"/>
      <c r="PT22" s="205"/>
      <c r="PU22" s="205"/>
      <c r="PV22" s="205"/>
      <c r="PW22" s="205"/>
      <c r="PX22" s="205"/>
      <c r="PY22" s="205"/>
      <c r="PZ22" s="205"/>
      <c r="QA22" s="205"/>
      <c r="QB22" s="205"/>
      <c r="QC22" s="205"/>
      <c r="QD22" s="205"/>
      <c r="QE22" s="205"/>
      <c r="QF22" s="205"/>
      <c r="QG22" s="205"/>
      <c r="QH22" s="205"/>
      <c r="QI22" s="205"/>
      <c r="QJ22" s="205"/>
      <c r="QK22" s="205"/>
      <c r="QL22" s="205"/>
      <c r="QM22" s="205"/>
      <c r="QN22" s="205"/>
      <c r="QO22" s="205"/>
      <c r="QP22" s="205"/>
      <c r="QQ22" s="205"/>
      <c r="QR22" s="205"/>
      <c r="QS22" s="205"/>
      <c r="QT22" s="205"/>
      <c r="QU22" s="205"/>
      <c r="QV22" s="205"/>
      <c r="QW22" s="205"/>
      <c r="QX22" s="205"/>
      <c r="QY22" s="205"/>
      <c r="QZ22" s="205"/>
      <c r="RA22" s="205"/>
      <c r="RB22" s="205"/>
      <c r="RC22" s="205"/>
      <c r="RD22" s="205"/>
      <c r="RE22" s="205"/>
      <c r="RF22" s="205"/>
      <c r="RG22" s="205"/>
      <c r="RH22" s="205"/>
      <c r="RI22" s="205"/>
      <c r="RJ22" s="205"/>
      <c r="RK22" s="205"/>
      <c r="RL22" s="205"/>
      <c r="RM22" s="205"/>
      <c r="RN22" s="205"/>
      <c r="RO22" s="205"/>
      <c r="RP22" s="205"/>
      <c r="RQ22" s="205"/>
      <c r="RR22" s="205"/>
      <c r="RS22" s="205"/>
      <c r="RT22" s="205"/>
      <c r="RU22" s="205"/>
      <c r="RV22" s="205"/>
      <c r="RW22" s="205"/>
      <c r="RX22" s="205"/>
      <c r="RY22" s="205"/>
      <c r="RZ22" s="205"/>
      <c r="SA22" s="205"/>
      <c r="SB22" s="205"/>
      <c r="SC22" s="205"/>
      <c r="SD22" s="205"/>
      <c r="SE22" s="205"/>
      <c r="SF22" s="205"/>
      <c r="SG22" s="205"/>
      <c r="SH22" s="205"/>
      <c r="SI22" s="205"/>
      <c r="SJ22" s="205"/>
      <c r="SK22" s="205"/>
      <c r="SL22" s="205"/>
      <c r="SM22" s="205"/>
      <c r="SN22" s="205"/>
      <c r="SO22" s="205"/>
      <c r="SP22" s="205"/>
      <c r="SQ22" s="205"/>
      <c r="SR22" s="205"/>
      <c r="SS22" s="205"/>
      <c r="ST22" s="205"/>
      <c r="SU22" s="205"/>
      <c r="SV22" s="205"/>
      <c r="SW22" s="205"/>
      <c r="SX22" s="205"/>
      <c r="SY22" s="205"/>
      <c r="SZ22" s="205"/>
      <c r="TA22" s="205"/>
      <c r="TB22" s="205"/>
      <c r="TC22" s="205"/>
      <c r="TD22" s="205"/>
      <c r="TE22" s="205"/>
      <c r="TF22" s="205"/>
      <c r="TG22" s="205"/>
      <c r="TH22" s="205"/>
      <c r="TI22" s="205"/>
      <c r="TJ22" s="205"/>
      <c r="TK22" s="205"/>
      <c r="TL22" s="205"/>
      <c r="TM22" s="205"/>
      <c r="TN22" s="205"/>
      <c r="TO22" s="205"/>
      <c r="TP22" s="205"/>
      <c r="TQ22" s="205"/>
      <c r="TR22" s="205"/>
      <c r="TS22" s="205"/>
      <c r="TT22" s="205"/>
      <c r="TU22" s="205"/>
      <c r="TV22" s="205"/>
      <c r="TW22" s="205"/>
      <c r="TX22" s="205"/>
      <c r="TY22" s="205"/>
      <c r="TZ22" s="205"/>
      <c r="UA22" s="205"/>
      <c r="UB22" s="205"/>
      <c r="UC22" s="205"/>
      <c r="UD22" s="205"/>
      <c r="UE22" s="205"/>
      <c r="UF22" s="205"/>
      <c r="UG22" s="205"/>
      <c r="UH22" s="205"/>
      <c r="UI22" s="205"/>
      <c r="UJ22" s="205"/>
      <c r="UK22" s="205"/>
      <c r="UL22" s="205"/>
      <c r="UM22" s="205"/>
      <c r="UN22" s="205"/>
      <c r="UO22" s="205"/>
      <c r="UP22" s="205"/>
      <c r="UQ22" s="205"/>
      <c r="UR22" s="205"/>
      <c r="US22" s="205"/>
      <c r="UT22" s="205"/>
      <c r="UU22" s="205"/>
      <c r="UV22" s="205"/>
      <c r="UW22" s="205"/>
      <c r="UX22" s="205"/>
      <c r="UY22" s="205"/>
      <c r="UZ22" s="205"/>
      <c r="VA22" s="205"/>
      <c r="VB22" s="205"/>
      <c r="VC22" s="205"/>
      <c r="VD22" s="205"/>
      <c r="VE22" s="205"/>
      <c r="VF22" s="205"/>
      <c r="VG22" s="205"/>
      <c r="VH22" s="205"/>
      <c r="VI22" s="205"/>
      <c r="VJ22" s="205"/>
      <c r="VK22" s="205"/>
      <c r="VL22" s="205"/>
      <c r="VM22" s="205"/>
      <c r="VN22" s="205"/>
      <c r="VO22" s="205"/>
      <c r="VP22" s="205"/>
      <c r="VQ22" s="205"/>
      <c r="VR22" s="205"/>
      <c r="VS22" s="205"/>
      <c r="VT22" s="205"/>
      <c r="VU22" s="205"/>
      <c r="VV22" s="205"/>
      <c r="VW22" s="205"/>
      <c r="VX22" s="205"/>
      <c r="VY22" s="205"/>
      <c r="VZ22" s="205"/>
      <c r="WA22" s="205"/>
      <c r="WB22" s="205"/>
      <c r="WC22" s="205"/>
      <c r="WD22" s="205"/>
      <c r="WE22" s="205"/>
      <c r="WF22" s="205"/>
      <c r="WG22" s="205"/>
      <c r="WH22" s="205"/>
      <c r="WI22" s="205"/>
      <c r="WJ22" s="205"/>
      <c r="WK22" s="205"/>
      <c r="WL22" s="205"/>
      <c r="WM22" s="205"/>
      <c r="WN22" s="205"/>
      <c r="WO22" s="205"/>
      <c r="WP22" s="205"/>
      <c r="WQ22" s="205"/>
      <c r="WR22" s="205"/>
      <c r="WS22" s="205"/>
      <c r="WT22" s="205"/>
      <c r="WU22" s="205"/>
      <c r="WV22" s="205"/>
      <c r="WW22" s="205"/>
      <c r="WX22" s="205"/>
      <c r="WY22" s="205"/>
      <c r="WZ22" s="205"/>
      <c r="XA22" s="205"/>
      <c r="XB22" s="205"/>
      <c r="XC22" s="205"/>
      <c r="XD22" s="205"/>
      <c r="XE22" s="205"/>
      <c r="XF22" s="205"/>
      <c r="XG22" s="205"/>
      <c r="XH22" s="205"/>
      <c r="XI22" s="205"/>
      <c r="XJ22" s="205"/>
      <c r="XK22" s="205"/>
      <c r="XL22" s="205"/>
      <c r="XM22" s="205"/>
      <c r="XN22" s="205"/>
      <c r="XO22" s="205"/>
      <c r="XP22" s="205"/>
      <c r="XQ22" s="205"/>
      <c r="XR22" s="205"/>
      <c r="XS22" s="205"/>
      <c r="XT22" s="205"/>
    </row>
    <row r="23" spans="1:644" customFormat="1">
      <c r="A23" s="161"/>
      <c r="B23" s="92"/>
      <c r="C23" s="165"/>
      <c r="D23" s="166"/>
      <c r="E23" s="166"/>
      <c r="F23" s="164"/>
      <c r="G23" s="165"/>
      <c r="H23" s="166"/>
      <c r="I23" s="166"/>
      <c r="J23" s="164"/>
      <c r="K23" s="205"/>
      <c r="L23" s="205"/>
      <c r="M23" s="161"/>
      <c r="N23" s="92"/>
      <c r="O23" s="165"/>
      <c r="P23" s="166"/>
      <c r="Q23" s="166"/>
      <c r="R23" s="164"/>
      <c r="S23" s="165"/>
      <c r="T23" s="166"/>
      <c r="U23" s="166"/>
      <c r="V23" s="164"/>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05"/>
      <c r="BG23" s="205"/>
      <c r="BH23" s="205"/>
      <c r="BI23" s="205"/>
      <c r="BJ23" s="205"/>
      <c r="BK23" s="205"/>
      <c r="BL23" s="205"/>
      <c r="BM23" s="205"/>
      <c r="BN23" s="205"/>
      <c r="BO23" s="205"/>
      <c r="BP23" s="205"/>
      <c r="BQ23" s="205"/>
      <c r="BR23" s="205"/>
      <c r="BS23" s="205"/>
      <c r="BT23" s="205"/>
      <c r="BU23" s="205"/>
      <c r="BV23" s="205"/>
      <c r="BW23" s="205"/>
      <c r="BX23" s="205"/>
      <c r="BY23" s="205"/>
      <c r="BZ23" s="205"/>
      <c r="CA23" s="205"/>
      <c r="CB23" s="205"/>
      <c r="CC23" s="205"/>
      <c r="CD23" s="205"/>
      <c r="CE23" s="205"/>
      <c r="CF23" s="205"/>
      <c r="CG23" s="205"/>
      <c r="CH23" s="205"/>
      <c r="CI23" s="205"/>
      <c r="CJ23" s="205"/>
      <c r="CK23" s="205"/>
      <c r="CL23" s="205"/>
      <c r="CM23" s="205"/>
      <c r="CN23" s="205"/>
      <c r="CO23" s="205"/>
      <c r="CP23" s="205"/>
      <c r="CQ23" s="205"/>
      <c r="CR23" s="205"/>
      <c r="CS23" s="205"/>
      <c r="CT23" s="205"/>
      <c r="CU23" s="205"/>
      <c r="CV23" s="205"/>
      <c r="CW23" s="205"/>
      <c r="CX23" s="205"/>
      <c r="CY23" s="205"/>
      <c r="CZ23" s="205"/>
      <c r="DA23" s="205"/>
      <c r="DB23" s="205"/>
      <c r="DC23" s="205"/>
      <c r="DD23" s="205"/>
      <c r="DE23" s="205"/>
      <c r="DF23" s="205"/>
      <c r="DG23" s="205"/>
      <c r="DH23" s="205"/>
      <c r="DI23" s="205"/>
      <c r="DJ23" s="205"/>
      <c r="DK23" s="205"/>
      <c r="DL23" s="205"/>
      <c r="DM23" s="205"/>
      <c r="DN23" s="205"/>
      <c r="DO23" s="205"/>
      <c r="DP23" s="205"/>
      <c r="DQ23" s="205"/>
      <c r="DR23" s="205"/>
      <c r="DS23" s="205"/>
      <c r="DT23" s="205"/>
      <c r="DU23" s="205"/>
      <c r="DV23" s="205"/>
      <c r="DW23" s="205"/>
      <c r="DX23" s="205"/>
      <c r="DY23" s="205"/>
      <c r="DZ23" s="205"/>
      <c r="EA23" s="205"/>
      <c r="EB23" s="205"/>
      <c r="EC23" s="205"/>
      <c r="ED23" s="205"/>
      <c r="EE23" s="205"/>
      <c r="EF23" s="205"/>
      <c r="EG23" s="205"/>
      <c r="EH23" s="205"/>
      <c r="EI23" s="205"/>
      <c r="EJ23" s="205"/>
      <c r="EK23" s="205"/>
      <c r="EL23" s="205"/>
      <c r="EM23" s="205"/>
      <c r="EN23" s="205"/>
      <c r="EO23" s="205"/>
      <c r="EP23" s="205"/>
      <c r="EQ23" s="205"/>
      <c r="ER23" s="205"/>
      <c r="ES23" s="205"/>
      <c r="ET23" s="205"/>
      <c r="EU23" s="205"/>
      <c r="EV23" s="205"/>
      <c r="EW23" s="205"/>
      <c r="EX23" s="205"/>
      <c r="EY23" s="205"/>
      <c r="EZ23" s="205"/>
      <c r="FA23" s="205"/>
      <c r="FB23" s="205"/>
      <c r="FC23" s="205"/>
      <c r="FD23" s="205"/>
      <c r="FE23" s="205"/>
      <c r="FF23" s="205"/>
      <c r="FG23" s="205"/>
      <c r="FH23" s="205"/>
      <c r="FI23" s="205"/>
      <c r="FJ23" s="205"/>
      <c r="FK23" s="205"/>
      <c r="FL23" s="205"/>
      <c r="FM23" s="205"/>
      <c r="FN23" s="205"/>
      <c r="FO23" s="205"/>
      <c r="FP23" s="205"/>
      <c r="FQ23" s="205"/>
      <c r="FR23" s="205"/>
      <c r="FS23" s="205"/>
      <c r="FT23" s="205"/>
      <c r="FU23" s="205"/>
      <c r="FV23" s="205"/>
      <c r="FW23" s="205"/>
      <c r="FX23" s="205"/>
      <c r="FY23" s="205"/>
      <c r="FZ23" s="205"/>
      <c r="GA23" s="205"/>
      <c r="GB23" s="205"/>
      <c r="GC23" s="205"/>
      <c r="GD23" s="205"/>
      <c r="GE23" s="205"/>
      <c r="GF23" s="205"/>
      <c r="GG23" s="205"/>
      <c r="GH23" s="205"/>
      <c r="GI23" s="205"/>
      <c r="GJ23" s="205"/>
      <c r="GK23" s="205"/>
      <c r="GL23" s="205"/>
      <c r="GM23" s="205"/>
      <c r="GN23" s="205"/>
      <c r="GO23" s="205"/>
      <c r="GP23" s="205"/>
      <c r="GQ23" s="205"/>
      <c r="GR23" s="205"/>
      <c r="GS23" s="205"/>
      <c r="GT23" s="205"/>
      <c r="GU23" s="205"/>
      <c r="GV23" s="205"/>
      <c r="GW23" s="205"/>
      <c r="GX23" s="205"/>
      <c r="GY23" s="205"/>
      <c r="GZ23" s="205"/>
      <c r="HA23" s="205"/>
      <c r="HB23" s="205"/>
      <c r="HC23" s="205"/>
      <c r="HD23" s="205"/>
      <c r="HE23" s="205"/>
      <c r="HF23" s="205"/>
      <c r="HG23" s="205"/>
      <c r="HH23" s="205"/>
      <c r="HI23" s="205"/>
      <c r="HJ23" s="205"/>
      <c r="HK23" s="205"/>
      <c r="HL23" s="205"/>
      <c r="HM23" s="205"/>
      <c r="HN23" s="205"/>
      <c r="HO23" s="205"/>
      <c r="HP23" s="205"/>
      <c r="HQ23" s="205"/>
      <c r="HR23" s="205"/>
      <c r="HS23" s="205"/>
      <c r="HT23" s="205"/>
      <c r="HU23" s="205"/>
      <c r="HV23" s="205"/>
      <c r="HW23" s="205"/>
      <c r="HX23" s="205"/>
      <c r="HY23" s="205"/>
      <c r="HZ23" s="205"/>
      <c r="IA23" s="205"/>
      <c r="IB23" s="205"/>
      <c r="IC23" s="205"/>
      <c r="ID23" s="205"/>
      <c r="IE23" s="205"/>
      <c r="IF23" s="205"/>
      <c r="IG23" s="205"/>
      <c r="IH23" s="205"/>
      <c r="II23" s="205"/>
      <c r="IJ23" s="205"/>
      <c r="IK23" s="205"/>
      <c r="IL23" s="205"/>
      <c r="IM23" s="205"/>
      <c r="IN23" s="205"/>
      <c r="IO23" s="205"/>
      <c r="IP23" s="205"/>
      <c r="IQ23" s="205"/>
      <c r="IR23" s="205"/>
      <c r="IS23" s="205"/>
      <c r="IT23" s="205"/>
      <c r="IU23" s="205"/>
      <c r="IV23" s="205"/>
      <c r="IW23" s="205"/>
      <c r="IX23" s="205"/>
      <c r="IY23" s="205"/>
      <c r="IZ23" s="205"/>
      <c r="JA23" s="205"/>
      <c r="JB23" s="205"/>
      <c r="JC23" s="205"/>
      <c r="JD23" s="205"/>
      <c r="JE23" s="205"/>
      <c r="JF23" s="205"/>
      <c r="JG23" s="205"/>
      <c r="JH23" s="205"/>
      <c r="JI23" s="205"/>
      <c r="JJ23" s="205"/>
      <c r="JK23" s="205"/>
      <c r="JL23" s="205"/>
      <c r="JM23" s="205"/>
      <c r="JN23" s="205"/>
      <c r="JO23" s="205"/>
      <c r="JP23" s="205"/>
      <c r="JQ23" s="205"/>
      <c r="JR23" s="205"/>
      <c r="JS23" s="205"/>
      <c r="JT23" s="205"/>
      <c r="JU23" s="205"/>
      <c r="JV23" s="205"/>
      <c r="JW23" s="205"/>
      <c r="JX23" s="205"/>
      <c r="JY23" s="205"/>
      <c r="JZ23" s="205"/>
      <c r="KA23" s="205"/>
      <c r="KB23" s="205"/>
      <c r="KC23" s="205"/>
      <c r="KD23" s="205"/>
      <c r="KE23" s="205"/>
      <c r="KF23" s="205"/>
      <c r="KG23" s="205"/>
      <c r="KH23" s="205"/>
      <c r="KI23" s="205"/>
      <c r="KJ23" s="205"/>
      <c r="KK23" s="205"/>
      <c r="KL23" s="205"/>
      <c r="KM23" s="205"/>
      <c r="KN23" s="205"/>
      <c r="KO23" s="205"/>
      <c r="KP23" s="205"/>
      <c r="KQ23" s="205"/>
      <c r="KR23" s="205"/>
      <c r="KS23" s="205"/>
      <c r="KT23" s="205"/>
      <c r="KU23" s="205"/>
      <c r="KV23" s="205"/>
      <c r="KW23" s="205"/>
      <c r="KX23" s="205"/>
      <c r="KY23" s="205"/>
      <c r="KZ23" s="205"/>
      <c r="LA23" s="205"/>
      <c r="LB23" s="205"/>
      <c r="LC23" s="205"/>
      <c r="LD23" s="205"/>
      <c r="LE23" s="205"/>
      <c r="LF23" s="205"/>
      <c r="LG23" s="205"/>
      <c r="LH23" s="205"/>
      <c r="LI23" s="205"/>
      <c r="LJ23" s="205"/>
      <c r="LK23" s="205"/>
      <c r="LL23" s="205"/>
      <c r="LM23" s="205"/>
      <c r="LN23" s="205"/>
      <c r="LO23" s="205"/>
      <c r="LP23" s="205"/>
      <c r="LQ23" s="205"/>
      <c r="LR23" s="205"/>
      <c r="LS23" s="205"/>
      <c r="LT23" s="205"/>
      <c r="LU23" s="205"/>
      <c r="LV23" s="205"/>
      <c r="LW23" s="205"/>
      <c r="LX23" s="205"/>
      <c r="LY23" s="205"/>
      <c r="LZ23" s="205"/>
      <c r="MA23" s="205"/>
      <c r="MB23" s="205"/>
      <c r="MC23" s="205"/>
      <c r="MD23" s="205"/>
      <c r="ME23" s="205"/>
      <c r="MF23" s="205"/>
      <c r="MG23" s="205"/>
      <c r="MH23" s="205"/>
      <c r="MI23" s="205"/>
      <c r="MJ23" s="205"/>
      <c r="MK23" s="205"/>
      <c r="ML23" s="205"/>
      <c r="MM23" s="205"/>
      <c r="MN23" s="205"/>
      <c r="MO23" s="205"/>
      <c r="MP23" s="205"/>
      <c r="MQ23" s="205"/>
      <c r="MR23" s="205"/>
      <c r="MS23" s="205"/>
      <c r="MT23" s="205"/>
      <c r="MU23" s="205"/>
      <c r="MV23" s="205"/>
      <c r="MW23" s="205"/>
      <c r="MX23" s="205"/>
      <c r="MY23" s="205"/>
      <c r="MZ23" s="205"/>
      <c r="NA23" s="205"/>
      <c r="NB23" s="205"/>
      <c r="NC23" s="205"/>
      <c r="ND23" s="205"/>
      <c r="NE23" s="205"/>
      <c r="NF23" s="205"/>
      <c r="NG23" s="205"/>
      <c r="NH23" s="205"/>
      <c r="NI23" s="205"/>
      <c r="NJ23" s="205"/>
      <c r="NK23" s="205"/>
      <c r="NL23" s="205"/>
      <c r="NM23" s="205"/>
      <c r="NN23" s="205"/>
      <c r="NO23" s="205"/>
      <c r="NP23" s="205"/>
      <c r="NQ23" s="205"/>
      <c r="NR23" s="205"/>
      <c r="NS23" s="205"/>
      <c r="NT23" s="205"/>
      <c r="NU23" s="205"/>
      <c r="NV23" s="205"/>
      <c r="NW23" s="205"/>
      <c r="NX23" s="205"/>
      <c r="NY23" s="205"/>
      <c r="NZ23" s="205"/>
      <c r="OA23" s="205"/>
      <c r="OB23" s="205"/>
      <c r="OC23" s="205"/>
      <c r="OD23" s="205"/>
      <c r="OE23" s="205"/>
      <c r="OF23" s="205"/>
      <c r="OG23" s="205"/>
      <c r="OH23" s="205"/>
      <c r="OI23" s="205"/>
      <c r="OJ23" s="205"/>
      <c r="OK23" s="205"/>
      <c r="OL23" s="205"/>
      <c r="OM23" s="205"/>
      <c r="ON23" s="205"/>
      <c r="OO23" s="205"/>
      <c r="OP23" s="205"/>
      <c r="OQ23" s="205"/>
      <c r="OR23" s="205"/>
      <c r="OS23" s="205"/>
      <c r="OT23" s="205"/>
      <c r="OU23" s="205"/>
      <c r="OV23" s="205"/>
      <c r="OW23" s="205"/>
      <c r="OX23" s="205"/>
      <c r="OY23" s="205"/>
      <c r="OZ23" s="205"/>
      <c r="PA23" s="205"/>
      <c r="PB23" s="205"/>
      <c r="PC23" s="205"/>
      <c r="PD23" s="205"/>
      <c r="PE23" s="205"/>
      <c r="PF23" s="205"/>
      <c r="PG23" s="205"/>
      <c r="PH23" s="205"/>
      <c r="PI23" s="205"/>
      <c r="PJ23" s="205"/>
      <c r="PK23" s="205"/>
      <c r="PL23" s="205"/>
      <c r="PM23" s="205"/>
      <c r="PN23" s="205"/>
      <c r="PO23" s="205"/>
      <c r="PP23" s="205"/>
      <c r="PQ23" s="205"/>
      <c r="PR23" s="205"/>
      <c r="PS23" s="205"/>
      <c r="PT23" s="205"/>
      <c r="PU23" s="205"/>
      <c r="PV23" s="205"/>
      <c r="PW23" s="205"/>
      <c r="PX23" s="205"/>
      <c r="PY23" s="205"/>
      <c r="PZ23" s="205"/>
      <c r="QA23" s="205"/>
      <c r="QB23" s="205"/>
      <c r="QC23" s="205"/>
      <c r="QD23" s="205"/>
      <c r="QE23" s="205"/>
      <c r="QF23" s="205"/>
      <c r="QG23" s="205"/>
      <c r="QH23" s="205"/>
      <c r="QI23" s="205"/>
      <c r="QJ23" s="205"/>
      <c r="QK23" s="205"/>
      <c r="QL23" s="205"/>
      <c r="QM23" s="205"/>
      <c r="QN23" s="205"/>
      <c r="QO23" s="205"/>
      <c r="QP23" s="205"/>
      <c r="QQ23" s="205"/>
      <c r="QR23" s="205"/>
      <c r="QS23" s="205"/>
      <c r="QT23" s="205"/>
      <c r="QU23" s="205"/>
      <c r="QV23" s="205"/>
      <c r="QW23" s="205"/>
      <c r="QX23" s="205"/>
      <c r="QY23" s="205"/>
      <c r="QZ23" s="205"/>
      <c r="RA23" s="205"/>
      <c r="RB23" s="205"/>
      <c r="RC23" s="205"/>
      <c r="RD23" s="205"/>
      <c r="RE23" s="205"/>
      <c r="RF23" s="205"/>
      <c r="RG23" s="205"/>
      <c r="RH23" s="205"/>
      <c r="RI23" s="205"/>
      <c r="RJ23" s="205"/>
      <c r="RK23" s="205"/>
      <c r="RL23" s="205"/>
      <c r="RM23" s="205"/>
      <c r="RN23" s="205"/>
      <c r="RO23" s="205"/>
      <c r="RP23" s="205"/>
      <c r="RQ23" s="205"/>
      <c r="RR23" s="205"/>
      <c r="RS23" s="205"/>
      <c r="RT23" s="205"/>
      <c r="RU23" s="205"/>
      <c r="RV23" s="205"/>
      <c r="RW23" s="205"/>
      <c r="RX23" s="205"/>
      <c r="RY23" s="205"/>
      <c r="RZ23" s="205"/>
      <c r="SA23" s="205"/>
      <c r="SB23" s="205"/>
      <c r="SC23" s="205"/>
      <c r="SD23" s="205"/>
      <c r="SE23" s="205"/>
      <c r="SF23" s="205"/>
      <c r="SG23" s="205"/>
      <c r="SH23" s="205"/>
      <c r="SI23" s="205"/>
      <c r="SJ23" s="205"/>
      <c r="SK23" s="205"/>
      <c r="SL23" s="205"/>
      <c r="SM23" s="205"/>
      <c r="SN23" s="205"/>
      <c r="SO23" s="205"/>
      <c r="SP23" s="205"/>
      <c r="SQ23" s="205"/>
      <c r="SR23" s="205"/>
      <c r="SS23" s="205"/>
      <c r="ST23" s="205"/>
      <c r="SU23" s="205"/>
      <c r="SV23" s="205"/>
      <c r="SW23" s="205"/>
      <c r="SX23" s="205"/>
      <c r="SY23" s="205"/>
      <c r="SZ23" s="205"/>
      <c r="TA23" s="205"/>
      <c r="TB23" s="205"/>
      <c r="TC23" s="205"/>
      <c r="TD23" s="205"/>
      <c r="TE23" s="205"/>
      <c r="TF23" s="205"/>
      <c r="TG23" s="205"/>
      <c r="TH23" s="205"/>
      <c r="TI23" s="205"/>
      <c r="TJ23" s="205"/>
      <c r="TK23" s="205"/>
      <c r="TL23" s="205"/>
      <c r="TM23" s="205"/>
      <c r="TN23" s="205"/>
      <c r="TO23" s="205"/>
      <c r="TP23" s="205"/>
      <c r="TQ23" s="205"/>
      <c r="TR23" s="205"/>
      <c r="TS23" s="205"/>
      <c r="TT23" s="205"/>
      <c r="TU23" s="205"/>
      <c r="TV23" s="205"/>
      <c r="TW23" s="205"/>
      <c r="TX23" s="205"/>
      <c r="TY23" s="205"/>
      <c r="TZ23" s="205"/>
      <c r="UA23" s="205"/>
      <c r="UB23" s="205"/>
      <c r="UC23" s="205"/>
      <c r="UD23" s="205"/>
      <c r="UE23" s="205"/>
      <c r="UF23" s="205"/>
      <c r="UG23" s="205"/>
      <c r="UH23" s="205"/>
      <c r="UI23" s="205"/>
      <c r="UJ23" s="205"/>
      <c r="UK23" s="205"/>
      <c r="UL23" s="205"/>
      <c r="UM23" s="205"/>
      <c r="UN23" s="205"/>
      <c r="UO23" s="205"/>
      <c r="UP23" s="205"/>
      <c r="UQ23" s="205"/>
      <c r="UR23" s="205"/>
      <c r="US23" s="205"/>
      <c r="UT23" s="205"/>
      <c r="UU23" s="205"/>
      <c r="UV23" s="205"/>
      <c r="UW23" s="205"/>
      <c r="UX23" s="205"/>
      <c r="UY23" s="205"/>
      <c r="UZ23" s="205"/>
      <c r="VA23" s="205"/>
      <c r="VB23" s="205"/>
      <c r="VC23" s="205"/>
      <c r="VD23" s="205"/>
      <c r="VE23" s="205"/>
      <c r="VF23" s="205"/>
      <c r="VG23" s="205"/>
      <c r="VH23" s="205"/>
      <c r="VI23" s="205"/>
      <c r="VJ23" s="205"/>
      <c r="VK23" s="205"/>
      <c r="VL23" s="205"/>
      <c r="VM23" s="205"/>
      <c r="VN23" s="205"/>
      <c r="VO23" s="205"/>
      <c r="VP23" s="205"/>
      <c r="VQ23" s="205"/>
      <c r="VR23" s="205"/>
      <c r="VS23" s="205"/>
      <c r="VT23" s="205"/>
      <c r="VU23" s="205"/>
      <c r="VV23" s="205"/>
      <c r="VW23" s="205"/>
      <c r="VX23" s="205"/>
      <c r="VY23" s="205"/>
      <c r="VZ23" s="205"/>
      <c r="WA23" s="205"/>
      <c r="WB23" s="205"/>
      <c r="WC23" s="205"/>
      <c r="WD23" s="205"/>
      <c r="WE23" s="205"/>
      <c r="WF23" s="205"/>
      <c r="WG23" s="205"/>
      <c r="WH23" s="205"/>
      <c r="WI23" s="205"/>
      <c r="WJ23" s="205"/>
      <c r="WK23" s="205"/>
      <c r="WL23" s="205"/>
      <c r="WM23" s="205"/>
      <c r="WN23" s="205"/>
      <c r="WO23" s="205"/>
      <c r="WP23" s="205"/>
      <c r="WQ23" s="205"/>
      <c r="WR23" s="205"/>
      <c r="WS23" s="205"/>
      <c r="WT23" s="205"/>
      <c r="WU23" s="205"/>
      <c r="WV23" s="205"/>
      <c r="WW23" s="205"/>
      <c r="WX23" s="205"/>
      <c r="WY23" s="205"/>
      <c r="WZ23" s="205"/>
      <c r="XA23" s="205"/>
      <c r="XB23" s="205"/>
      <c r="XC23" s="205"/>
      <c r="XD23" s="205"/>
      <c r="XE23" s="205"/>
      <c r="XF23" s="205"/>
      <c r="XG23" s="205"/>
      <c r="XH23" s="205"/>
      <c r="XI23" s="205"/>
      <c r="XJ23" s="205"/>
      <c r="XK23" s="205"/>
      <c r="XL23" s="205"/>
      <c r="XM23" s="205"/>
      <c r="XN23" s="205"/>
      <c r="XO23" s="205"/>
      <c r="XP23" s="205"/>
      <c r="XQ23" s="205"/>
      <c r="XR23" s="205"/>
      <c r="XS23" s="205"/>
      <c r="XT23" s="205"/>
    </row>
    <row r="24" spans="1:644" customFormat="1">
      <c r="A24" s="161"/>
      <c r="B24" s="92"/>
      <c r="C24" s="165"/>
      <c r="D24" s="166"/>
      <c r="E24" s="166"/>
      <c r="F24" s="164"/>
      <c r="G24" s="165"/>
      <c r="H24" s="166"/>
      <c r="I24" s="166"/>
      <c r="J24" s="164"/>
      <c r="K24" s="205"/>
      <c r="L24" s="205"/>
      <c r="M24" s="161"/>
      <c r="N24" s="92"/>
      <c r="O24" s="165"/>
      <c r="P24" s="166"/>
      <c r="Q24" s="166"/>
      <c r="R24" s="164"/>
      <c r="S24" s="165"/>
      <c r="T24" s="166"/>
      <c r="U24" s="166"/>
      <c r="V24" s="164"/>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205"/>
      <c r="BG24" s="205"/>
      <c r="BH24" s="205"/>
      <c r="BI24" s="205"/>
      <c r="BJ24" s="205"/>
      <c r="BK24" s="205"/>
      <c r="BL24" s="205"/>
      <c r="BM24" s="205"/>
      <c r="BN24" s="205"/>
      <c r="BO24" s="205"/>
      <c r="BP24" s="205"/>
      <c r="BQ24" s="205"/>
      <c r="BR24" s="205"/>
      <c r="BS24" s="205"/>
      <c r="BT24" s="205"/>
      <c r="BU24" s="205"/>
      <c r="BV24" s="205"/>
      <c r="BW24" s="205"/>
      <c r="BX24" s="205"/>
      <c r="BY24" s="205"/>
      <c r="BZ24" s="205"/>
      <c r="CA24" s="205"/>
      <c r="CB24" s="205"/>
      <c r="CC24" s="205"/>
      <c r="CD24" s="205"/>
      <c r="CE24" s="205"/>
      <c r="CF24" s="205"/>
      <c r="CG24" s="205"/>
      <c r="CH24" s="205"/>
      <c r="CI24" s="205"/>
      <c r="CJ24" s="205"/>
      <c r="CK24" s="205"/>
      <c r="CL24" s="205"/>
      <c r="CM24" s="205"/>
      <c r="CN24" s="205"/>
      <c r="CO24" s="205"/>
      <c r="CP24" s="205"/>
      <c r="CQ24" s="205"/>
      <c r="CR24" s="205"/>
      <c r="CS24" s="205"/>
      <c r="CT24" s="205"/>
      <c r="CU24" s="205"/>
      <c r="CV24" s="205"/>
      <c r="CW24" s="205"/>
      <c r="CX24" s="205"/>
      <c r="CY24" s="205"/>
      <c r="CZ24" s="205"/>
      <c r="DA24" s="205"/>
      <c r="DB24" s="205"/>
      <c r="DC24" s="205"/>
      <c r="DD24" s="205"/>
      <c r="DE24" s="205"/>
      <c r="DF24" s="205"/>
      <c r="DG24" s="205"/>
      <c r="DH24" s="205"/>
      <c r="DI24" s="205"/>
      <c r="DJ24" s="205"/>
      <c r="DK24" s="205"/>
      <c r="DL24" s="205"/>
      <c r="DM24" s="205"/>
      <c r="DN24" s="205"/>
      <c r="DO24" s="205"/>
      <c r="DP24" s="205"/>
      <c r="DQ24" s="205"/>
      <c r="DR24" s="205"/>
      <c r="DS24" s="205"/>
      <c r="DT24" s="205"/>
      <c r="DU24" s="205"/>
      <c r="DV24" s="205"/>
      <c r="DW24" s="205"/>
      <c r="DX24" s="205"/>
      <c r="DY24" s="205"/>
      <c r="DZ24" s="205"/>
      <c r="EA24" s="205"/>
      <c r="EB24" s="205"/>
      <c r="EC24" s="205"/>
      <c r="ED24" s="205"/>
      <c r="EE24" s="205"/>
      <c r="EF24" s="205"/>
      <c r="EG24" s="205"/>
      <c r="EH24" s="205"/>
      <c r="EI24" s="205"/>
      <c r="EJ24" s="205"/>
      <c r="EK24" s="205"/>
      <c r="EL24" s="205"/>
      <c r="EM24" s="205"/>
      <c r="EN24" s="205"/>
      <c r="EO24" s="205"/>
      <c r="EP24" s="205"/>
      <c r="EQ24" s="205"/>
      <c r="ER24" s="205"/>
      <c r="ES24" s="205"/>
      <c r="ET24" s="205"/>
      <c r="EU24" s="205"/>
      <c r="EV24" s="205"/>
      <c r="EW24" s="205"/>
      <c r="EX24" s="205"/>
      <c r="EY24" s="205"/>
      <c r="EZ24" s="205"/>
      <c r="FA24" s="205"/>
      <c r="FB24" s="205"/>
      <c r="FC24" s="205"/>
      <c r="FD24" s="205"/>
      <c r="FE24" s="205"/>
      <c r="FF24" s="205"/>
      <c r="FG24" s="205"/>
      <c r="FH24" s="205"/>
      <c r="FI24" s="205"/>
      <c r="FJ24" s="205"/>
      <c r="FK24" s="205"/>
      <c r="FL24" s="205"/>
      <c r="FM24" s="205"/>
      <c r="FN24" s="205"/>
      <c r="FO24" s="205"/>
      <c r="FP24" s="205"/>
      <c r="FQ24" s="205"/>
      <c r="FR24" s="205"/>
      <c r="FS24" s="205"/>
      <c r="FT24" s="205"/>
      <c r="FU24" s="205"/>
      <c r="FV24" s="205"/>
      <c r="FW24" s="205"/>
      <c r="FX24" s="205"/>
      <c r="FY24" s="205"/>
      <c r="FZ24" s="205"/>
      <c r="GA24" s="205"/>
      <c r="GB24" s="205"/>
      <c r="GC24" s="205"/>
      <c r="GD24" s="205"/>
      <c r="GE24" s="205"/>
      <c r="GF24" s="205"/>
      <c r="GG24" s="205"/>
      <c r="GH24" s="205"/>
      <c r="GI24" s="205"/>
      <c r="GJ24" s="205"/>
      <c r="GK24" s="205"/>
      <c r="GL24" s="205"/>
      <c r="GM24" s="205"/>
      <c r="GN24" s="205"/>
      <c r="GO24" s="205"/>
      <c r="GP24" s="205"/>
      <c r="GQ24" s="205"/>
      <c r="GR24" s="205"/>
      <c r="GS24" s="205"/>
      <c r="GT24" s="205"/>
      <c r="GU24" s="205"/>
      <c r="GV24" s="205"/>
      <c r="GW24" s="205"/>
      <c r="GX24" s="205"/>
      <c r="GY24" s="205"/>
      <c r="GZ24" s="205"/>
      <c r="HA24" s="205"/>
      <c r="HB24" s="205"/>
      <c r="HC24" s="205"/>
      <c r="HD24" s="205"/>
      <c r="HE24" s="205"/>
      <c r="HF24" s="205"/>
      <c r="HG24" s="205"/>
      <c r="HH24" s="205"/>
      <c r="HI24" s="205"/>
      <c r="HJ24" s="205"/>
      <c r="HK24" s="205"/>
      <c r="HL24" s="205"/>
      <c r="HM24" s="205"/>
      <c r="HN24" s="205"/>
      <c r="HO24" s="205"/>
      <c r="HP24" s="205"/>
      <c r="HQ24" s="205"/>
      <c r="HR24" s="205"/>
      <c r="HS24" s="205"/>
      <c r="HT24" s="205"/>
      <c r="HU24" s="205"/>
      <c r="HV24" s="205"/>
      <c r="HW24" s="205"/>
      <c r="HX24" s="205"/>
      <c r="HY24" s="205"/>
      <c r="HZ24" s="205"/>
      <c r="IA24" s="205"/>
      <c r="IB24" s="205"/>
      <c r="IC24" s="205"/>
      <c r="ID24" s="205"/>
      <c r="IE24" s="205"/>
      <c r="IF24" s="205"/>
      <c r="IG24" s="205"/>
      <c r="IH24" s="205"/>
      <c r="II24" s="205"/>
      <c r="IJ24" s="205"/>
      <c r="IK24" s="205"/>
      <c r="IL24" s="205"/>
      <c r="IM24" s="205"/>
      <c r="IN24" s="205"/>
      <c r="IO24" s="205"/>
      <c r="IP24" s="205"/>
      <c r="IQ24" s="205"/>
      <c r="IR24" s="205"/>
      <c r="IS24" s="205"/>
      <c r="IT24" s="205"/>
      <c r="IU24" s="205"/>
      <c r="IV24" s="205"/>
      <c r="IW24" s="205"/>
      <c r="IX24" s="205"/>
      <c r="IY24" s="205"/>
      <c r="IZ24" s="205"/>
      <c r="JA24" s="205"/>
      <c r="JB24" s="205"/>
      <c r="JC24" s="205"/>
      <c r="JD24" s="205"/>
      <c r="JE24" s="205"/>
      <c r="JF24" s="205"/>
      <c r="JG24" s="205"/>
      <c r="JH24" s="205"/>
      <c r="JI24" s="205"/>
      <c r="JJ24" s="205"/>
      <c r="JK24" s="205"/>
      <c r="JL24" s="205"/>
      <c r="JM24" s="205"/>
      <c r="JN24" s="205"/>
      <c r="JO24" s="205"/>
      <c r="JP24" s="205"/>
      <c r="JQ24" s="205"/>
      <c r="JR24" s="205"/>
      <c r="JS24" s="205"/>
      <c r="JT24" s="205"/>
      <c r="JU24" s="205"/>
      <c r="JV24" s="205"/>
      <c r="JW24" s="205"/>
      <c r="JX24" s="205"/>
      <c r="JY24" s="205"/>
      <c r="JZ24" s="205"/>
      <c r="KA24" s="205"/>
      <c r="KB24" s="205"/>
      <c r="KC24" s="205"/>
      <c r="KD24" s="205"/>
      <c r="KE24" s="205"/>
      <c r="KF24" s="205"/>
      <c r="KG24" s="205"/>
      <c r="KH24" s="205"/>
      <c r="KI24" s="205"/>
      <c r="KJ24" s="205"/>
      <c r="KK24" s="205"/>
      <c r="KL24" s="205"/>
      <c r="KM24" s="205"/>
      <c r="KN24" s="205"/>
      <c r="KO24" s="205"/>
      <c r="KP24" s="205"/>
      <c r="KQ24" s="205"/>
      <c r="KR24" s="205"/>
      <c r="KS24" s="205"/>
      <c r="KT24" s="205"/>
      <c r="KU24" s="205"/>
      <c r="KV24" s="205"/>
      <c r="KW24" s="205"/>
      <c r="KX24" s="205"/>
      <c r="KY24" s="205"/>
      <c r="KZ24" s="205"/>
      <c r="LA24" s="205"/>
      <c r="LB24" s="205"/>
      <c r="LC24" s="205"/>
      <c r="LD24" s="205"/>
      <c r="LE24" s="205"/>
      <c r="LF24" s="205"/>
      <c r="LG24" s="205"/>
      <c r="LH24" s="205"/>
      <c r="LI24" s="205"/>
      <c r="LJ24" s="205"/>
      <c r="LK24" s="205"/>
      <c r="LL24" s="205"/>
      <c r="LM24" s="205"/>
      <c r="LN24" s="205"/>
      <c r="LO24" s="205"/>
      <c r="LP24" s="205"/>
      <c r="LQ24" s="205"/>
      <c r="LR24" s="205"/>
      <c r="LS24" s="205"/>
      <c r="LT24" s="205"/>
      <c r="LU24" s="205"/>
      <c r="LV24" s="205"/>
      <c r="LW24" s="205"/>
      <c r="LX24" s="205"/>
      <c r="LY24" s="205"/>
      <c r="LZ24" s="205"/>
      <c r="MA24" s="205"/>
      <c r="MB24" s="205"/>
      <c r="MC24" s="205"/>
      <c r="MD24" s="205"/>
      <c r="ME24" s="205"/>
      <c r="MF24" s="205"/>
      <c r="MG24" s="205"/>
      <c r="MH24" s="205"/>
      <c r="MI24" s="205"/>
      <c r="MJ24" s="205"/>
      <c r="MK24" s="205"/>
      <c r="ML24" s="205"/>
      <c r="MM24" s="205"/>
      <c r="MN24" s="205"/>
      <c r="MO24" s="205"/>
      <c r="MP24" s="205"/>
      <c r="MQ24" s="205"/>
      <c r="MR24" s="205"/>
      <c r="MS24" s="205"/>
      <c r="MT24" s="205"/>
      <c r="MU24" s="205"/>
      <c r="MV24" s="205"/>
      <c r="MW24" s="205"/>
      <c r="MX24" s="205"/>
      <c r="MY24" s="205"/>
      <c r="MZ24" s="205"/>
      <c r="NA24" s="205"/>
      <c r="NB24" s="205"/>
      <c r="NC24" s="205"/>
      <c r="ND24" s="205"/>
      <c r="NE24" s="205"/>
      <c r="NF24" s="205"/>
      <c r="NG24" s="205"/>
      <c r="NH24" s="205"/>
      <c r="NI24" s="205"/>
      <c r="NJ24" s="205"/>
      <c r="NK24" s="205"/>
      <c r="NL24" s="205"/>
      <c r="NM24" s="205"/>
      <c r="NN24" s="205"/>
      <c r="NO24" s="205"/>
      <c r="NP24" s="205"/>
      <c r="NQ24" s="205"/>
      <c r="NR24" s="205"/>
      <c r="NS24" s="205"/>
      <c r="NT24" s="205"/>
      <c r="NU24" s="205"/>
      <c r="NV24" s="205"/>
      <c r="NW24" s="205"/>
      <c r="NX24" s="205"/>
      <c r="NY24" s="205"/>
      <c r="NZ24" s="205"/>
      <c r="OA24" s="205"/>
      <c r="OB24" s="205"/>
      <c r="OC24" s="205"/>
      <c r="OD24" s="205"/>
      <c r="OE24" s="205"/>
      <c r="OF24" s="205"/>
      <c r="OG24" s="205"/>
      <c r="OH24" s="205"/>
      <c r="OI24" s="205"/>
      <c r="OJ24" s="205"/>
      <c r="OK24" s="205"/>
      <c r="OL24" s="205"/>
      <c r="OM24" s="205"/>
      <c r="ON24" s="205"/>
      <c r="OO24" s="205"/>
      <c r="OP24" s="205"/>
      <c r="OQ24" s="205"/>
      <c r="OR24" s="205"/>
      <c r="OS24" s="205"/>
      <c r="OT24" s="205"/>
      <c r="OU24" s="205"/>
      <c r="OV24" s="205"/>
      <c r="OW24" s="205"/>
      <c r="OX24" s="205"/>
      <c r="OY24" s="205"/>
      <c r="OZ24" s="205"/>
      <c r="PA24" s="205"/>
      <c r="PB24" s="205"/>
      <c r="PC24" s="205"/>
      <c r="PD24" s="205"/>
      <c r="PE24" s="205"/>
      <c r="PF24" s="205"/>
      <c r="PG24" s="205"/>
      <c r="PH24" s="205"/>
      <c r="PI24" s="205"/>
      <c r="PJ24" s="205"/>
      <c r="PK24" s="205"/>
      <c r="PL24" s="205"/>
      <c r="PM24" s="205"/>
      <c r="PN24" s="205"/>
      <c r="PO24" s="205"/>
      <c r="PP24" s="205"/>
      <c r="PQ24" s="205"/>
      <c r="PR24" s="205"/>
      <c r="PS24" s="205"/>
      <c r="PT24" s="205"/>
      <c r="PU24" s="205"/>
      <c r="PV24" s="205"/>
      <c r="PW24" s="205"/>
      <c r="PX24" s="205"/>
      <c r="PY24" s="205"/>
      <c r="PZ24" s="205"/>
      <c r="QA24" s="205"/>
      <c r="QB24" s="205"/>
      <c r="QC24" s="205"/>
      <c r="QD24" s="205"/>
      <c r="QE24" s="205"/>
      <c r="QF24" s="205"/>
      <c r="QG24" s="205"/>
      <c r="QH24" s="205"/>
      <c r="QI24" s="205"/>
      <c r="QJ24" s="205"/>
      <c r="QK24" s="205"/>
      <c r="QL24" s="205"/>
      <c r="QM24" s="205"/>
      <c r="QN24" s="205"/>
      <c r="QO24" s="205"/>
      <c r="QP24" s="205"/>
      <c r="QQ24" s="205"/>
      <c r="QR24" s="205"/>
      <c r="QS24" s="205"/>
      <c r="QT24" s="205"/>
      <c r="QU24" s="205"/>
      <c r="QV24" s="205"/>
      <c r="QW24" s="205"/>
      <c r="QX24" s="205"/>
      <c r="QY24" s="205"/>
      <c r="QZ24" s="205"/>
      <c r="RA24" s="205"/>
      <c r="RB24" s="205"/>
      <c r="RC24" s="205"/>
      <c r="RD24" s="205"/>
      <c r="RE24" s="205"/>
      <c r="RF24" s="205"/>
      <c r="RG24" s="205"/>
      <c r="RH24" s="205"/>
      <c r="RI24" s="205"/>
      <c r="RJ24" s="205"/>
      <c r="RK24" s="205"/>
      <c r="RL24" s="205"/>
      <c r="RM24" s="205"/>
      <c r="RN24" s="205"/>
      <c r="RO24" s="205"/>
      <c r="RP24" s="205"/>
      <c r="RQ24" s="205"/>
      <c r="RR24" s="205"/>
      <c r="RS24" s="205"/>
      <c r="RT24" s="205"/>
      <c r="RU24" s="205"/>
      <c r="RV24" s="205"/>
      <c r="RW24" s="205"/>
      <c r="RX24" s="205"/>
      <c r="RY24" s="205"/>
      <c r="RZ24" s="205"/>
      <c r="SA24" s="205"/>
      <c r="SB24" s="205"/>
      <c r="SC24" s="205"/>
      <c r="SD24" s="205"/>
      <c r="SE24" s="205"/>
      <c r="SF24" s="205"/>
      <c r="SG24" s="205"/>
      <c r="SH24" s="205"/>
      <c r="SI24" s="205"/>
      <c r="SJ24" s="205"/>
      <c r="SK24" s="205"/>
      <c r="SL24" s="205"/>
      <c r="SM24" s="205"/>
      <c r="SN24" s="205"/>
      <c r="SO24" s="205"/>
      <c r="SP24" s="205"/>
      <c r="SQ24" s="205"/>
      <c r="SR24" s="205"/>
      <c r="SS24" s="205"/>
      <c r="ST24" s="205"/>
      <c r="SU24" s="205"/>
      <c r="SV24" s="205"/>
      <c r="SW24" s="205"/>
      <c r="SX24" s="205"/>
      <c r="SY24" s="205"/>
      <c r="SZ24" s="205"/>
      <c r="TA24" s="205"/>
      <c r="TB24" s="205"/>
      <c r="TC24" s="205"/>
      <c r="TD24" s="205"/>
      <c r="TE24" s="205"/>
      <c r="TF24" s="205"/>
      <c r="TG24" s="205"/>
      <c r="TH24" s="205"/>
      <c r="TI24" s="205"/>
      <c r="TJ24" s="205"/>
      <c r="TK24" s="205"/>
      <c r="TL24" s="205"/>
      <c r="TM24" s="205"/>
      <c r="TN24" s="205"/>
      <c r="TO24" s="205"/>
      <c r="TP24" s="205"/>
      <c r="TQ24" s="205"/>
      <c r="TR24" s="205"/>
      <c r="TS24" s="205"/>
      <c r="TT24" s="205"/>
      <c r="TU24" s="205"/>
      <c r="TV24" s="205"/>
      <c r="TW24" s="205"/>
      <c r="TX24" s="205"/>
      <c r="TY24" s="205"/>
      <c r="TZ24" s="205"/>
      <c r="UA24" s="205"/>
      <c r="UB24" s="205"/>
      <c r="UC24" s="205"/>
      <c r="UD24" s="205"/>
      <c r="UE24" s="205"/>
      <c r="UF24" s="205"/>
      <c r="UG24" s="205"/>
      <c r="UH24" s="205"/>
      <c r="UI24" s="205"/>
      <c r="UJ24" s="205"/>
      <c r="UK24" s="205"/>
      <c r="UL24" s="205"/>
      <c r="UM24" s="205"/>
      <c r="UN24" s="205"/>
      <c r="UO24" s="205"/>
      <c r="UP24" s="205"/>
      <c r="UQ24" s="205"/>
      <c r="UR24" s="205"/>
      <c r="US24" s="205"/>
      <c r="UT24" s="205"/>
      <c r="UU24" s="205"/>
      <c r="UV24" s="205"/>
      <c r="UW24" s="205"/>
      <c r="UX24" s="205"/>
      <c r="UY24" s="205"/>
      <c r="UZ24" s="205"/>
      <c r="VA24" s="205"/>
      <c r="VB24" s="205"/>
      <c r="VC24" s="205"/>
      <c r="VD24" s="205"/>
      <c r="VE24" s="205"/>
      <c r="VF24" s="205"/>
      <c r="VG24" s="205"/>
      <c r="VH24" s="205"/>
      <c r="VI24" s="205"/>
      <c r="VJ24" s="205"/>
      <c r="VK24" s="205"/>
      <c r="VL24" s="205"/>
      <c r="VM24" s="205"/>
      <c r="VN24" s="205"/>
      <c r="VO24" s="205"/>
      <c r="VP24" s="205"/>
      <c r="VQ24" s="205"/>
      <c r="VR24" s="205"/>
      <c r="VS24" s="205"/>
      <c r="VT24" s="205"/>
      <c r="VU24" s="205"/>
      <c r="VV24" s="205"/>
      <c r="VW24" s="205"/>
      <c r="VX24" s="205"/>
      <c r="VY24" s="205"/>
      <c r="VZ24" s="205"/>
      <c r="WA24" s="205"/>
      <c r="WB24" s="205"/>
      <c r="WC24" s="205"/>
      <c r="WD24" s="205"/>
      <c r="WE24" s="205"/>
      <c r="WF24" s="205"/>
      <c r="WG24" s="205"/>
      <c r="WH24" s="205"/>
      <c r="WI24" s="205"/>
      <c r="WJ24" s="205"/>
      <c r="WK24" s="205"/>
      <c r="WL24" s="205"/>
      <c r="WM24" s="205"/>
      <c r="WN24" s="205"/>
      <c r="WO24" s="205"/>
      <c r="WP24" s="205"/>
      <c r="WQ24" s="205"/>
      <c r="WR24" s="205"/>
      <c r="WS24" s="205"/>
      <c r="WT24" s="205"/>
      <c r="WU24" s="205"/>
      <c r="WV24" s="205"/>
      <c r="WW24" s="205"/>
      <c r="WX24" s="205"/>
      <c r="WY24" s="205"/>
      <c r="WZ24" s="205"/>
      <c r="XA24" s="205"/>
      <c r="XB24" s="205"/>
      <c r="XC24" s="205"/>
      <c r="XD24" s="205"/>
      <c r="XE24" s="205"/>
      <c r="XF24" s="205"/>
      <c r="XG24" s="205"/>
      <c r="XH24" s="205"/>
      <c r="XI24" s="205"/>
      <c r="XJ24" s="205"/>
      <c r="XK24" s="205"/>
      <c r="XL24" s="205"/>
      <c r="XM24" s="205"/>
      <c r="XN24" s="205"/>
      <c r="XO24" s="205"/>
      <c r="XP24" s="205"/>
      <c r="XQ24" s="205"/>
      <c r="XR24" s="205"/>
      <c r="XS24" s="205"/>
      <c r="XT24" s="205"/>
    </row>
    <row r="25" spans="1:644" customFormat="1">
      <c r="A25" s="161"/>
      <c r="B25" s="92"/>
      <c r="C25" s="165"/>
      <c r="D25" s="166"/>
      <c r="E25" s="166"/>
      <c r="F25" s="164"/>
      <c r="G25" s="165"/>
      <c r="H25" s="166"/>
      <c r="I25" s="166"/>
      <c r="J25" s="164"/>
      <c r="K25" s="205"/>
      <c r="L25" s="205"/>
      <c r="M25" s="161"/>
      <c r="N25" s="92"/>
      <c r="O25" s="165"/>
      <c r="P25" s="166"/>
      <c r="Q25" s="166"/>
      <c r="R25" s="164"/>
      <c r="S25" s="165"/>
      <c r="T25" s="166"/>
      <c r="U25" s="166"/>
      <c r="V25" s="164"/>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205"/>
      <c r="BG25" s="205"/>
      <c r="BH25" s="205"/>
      <c r="BI25" s="205"/>
      <c r="BJ25" s="205"/>
      <c r="BK25" s="205"/>
      <c r="BL25" s="205"/>
      <c r="BM25" s="205"/>
      <c r="BN25" s="205"/>
      <c r="BO25" s="205"/>
      <c r="BP25" s="205"/>
      <c r="BQ25" s="205"/>
      <c r="BR25" s="205"/>
      <c r="BS25" s="205"/>
      <c r="BT25" s="205"/>
      <c r="BU25" s="205"/>
      <c r="BV25" s="205"/>
      <c r="BW25" s="205"/>
      <c r="BX25" s="205"/>
      <c r="BY25" s="205"/>
      <c r="BZ25" s="205"/>
      <c r="CA25" s="205"/>
      <c r="CB25" s="205"/>
      <c r="CC25" s="205"/>
      <c r="CD25" s="205"/>
      <c r="CE25" s="205"/>
      <c r="CF25" s="205"/>
      <c r="CG25" s="205"/>
      <c r="CH25" s="205"/>
      <c r="CI25" s="205"/>
      <c r="CJ25" s="205"/>
      <c r="CK25" s="205"/>
      <c r="CL25" s="205"/>
      <c r="CM25" s="205"/>
      <c r="CN25" s="205"/>
      <c r="CO25" s="205"/>
      <c r="CP25" s="205"/>
      <c r="CQ25" s="205"/>
      <c r="CR25" s="205"/>
      <c r="CS25" s="205"/>
      <c r="CT25" s="205"/>
      <c r="CU25" s="205"/>
      <c r="CV25" s="205"/>
      <c r="CW25" s="205"/>
      <c r="CX25" s="205"/>
      <c r="CY25" s="205"/>
      <c r="CZ25" s="205"/>
      <c r="DA25" s="205"/>
      <c r="DB25" s="205"/>
      <c r="DC25" s="205"/>
      <c r="DD25" s="205"/>
      <c r="DE25" s="205"/>
      <c r="DF25" s="205"/>
      <c r="DG25" s="205"/>
      <c r="DH25" s="205"/>
      <c r="DI25" s="205"/>
      <c r="DJ25" s="205"/>
      <c r="DK25" s="205"/>
      <c r="DL25" s="205"/>
      <c r="DM25" s="205"/>
      <c r="DN25" s="205"/>
      <c r="DO25" s="205"/>
      <c r="DP25" s="205"/>
      <c r="DQ25" s="205"/>
      <c r="DR25" s="205"/>
      <c r="DS25" s="205"/>
      <c r="DT25" s="205"/>
      <c r="DU25" s="205"/>
      <c r="DV25" s="205"/>
      <c r="DW25" s="205"/>
      <c r="DX25" s="205"/>
      <c r="DY25" s="205"/>
      <c r="DZ25" s="205"/>
      <c r="EA25" s="205"/>
      <c r="EB25" s="205"/>
      <c r="EC25" s="205"/>
      <c r="ED25" s="205"/>
      <c r="EE25" s="205"/>
      <c r="EF25" s="205"/>
      <c r="EG25" s="205"/>
      <c r="EH25" s="205"/>
      <c r="EI25" s="205"/>
      <c r="EJ25" s="205"/>
      <c r="EK25" s="205"/>
      <c r="EL25" s="205"/>
      <c r="EM25" s="205"/>
      <c r="EN25" s="205"/>
      <c r="EO25" s="205"/>
      <c r="EP25" s="205"/>
      <c r="EQ25" s="205"/>
      <c r="ER25" s="205"/>
      <c r="ES25" s="205"/>
      <c r="ET25" s="205"/>
      <c r="EU25" s="205"/>
      <c r="EV25" s="205"/>
      <c r="EW25" s="205"/>
      <c r="EX25" s="205"/>
      <c r="EY25" s="205"/>
      <c r="EZ25" s="205"/>
      <c r="FA25" s="205"/>
      <c r="FB25" s="205"/>
      <c r="FC25" s="205"/>
      <c r="FD25" s="205"/>
      <c r="FE25" s="205"/>
      <c r="FF25" s="205"/>
      <c r="FG25" s="205"/>
      <c r="FH25" s="205"/>
      <c r="FI25" s="205"/>
      <c r="FJ25" s="205"/>
      <c r="FK25" s="205"/>
      <c r="FL25" s="205"/>
      <c r="FM25" s="205"/>
      <c r="FN25" s="205"/>
      <c r="FO25" s="205"/>
      <c r="FP25" s="205"/>
      <c r="FQ25" s="205"/>
      <c r="FR25" s="205"/>
      <c r="FS25" s="205"/>
      <c r="FT25" s="205"/>
      <c r="FU25" s="205"/>
      <c r="FV25" s="205"/>
      <c r="FW25" s="205"/>
      <c r="FX25" s="205"/>
      <c r="FY25" s="205"/>
      <c r="FZ25" s="205"/>
      <c r="GA25" s="205"/>
      <c r="GB25" s="205"/>
      <c r="GC25" s="205"/>
      <c r="GD25" s="205"/>
      <c r="GE25" s="205"/>
      <c r="GF25" s="205"/>
      <c r="GG25" s="205"/>
      <c r="GH25" s="205"/>
      <c r="GI25" s="205"/>
      <c r="GJ25" s="205"/>
      <c r="GK25" s="205"/>
      <c r="GL25" s="205"/>
      <c r="GM25" s="205"/>
      <c r="GN25" s="205"/>
      <c r="GO25" s="205"/>
      <c r="GP25" s="205"/>
      <c r="GQ25" s="205"/>
      <c r="GR25" s="205"/>
      <c r="GS25" s="205"/>
      <c r="GT25" s="205"/>
      <c r="GU25" s="205"/>
      <c r="GV25" s="205"/>
      <c r="GW25" s="205"/>
      <c r="GX25" s="205"/>
      <c r="GY25" s="205"/>
      <c r="GZ25" s="205"/>
      <c r="HA25" s="205"/>
      <c r="HB25" s="205"/>
      <c r="HC25" s="205"/>
      <c r="HD25" s="205"/>
      <c r="HE25" s="205"/>
      <c r="HF25" s="205"/>
      <c r="HG25" s="205"/>
      <c r="HH25" s="205"/>
      <c r="HI25" s="205"/>
      <c r="HJ25" s="205"/>
      <c r="HK25" s="205"/>
      <c r="HL25" s="205"/>
      <c r="HM25" s="205"/>
      <c r="HN25" s="205"/>
      <c r="HO25" s="205"/>
      <c r="HP25" s="205"/>
      <c r="HQ25" s="205"/>
      <c r="HR25" s="205"/>
      <c r="HS25" s="205"/>
      <c r="HT25" s="205"/>
      <c r="HU25" s="205"/>
      <c r="HV25" s="205"/>
      <c r="HW25" s="205"/>
      <c r="HX25" s="205"/>
      <c r="HY25" s="205"/>
      <c r="HZ25" s="205"/>
      <c r="IA25" s="205"/>
      <c r="IB25" s="205"/>
      <c r="IC25" s="205"/>
      <c r="ID25" s="205"/>
      <c r="IE25" s="205"/>
      <c r="IF25" s="205"/>
      <c r="IG25" s="205"/>
      <c r="IH25" s="205"/>
      <c r="II25" s="205"/>
      <c r="IJ25" s="205"/>
      <c r="IK25" s="205"/>
      <c r="IL25" s="205"/>
      <c r="IM25" s="205"/>
      <c r="IN25" s="205"/>
      <c r="IO25" s="205"/>
      <c r="IP25" s="205"/>
      <c r="IQ25" s="205"/>
      <c r="IR25" s="205"/>
      <c r="IS25" s="205"/>
      <c r="IT25" s="205"/>
      <c r="IU25" s="205"/>
      <c r="IV25" s="205"/>
      <c r="IW25" s="205"/>
      <c r="IX25" s="205"/>
      <c r="IY25" s="205"/>
      <c r="IZ25" s="205"/>
      <c r="JA25" s="205"/>
      <c r="JB25" s="205"/>
      <c r="JC25" s="205"/>
      <c r="JD25" s="205"/>
      <c r="JE25" s="205"/>
      <c r="JF25" s="205"/>
      <c r="JG25" s="205"/>
      <c r="JH25" s="205"/>
      <c r="JI25" s="205"/>
      <c r="JJ25" s="205"/>
      <c r="JK25" s="205"/>
      <c r="JL25" s="205"/>
      <c r="JM25" s="205"/>
      <c r="JN25" s="205"/>
      <c r="JO25" s="205"/>
      <c r="JP25" s="205"/>
      <c r="JQ25" s="205"/>
      <c r="JR25" s="205"/>
      <c r="JS25" s="205"/>
      <c r="JT25" s="205"/>
      <c r="JU25" s="205"/>
      <c r="JV25" s="205"/>
      <c r="JW25" s="205"/>
      <c r="JX25" s="205"/>
      <c r="JY25" s="205"/>
      <c r="JZ25" s="205"/>
      <c r="KA25" s="205"/>
      <c r="KB25" s="205"/>
      <c r="KC25" s="205"/>
      <c r="KD25" s="205"/>
      <c r="KE25" s="205"/>
      <c r="KF25" s="205"/>
      <c r="KG25" s="205"/>
      <c r="KH25" s="205"/>
      <c r="KI25" s="205"/>
      <c r="KJ25" s="205"/>
      <c r="KK25" s="205"/>
      <c r="KL25" s="205"/>
      <c r="KM25" s="205"/>
      <c r="KN25" s="205"/>
      <c r="KO25" s="205"/>
      <c r="KP25" s="205"/>
      <c r="KQ25" s="205"/>
      <c r="KR25" s="205"/>
      <c r="KS25" s="205"/>
      <c r="KT25" s="205"/>
      <c r="KU25" s="205"/>
      <c r="KV25" s="205"/>
      <c r="KW25" s="205"/>
      <c r="KX25" s="205"/>
      <c r="KY25" s="205"/>
      <c r="KZ25" s="205"/>
      <c r="LA25" s="205"/>
      <c r="LB25" s="205"/>
      <c r="LC25" s="205"/>
      <c r="LD25" s="205"/>
      <c r="LE25" s="205"/>
      <c r="LF25" s="205"/>
      <c r="LG25" s="205"/>
      <c r="LH25" s="205"/>
      <c r="LI25" s="205"/>
      <c r="LJ25" s="205"/>
      <c r="LK25" s="205"/>
      <c r="LL25" s="205"/>
      <c r="LM25" s="205"/>
      <c r="LN25" s="205"/>
      <c r="LO25" s="205"/>
      <c r="LP25" s="205"/>
      <c r="LQ25" s="205"/>
      <c r="LR25" s="205"/>
      <c r="LS25" s="205"/>
      <c r="LT25" s="205"/>
      <c r="LU25" s="205"/>
      <c r="LV25" s="205"/>
      <c r="LW25" s="205"/>
      <c r="LX25" s="205"/>
      <c r="LY25" s="205"/>
      <c r="LZ25" s="205"/>
      <c r="MA25" s="205"/>
      <c r="MB25" s="205"/>
      <c r="MC25" s="205"/>
      <c r="MD25" s="205"/>
      <c r="ME25" s="205"/>
      <c r="MF25" s="205"/>
      <c r="MG25" s="205"/>
      <c r="MH25" s="205"/>
      <c r="MI25" s="205"/>
      <c r="MJ25" s="205"/>
      <c r="MK25" s="205"/>
      <c r="ML25" s="205"/>
      <c r="MM25" s="205"/>
      <c r="MN25" s="205"/>
      <c r="MO25" s="205"/>
      <c r="MP25" s="205"/>
      <c r="MQ25" s="205"/>
      <c r="MR25" s="205"/>
      <c r="MS25" s="205"/>
      <c r="MT25" s="205"/>
      <c r="MU25" s="205"/>
      <c r="MV25" s="205"/>
      <c r="MW25" s="205"/>
      <c r="MX25" s="205"/>
      <c r="MY25" s="205"/>
      <c r="MZ25" s="205"/>
      <c r="NA25" s="205"/>
      <c r="NB25" s="205"/>
      <c r="NC25" s="205"/>
      <c r="ND25" s="205"/>
      <c r="NE25" s="205"/>
      <c r="NF25" s="205"/>
      <c r="NG25" s="205"/>
      <c r="NH25" s="205"/>
      <c r="NI25" s="205"/>
      <c r="NJ25" s="205"/>
      <c r="NK25" s="205"/>
      <c r="NL25" s="205"/>
      <c r="NM25" s="205"/>
      <c r="NN25" s="205"/>
      <c r="NO25" s="205"/>
      <c r="NP25" s="205"/>
      <c r="NQ25" s="205"/>
      <c r="NR25" s="205"/>
      <c r="NS25" s="205"/>
      <c r="NT25" s="205"/>
      <c r="NU25" s="205"/>
      <c r="NV25" s="205"/>
      <c r="NW25" s="205"/>
      <c r="NX25" s="205"/>
      <c r="NY25" s="205"/>
      <c r="NZ25" s="205"/>
      <c r="OA25" s="205"/>
      <c r="OB25" s="205"/>
      <c r="OC25" s="205"/>
      <c r="OD25" s="205"/>
      <c r="OE25" s="205"/>
      <c r="OF25" s="205"/>
      <c r="OG25" s="205"/>
      <c r="OH25" s="205"/>
      <c r="OI25" s="205"/>
      <c r="OJ25" s="205"/>
      <c r="OK25" s="205"/>
      <c r="OL25" s="205"/>
      <c r="OM25" s="205"/>
      <c r="ON25" s="205"/>
      <c r="OO25" s="205"/>
      <c r="OP25" s="205"/>
      <c r="OQ25" s="205"/>
      <c r="OR25" s="205"/>
      <c r="OS25" s="205"/>
      <c r="OT25" s="205"/>
      <c r="OU25" s="205"/>
      <c r="OV25" s="205"/>
      <c r="OW25" s="205"/>
      <c r="OX25" s="205"/>
      <c r="OY25" s="205"/>
      <c r="OZ25" s="205"/>
      <c r="PA25" s="205"/>
      <c r="PB25" s="205"/>
      <c r="PC25" s="205"/>
      <c r="PD25" s="205"/>
      <c r="PE25" s="205"/>
      <c r="PF25" s="205"/>
      <c r="PG25" s="205"/>
      <c r="PH25" s="205"/>
      <c r="PI25" s="205"/>
      <c r="PJ25" s="205"/>
      <c r="PK25" s="205"/>
      <c r="PL25" s="205"/>
      <c r="PM25" s="205"/>
      <c r="PN25" s="205"/>
      <c r="PO25" s="205"/>
      <c r="PP25" s="205"/>
      <c r="PQ25" s="205"/>
      <c r="PR25" s="205"/>
      <c r="PS25" s="205"/>
      <c r="PT25" s="205"/>
      <c r="PU25" s="205"/>
      <c r="PV25" s="205"/>
      <c r="PW25" s="205"/>
      <c r="PX25" s="205"/>
      <c r="PY25" s="205"/>
      <c r="PZ25" s="205"/>
      <c r="QA25" s="205"/>
      <c r="QB25" s="205"/>
      <c r="QC25" s="205"/>
      <c r="QD25" s="205"/>
      <c r="QE25" s="205"/>
      <c r="QF25" s="205"/>
      <c r="QG25" s="205"/>
      <c r="QH25" s="205"/>
      <c r="QI25" s="205"/>
      <c r="QJ25" s="205"/>
      <c r="QK25" s="205"/>
      <c r="QL25" s="205"/>
      <c r="QM25" s="205"/>
      <c r="QN25" s="205"/>
      <c r="QO25" s="205"/>
      <c r="QP25" s="205"/>
      <c r="QQ25" s="205"/>
      <c r="QR25" s="205"/>
      <c r="QS25" s="205"/>
      <c r="QT25" s="205"/>
      <c r="QU25" s="205"/>
      <c r="QV25" s="205"/>
      <c r="QW25" s="205"/>
      <c r="QX25" s="205"/>
      <c r="QY25" s="205"/>
      <c r="QZ25" s="205"/>
      <c r="RA25" s="205"/>
      <c r="RB25" s="205"/>
      <c r="RC25" s="205"/>
      <c r="RD25" s="205"/>
      <c r="RE25" s="205"/>
      <c r="RF25" s="205"/>
      <c r="RG25" s="205"/>
      <c r="RH25" s="205"/>
      <c r="RI25" s="205"/>
      <c r="RJ25" s="205"/>
      <c r="RK25" s="205"/>
      <c r="RL25" s="205"/>
      <c r="RM25" s="205"/>
      <c r="RN25" s="205"/>
      <c r="RO25" s="205"/>
      <c r="RP25" s="205"/>
      <c r="RQ25" s="205"/>
      <c r="RR25" s="205"/>
      <c r="RS25" s="205"/>
      <c r="RT25" s="205"/>
      <c r="RU25" s="205"/>
      <c r="RV25" s="205"/>
      <c r="RW25" s="205"/>
      <c r="RX25" s="205"/>
      <c r="RY25" s="205"/>
      <c r="RZ25" s="205"/>
      <c r="SA25" s="205"/>
      <c r="SB25" s="205"/>
      <c r="SC25" s="205"/>
      <c r="SD25" s="205"/>
      <c r="SE25" s="205"/>
      <c r="SF25" s="205"/>
      <c r="SG25" s="205"/>
      <c r="SH25" s="205"/>
      <c r="SI25" s="205"/>
      <c r="SJ25" s="205"/>
      <c r="SK25" s="205"/>
      <c r="SL25" s="205"/>
      <c r="SM25" s="205"/>
      <c r="SN25" s="205"/>
      <c r="SO25" s="205"/>
      <c r="SP25" s="205"/>
      <c r="SQ25" s="205"/>
      <c r="SR25" s="205"/>
      <c r="SS25" s="205"/>
      <c r="ST25" s="205"/>
      <c r="SU25" s="205"/>
      <c r="SV25" s="205"/>
      <c r="SW25" s="205"/>
      <c r="SX25" s="205"/>
      <c r="SY25" s="205"/>
      <c r="SZ25" s="205"/>
      <c r="TA25" s="205"/>
      <c r="TB25" s="205"/>
      <c r="TC25" s="205"/>
      <c r="TD25" s="205"/>
      <c r="TE25" s="205"/>
      <c r="TF25" s="205"/>
      <c r="TG25" s="205"/>
      <c r="TH25" s="205"/>
      <c r="TI25" s="205"/>
      <c r="TJ25" s="205"/>
      <c r="TK25" s="205"/>
      <c r="TL25" s="205"/>
      <c r="TM25" s="205"/>
      <c r="TN25" s="205"/>
      <c r="TO25" s="205"/>
      <c r="TP25" s="205"/>
      <c r="TQ25" s="205"/>
      <c r="TR25" s="205"/>
      <c r="TS25" s="205"/>
      <c r="TT25" s="205"/>
      <c r="TU25" s="205"/>
      <c r="TV25" s="205"/>
      <c r="TW25" s="205"/>
      <c r="TX25" s="205"/>
      <c r="TY25" s="205"/>
      <c r="TZ25" s="205"/>
      <c r="UA25" s="205"/>
      <c r="UB25" s="205"/>
      <c r="UC25" s="205"/>
      <c r="UD25" s="205"/>
      <c r="UE25" s="205"/>
      <c r="UF25" s="205"/>
      <c r="UG25" s="205"/>
      <c r="UH25" s="205"/>
      <c r="UI25" s="205"/>
      <c r="UJ25" s="205"/>
      <c r="UK25" s="205"/>
      <c r="UL25" s="205"/>
      <c r="UM25" s="205"/>
      <c r="UN25" s="205"/>
      <c r="UO25" s="205"/>
      <c r="UP25" s="205"/>
      <c r="UQ25" s="205"/>
      <c r="UR25" s="205"/>
      <c r="US25" s="205"/>
      <c r="UT25" s="205"/>
      <c r="UU25" s="205"/>
      <c r="UV25" s="205"/>
      <c r="UW25" s="205"/>
      <c r="UX25" s="205"/>
      <c r="UY25" s="205"/>
      <c r="UZ25" s="205"/>
      <c r="VA25" s="205"/>
      <c r="VB25" s="205"/>
      <c r="VC25" s="205"/>
      <c r="VD25" s="205"/>
      <c r="VE25" s="205"/>
      <c r="VF25" s="205"/>
      <c r="VG25" s="205"/>
      <c r="VH25" s="205"/>
      <c r="VI25" s="205"/>
      <c r="VJ25" s="205"/>
      <c r="VK25" s="205"/>
      <c r="VL25" s="205"/>
      <c r="VM25" s="205"/>
      <c r="VN25" s="205"/>
      <c r="VO25" s="205"/>
      <c r="VP25" s="205"/>
      <c r="VQ25" s="205"/>
      <c r="VR25" s="205"/>
      <c r="VS25" s="205"/>
      <c r="VT25" s="205"/>
      <c r="VU25" s="205"/>
      <c r="VV25" s="205"/>
      <c r="VW25" s="205"/>
      <c r="VX25" s="205"/>
      <c r="VY25" s="205"/>
      <c r="VZ25" s="205"/>
      <c r="WA25" s="205"/>
      <c r="WB25" s="205"/>
      <c r="WC25" s="205"/>
      <c r="WD25" s="205"/>
      <c r="WE25" s="205"/>
      <c r="WF25" s="205"/>
      <c r="WG25" s="205"/>
      <c r="WH25" s="205"/>
      <c r="WI25" s="205"/>
      <c r="WJ25" s="205"/>
      <c r="WK25" s="205"/>
      <c r="WL25" s="205"/>
      <c r="WM25" s="205"/>
      <c r="WN25" s="205"/>
      <c r="WO25" s="205"/>
      <c r="WP25" s="205"/>
      <c r="WQ25" s="205"/>
      <c r="WR25" s="205"/>
      <c r="WS25" s="205"/>
      <c r="WT25" s="205"/>
      <c r="WU25" s="205"/>
      <c r="WV25" s="205"/>
      <c r="WW25" s="205"/>
      <c r="WX25" s="205"/>
      <c r="WY25" s="205"/>
      <c r="WZ25" s="205"/>
      <c r="XA25" s="205"/>
      <c r="XB25" s="205"/>
      <c r="XC25" s="205"/>
      <c r="XD25" s="205"/>
      <c r="XE25" s="205"/>
      <c r="XF25" s="205"/>
      <c r="XG25" s="205"/>
      <c r="XH25" s="205"/>
      <c r="XI25" s="205"/>
      <c r="XJ25" s="205"/>
      <c r="XK25" s="205"/>
      <c r="XL25" s="205"/>
      <c r="XM25" s="205"/>
      <c r="XN25" s="205"/>
      <c r="XO25" s="205"/>
      <c r="XP25" s="205"/>
      <c r="XQ25" s="205"/>
      <c r="XR25" s="205"/>
      <c r="XS25" s="205"/>
      <c r="XT25" s="205"/>
    </row>
    <row r="26" spans="1:644" customFormat="1">
      <c r="A26" s="161"/>
      <c r="B26" s="92"/>
      <c r="C26" s="165"/>
      <c r="D26" s="166"/>
      <c r="E26" s="166"/>
      <c r="F26" s="164"/>
      <c r="G26" s="165"/>
      <c r="H26" s="166"/>
      <c r="I26" s="166"/>
      <c r="J26" s="164"/>
      <c r="K26" s="205"/>
      <c r="L26" s="205"/>
      <c r="M26" s="161"/>
      <c r="N26" s="92"/>
      <c r="O26" s="165"/>
      <c r="P26" s="166"/>
      <c r="Q26" s="166"/>
      <c r="R26" s="164"/>
      <c r="S26" s="165"/>
      <c r="T26" s="166"/>
      <c r="U26" s="166"/>
      <c r="V26" s="164"/>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05"/>
      <c r="BC26" s="205"/>
      <c r="BD26" s="205"/>
      <c r="BE26" s="205"/>
      <c r="BF26" s="205"/>
      <c r="BG26" s="205"/>
      <c r="BH26" s="205"/>
      <c r="BI26" s="205"/>
      <c r="BJ26" s="205"/>
      <c r="BK26" s="205"/>
      <c r="BL26" s="205"/>
      <c r="BM26" s="205"/>
      <c r="BN26" s="205"/>
      <c r="BO26" s="205"/>
      <c r="BP26" s="205"/>
      <c r="BQ26" s="205"/>
      <c r="BR26" s="205"/>
      <c r="BS26" s="205"/>
      <c r="BT26" s="205"/>
      <c r="BU26" s="205"/>
      <c r="BV26" s="205"/>
      <c r="BW26" s="205"/>
      <c r="BX26" s="205"/>
      <c r="BY26" s="205"/>
      <c r="BZ26" s="205"/>
      <c r="CA26" s="205"/>
      <c r="CB26" s="205"/>
      <c r="CC26" s="205"/>
      <c r="CD26" s="205"/>
      <c r="CE26" s="205"/>
      <c r="CF26" s="205"/>
      <c r="CG26" s="205"/>
      <c r="CH26" s="205"/>
      <c r="CI26" s="205"/>
      <c r="CJ26" s="205"/>
      <c r="CK26" s="205"/>
      <c r="CL26" s="205"/>
      <c r="CM26" s="205"/>
      <c r="CN26" s="205"/>
      <c r="CO26" s="205"/>
      <c r="CP26" s="205"/>
      <c r="CQ26" s="205"/>
      <c r="CR26" s="205"/>
      <c r="CS26" s="205"/>
      <c r="CT26" s="205"/>
      <c r="CU26" s="205"/>
      <c r="CV26" s="205"/>
      <c r="CW26" s="205"/>
      <c r="CX26" s="205"/>
      <c r="CY26" s="205"/>
      <c r="CZ26" s="205"/>
      <c r="DA26" s="205"/>
      <c r="DB26" s="205"/>
      <c r="DC26" s="205"/>
      <c r="DD26" s="205"/>
      <c r="DE26" s="205"/>
      <c r="DF26" s="205"/>
      <c r="DG26" s="205"/>
      <c r="DH26" s="205"/>
      <c r="DI26" s="205"/>
      <c r="DJ26" s="205"/>
      <c r="DK26" s="205"/>
      <c r="DL26" s="205"/>
      <c r="DM26" s="205"/>
      <c r="DN26" s="205"/>
      <c r="DO26" s="205"/>
      <c r="DP26" s="205"/>
      <c r="DQ26" s="205"/>
      <c r="DR26" s="205"/>
      <c r="DS26" s="205"/>
      <c r="DT26" s="205"/>
      <c r="DU26" s="205"/>
      <c r="DV26" s="205"/>
      <c r="DW26" s="205"/>
      <c r="DX26" s="205"/>
      <c r="DY26" s="205"/>
      <c r="DZ26" s="205"/>
      <c r="EA26" s="205"/>
      <c r="EB26" s="205"/>
      <c r="EC26" s="205"/>
      <c r="ED26" s="205"/>
      <c r="EE26" s="205"/>
      <c r="EF26" s="205"/>
      <c r="EG26" s="205"/>
      <c r="EH26" s="205"/>
      <c r="EI26" s="205"/>
      <c r="EJ26" s="205"/>
      <c r="EK26" s="205"/>
      <c r="EL26" s="205"/>
      <c r="EM26" s="205"/>
      <c r="EN26" s="205"/>
      <c r="EO26" s="205"/>
      <c r="EP26" s="205"/>
      <c r="EQ26" s="205"/>
      <c r="ER26" s="205"/>
      <c r="ES26" s="205"/>
      <c r="ET26" s="205"/>
      <c r="EU26" s="205"/>
      <c r="EV26" s="205"/>
      <c r="EW26" s="205"/>
      <c r="EX26" s="205"/>
      <c r="EY26" s="205"/>
      <c r="EZ26" s="205"/>
      <c r="FA26" s="205"/>
      <c r="FB26" s="205"/>
      <c r="FC26" s="205"/>
      <c r="FD26" s="205"/>
      <c r="FE26" s="205"/>
      <c r="FF26" s="205"/>
      <c r="FG26" s="205"/>
      <c r="FH26" s="205"/>
      <c r="FI26" s="205"/>
      <c r="FJ26" s="205"/>
      <c r="FK26" s="205"/>
      <c r="FL26" s="205"/>
      <c r="FM26" s="205"/>
      <c r="FN26" s="205"/>
      <c r="FO26" s="205"/>
      <c r="FP26" s="205"/>
      <c r="FQ26" s="205"/>
      <c r="FR26" s="205"/>
      <c r="FS26" s="205"/>
      <c r="FT26" s="205"/>
      <c r="FU26" s="205"/>
      <c r="FV26" s="205"/>
      <c r="FW26" s="205"/>
      <c r="FX26" s="205"/>
      <c r="FY26" s="205"/>
      <c r="FZ26" s="205"/>
      <c r="GA26" s="205"/>
      <c r="GB26" s="205"/>
      <c r="GC26" s="205"/>
      <c r="GD26" s="205"/>
      <c r="GE26" s="205"/>
      <c r="GF26" s="205"/>
      <c r="GG26" s="205"/>
      <c r="GH26" s="205"/>
      <c r="GI26" s="205"/>
      <c r="GJ26" s="205"/>
      <c r="GK26" s="205"/>
      <c r="GL26" s="205"/>
      <c r="GM26" s="205"/>
      <c r="GN26" s="205"/>
      <c r="GO26" s="205"/>
      <c r="GP26" s="205"/>
      <c r="GQ26" s="205"/>
      <c r="GR26" s="205"/>
      <c r="GS26" s="205"/>
      <c r="GT26" s="205"/>
      <c r="GU26" s="205"/>
      <c r="GV26" s="205"/>
      <c r="GW26" s="205"/>
      <c r="GX26" s="205"/>
      <c r="GY26" s="205"/>
      <c r="GZ26" s="205"/>
      <c r="HA26" s="205"/>
      <c r="HB26" s="205"/>
      <c r="HC26" s="205"/>
      <c r="HD26" s="205"/>
      <c r="HE26" s="205"/>
      <c r="HF26" s="205"/>
      <c r="HG26" s="205"/>
      <c r="HH26" s="205"/>
      <c r="HI26" s="205"/>
      <c r="HJ26" s="205"/>
      <c r="HK26" s="205"/>
      <c r="HL26" s="205"/>
      <c r="HM26" s="205"/>
      <c r="HN26" s="205"/>
      <c r="HO26" s="205"/>
      <c r="HP26" s="205"/>
      <c r="HQ26" s="205"/>
      <c r="HR26" s="205"/>
      <c r="HS26" s="205"/>
      <c r="HT26" s="205"/>
      <c r="HU26" s="205"/>
      <c r="HV26" s="205"/>
      <c r="HW26" s="205"/>
      <c r="HX26" s="205"/>
      <c r="HY26" s="205"/>
      <c r="HZ26" s="205"/>
      <c r="IA26" s="205"/>
      <c r="IB26" s="205"/>
      <c r="IC26" s="205"/>
      <c r="ID26" s="205"/>
      <c r="IE26" s="205"/>
      <c r="IF26" s="205"/>
      <c r="IG26" s="205"/>
      <c r="IH26" s="205"/>
      <c r="II26" s="205"/>
      <c r="IJ26" s="205"/>
      <c r="IK26" s="205"/>
      <c r="IL26" s="205"/>
      <c r="IM26" s="205"/>
      <c r="IN26" s="205"/>
      <c r="IO26" s="205"/>
      <c r="IP26" s="205"/>
      <c r="IQ26" s="205"/>
      <c r="IR26" s="205"/>
      <c r="IS26" s="205"/>
      <c r="IT26" s="205"/>
      <c r="IU26" s="205"/>
      <c r="IV26" s="205"/>
      <c r="IW26" s="205"/>
      <c r="IX26" s="205"/>
      <c r="IY26" s="205"/>
      <c r="IZ26" s="205"/>
      <c r="JA26" s="205"/>
      <c r="JB26" s="205"/>
      <c r="JC26" s="205"/>
      <c r="JD26" s="205"/>
      <c r="JE26" s="205"/>
      <c r="JF26" s="205"/>
      <c r="JG26" s="205"/>
      <c r="JH26" s="205"/>
      <c r="JI26" s="205"/>
      <c r="JJ26" s="205"/>
      <c r="JK26" s="205"/>
      <c r="JL26" s="205"/>
      <c r="JM26" s="205"/>
      <c r="JN26" s="205"/>
      <c r="JO26" s="205"/>
      <c r="JP26" s="205"/>
      <c r="JQ26" s="205"/>
      <c r="JR26" s="205"/>
      <c r="JS26" s="205"/>
      <c r="JT26" s="205"/>
      <c r="JU26" s="205"/>
      <c r="JV26" s="205"/>
      <c r="JW26" s="205"/>
      <c r="JX26" s="205"/>
      <c r="JY26" s="205"/>
      <c r="JZ26" s="205"/>
      <c r="KA26" s="205"/>
      <c r="KB26" s="205"/>
      <c r="KC26" s="205"/>
      <c r="KD26" s="205"/>
      <c r="KE26" s="205"/>
      <c r="KF26" s="205"/>
      <c r="KG26" s="205"/>
      <c r="KH26" s="205"/>
      <c r="KI26" s="205"/>
      <c r="KJ26" s="205"/>
      <c r="KK26" s="205"/>
      <c r="KL26" s="205"/>
      <c r="KM26" s="205"/>
      <c r="KN26" s="205"/>
      <c r="KO26" s="205"/>
      <c r="KP26" s="205"/>
      <c r="KQ26" s="205"/>
      <c r="KR26" s="205"/>
      <c r="KS26" s="205"/>
      <c r="KT26" s="205"/>
      <c r="KU26" s="205"/>
      <c r="KV26" s="205"/>
      <c r="KW26" s="205"/>
      <c r="KX26" s="205"/>
      <c r="KY26" s="205"/>
      <c r="KZ26" s="205"/>
      <c r="LA26" s="205"/>
      <c r="LB26" s="205"/>
      <c r="LC26" s="205"/>
      <c r="LD26" s="205"/>
      <c r="LE26" s="205"/>
      <c r="LF26" s="205"/>
      <c r="LG26" s="205"/>
      <c r="LH26" s="205"/>
      <c r="LI26" s="205"/>
      <c r="LJ26" s="205"/>
      <c r="LK26" s="205"/>
      <c r="LL26" s="205"/>
      <c r="LM26" s="205"/>
      <c r="LN26" s="205"/>
      <c r="LO26" s="205"/>
      <c r="LP26" s="205"/>
      <c r="LQ26" s="205"/>
      <c r="LR26" s="205"/>
      <c r="LS26" s="205"/>
      <c r="LT26" s="205"/>
      <c r="LU26" s="205"/>
      <c r="LV26" s="205"/>
      <c r="LW26" s="205"/>
      <c r="LX26" s="205"/>
      <c r="LY26" s="205"/>
      <c r="LZ26" s="205"/>
      <c r="MA26" s="205"/>
      <c r="MB26" s="205"/>
      <c r="MC26" s="205"/>
      <c r="MD26" s="205"/>
      <c r="ME26" s="205"/>
      <c r="MF26" s="205"/>
      <c r="MG26" s="205"/>
      <c r="MH26" s="205"/>
      <c r="MI26" s="205"/>
      <c r="MJ26" s="205"/>
      <c r="MK26" s="205"/>
      <c r="ML26" s="205"/>
      <c r="MM26" s="205"/>
      <c r="MN26" s="205"/>
      <c r="MO26" s="205"/>
      <c r="MP26" s="205"/>
      <c r="MQ26" s="205"/>
      <c r="MR26" s="205"/>
      <c r="MS26" s="205"/>
      <c r="MT26" s="205"/>
      <c r="MU26" s="205"/>
      <c r="MV26" s="205"/>
      <c r="MW26" s="205"/>
      <c r="MX26" s="205"/>
      <c r="MY26" s="205"/>
      <c r="MZ26" s="205"/>
      <c r="NA26" s="205"/>
      <c r="NB26" s="205"/>
      <c r="NC26" s="205"/>
      <c r="ND26" s="205"/>
      <c r="NE26" s="205"/>
      <c r="NF26" s="205"/>
      <c r="NG26" s="205"/>
      <c r="NH26" s="205"/>
      <c r="NI26" s="205"/>
      <c r="NJ26" s="205"/>
      <c r="NK26" s="205"/>
      <c r="NL26" s="205"/>
      <c r="NM26" s="205"/>
      <c r="NN26" s="205"/>
      <c r="NO26" s="205"/>
      <c r="NP26" s="205"/>
      <c r="NQ26" s="205"/>
      <c r="NR26" s="205"/>
      <c r="NS26" s="205"/>
      <c r="NT26" s="205"/>
      <c r="NU26" s="205"/>
      <c r="NV26" s="205"/>
      <c r="NW26" s="205"/>
      <c r="NX26" s="205"/>
      <c r="NY26" s="205"/>
      <c r="NZ26" s="205"/>
      <c r="OA26" s="205"/>
      <c r="OB26" s="205"/>
      <c r="OC26" s="205"/>
      <c r="OD26" s="205"/>
      <c r="OE26" s="205"/>
      <c r="OF26" s="205"/>
      <c r="OG26" s="205"/>
      <c r="OH26" s="205"/>
      <c r="OI26" s="205"/>
      <c r="OJ26" s="205"/>
      <c r="OK26" s="205"/>
      <c r="OL26" s="205"/>
      <c r="OM26" s="205"/>
      <c r="ON26" s="205"/>
      <c r="OO26" s="205"/>
      <c r="OP26" s="205"/>
      <c r="OQ26" s="205"/>
      <c r="OR26" s="205"/>
      <c r="OS26" s="205"/>
      <c r="OT26" s="205"/>
      <c r="OU26" s="205"/>
      <c r="OV26" s="205"/>
      <c r="OW26" s="205"/>
      <c r="OX26" s="205"/>
      <c r="OY26" s="205"/>
      <c r="OZ26" s="205"/>
      <c r="PA26" s="205"/>
      <c r="PB26" s="205"/>
      <c r="PC26" s="205"/>
      <c r="PD26" s="205"/>
      <c r="PE26" s="205"/>
      <c r="PF26" s="205"/>
      <c r="PG26" s="205"/>
      <c r="PH26" s="205"/>
      <c r="PI26" s="205"/>
      <c r="PJ26" s="205"/>
      <c r="PK26" s="205"/>
      <c r="PL26" s="205"/>
      <c r="PM26" s="205"/>
      <c r="PN26" s="205"/>
      <c r="PO26" s="205"/>
      <c r="PP26" s="205"/>
      <c r="PQ26" s="205"/>
      <c r="PR26" s="205"/>
      <c r="PS26" s="205"/>
      <c r="PT26" s="205"/>
      <c r="PU26" s="205"/>
      <c r="PV26" s="205"/>
      <c r="PW26" s="205"/>
      <c r="PX26" s="205"/>
      <c r="PY26" s="205"/>
      <c r="PZ26" s="205"/>
      <c r="QA26" s="205"/>
      <c r="QB26" s="205"/>
      <c r="QC26" s="205"/>
      <c r="QD26" s="205"/>
      <c r="QE26" s="205"/>
      <c r="QF26" s="205"/>
      <c r="QG26" s="205"/>
      <c r="QH26" s="205"/>
      <c r="QI26" s="205"/>
      <c r="QJ26" s="205"/>
      <c r="QK26" s="205"/>
      <c r="QL26" s="205"/>
      <c r="QM26" s="205"/>
      <c r="QN26" s="205"/>
      <c r="QO26" s="205"/>
      <c r="QP26" s="205"/>
      <c r="QQ26" s="205"/>
      <c r="QR26" s="205"/>
      <c r="QS26" s="205"/>
      <c r="QT26" s="205"/>
      <c r="QU26" s="205"/>
      <c r="QV26" s="205"/>
      <c r="QW26" s="205"/>
      <c r="QX26" s="205"/>
      <c r="QY26" s="205"/>
      <c r="QZ26" s="205"/>
      <c r="RA26" s="205"/>
      <c r="RB26" s="205"/>
      <c r="RC26" s="205"/>
      <c r="RD26" s="205"/>
      <c r="RE26" s="205"/>
      <c r="RF26" s="205"/>
      <c r="RG26" s="205"/>
      <c r="RH26" s="205"/>
      <c r="RI26" s="205"/>
      <c r="RJ26" s="205"/>
      <c r="RK26" s="205"/>
      <c r="RL26" s="205"/>
      <c r="RM26" s="205"/>
      <c r="RN26" s="205"/>
      <c r="RO26" s="205"/>
      <c r="RP26" s="205"/>
      <c r="RQ26" s="205"/>
      <c r="RR26" s="205"/>
      <c r="RS26" s="205"/>
      <c r="RT26" s="205"/>
      <c r="RU26" s="205"/>
      <c r="RV26" s="205"/>
      <c r="RW26" s="205"/>
      <c r="RX26" s="205"/>
      <c r="RY26" s="205"/>
      <c r="RZ26" s="205"/>
      <c r="SA26" s="205"/>
      <c r="SB26" s="205"/>
      <c r="SC26" s="205"/>
      <c r="SD26" s="205"/>
      <c r="SE26" s="205"/>
      <c r="SF26" s="205"/>
      <c r="SG26" s="205"/>
      <c r="SH26" s="205"/>
      <c r="SI26" s="205"/>
      <c r="SJ26" s="205"/>
      <c r="SK26" s="205"/>
      <c r="SL26" s="205"/>
      <c r="SM26" s="205"/>
      <c r="SN26" s="205"/>
      <c r="SO26" s="205"/>
      <c r="SP26" s="205"/>
      <c r="SQ26" s="205"/>
      <c r="SR26" s="205"/>
      <c r="SS26" s="205"/>
      <c r="ST26" s="205"/>
      <c r="SU26" s="205"/>
      <c r="SV26" s="205"/>
      <c r="SW26" s="205"/>
      <c r="SX26" s="205"/>
      <c r="SY26" s="205"/>
      <c r="SZ26" s="205"/>
      <c r="TA26" s="205"/>
      <c r="TB26" s="205"/>
      <c r="TC26" s="205"/>
      <c r="TD26" s="205"/>
      <c r="TE26" s="205"/>
      <c r="TF26" s="205"/>
      <c r="TG26" s="205"/>
      <c r="TH26" s="205"/>
      <c r="TI26" s="205"/>
      <c r="TJ26" s="205"/>
      <c r="TK26" s="205"/>
      <c r="TL26" s="205"/>
      <c r="TM26" s="205"/>
      <c r="TN26" s="205"/>
      <c r="TO26" s="205"/>
      <c r="TP26" s="205"/>
      <c r="TQ26" s="205"/>
      <c r="TR26" s="205"/>
      <c r="TS26" s="205"/>
      <c r="TT26" s="205"/>
      <c r="TU26" s="205"/>
      <c r="TV26" s="205"/>
      <c r="TW26" s="205"/>
      <c r="TX26" s="205"/>
      <c r="TY26" s="205"/>
      <c r="TZ26" s="205"/>
      <c r="UA26" s="205"/>
      <c r="UB26" s="205"/>
      <c r="UC26" s="205"/>
      <c r="UD26" s="205"/>
      <c r="UE26" s="205"/>
      <c r="UF26" s="205"/>
      <c r="UG26" s="205"/>
      <c r="UH26" s="205"/>
      <c r="UI26" s="205"/>
      <c r="UJ26" s="205"/>
      <c r="UK26" s="205"/>
      <c r="UL26" s="205"/>
      <c r="UM26" s="205"/>
      <c r="UN26" s="205"/>
      <c r="UO26" s="205"/>
      <c r="UP26" s="205"/>
      <c r="UQ26" s="205"/>
      <c r="UR26" s="205"/>
      <c r="US26" s="205"/>
      <c r="UT26" s="205"/>
      <c r="UU26" s="205"/>
      <c r="UV26" s="205"/>
      <c r="UW26" s="205"/>
      <c r="UX26" s="205"/>
      <c r="UY26" s="205"/>
      <c r="UZ26" s="205"/>
      <c r="VA26" s="205"/>
      <c r="VB26" s="205"/>
      <c r="VC26" s="205"/>
      <c r="VD26" s="205"/>
      <c r="VE26" s="205"/>
      <c r="VF26" s="205"/>
      <c r="VG26" s="205"/>
      <c r="VH26" s="205"/>
      <c r="VI26" s="205"/>
      <c r="VJ26" s="205"/>
      <c r="VK26" s="205"/>
      <c r="VL26" s="205"/>
      <c r="VM26" s="205"/>
      <c r="VN26" s="205"/>
      <c r="VO26" s="205"/>
      <c r="VP26" s="205"/>
      <c r="VQ26" s="205"/>
      <c r="VR26" s="205"/>
      <c r="VS26" s="205"/>
      <c r="VT26" s="205"/>
      <c r="VU26" s="205"/>
      <c r="VV26" s="205"/>
      <c r="VW26" s="205"/>
      <c r="VX26" s="205"/>
      <c r="VY26" s="205"/>
      <c r="VZ26" s="205"/>
      <c r="WA26" s="205"/>
      <c r="WB26" s="205"/>
      <c r="WC26" s="205"/>
      <c r="WD26" s="205"/>
      <c r="WE26" s="205"/>
      <c r="WF26" s="205"/>
      <c r="WG26" s="205"/>
      <c r="WH26" s="205"/>
      <c r="WI26" s="205"/>
      <c r="WJ26" s="205"/>
      <c r="WK26" s="205"/>
      <c r="WL26" s="205"/>
      <c r="WM26" s="205"/>
      <c r="WN26" s="205"/>
      <c r="WO26" s="205"/>
      <c r="WP26" s="205"/>
      <c r="WQ26" s="205"/>
      <c r="WR26" s="205"/>
      <c r="WS26" s="205"/>
      <c r="WT26" s="205"/>
      <c r="WU26" s="205"/>
      <c r="WV26" s="205"/>
      <c r="WW26" s="205"/>
      <c r="WX26" s="205"/>
      <c r="WY26" s="205"/>
      <c r="WZ26" s="205"/>
      <c r="XA26" s="205"/>
      <c r="XB26" s="205"/>
      <c r="XC26" s="205"/>
      <c r="XD26" s="205"/>
      <c r="XE26" s="205"/>
      <c r="XF26" s="205"/>
      <c r="XG26" s="205"/>
      <c r="XH26" s="205"/>
      <c r="XI26" s="205"/>
      <c r="XJ26" s="205"/>
      <c r="XK26" s="205"/>
      <c r="XL26" s="205"/>
      <c r="XM26" s="205"/>
      <c r="XN26" s="205"/>
      <c r="XO26" s="205"/>
      <c r="XP26" s="205"/>
      <c r="XQ26" s="205"/>
      <c r="XR26" s="205"/>
      <c r="XS26" s="205"/>
      <c r="XT26" s="205"/>
    </row>
    <row r="27" spans="1:644" customFormat="1">
      <c r="A27" s="161"/>
      <c r="B27" s="92"/>
      <c r="C27" s="165"/>
      <c r="D27" s="166"/>
      <c r="E27" s="166"/>
      <c r="F27" s="164"/>
      <c r="G27" s="165"/>
      <c r="H27" s="166"/>
      <c r="I27" s="166"/>
      <c r="J27" s="164"/>
      <c r="K27" s="205"/>
      <c r="L27" s="205"/>
      <c r="M27" s="161"/>
      <c r="N27" s="92"/>
      <c r="O27" s="165"/>
      <c r="P27" s="166"/>
      <c r="Q27" s="166"/>
      <c r="R27" s="164"/>
      <c r="S27" s="165"/>
      <c r="T27" s="166"/>
      <c r="U27" s="166"/>
      <c r="V27" s="164"/>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05"/>
      <c r="BC27" s="205"/>
      <c r="BD27" s="205"/>
      <c r="BE27" s="205"/>
      <c r="BF27" s="205"/>
      <c r="BG27" s="205"/>
      <c r="BH27" s="205"/>
      <c r="BI27" s="205"/>
      <c r="BJ27" s="205"/>
      <c r="BK27" s="205"/>
      <c r="BL27" s="205"/>
      <c r="BM27" s="205"/>
      <c r="BN27" s="205"/>
      <c r="BO27" s="205"/>
      <c r="BP27" s="205"/>
      <c r="BQ27" s="205"/>
      <c r="BR27" s="205"/>
      <c r="BS27" s="205"/>
      <c r="BT27" s="205"/>
      <c r="BU27" s="205"/>
      <c r="BV27" s="205"/>
      <c r="BW27" s="205"/>
      <c r="BX27" s="205"/>
      <c r="BY27" s="205"/>
      <c r="BZ27" s="205"/>
      <c r="CA27" s="205"/>
      <c r="CB27" s="205"/>
      <c r="CC27" s="205"/>
      <c r="CD27" s="205"/>
      <c r="CE27" s="205"/>
      <c r="CF27" s="205"/>
      <c r="CG27" s="205"/>
      <c r="CH27" s="205"/>
      <c r="CI27" s="205"/>
      <c r="CJ27" s="205"/>
      <c r="CK27" s="205"/>
      <c r="CL27" s="205"/>
      <c r="CM27" s="205"/>
      <c r="CN27" s="205"/>
      <c r="CO27" s="205"/>
      <c r="CP27" s="205"/>
      <c r="CQ27" s="205"/>
      <c r="CR27" s="205"/>
      <c r="CS27" s="205"/>
      <c r="CT27" s="205"/>
      <c r="CU27" s="205"/>
      <c r="CV27" s="205"/>
      <c r="CW27" s="205"/>
      <c r="CX27" s="205"/>
      <c r="CY27" s="205"/>
      <c r="CZ27" s="205"/>
      <c r="DA27" s="205"/>
      <c r="DB27" s="205"/>
      <c r="DC27" s="205"/>
      <c r="DD27" s="205"/>
      <c r="DE27" s="205"/>
      <c r="DF27" s="205"/>
      <c r="DG27" s="205"/>
      <c r="DH27" s="205"/>
      <c r="DI27" s="205"/>
      <c r="DJ27" s="205"/>
      <c r="DK27" s="205"/>
      <c r="DL27" s="205"/>
      <c r="DM27" s="205"/>
      <c r="DN27" s="205"/>
      <c r="DO27" s="205"/>
      <c r="DP27" s="205"/>
      <c r="DQ27" s="205"/>
      <c r="DR27" s="205"/>
      <c r="DS27" s="205"/>
      <c r="DT27" s="205"/>
      <c r="DU27" s="205"/>
      <c r="DV27" s="205"/>
      <c r="DW27" s="205"/>
      <c r="DX27" s="205"/>
      <c r="DY27" s="205"/>
      <c r="DZ27" s="205"/>
      <c r="EA27" s="205"/>
      <c r="EB27" s="205"/>
      <c r="EC27" s="205"/>
      <c r="ED27" s="205"/>
      <c r="EE27" s="205"/>
      <c r="EF27" s="205"/>
      <c r="EG27" s="205"/>
      <c r="EH27" s="205"/>
      <c r="EI27" s="205"/>
      <c r="EJ27" s="205"/>
      <c r="EK27" s="205"/>
      <c r="EL27" s="205"/>
      <c r="EM27" s="205"/>
      <c r="EN27" s="205"/>
      <c r="EO27" s="205"/>
      <c r="EP27" s="205"/>
      <c r="EQ27" s="205"/>
      <c r="ER27" s="205"/>
      <c r="ES27" s="205"/>
      <c r="ET27" s="205"/>
      <c r="EU27" s="205"/>
      <c r="EV27" s="205"/>
      <c r="EW27" s="205"/>
      <c r="EX27" s="205"/>
      <c r="EY27" s="205"/>
      <c r="EZ27" s="205"/>
      <c r="FA27" s="205"/>
      <c r="FB27" s="205"/>
      <c r="FC27" s="205"/>
      <c r="FD27" s="205"/>
      <c r="FE27" s="205"/>
      <c r="FF27" s="205"/>
      <c r="FG27" s="205"/>
      <c r="FH27" s="205"/>
      <c r="FI27" s="205"/>
      <c r="FJ27" s="205"/>
      <c r="FK27" s="205"/>
      <c r="FL27" s="205"/>
      <c r="FM27" s="205"/>
      <c r="FN27" s="205"/>
      <c r="FO27" s="205"/>
      <c r="FP27" s="205"/>
      <c r="FQ27" s="205"/>
      <c r="FR27" s="205"/>
      <c r="FS27" s="205"/>
      <c r="FT27" s="205"/>
      <c r="FU27" s="205"/>
      <c r="FV27" s="205"/>
      <c r="FW27" s="205"/>
      <c r="FX27" s="205"/>
      <c r="FY27" s="205"/>
      <c r="FZ27" s="205"/>
      <c r="GA27" s="205"/>
      <c r="GB27" s="205"/>
      <c r="GC27" s="205"/>
      <c r="GD27" s="205"/>
      <c r="GE27" s="205"/>
      <c r="GF27" s="205"/>
      <c r="GG27" s="205"/>
      <c r="GH27" s="205"/>
      <c r="GI27" s="205"/>
      <c r="GJ27" s="205"/>
      <c r="GK27" s="205"/>
      <c r="GL27" s="205"/>
      <c r="GM27" s="205"/>
      <c r="GN27" s="205"/>
      <c r="GO27" s="205"/>
      <c r="GP27" s="205"/>
      <c r="GQ27" s="205"/>
      <c r="GR27" s="205"/>
      <c r="GS27" s="205"/>
      <c r="GT27" s="205"/>
      <c r="GU27" s="205"/>
      <c r="GV27" s="205"/>
      <c r="GW27" s="205"/>
      <c r="GX27" s="205"/>
      <c r="GY27" s="205"/>
      <c r="GZ27" s="205"/>
      <c r="HA27" s="205"/>
      <c r="HB27" s="205"/>
      <c r="HC27" s="205"/>
      <c r="HD27" s="205"/>
      <c r="HE27" s="205"/>
      <c r="HF27" s="205"/>
      <c r="HG27" s="205"/>
      <c r="HH27" s="205"/>
      <c r="HI27" s="205"/>
      <c r="HJ27" s="205"/>
      <c r="HK27" s="205"/>
      <c r="HL27" s="205"/>
      <c r="HM27" s="205"/>
      <c r="HN27" s="205"/>
      <c r="HO27" s="205"/>
      <c r="HP27" s="205"/>
      <c r="HQ27" s="205"/>
      <c r="HR27" s="205"/>
      <c r="HS27" s="205"/>
      <c r="HT27" s="205"/>
      <c r="HU27" s="205"/>
      <c r="HV27" s="205"/>
      <c r="HW27" s="205"/>
      <c r="HX27" s="205"/>
      <c r="HY27" s="205"/>
      <c r="HZ27" s="205"/>
      <c r="IA27" s="205"/>
      <c r="IB27" s="205"/>
      <c r="IC27" s="205"/>
      <c r="ID27" s="205"/>
      <c r="IE27" s="205"/>
      <c r="IF27" s="205"/>
      <c r="IG27" s="205"/>
      <c r="IH27" s="205"/>
      <c r="II27" s="205"/>
      <c r="IJ27" s="205"/>
      <c r="IK27" s="205"/>
      <c r="IL27" s="205"/>
      <c r="IM27" s="205"/>
      <c r="IN27" s="205"/>
      <c r="IO27" s="205"/>
      <c r="IP27" s="205"/>
      <c r="IQ27" s="205"/>
      <c r="IR27" s="205"/>
      <c r="IS27" s="205"/>
      <c r="IT27" s="205"/>
      <c r="IU27" s="205"/>
      <c r="IV27" s="205"/>
      <c r="IW27" s="205"/>
      <c r="IX27" s="205"/>
      <c r="IY27" s="205"/>
      <c r="IZ27" s="205"/>
      <c r="JA27" s="205"/>
      <c r="JB27" s="205"/>
      <c r="JC27" s="205"/>
      <c r="JD27" s="205"/>
      <c r="JE27" s="205"/>
      <c r="JF27" s="205"/>
      <c r="JG27" s="205"/>
      <c r="JH27" s="205"/>
      <c r="JI27" s="205"/>
      <c r="JJ27" s="205"/>
      <c r="JK27" s="205"/>
      <c r="JL27" s="205"/>
      <c r="JM27" s="205"/>
      <c r="JN27" s="205"/>
      <c r="JO27" s="205"/>
      <c r="JP27" s="205"/>
      <c r="JQ27" s="205"/>
      <c r="JR27" s="205"/>
      <c r="JS27" s="205"/>
      <c r="JT27" s="205"/>
      <c r="JU27" s="205"/>
      <c r="JV27" s="205"/>
      <c r="JW27" s="205"/>
      <c r="JX27" s="205"/>
      <c r="JY27" s="205"/>
      <c r="JZ27" s="205"/>
      <c r="KA27" s="205"/>
      <c r="KB27" s="205"/>
      <c r="KC27" s="205"/>
      <c r="KD27" s="205"/>
      <c r="KE27" s="205"/>
      <c r="KF27" s="205"/>
      <c r="KG27" s="205"/>
      <c r="KH27" s="205"/>
      <c r="KI27" s="205"/>
      <c r="KJ27" s="205"/>
      <c r="KK27" s="205"/>
      <c r="KL27" s="205"/>
      <c r="KM27" s="205"/>
      <c r="KN27" s="205"/>
      <c r="KO27" s="205"/>
      <c r="KP27" s="205"/>
      <c r="KQ27" s="205"/>
      <c r="KR27" s="205"/>
      <c r="KS27" s="205"/>
      <c r="KT27" s="205"/>
      <c r="KU27" s="205"/>
      <c r="KV27" s="205"/>
      <c r="KW27" s="205"/>
      <c r="KX27" s="205"/>
      <c r="KY27" s="205"/>
      <c r="KZ27" s="205"/>
      <c r="LA27" s="205"/>
      <c r="LB27" s="205"/>
      <c r="LC27" s="205"/>
      <c r="LD27" s="205"/>
      <c r="LE27" s="205"/>
      <c r="LF27" s="205"/>
      <c r="LG27" s="205"/>
      <c r="LH27" s="205"/>
      <c r="LI27" s="205"/>
      <c r="LJ27" s="205"/>
      <c r="LK27" s="205"/>
      <c r="LL27" s="205"/>
      <c r="LM27" s="205"/>
      <c r="LN27" s="205"/>
      <c r="LO27" s="205"/>
      <c r="LP27" s="205"/>
      <c r="LQ27" s="205"/>
      <c r="LR27" s="205"/>
      <c r="LS27" s="205"/>
      <c r="LT27" s="205"/>
      <c r="LU27" s="205"/>
      <c r="LV27" s="205"/>
      <c r="LW27" s="205"/>
      <c r="LX27" s="205"/>
      <c r="LY27" s="205"/>
      <c r="LZ27" s="205"/>
      <c r="MA27" s="205"/>
      <c r="MB27" s="205"/>
      <c r="MC27" s="205"/>
      <c r="MD27" s="205"/>
      <c r="ME27" s="205"/>
      <c r="MF27" s="205"/>
      <c r="MG27" s="205"/>
      <c r="MH27" s="205"/>
      <c r="MI27" s="205"/>
      <c r="MJ27" s="205"/>
      <c r="MK27" s="205"/>
      <c r="ML27" s="205"/>
      <c r="MM27" s="205"/>
      <c r="MN27" s="205"/>
      <c r="MO27" s="205"/>
      <c r="MP27" s="205"/>
      <c r="MQ27" s="205"/>
      <c r="MR27" s="205"/>
      <c r="MS27" s="205"/>
      <c r="MT27" s="205"/>
      <c r="MU27" s="205"/>
      <c r="MV27" s="205"/>
      <c r="MW27" s="205"/>
      <c r="MX27" s="205"/>
      <c r="MY27" s="205"/>
      <c r="MZ27" s="205"/>
      <c r="NA27" s="205"/>
      <c r="NB27" s="205"/>
      <c r="NC27" s="205"/>
      <c r="ND27" s="205"/>
      <c r="NE27" s="205"/>
      <c r="NF27" s="205"/>
      <c r="NG27" s="205"/>
      <c r="NH27" s="205"/>
      <c r="NI27" s="205"/>
      <c r="NJ27" s="205"/>
      <c r="NK27" s="205"/>
      <c r="NL27" s="205"/>
      <c r="NM27" s="205"/>
      <c r="NN27" s="205"/>
      <c r="NO27" s="205"/>
      <c r="NP27" s="205"/>
      <c r="NQ27" s="205"/>
      <c r="NR27" s="205"/>
      <c r="NS27" s="205"/>
      <c r="NT27" s="205"/>
      <c r="NU27" s="205"/>
      <c r="NV27" s="205"/>
      <c r="NW27" s="205"/>
      <c r="NX27" s="205"/>
      <c r="NY27" s="205"/>
      <c r="NZ27" s="205"/>
      <c r="OA27" s="205"/>
      <c r="OB27" s="205"/>
      <c r="OC27" s="205"/>
      <c r="OD27" s="205"/>
      <c r="OE27" s="205"/>
      <c r="OF27" s="205"/>
      <c r="OG27" s="205"/>
      <c r="OH27" s="205"/>
      <c r="OI27" s="205"/>
      <c r="OJ27" s="205"/>
      <c r="OK27" s="205"/>
      <c r="OL27" s="205"/>
      <c r="OM27" s="205"/>
      <c r="ON27" s="205"/>
      <c r="OO27" s="205"/>
      <c r="OP27" s="205"/>
      <c r="OQ27" s="205"/>
      <c r="OR27" s="205"/>
      <c r="OS27" s="205"/>
      <c r="OT27" s="205"/>
      <c r="OU27" s="205"/>
      <c r="OV27" s="205"/>
      <c r="OW27" s="205"/>
      <c r="OX27" s="205"/>
      <c r="OY27" s="205"/>
      <c r="OZ27" s="205"/>
      <c r="PA27" s="205"/>
      <c r="PB27" s="205"/>
      <c r="PC27" s="205"/>
      <c r="PD27" s="205"/>
      <c r="PE27" s="205"/>
      <c r="PF27" s="205"/>
      <c r="PG27" s="205"/>
      <c r="PH27" s="205"/>
      <c r="PI27" s="205"/>
      <c r="PJ27" s="205"/>
      <c r="PK27" s="205"/>
      <c r="PL27" s="205"/>
      <c r="PM27" s="205"/>
      <c r="PN27" s="205"/>
      <c r="PO27" s="205"/>
      <c r="PP27" s="205"/>
      <c r="PQ27" s="205"/>
      <c r="PR27" s="205"/>
      <c r="PS27" s="205"/>
      <c r="PT27" s="205"/>
      <c r="PU27" s="205"/>
      <c r="PV27" s="205"/>
      <c r="PW27" s="205"/>
      <c r="PX27" s="205"/>
      <c r="PY27" s="205"/>
      <c r="PZ27" s="205"/>
      <c r="QA27" s="205"/>
      <c r="QB27" s="205"/>
      <c r="QC27" s="205"/>
      <c r="QD27" s="205"/>
      <c r="QE27" s="205"/>
      <c r="QF27" s="205"/>
      <c r="QG27" s="205"/>
      <c r="QH27" s="205"/>
      <c r="QI27" s="205"/>
      <c r="QJ27" s="205"/>
      <c r="QK27" s="205"/>
      <c r="QL27" s="205"/>
      <c r="QM27" s="205"/>
      <c r="QN27" s="205"/>
      <c r="QO27" s="205"/>
      <c r="QP27" s="205"/>
      <c r="QQ27" s="205"/>
      <c r="QR27" s="205"/>
      <c r="QS27" s="205"/>
      <c r="QT27" s="205"/>
      <c r="QU27" s="205"/>
      <c r="QV27" s="205"/>
      <c r="QW27" s="205"/>
      <c r="QX27" s="205"/>
      <c r="QY27" s="205"/>
      <c r="QZ27" s="205"/>
      <c r="RA27" s="205"/>
      <c r="RB27" s="205"/>
      <c r="RC27" s="205"/>
      <c r="RD27" s="205"/>
      <c r="RE27" s="205"/>
      <c r="RF27" s="205"/>
      <c r="RG27" s="205"/>
      <c r="RH27" s="205"/>
      <c r="RI27" s="205"/>
      <c r="RJ27" s="205"/>
      <c r="RK27" s="205"/>
      <c r="RL27" s="205"/>
      <c r="RM27" s="205"/>
      <c r="RN27" s="205"/>
      <c r="RO27" s="205"/>
      <c r="RP27" s="205"/>
      <c r="RQ27" s="205"/>
      <c r="RR27" s="205"/>
      <c r="RS27" s="205"/>
      <c r="RT27" s="205"/>
      <c r="RU27" s="205"/>
      <c r="RV27" s="205"/>
      <c r="RW27" s="205"/>
      <c r="RX27" s="205"/>
      <c r="RY27" s="205"/>
      <c r="RZ27" s="205"/>
      <c r="SA27" s="205"/>
      <c r="SB27" s="205"/>
      <c r="SC27" s="205"/>
      <c r="SD27" s="205"/>
      <c r="SE27" s="205"/>
      <c r="SF27" s="205"/>
      <c r="SG27" s="205"/>
      <c r="SH27" s="205"/>
      <c r="SI27" s="205"/>
      <c r="SJ27" s="205"/>
      <c r="SK27" s="205"/>
      <c r="SL27" s="205"/>
      <c r="SM27" s="205"/>
      <c r="SN27" s="205"/>
      <c r="SO27" s="205"/>
      <c r="SP27" s="205"/>
      <c r="SQ27" s="205"/>
      <c r="SR27" s="205"/>
      <c r="SS27" s="205"/>
      <c r="ST27" s="205"/>
      <c r="SU27" s="205"/>
      <c r="SV27" s="205"/>
      <c r="SW27" s="205"/>
      <c r="SX27" s="205"/>
      <c r="SY27" s="205"/>
      <c r="SZ27" s="205"/>
      <c r="TA27" s="205"/>
      <c r="TB27" s="205"/>
      <c r="TC27" s="205"/>
      <c r="TD27" s="205"/>
      <c r="TE27" s="205"/>
      <c r="TF27" s="205"/>
      <c r="TG27" s="205"/>
      <c r="TH27" s="205"/>
      <c r="TI27" s="205"/>
      <c r="TJ27" s="205"/>
      <c r="TK27" s="205"/>
      <c r="TL27" s="205"/>
      <c r="TM27" s="205"/>
      <c r="TN27" s="205"/>
      <c r="TO27" s="205"/>
      <c r="TP27" s="205"/>
      <c r="TQ27" s="205"/>
      <c r="TR27" s="205"/>
      <c r="TS27" s="205"/>
      <c r="TT27" s="205"/>
      <c r="TU27" s="205"/>
      <c r="TV27" s="205"/>
      <c r="TW27" s="205"/>
      <c r="TX27" s="205"/>
      <c r="TY27" s="205"/>
      <c r="TZ27" s="205"/>
      <c r="UA27" s="205"/>
      <c r="UB27" s="205"/>
      <c r="UC27" s="205"/>
      <c r="UD27" s="205"/>
      <c r="UE27" s="205"/>
      <c r="UF27" s="205"/>
      <c r="UG27" s="205"/>
      <c r="UH27" s="205"/>
      <c r="UI27" s="205"/>
      <c r="UJ27" s="205"/>
      <c r="UK27" s="205"/>
      <c r="UL27" s="205"/>
      <c r="UM27" s="205"/>
      <c r="UN27" s="205"/>
      <c r="UO27" s="205"/>
      <c r="UP27" s="205"/>
      <c r="UQ27" s="205"/>
      <c r="UR27" s="205"/>
      <c r="US27" s="205"/>
      <c r="UT27" s="205"/>
      <c r="UU27" s="205"/>
      <c r="UV27" s="205"/>
      <c r="UW27" s="205"/>
      <c r="UX27" s="205"/>
      <c r="UY27" s="205"/>
      <c r="UZ27" s="205"/>
      <c r="VA27" s="205"/>
      <c r="VB27" s="205"/>
      <c r="VC27" s="205"/>
      <c r="VD27" s="205"/>
      <c r="VE27" s="205"/>
      <c r="VF27" s="205"/>
      <c r="VG27" s="205"/>
      <c r="VH27" s="205"/>
      <c r="VI27" s="205"/>
      <c r="VJ27" s="205"/>
      <c r="VK27" s="205"/>
      <c r="VL27" s="205"/>
      <c r="VM27" s="205"/>
      <c r="VN27" s="205"/>
      <c r="VO27" s="205"/>
      <c r="VP27" s="205"/>
      <c r="VQ27" s="205"/>
      <c r="VR27" s="205"/>
      <c r="VS27" s="205"/>
      <c r="VT27" s="205"/>
      <c r="VU27" s="205"/>
      <c r="VV27" s="205"/>
      <c r="VW27" s="205"/>
      <c r="VX27" s="205"/>
      <c r="VY27" s="205"/>
      <c r="VZ27" s="205"/>
      <c r="WA27" s="205"/>
      <c r="WB27" s="205"/>
      <c r="WC27" s="205"/>
      <c r="WD27" s="205"/>
      <c r="WE27" s="205"/>
      <c r="WF27" s="205"/>
      <c r="WG27" s="205"/>
      <c r="WH27" s="205"/>
      <c r="WI27" s="205"/>
      <c r="WJ27" s="205"/>
      <c r="WK27" s="205"/>
      <c r="WL27" s="205"/>
      <c r="WM27" s="205"/>
      <c r="WN27" s="205"/>
      <c r="WO27" s="205"/>
      <c r="WP27" s="205"/>
      <c r="WQ27" s="205"/>
      <c r="WR27" s="205"/>
      <c r="WS27" s="205"/>
      <c r="WT27" s="205"/>
      <c r="WU27" s="205"/>
      <c r="WV27" s="205"/>
      <c r="WW27" s="205"/>
      <c r="WX27" s="205"/>
      <c r="WY27" s="205"/>
      <c r="WZ27" s="205"/>
      <c r="XA27" s="205"/>
      <c r="XB27" s="205"/>
      <c r="XC27" s="205"/>
      <c r="XD27" s="205"/>
      <c r="XE27" s="205"/>
      <c r="XF27" s="205"/>
      <c r="XG27" s="205"/>
      <c r="XH27" s="205"/>
      <c r="XI27" s="205"/>
      <c r="XJ27" s="205"/>
      <c r="XK27" s="205"/>
      <c r="XL27" s="205"/>
      <c r="XM27" s="205"/>
      <c r="XN27" s="205"/>
      <c r="XO27" s="205"/>
      <c r="XP27" s="205"/>
      <c r="XQ27" s="205"/>
      <c r="XR27" s="205"/>
      <c r="XS27" s="205"/>
      <c r="XT27" s="205"/>
    </row>
    <row r="28" spans="1:644" customFormat="1">
      <c r="A28" s="161"/>
      <c r="B28" s="92"/>
      <c r="C28" s="165"/>
      <c r="D28" s="166"/>
      <c r="E28" s="166"/>
      <c r="F28" s="164"/>
      <c r="G28" s="165"/>
      <c r="H28" s="166"/>
      <c r="I28" s="166"/>
      <c r="J28" s="164"/>
      <c r="K28" s="205"/>
      <c r="L28" s="205"/>
      <c r="M28" s="161"/>
      <c r="N28" s="92"/>
      <c r="O28" s="165"/>
      <c r="P28" s="166"/>
      <c r="Q28" s="166"/>
      <c r="R28" s="164"/>
      <c r="S28" s="165"/>
      <c r="T28" s="166"/>
      <c r="U28" s="166"/>
      <c r="V28" s="164"/>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c r="EY28" s="205"/>
      <c r="EZ28" s="205"/>
      <c r="FA28" s="205"/>
      <c r="FB28" s="205"/>
      <c r="FC28" s="205"/>
      <c r="FD28" s="205"/>
      <c r="FE28" s="205"/>
      <c r="FF28" s="205"/>
      <c r="FG28" s="205"/>
      <c r="FH28" s="205"/>
      <c r="FI28" s="205"/>
      <c r="FJ28" s="205"/>
      <c r="FK28" s="205"/>
      <c r="FL28" s="205"/>
      <c r="FM28" s="205"/>
      <c r="FN28" s="205"/>
      <c r="FO28" s="205"/>
      <c r="FP28" s="205"/>
      <c r="FQ28" s="205"/>
      <c r="FR28" s="205"/>
      <c r="FS28" s="205"/>
      <c r="FT28" s="205"/>
      <c r="FU28" s="205"/>
      <c r="FV28" s="205"/>
      <c r="FW28" s="205"/>
      <c r="FX28" s="205"/>
      <c r="FY28" s="205"/>
      <c r="FZ28" s="205"/>
      <c r="GA28" s="205"/>
      <c r="GB28" s="205"/>
      <c r="GC28" s="205"/>
      <c r="GD28" s="205"/>
      <c r="GE28" s="205"/>
      <c r="GF28" s="205"/>
      <c r="GG28" s="205"/>
      <c r="GH28" s="205"/>
      <c r="GI28" s="205"/>
      <c r="GJ28" s="205"/>
      <c r="GK28" s="205"/>
      <c r="GL28" s="205"/>
      <c r="GM28" s="205"/>
      <c r="GN28" s="205"/>
      <c r="GO28" s="205"/>
      <c r="GP28" s="205"/>
      <c r="GQ28" s="205"/>
      <c r="GR28" s="205"/>
      <c r="GS28" s="205"/>
      <c r="GT28" s="205"/>
      <c r="GU28" s="205"/>
      <c r="GV28" s="205"/>
      <c r="GW28" s="205"/>
      <c r="GX28" s="205"/>
      <c r="GY28" s="205"/>
      <c r="GZ28" s="205"/>
      <c r="HA28" s="205"/>
      <c r="HB28" s="205"/>
      <c r="HC28" s="205"/>
      <c r="HD28" s="205"/>
      <c r="HE28" s="205"/>
      <c r="HF28" s="205"/>
      <c r="HG28" s="205"/>
      <c r="HH28" s="205"/>
      <c r="HI28" s="205"/>
      <c r="HJ28" s="205"/>
      <c r="HK28" s="205"/>
      <c r="HL28" s="205"/>
      <c r="HM28" s="205"/>
      <c r="HN28" s="205"/>
      <c r="HO28" s="205"/>
      <c r="HP28" s="205"/>
      <c r="HQ28" s="205"/>
      <c r="HR28" s="205"/>
      <c r="HS28" s="205"/>
      <c r="HT28" s="205"/>
      <c r="HU28" s="205"/>
      <c r="HV28" s="205"/>
      <c r="HW28" s="205"/>
      <c r="HX28" s="205"/>
      <c r="HY28" s="205"/>
      <c r="HZ28" s="205"/>
      <c r="IA28" s="205"/>
      <c r="IB28" s="205"/>
      <c r="IC28" s="205"/>
      <c r="ID28" s="205"/>
      <c r="IE28" s="205"/>
      <c r="IF28" s="205"/>
      <c r="IG28" s="205"/>
      <c r="IH28" s="205"/>
      <c r="II28" s="205"/>
      <c r="IJ28" s="205"/>
      <c r="IK28" s="205"/>
      <c r="IL28" s="205"/>
      <c r="IM28" s="205"/>
      <c r="IN28" s="205"/>
      <c r="IO28" s="205"/>
      <c r="IP28" s="205"/>
      <c r="IQ28" s="205"/>
      <c r="IR28" s="205"/>
      <c r="IS28" s="205"/>
      <c r="IT28" s="205"/>
      <c r="IU28" s="205"/>
      <c r="IV28" s="205"/>
      <c r="IW28" s="205"/>
      <c r="IX28" s="205"/>
      <c r="IY28" s="205"/>
      <c r="IZ28" s="205"/>
      <c r="JA28" s="205"/>
      <c r="JB28" s="205"/>
      <c r="JC28" s="205"/>
      <c r="JD28" s="205"/>
      <c r="JE28" s="205"/>
      <c r="JF28" s="205"/>
      <c r="JG28" s="205"/>
      <c r="JH28" s="205"/>
      <c r="JI28" s="205"/>
      <c r="JJ28" s="205"/>
      <c r="JK28" s="205"/>
      <c r="JL28" s="205"/>
      <c r="JM28" s="205"/>
      <c r="JN28" s="205"/>
      <c r="JO28" s="205"/>
      <c r="JP28" s="205"/>
      <c r="JQ28" s="205"/>
      <c r="JR28" s="205"/>
      <c r="JS28" s="205"/>
      <c r="JT28" s="205"/>
      <c r="JU28" s="205"/>
      <c r="JV28" s="205"/>
      <c r="JW28" s="205"/>
      <c r="JX28" s="205"/>
      <c r="JY28" s="205"/>
      <c r="JZ28" s="205"/>
      <c r="KA28" s="205"/>
      <c r="KB28" s="205"/>
      <c r="KC28" s="205"/>
      <c r="KD28" s="205"/>
      <c r="KE28" s="205"/>
      <c r="KF28" s="205"/>
      <c r="KG28" s="205"/>
      <c r="KH28" s="205"/>
      <c r="KI28" s="205"/>
      <c r="KJ28" s="205"/>
      <c r="KK28" s="205"/>
      <c r="KL28" s="205"/>
      <c r="KM28" s="205"/>
      <c r="KN28" s="205"/>
      <c r="KO28" s="205"/>
      <c r="KP28" s="205"/>
      <c r="KQ28" s="205"/>
      <c r="KR28" s="205"/>
      <c r="KS28" s="205"/>
      <c r="KT28" s="205"/>
      <c r="KU28" s="205"/>
      <c r="KV28" s="205"/>
      <c r="KW28" s="205"/>
      <c r="KX28" s="205"/>
      <c r="KY28" s="205"/>
      <c r="KZ28" s="205"/>
      <c r="LA28" s="205"/>
      <c r="LB28" s="205"/>
      <c r="LC28" s="205"/>
      <c r="LD28" s="205"/>
      <c r="LE28" s="205"/>
      <c r="LF28" s="205"/>
      <c r="LG28" s="205"/>
      <c r="LH28" s="205"/>
      <c r="LI28" s="205"/>
      <c r="LJ28" s="205"/>
      <c r="LK28" s="205"/>
      <c r="LL28" s="205"/>
      <c r="LM28" s="205"/>
      <c r="LN28" s="205"/>
      <c r="LO28" s="205"/>
      <c r="LP28" s="205"/>
      <c r="LQ28" s="205"/>
      <c r="LR28" s="205"/>
      <c r="LS28" s="205"/>
      <c r="LT28" s="205"/>
      <c r="LU28" s="205"/>
      <c r="LV28" s="205"/>
      <c r="LW28" s="205"/>
      <c r="LX28" s="205"/>
      <c r="LY28" s="205"/>
      <c r="LZ28" s="205"/>
      <c r="MA28" s="205"/>
      <c r="MB28" s="205"/>
      <c r="MC28" s="205"/>
      <c r="MD28" s="205"/>
      <c r="ME28" s="205"/>
      <c r="MF28" s="205"/>
      <c r="MG28" s="205"/>
      <c r="MH28" s="205"/>
      <c r="MI28" s="205"/>
      <c r="MJ28" s="205"/>
      <c r="MK28" s="205"/>
      <c r="ML28" s="205"/>
      <c r="MM28" s="205"/>
      <c r="MN28" s="205"/>
      <c r="MO28" s="205"/>
      <c r="MP28" s="205"/>
      <c r="MQ28" s="205"/>
      <c r="MR28" s="205"/>
      <c r="MS28" s="205"/>
      <c r="MT28" s="205"/>
      <c r="MU28" s="205"/>
      <c r="MV28" s="205"/>
      <c r="MW28" s="205"/>
      <c r="MX28" s="205"/>
      <c r="MY28" s="205"/>
      <c r="MZ28" s="205"/>
      <c r="NA28" s="205"/>
      <c r="NB28" s="205"/>
      <c r="NC28" s="205"/>
      <c r="ND28" s="205"/>
      <c r="NE28" s="205"/>
      <c r="NF28" s="205"/>
      <c r="NG28" s="205"/>
      <c r="NH28" s="205"/>
      <c r="NI28" s="205"/>
      <c r="NJ28" s="205"/>
      <c r="NK28" s="205"/>
      <c r="NL28" s="205"/>
      <c r="NM28" s="205"/>
      <c r="NN28" s="205"/>
      <c r="NO28" s="205"/>
      <c r="NP28" s="205"/>
      <c r="NQ28" s="205"/>
      <c r="NR28" s="205"/>
      <c r="NS28" s="205"/>
      <c r="NT28" s="205"/>
      <c r="NU28" s="205"/>
      <c r="NV28" s="205"/>
      <c r="NW28" s="205"/>
      <c r="NX28" s="205"/>
      <c r="NY28" s="205"/>
      <c r="NZ28" s="205"/>
      <c r="OA28" s="205"/>
      <c r="OB28" s="205"/>
      <c r="OC28" s="205"/>
      <c r="OD28" s="205"/>
      <c r="OE28" s="205"/>
      <c r="OF28" s="205"/>
      <c r="OG28" s="205"/>
      <c r="OH28" s="205"/>
      <c r="OI28" s="205"/>
      <c r="OJ28" s="205"/>
      <c r="OK28" s="205"/>
      <c r="OL28" s="205"/>
      <c r="OM28" s="205"/>
      <c r="ON28" s="205"/>
      <c r="OO28" s="205"/>
      <c r="OP28" s="205"/>
      <c r="OQ28" s="205"/>
      <c r="OR28" s="205"/>
      <c r="OS28" s="205"/>
      <c r="OT28" s="205"/>
      <c r="OU28" s="205"/>
      <c r="OV28" s="205"/>
      <c r="OW28" s="205"/>
      <c r="OX28" s="205"/>
      <c r="OY28" s="205"/>
      <c r="OZ28" s="205"/>
      <c r="PA28" s="205"/>
      <c r="PB28" s="205"/>
      <c r="PC28" s="205"/>
      <c r="PD28" s="205"/>
      <c r="PE28" s="205"/>
      <c r="PF28" s="205"/>
      <c r="PG28" s="205"/>
      <c r="PH28" s="205"/>
      <c r="PI28" s="205"/>
      <c r="PJ28" s="205"/>
      <c r="PK28" s="205"/>
      <c r="PL28" s="205"/>
      <c r="PM28" s="205"/>
      <c r="PN28" s="205"/>
      <c r="PO28" s="205"/>
      <c r="PP28" s="205"/>
      <c r="PQ28" s="205"/>
      <c r="PR28" s="205"/>
      <c r="PS28" s="205"/>
      <c r="PT28" s="205"/>
      <c r="PU28" s="205"/>
      <c r="PV28" s="205"/>
      <c r="PW28" s="205"/>
      <c r="PX28" s="205"/>
      <c r="PY28" s="205"/>
      <c r="PZ28" s="205"/>
      <c r="QA28" s="205"/>
      <c r="QB28" s="205"/>
      <c r="QC28" s="205"/>
      <c r="QD28" s="205"/>
      <c r="QE28" s="205"/>
      <c r="QF28" s="205"/>
      <c r="QG28" s="205"/>
      <c r="QH28" s="205"/>
      <c r="QI28" s="205"/>
      <c r="QJ28" s="205"/>
      <c r="QK28" s="205"/>
      <c r="QL28" s="205"/>
      <c r="QM28" s="205"/>
      <c r="QN28" s="205"/>
      <c r="QO28" s="205"/>
      <c r="QP28" s="205"/>
      <c r="QQ28" s="205"/>
      <c r="QR28" s="205"/>
      <c r="QS28" s="205"/>
      <c r="QT28" s="205"/>
      <c r="QU28" s="205"/>
      <c r="QV28" s="205"/>
      <c r="QW28" s="205"/>
      <c r="QX28" s="205"/>
      <c r="QY28" s="205"/>
      <c r="QZ28" s="205"/>
      <c r="RA28" s="205"/>
      <c r="RB28" s="205"/>
      <c r="RC28" s="205"/>
      <c r="RD28" s="205"/>
      <c r="RE28" s="205"/>
      <c r="RF28" s="205"/>
      <c r="RG28" s="205"/>
      <c r="RH28" s="205"/>
      <c r="RI28" s="205"/>
      <c r="RJ28" s="205"/>
      <c r="RK28" s="205"/>
      <c r="RL28" s="205"/>
      <c r="RM28" s="205"/>
      <c r="RN28" s="205"/>
      <c r="RO28" s="205"/>
      <c r="RP28" s="205"/>
      <c r="RQ28" s="205"/>
      <c r="RR28" s="205"/>
      <c r="RS28" s="205"/>
      <c r="RT28" s="205"/>
      <c r="RU28" s="205"/>
      <c r="RV28" s="205"/>
      <c r="RW28" s="205"/>
      <c r="RX28" s="205"/>
      <c r="RY28" s="205"/>
      <c r="RZ28" s="205"/>
      <c r="SA28" s="205"/>
      <c r="SB28" s="205"/>
      <c r="SC28" s="205"/>
      <c r="SD28" s="205"/>
      <c r="SE28" s="205"/>
      <c r="SF28" s="205"/>
      <c r="SG28" s="205"/>
      <c r="SH28" s="205"/>
      <c r="SI28" s="205"/>
      <c r="SJ28" s="205"/>
      <c r="SK28" s="205"/>
      <c r="SL28" s="205"/>
      <c r="SM28" s="205"/>
      <c r="SN28" s="205"/>
      <c r="SO28" s="205"/>
      <c r="SP28" s="205"/>
      <c r="SQ28" s="205"/>
      <c r="SR28" s="205"/>
      <c r="SS28" s="205"/>
      <c r="ST28" s="205"/>
      <c r="SU28" s="205"/>
      <c r="SV28" s="205"/>
      <c r="SW28" s="205"/>
      <c r="SX28" s="205"/>
      <c r="SY28" s="205"/>
      <c r="SZ28" s="205"/>
      <c r="TA28" s="205"/>
      <c r="TB28" s="205"/>
      <c r="TC28" s="205"/>
      <c r="TD28" s="205"/>
      <c r="TE28" s="205"/>
      <c r="TF28" s="205"/>
      <c r="TG28" s="205"/>
      <c r="TH28" s="205"/>
      <c r="TI28" s="205"/>
      <c r="TJ28" s="205"/>
      <c r="TK28" s="205"/>
      <c r="TL28" s="205"/>
      <c r="TM28" s="205"/>
      <c r="TN28" s="205"/>
      <c r="TO28" s="205"/>
      <c r="TP28" s="205"/>
      <c r="TQ28" s="205"/>
      <c r="TR28" s="205"/>
      <c r="TS28" s="205"/>
      <c r="TT28" s="205"/>
      <c r="TU28" s="205"/>
      <c r="TV28" s="205"/>
      <c r="TW28" s="205"/>
      <c r="TX28" s="205"/>
      <c r="TY28" s="205"/>
      <c r="TZ28" s="205"/>
      <c r="UA28" s="205"/>
      <c r="UB28" s="205"/>
      <c r="UC28" s="205"/>
      <c r="UD28" s="205"/>
      <c r="UE28" s="205"/>
      <c r="UF28" s="205"/>
      <c r="UG28" s="205"/>
      <c r="UH28" s="205"/>
      <c r="UI28" s="205"/>
      <c r="UJ28" s="205"/>
      <c r="UK28" s="205"/>
      <c r="UL28" s="205"/>
      <c r="UM28" s="205"/>
      <c r="UN28" s="205"/>
      <c r="UO28" s="205"/>
      <c r="UP28" s="205"/>
      <c r="UQ28" s="205"/>
      <c r="UR28" s="205"/>
      <c r="US28" s="205"/>
      <c r="UT28" s="205"/>
      <c r="UU28" s="205"/>
      <c r="UV28" s="205"/>
      <c r="UW28" s="205"/>
      <c r="UX28" s="205"/>
      <c r="UY28" s="205"/>
      <c r="UZ28" s="205"/>
      <c r="VA28" s="205"/>
      <c r="VB28" s="205"/>
      <c r="VC28" s="205"/>
      <c r="VD28" s="205"/>
      <c r="VE28" s="205"/>
      <c r="VF28" s="205"/>
      <c r="VG28" s="205"/>
      <c r="VH28" s="205"/>
      <c r="VI28" s="205"/>
      <c r="VJ28" s="205"/>
      <c r="VK28" s="205"/>
      <c r="VL28" s="205"/>
      <c r="VM28" s="205"/>
      <c r="VN28" s="205"/>
      <c r="VO28" s="205"/>
      <c r="VP28" s="205"/>
      <c r="VQ28" s="205"/>
      <c r="VR28" s="205"/>
      <c r="VS28" s="205"/>
      <c r="VT28" s="205"/>
      <c r="VU28" s="205"/>
      <c r="VV28" s="205"/>
      <c r="VW28" s="205"/>
      <c r="VX28" s="205"/>
      <c r="VY28" s="205"/>
      <c r="VZ28" s="205"/>
      <c r="WA28" s="205"/>
      <c r="WB28" s="205"/>
      <c r="WC28" s="205"/>
      <c r="WD28" s="205"/>
      <c r="WE28" s="205"/>
      <c r="WF28" s="205"/>
      <c r="WG28" s="205"/>
      <c r="WH28" s="205"/>
      <c r="WI28" s="205"/>
      <c r="WJ28" s="205"/>
      <c r="WK28" s="205"/>
      <c r="WL28" s="205"/>
      <c r="WM28" s="205"/>
      <c r="WN28" s="205"/>
      <c r="WO28" s="205"/>
      <c r="WP28" s="205"/>
      <c r="WQ28" s="205"/>
      <c r="WR28" s="205"/>
      <c r="WS28" s="205"/>
      <c r="WT28" s="205"/>
      <c r="WU28" s="205"/>
      <c r="WV28" s="205"/>
      <c r="WW28" s="205"/>
      <c r="WX28" s="205"/>
      <c r="WY28" s="205"/>
      <c r="WZ28" s="205"/>
      <c r="XA28" s="205"/>
      <c r="XB28" s="205"/>
      <c r="XC28" s="205"/>
      <c r="XD28" s="205"/>
      <c r="XE28" s="205"/>
      <c r="XF28" s="205"/>
      <c r="XG28" s="205"/>
      <c r="XH28" s="205"/>
      <c r="XI28" s="205"/>
      <c r="XJ28" s="205"/>
      <c r="XK28" s="205"/>
      <c r="XL28" s="205"/>
      <c r="XM28" s="205"/>
      <c r="XN28" s="205"/>
      <c r="XO28" s="205"/>
      <c r="XP28" s="205"/>
      <c r="XQ28" s="205"/>
      <c r="XR28" s="205"/>
      <c r="XS28" s="205"/>
      <c r="XT28" s="205"/>
    </row>
    <row r="29" spans="1:644" customFormat="1">
      <c r="A29" s="161"/>
      <c r="B29" s="92"/>
      <c r="C29" s="165"/>
      <c r="D29" s="166"/>
      <c r="E29" s="166"/>
      <c r="F29" s="164"/>
      <c r="G29" s="165"/>
      <c r="H29" s="166"/>
      <c r="I29" s="166"/>
      <c r="J29" s="164"/>
      <c r="K29" s="205"/>
      <c r="L29" s="205"/>
      <c r="M29" s="161"/>
      <c r="N29" s="92"/>
      <c r="O29" s="165"/>
      <c r="P29" s="166"/>
      <c r="Q29" s="166"/>
      <c r="R29" s="164"/>
      <c r="S29" s="165"/>
      <c r="T29" s="166"/>
      <c r="U29" s="166"/>
      <c r="V29" s="164"/>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c r="BN29" s="205"/>
      <c r="BO29" s="205"/>
      <c r="BP29" s="205"/>
      <c r="BQ29" s="205"/>
      <c r="BR29" s="205"/>
      <c r="BS29" s="205"/>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5"/>
      <c r="DA29" s="205"/>
      <c r="DB29" s="205"/>
      <c r="DC29" s="205"/>
      <c r="DD29" s="205"/>
      <c r="DE29" s="205"/>
      <c r="DF29" s="205"/>
      <c r="DG29" s="205"/>
      <c r="DH29" s="205"/>
      <c r="DI29" s="205"/>
      <c r="DJ29" s="205"/>
      <c r="DK29" s="205"/>
      <c r="DL29" s="205"/>
      <c r="DM29" s="205"/>
      <c r="DN29" s="205"/>
      <c r="DO29" s="205"/>
      <c r="DP29" s="205"/>
      <c r="DQ29" s="205"/>
      <c r="DR29" s="205"/>
      <c r="DS29" s="205"/>
      <c r="DT29" s="205"/>
      <c r="DU29" s="205"/>
      <c r="DV29" s="205"/>
      <c r="DW29" s="205"/>
      <c r="DX29" s="205"/>
      <c r="DY29" s="205"/>
      <c r="DZ29" s="205"/>
      <c r="EA29" s="205"/>
      <c r="EB29" s="205"/>
      <c r="EC29" s="205"/>
      <c r="ED29" s="205"/>
      <c r="EE29" s="205"/>
      <c r="EF29" s="205"/>
      <c r="EG29" s="205"/>
      <c r="EH29" s="205"/>
      <c r="EI29" s="205"/>
      <c r="EJ29" s="205"/>
      <c r="EK29" s="205"/>
      <c r="EL29" s="205"/>
      <c r="EM29" s="205"/>
      <c r="EN29" s="205"/>
      <c r="EO29" s="205"/>
      <c r="EP29" s="205"/>
      <c r="EQ29" s="205"/>
      <c r="ER29" s="205"/>
      <c r="ES29" s="205"/>
      <c r="ET29" s="205"/>
      <c r="EU29" s="205"/>
      <c r="EV29" s="205"/>
      <c r="EW29" s="205"/>
      <c r="EX29" s="205"/>
      <c r="EY29" s="205"/>
      <c r="EZ29" s="205"/>
      <c r="FA29" s="205"/>
      <c r="FB29" s="205"/>
      <c r="FC29" s="205"/>
      <c r="FD29" s="205"/>
      <c r="FE29" s="205"/>
      <c r="FF29" s="205"/>
      <c r="FG29" s="205"/>
      <c r="FH29" s="205"/>
      <c r="FI29" s="205"/>
      <c r="FJ29" s="205"/>
      <c r="FK29" s="205"/>
      <c r="FL29" s="205"/>
      <c r="FM29" s="205"/>
      <c r="FN29" s="205"/>
      <c r="FO29" s="205"/>
      <c r="FP29" s="205"/>
      <c r="FQ29" s="205"/>
      <c r="FR29" s="205"/>
      <c r="FS29" s="205"/>
      <c r="FT29" s="205"/>
      <c r="FU29" s="205"/>
      <c r="FV29" s="205"/>
      <c r="FW29" s="205"/>
      <c r="FX29" s="205"/>
      <c r="FY29" s="205"/>
      <c r="FZ29" s="205"/>
      <c r="GA29" s="205"/>
      <c r="GB29" s="205"/>
      <c r="GC29" s="205"/>
      <c r="GD29" s="205"/>
      <c r="GE29" s="205"/>
      <c r="GF29" s="205"/>
      <c r="GG29" s="205"/>
      <c r="GH29" s="205"/>
      <c r="GI29" s="205"/>
      <c r="GJ29" s="205"/>
      <c r="GK29" s="205"/>
      <c r="GL29" s="205"/>
      <c r="GM29" s="205"/>
      <c r="GN29" s="205"/>
      <c r="GO29" s="205"/>
      <c r="GP29" s="205"/>
      <c r="GQ29" s="205"/>
      <c r="GR29" s="205"/>
      <c r="GS29" s="205"/>
      <c r="GT29" s="205"/>
      <c r="GU29" s="205"/>
      <c r="GV29" s="205"/>
      <c r="GW29" s="205"/>
      <c r="GX29" s="205"/>
      <c r="GY29" s="205"/>
      <c r="GZ29" s="205"/>
      <c r="HA29" s="205"/>
      <c r="HB29" s="205"/>
      <c r="HC29" s="205"/>
      <c r="HD29" s="205"/>
      <c r="HE29" s="205"/>
      <c r="HF29" s="205"/>
      <c r="HG29" s="205"/>
      <c r="HH29" s="205"/>
      <c r="HI29" s="205"/>
      <c r="HJ29" s="205"/>
      <c r="HK29" s="205"/>
      <c r="HL29" s="205"/>
      <c r="HM29" s="205"/>
      <c r="HN29" s="205"/>
      <c r="HO29" s="205"/>
      <c r="HP29" s="205"/>
      <c r="HQ29" s="205"/>
      <c r="HR29" s="205"/>
      <c r="HS29" s="205"/>
      <c r="HT29" s="205"/>
      <c r="HU29" s="205"/>
      <c r="HV29" s="205"/>
      <c r="HW29" s="205"/>
      <c r="HX29" s="205"/>
      <c r="HY29" s="205"/>
      <c r="HZ29" s="205"/>
      <c r="IA29" s="205"/>
      <c r="IB29" s="205"/>
      <c r="IC29" s="205"/>
      <c r="ID29" s="205"/>
      <c r="IE29" s="205"/>
      <c r="IF29" s="205"/>
      <c r="IG29" s="205"/>
      <c r="IH29" s="205"/>
      <c r="II29" s="205"/>
      <c r="IJ29" s="205"/>
      <c r="IK29" s="205"/>
      <c r="IL29" s="205"/>
      <c r="IM29" s="205"/>
      <c r="IN29" s="205"/>
      <c r="IO29" s="205"/>
      <c r="IP29" s="205"/>
      <c r="IQ29" s="205"/>
      <c r="IR29" s="205"/>
      <c r="IS29" s="205"/>
      <c r="IT29" s="205"/>
      <c r="IU29" s="205"/>
      <c r="IV29" s="205"/>
      <c r="IW29" s="205"/>
      <c r="IX29" s="205"/>
      <c r="IY29" s="205"/>
      <c r="IZ29" s="205"/>
      <c r="JA29" s="205"/>
      <c r="JB29" s="205"/>
      <c r="JC29" s="205"/>
      <c r="JD29" s="205"/>
      <c r="JE29" s="205"/>
      <c r="JF29" s="205"/>
      <c r="JG29" s="205"/>
      <c r="JH29" s="205"/>
      <c r="JI29" s="205"/>
      <c r="JJ29" s="205"/>
      <c r="JK29" s="205"/>
      <c r="JL29" s="205"/>
      <c r="JM29" s="205"/>
      <c r="JN29" s="205"/>
      <c r="JO29" s="205"/>
      <c r="JP29" s="205"/>
      <c r="JQ29" s="205"/>
      <c r="JR29" s="205"/>
      <c r="JS29" s="205"/>
      <c r="JT29" s="205"/>
      <c r="JU29" s="205"/>
      <c r="JV29" s="205"/>
      <c r="JW29" s="205"/>
      <c r="JX29" s="205"/>
      <c r="JY29" s="205"/>
      <c r="JZ29" s="205"/>
      <c r="KA29" s="205"/>
      <c r="KB29" s="205"/>
      <c r="KC29" s="205"/>
      <c r="KD29" s="205"/>
      <c r="KE29" s="205"/>
      <c r="KF29" s="205"/>
      <c r="KG29" s="205"/>
      <c r="KH29" s="205"/>
      <c r="KI29" s="205"/>
      <c r="KJ29" s="205"/>
      <c r="KK29" s="205"/>
      <c r="KL29" s="205"/>
      <c r="KM29" s="205"/>
      <c r="KN29" s="205"/>
      <c r="KO29" s="205"/>
      <c r="KP29" s="205"/>
      <c r="KQ29" s="205"/>
      <c r="KR29" s="205"/>
      <c r="KS29" s="205"/>
      <c r="KT29" s="205"/>
      <c r="KU29" s="205"/>
      <c r="KV29" s="205"/>
      <c r="KW29" s="205"/>
      <c r="KX29" s="205"/>
      <c r="KY29" s="205"/>
      <c r="KZ29" s="205"/>
      <c r="LA29" s="205"/>
      <c r="LB29" s="205"/>
      <c r="LC29" s="205"/>
      <c r="LD29" s="205"/>
      <c r="LE29" s="205"/>
      <c r="LF29" s="205"/>
      <c r="LG29" s="205"/>
      <c r="LH29" s="205"/>
      <c r="LI29" s="205"/>
      <c r="LJ29" s="205"/>
      <c r="LK29" s="205"/>
      <c r="LL29" s="205"/>
      <c r="LM29" s="205"/>
      <c r="LN29" s="205"/>
      <c r="LO29" s="205"/>
      <c r="LP29" s="205"/>
      <c r="LQ29" s="205"/>
      <c r="LR29" s="205"/>
      <c r="LS29" s="205"/>
      <c r="LT29" s="205"/>
      <c r="LU29" s="205"/>
      <c r="LV29" s="205"/>
      <c r="LW29" s="205"/>
      <c r="LX29" s="205"/>
      <c r="LY29" s="205"/>
      <c r="LZ29" s="205"/>
      <c r="MA29" s="205"/>
      <c r="MB29" s="205"/>
      <c r="MC29" s="205"/>
      <c r="MD29" s="205"/>
      <c r="ME29" s="205"/>
      <c r="MF29" s="205"/>
      <c r="MG29" s="205"/>
      <c r="MH29" s="205"/>
      <c r="MI29" s="205"/>
      <c r="MJ29" s="205"/>
      <c r="MK29" s="205"/>
      <c r="ML29" s="205"/>
      <c r="MM29" s="205"/>
      <c r="MN29" s="205"/>
      <c r="MO29" s="205"/>
      <c r="MP29" s="205"/>
      <c r="MQ29" s="205"/>
      <c r="MR29" s="205"/>
      <c r="MS29" s="205"/>
      <c r="MT29" s="205"/>
      <c r="MU29" s="205"/>
      <c r="MV29" s="205"/>
      <c r="MW29" s="205"/>
      <c r="MX29" s="205"/>
      <c r="MY29" s="205"/>
      <c r="MZ29" s="205"/>
      <c r="NA29" s="205"/>
      <c r="NB29" s="205"/>
      <c r="NC29" s="205"/>
      <c r="ND29" s="205"/>
      <c r="NE29" s="205"/>
      <c r="NF29" s="205"/>
      <c r="NG29" s="205"/>
      <c r="NH29" s="205"/>
      <c r="NI29" s="205"/>
      <c r="NJ29" s="205"/>
      <c r="NK29" s="205"/>
      <c r="NL29" s="205"/>
      <c r="NM29" s="205"/>
      <c r="NN29" s="205"/>
      <c r="NO29" s="205"/>
      <c r="NP29" s="205"/>
      <c r="NQ29" s="205"/>
      <c r="NR29" s="205"/>
      <c r="NS29" s="205"/>
      <c r="NT29" s="205"/>
      <c r="NU29" s="205"/>
      <c r="NV29" s="205"/>
      <c r="NW29" s="205"/>
      <c r="NX29" s="205"/>
      <c r="NY29" s="205"/>
      <c r="NZ29" s="205"/>
      <c r="OA29" s="205"/>
      <c r="OB29" s="205"/>
      <c r="OC29" s="205"/>
      <c r="OD29" s="205"/>
      <c r="OE29" s="205"/>
      <c r="OF29" s="205"/>
      <c r="OG29" s="205"/>
      <c r="OH29" s="205"/>
      <c r="OI29" s="205"/>
      <c r="OJ29" s="205"/>
      <c r="OK29" s="205"/>
      <c r="OL29" s="205"/>
      <c r="OM29" s="205"/>
      <c r="ON29" s="205"/>
      <c r="OO29" s="205"/>
      <c r="OP29" s="205"/>
      <c r="OQ29" s="205"/>
      <c r="OR29" s="205"/>
      <c r="OS29" s="205"/>
      <c r="OT29" s="205"/>
      <c r="OU29" s="205"/>
      <c r="OV29" s="205"/>
      <c r="OW29" s="205"/>
      <c r="OX29" s="205"/>
      <c r="OY29" s="205"/>
      <c r="OZ29" s="205"/>
      <c r="PA29" s="205"/>
      <c r="PB29" s="205"/>
      <c r="PC29" s="205"/>
      <c r="PD29" s="205"/>
      <c r="PE29" s="205"/>
      <c r="PF29" s="205"/>
      <c r="PG29" s="205"/>
      <c r="PH29" s="205"/>
      <c r="PI29" s="205"/>
      <c r="PJ29" s="205"/>
      <c r="PK29" s="205"/>
      <c r="PL29" s="205"/>
      <c r="PM29" s="205"/>
      <c r="PN29" s="205"/>
      <c r="PO29" s="205"/>
      <c r="PP29" s="205"/>
      <c r="PQ29" s="205"/>
      <c r="PR29" s="205"/>
      <c r="PS29" s="205"/>
      <c r="PT29" s="205"/>
      <c r="PU29" s="205"/>
      <c r="PV29" s="205"/>
      <c r="PW29" s="205"/>
      <c r="PX29" s="205"/>
      <c r="PY29" s="205"/>
      <c r="PZ29" s="205"/>
      <c r="QA29" s="205"/>
      <c r="QB29" s="205"/>
      <c r="QC29" s="205"/>
      <c r="QD29" s="205"/>
      <c r="QE29" s="205"/>
      <c r="QF29" s="205"/>
      <c r="QG29" s="205"/>
      <c r="QH29" s="205"/>
      <c r="QI29" s="205"/>
      <c r="QJ29" s="205"/>
      <c r="QK29" s="205"/>
      <c r="QL29" s="205"/>
      <c r="QM29" s="205"/>
      <c r="QN29" s="205"/>
      <c r="QO29" s="205"/>
      <c r="QP29" s="205"/>
      <c r="QQ29" s="205"/>
      <c r="QR29" s="205"/>
      <c r="QS29" s="205"/>
      <c r="QT29" s="205"/>
      <c r="QU29" s="205"/>
      <c r="QV29" s="205"/>
      <c r="QW29" s="205"/>
      <c r="QX29" s="205"/>
      <c r="QY29" s="205"/>
      <c r="QZ29" s="205"/>
      <c r="RA29" s="205"/>
      <c r="RB29" s="205"/>
      <c r="RC29" s="205"/>
      <c r="RD29" s="205"/>
      <c r="RE29" s="205"/>
      <c r="RF29" s="205"/>
      <c r="RG29" s="205"/>
      <c r="RH29" s="205"/>
      <c r="RI29" s="205"/>
      <c r="RJ29" s="205"/>
      <c r="RK29" s="205"/>
      <c r="RL29" s="205"/>
      <c r="RM29" s="205"/>
      <c r="RN29" s="205"/>
      <c r="RO29" s="205"/>
      <c r="RP29" s="205"/>
      <c r="RQ29" s="205"/>
      <c r="RR29" s="205"/>
      <c r="RS29" s="205"/>
      <c r="RT29" s="205"/>
      <c r="RU29" s="205"/>
      <c r="RV29" s="205"/>
      <c r="RW29" s="205"/>
      <c r="RX29" s="205"/>
      <c r="RY29" s="205"/>
      <c r="RZ29" s="205"/>
      <c r="SA29" s="205"/>
      <c r="SB29" s="205"/>
      <c r="SC29" s="205"/>
      <c r="SD29" s="205"/>
      <c r="SE29" s="205"/>
      <c r="SF29" s="205"/>
      <c r="SG29" s="205"/>
      <c r="SH29" s="205"/>
      <c r="SI29" s="205"/>
      <c r="SJ29" s="205"/>
      <c r="SK29" s="205"/>
      <c r="SL29" s="205"/>
      <c r="SM29" s="205"/>
      <c r="SN29" s="205"/>
      <c r="SO29" s="205"/>
      <c r="SP29" s="205"/>
      <c r="SQ29" s="205"/>
      <c r="SR29" s="205"/>
      <c r="SS29" s="205"/>
      <c r="ST29" s="205"/>
      <c r="SU29" s="205"/>
      <c r="SV29" s="205"/>
      <c r="SW29" s="205"/>
      <c r="SX29" s="205"/>
      <c r="SY29" s="205"/>
      <c r="SZ29" s="205"/>
      <c r="TA29" s="205"/>
      <c r="TB29" s="205"/>
      <c r="TC29" s="205"/>
      <c r="TD29" s="205"/>
      <c r="TE29" s="205"/>
      <c r="TF29" s="205"/>
      <c r="TG29" s="205"/>
      <c r="TH29" s="205"/>
      <c r="TI29" s="205"/>
      <c r="TJ29" s="205"/>
      <c r="TK29" s="205"/>
      <c r="TL29" s="205"/>
      <c r="TM29" s="205"/>
      <c r="TN29" s="205"/>
      <c r="TO29" s="205"/>
      <c r="TP29" s="205"/>
      <c r="TQ29" s="205"/>
      <c r="TR29" s="205"/>
      <c r="TS29" s="205"/>
      <c r="TT29" s="205"/>
      <c r="TU29" s="205"/>
      <c r="TV29" s="205"/>
      <c r="TW29" s="205"/>
      <c r="TX29" s="205"/>
      <c r="TY29" s="205"/>
      <c r="TZ29" s="205"/>
      <c r="UA29" s="205"/>
      <c r="UB29" s="205"/>
      <c r="UC29" s="205"/>
      <c r="UD29" s="205"/>
      <c r="UE29" s="205"/>
      <c r="UF29" s="205"/>
      <c r="UG29" s="205"/>
      <c r="UH29" s="205"/>
      <c r="UI29" s="205"/>
      <c r="UJ29" s="205"/>
      <c r="UK29" s="205"/>
      <c r="UL29" s="205"/>
      <c r="UM29" s="205"/>
      <c r="UN29" s="205"/>
      <c r="UO29" s="205"/>
      <c r="UP29" s="205"/>
      <c r="UQ29" s="205"/>
      <c r="UR29" s="205"/>
      <c r="US29" s="205"/>
      <c r="UT29" s="205"/>
      <c r="UU29" s="205"/>
      <c r="UV29" s="205"/>
      <c r="UW29" s="205"/>
      <c r="UX29" s="205"/>
      <c r="UY29" s="205"/>
      <c r="UZ29" s="205"/>
      <c r="VA29" s="205"/>
      <c r="VB29" s="205"/>
      <c r="VC29" s="205"/>
      <c r="VD29" s="205"/>
      <c r="VE29" s="205"/>
      <c r="VF29" s="205"/>
      <c r="VG29" s="205"/>
      <c r="VH29" s="205"/>
      <c r="VI29" s="205"/>
      <c r="VJ29" s="205"/>
      <c r="VK29" s="205"/>
      <c r="VL29" s="205"/>
      <c r="VM29" s="205"/>
      <c r="VN29" s="205"/>
      <c r="VO29" s="205"/>
      <c r="VP29" s="205"/>
      <c r="VQ29" s="205"/>
      <c r="VR29" s="205"/>
      <c r="VS29" s="205"/>
      <c r="VT29" s="205"/>
      <c r="VU29" s="205"/>
      <c r="VV29" s="205"/>
      <c r="VW29" s="205"/>
      <c r="VX29" s="205"/>
      <c r="VY29" s="205"/>
      <c r="VZ29" s="205"/>
      <c r="WA29" s="205"/>
      <c r="WB29" s="205"/>
      <c r="WC29" s="205"/>
      <c r="WD29" s="205"/>
      <c r="WE29" s="205"/>
      <c r="WF29" s="205"/>
      <c r="WG29" s="205"/>
      <c r="WH29" s="205"/>
      <c r="WI29" s="205"/>
      <c r="WJ29" s="205"/>
      <c r="WK29" s="205"/>
      <c r="WL29" s="205"/>
      <c r="WM29" s="205"/>
      <c r="WN29" s="205"/>
      <c r="WO29" s="205"/>
      <c r="WP29" s="205"/>
      <c r="WQ29" s="205"/>
      <c r="WR29" s="205"/>
      <c r="WS29" s="205"/>
      <c r="WT29" s="205"/>
      <c r="WU29" s="205"/>
      <c r="WV29" s="205"/>
      <c r="WW29" s="205"/>
      <c r="WX29" s="205"/>
      <c r="WY29" s="205"/>
      <c r="WZ29" s="205"/>
      <c r="XA29" s="205"/>
      <c r="XB29" s="205"/>
      <c r="XC29" s="205"/>
      <c r="XD29" s="205"/>
      <c r="XE29" s="205"/>
      <c r="XF29" s="205"/>
      <c r="XG29" s="205"/>
      <c r="XH29" s="205"/>
      <c r="XI29" s="205"/>
      <c r="XJ29" s="205"/>
      <c r="XK29" s="205"/>
      <c r="XL29" s="205"/>
      <c r="XM29" s="205"/>
      <c r="XN29" s="205"/>
      <c r="XO29" s="205"/>
      <c r="XP29" s="205"/>
      <c r="XQ29" s="205"/>
      <c r="XR29" s="205"/>
      <c r="XS29" s="205"/>
      <c r="XT29" s="205"/>
    </row>
    <row r="30" spans="1:644" customFormat="1">
      <c r="A30" s="161"/>
      <c r="B30" s="92"/>
      <c r="C30" s="165"/>
      <c r="D30" s="166"/>
      <c r="E30" s="166"/>
      <c r="F30" s="164"/>
      <c r="G30" s="165"/>
      <c r="H30" s="166"/>
      <c r="I30" s="166"/>
      <c r="J30" s="164"/>
      <c r="K30" s="205"/>
      <c r="L30" s="205"/>
      <c r="M30" s="161"/>
      <c r="N30" s="92"/>
      <c r="O30" s="165"/>
      <c r="P30" s="166"/>
      <c r="Q30" s="166"/>
      <c r="R30" s="164"/>
      <c r="S30" s="165"/>
      <c r="T30" s="166"/>
      <c r="U30" s="166"/>
      <c r="V30" s="164"/>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5"/>
      <c r="BF30" s="205"/>
      <c r="BG30" s="205"/>
      <c r="BH30" s="205"/>
      <c r="BI30" s="205"/>
      <c r="BJ30" s="205"/>
      <c r="BK30" s="205"/>
      <c r="BL30" s="205"/>
      <c r="BM30" s="205"/>
      <c r="BN30" s="205"/>
      <c r="BO30" s="205"/>
      <c r="BP30" s="205"/>
      <c r="BQ30" s="205"/>
      <c r="BR30" s="205"/>
      <c r="BS30" s="205"/>
      <c r="BT30" s="205"/>
      <c r="BU30" s="205"/>
      <c r="BV30" s="205"/>
      <c r="BW30" s="205"/>
      <c r="BX30" s="205"/>
      <c r="BY30" s="205"/>
      <c r="BZ30" s="205"/>
      <c r="CA30" s="205"/>
      <c r="CB30" s="205"/>
      <c r="CC30" s="205"/>
      <c r="CD30" s="205"/>
      <c r="CE30" s="205"/>
      <c r="CF30" s="205"/>
      <c r="CG30" s="205"/>
      <c r="CH30" s="205"/>
      <c r="CI30" s="205"/>
      <c r="CJ30" s="205"/>
      <c r="CK30" s="205"/>
      <c r="CL30" s="205"/>
      <c r="CM30" s="205"/>
      <c r="CN30" s="205"/>
      <c r="CO30" s="205"/>
      <c r="CP30" s="205"/>
      <c r="CQ30" s="205"/>
      <c r="CR30" s="205"/>
      <c r="CS30" s="205"/>
      <c r="CT30" s="205"/>
      <c r="CU30" s="205"/>
      <c r="CV30" s="205"/>
      <c r="CW30" s="205"/>
      <c r="CX30" s="205"/>
      <c r="CY30" s="205"/>
      <c r="CZ30" s="205"/>
      <c r="DA30" s="205"/>
      <c r="DB30" s="205"/>
      <c r="DC30" s="205"/>
      <c r="DD30" s="205"/>
      <c r="DE30" s="205"/>
      <c r="DF30" s="205"/>
      <c r="DG30" s="205"/>
      <c r="DH30" s="205"/>
      <c r="DI30" s="205"/>
      <c r="DJ30" s="205"/>
      <c r="DK30" s="205"/>
      <c r="DL30" s="205"/>
      <c r="DM30" s="205"/>
      <c r="DN30" s="205"/>
      <c r="DO30" s="205"/>
      <c r="DP30" s="205"/>
      <c r="DQ30" s="205"/>
      <c r="DR30" s="205"/>
      <c r="DS30" s="205"/>
      <c r="DT30" s="205"/>
      <c r="DU30" s="205"/>
      <c r="DV30" s="205"/>
      <c r="DW30" s="205"/>
      <c r="DX30" s="205"/>
      <c r="DY30" s="205"/>
      <c r="DZ30" s="205"/>
      <c r="EA30" s="205"/>
      <c r="EB30" s="205"/>
      <c r="EC30" s="205"/>
      <c r="ED30" s="205"/>
      <c r="EE30" s="205"/>
      <c r="EF30" s="205"/>
      <c r="EG30" s="205"/>
      <c r="EH30" s="205"/>
      <c r="EI30" s="205"/>
      <c r="EJ30" s="205"/>
      <c r="EK30" s="205"/>
      <c r="EL30" s="205"/>
      <c r="EM30" s="205"/>
      <c r="EN30" s="205"/>
      <c r="EO30" s="205"/>
      <c r="EP30" s="205"/>
      <c r="EQ30" s="205"/>
      <c r="ER30" s="205"/>
      <c r="ES30" s="205"/>
      <c r="ET30" s="205"/>
      <c r="EU30" s="205"/>
      <c r="EV30" s="205"/>
      <c r="EW30" s="205"/>
      <c r="EX30" s="205"/>
      <c r="EY30" s="205"/>
      <c r="EZ30" s="205"/>
      <c r="FA30" s="205"/>
      <c r="FB30" s="205"/>
      <c r="FC30" s="205"/>
      <c r="FD30" s="205"/>
      <c r="FE30" s="205"/>
      <c r="FF30" s="205"/>
      <c r="FG30" s="205"/>
      <c r="FH30" s="205"/>
      <c r="FI30" s="205"/>
      <c r="FJ30" s="205"/>
      <c r="FK30" s="205"/>
      <c r="FL30" s="205"/>
      <c r="FM30" s="205"/>
      <c r="FN30" s="205"/>
      <c r="FO30" s="205"/>
      <c r="FP30" s="205"/>
      <c r="FQ30" s="205"/>
      <c r="FR30" s="205"/>
      <c r="FS30" s="205"/>
      <c r="FT30" s="205"/>
      <c r="FU30" s="205"/>
      <c r="FV30" s="205"/>
      <c r="FW30" s="205"/>
      <c r="FX30" s="205"/>
      <c r="FY30" s="205"/>
      <c r="FZ30" s="205"/>
      <c r="GA30" s="205"/>
      <c r="GB30" s="205"/>
      <c r="GC30" s="205"/>
      <c r="GD30" s="205"/>
      <c r="GE30" s="205"/>
      <c r="GF30" s="205"/>
      <c r="GG30" s="205"/>
      <c r="GH30" s="205"/>
      <c r="GI30" s="205"/>
      <c r="GJ30" s="205"/>
      <c r="GK30" s="205"/>
      <c r="GL30" s="205"/>
      <c r="GM30" s="205"/>
      <c r="GN30" s="205"/>
      <c r="GO30" s="205"/>
      <c r="GP30" s="205"/>
      <c r="GQ30" s="205"/>
      <c r="GR30" s="205"/>
      <c r="GS30" s="205"/>
      <c r="GT30" s="205"/>
      <c r="GU30" s="205"/>
      <c r="GV30" s="205"/>
      <c r="GW30" s="205"/>
      <c r="GX30" s="205"/>
      <c r="GY30" s="205"/>
      <c r="GZ30" s="205"/>
      <c r="HA30" s="205"/>
      <c r="HB30" s="205"/>
      <c r="HC30" s="205"/>
      <c r="HD30" s="205"/>
      <c r="HE30" s="205"/>
      <c r="HF30" s="205"/>
      <c r="HG30" s="205"/>
      <c r="HH30" s="205"/>
      <c r="HI30" s="205"/>
      <c r="HJ30" s="205"/>
      <c r="HK30" s="205"/>
      <c r="HL30" s="205"/>
      <c r="HM30" s="205"/>
      <c r="HN30" s="205"/>
      <c r="HO30" s="205"/>
      <c r="HP30" s="205"/>
      <c r="HQ30" s="205"/>
      <c r="HR30" s="205"/>
      <c r="HS30" s="205"/>
      <c r="HT30" s="205"/>
      <c r="HU30" s="205"/>
      <c r="HV30" s="205"/>
      <c r="HW30" s="205"/>
      <c r="HX30" s="205"/>
      <c r="HY30" s="205"/>
      <c r="HZ30" s="205"/>
      <c r="IA30" s="205"/>
      <c r="IB30" s="205"/>
      <c r="IC30" s="205"/>
      <c r="ID30" s="205"/>
      <c r="IE30" s="205"/>
      <c r="IF30" s="205"/>
      <c r="IG30" s="205"/>
      <c r="IH30" s="205"/>
      <c r="II30" s="205"/>
      <c r="IJ30" s="205"/>
      <c r="IK30" s="205"/>
      <c r="IL30" s="205"/>
      <c r="IM30" s="205"/>
      <c r="IN30" s="205"/>
      <c r="IO30" s="205"/>
      <c r="IP30" s="205"/>
      <c r="IQ30" s="205"/>
      <c r="IR30" s="205"/>
      <c r="IS30" s="205"/>
      <c r="IT30" s="205"/>
      <c r="IU30" s="205"/>
      <c r="IV30" s="205"/>
      <c r="IW30" s="205"/>
      <c r="IX30" s="205"/>
      <c r="IY30" s="205"/>
      <c r="IZ30" s="205"/>
      <c r="JA30" s="205"/>
      <c r="JB30" s="205"/>
      <c r="JC30" s="205"/>
      <c r="JD30" s="205"/>
      <c r="JE30" s="205"/>
      <c r="JF30" s="205"/>
      <c r="JG30" s="205"/>
      <c r="JH30" s="205"/>
      <c r="JI30" s="205"/>
      <c r="JJ30" s="205"/>
      <c r="JK30" s="205"/>
      <c r="JL30" s="205"/>
      <c r="JM30" s="205"/>
      <c r="JN30" s="205"/>
      <c r="JO30" s="205"/>
      <c r="JP30" s="205"/>
      <c r="JQ30" s="205"/>
      <c r="JR30" s="205"/>
      <c r="JS30" s="205"/>
      <c r="JT30" s="205"/>
      <c r="JU30" s="205"/>
      <c r="JV30" s="205"/>
      <c r="JW30" s="205"/>
      <c r="JX30" s="205"/>
      <c r="JY30" s="205"/>
      <c r="JZ30" s="205"/>
      <c r="KA30" s="205"/>
      <c r="KB30" s="205"/>
      <c r="KC30" s="205"/>
      <c r="KD30" s="205"/>
      <c r="KE30" s="205"/>
      <c r="KF30" s="205"/>
      <c r="KG30" s="205"/>
      <c r="KH30" s="205"/>
      <c r="KI30" s="205"/>
      <c r="KJ30" s="205"/>
      <c r="KK30" s="205"/>
      <c r="KL30" s="205"/>
      <c r="KM30" s="205"/>
      <c r="KN30" s="205"/>
      <c r="KO30" s="205"/>
      <c r="KP30" s="205"/>
      <c r="KQ30" s="205"/>
      <c r="KR30" s="205"/>
      <c r="KS30" s="205"/>
      <c r="KT30" s="205"/>
      <c r="KU30" s="205"/>
      <c r="KV30" s="205"/>
      <c r="KW30" s="205"/>
      <c r="KX30" s="205"/>
      <c r="KY30" s="205"/>
      <c r="KZ30" s="205"/>
      <c r="LA30" s="205"/>
      <c r="LB30" s="205"/>
      <c r="LC30" s="205"/>
      <c r="LD30" s="205"/>
      <c r="LE30" s="205"/>
      <c r="LF30" s="205"/>
      <c r="LG30" s="205"/>
      <c r="LH30" s="205"/>
      <c r="LI30" s="205"/>
      <c r="LJ30" s="205"/>
      <c r="LK30" s="205"/>
      <c r="LL30" s="205"/>
      <c r="LM30" s="205"/>
      <c r="LN30" s="205"/>
      <c r="LO30" s="205"/>
      <c r="LP30" s="205"/>
      <c r="LQ30" s="205"/>
      <c r="LR30" s="205"/>
      <c r="LS30" s="205"/>
      <c r="LT30" s="205"/>
      <c r="LU30" s="205"/>
      <c r="LV30" s="205"/>
      <c r="LW30" s="205"/>
      <c r="LX30" s="205"/>
      <c r="LY30" s="205"/>
      <c r="LZ30" s="205"/>
      <c r="MA30" s="205"/>
      <c r="MB30" s="205"/>
      <c r="MC30" s="205"/>
      <c r="MD30" s="205"/>
      <c r="ME30" s="205"/>
      <c r="MF30" s="205"/>
      <c r="MG30" s="205"/>
      <c r="MH30" s="205"/>
      <c r="MI30" s="205"/>
      <c r="MJ30" s="205"/>
      <c r="MK30" s="205"/>
      <c r="ML30" s="205"/>
      <c r="MM30" s="205"/>
      <c r="MN30" s="205"/>
      <c r="MO30" s="205"/>
      <c r="MP30" s="205"/>
      <c r="MQ30" s="205"/>
      <c r="MR30" s="205"/>
      <c r="MS30" s="205"/>
      <c r="MT30" s="205"/>
      <c r="MU30" s="205"/>
      <c r="MV30" s="205"/>
      <c r="MW30" s="205"/>
      <c r="MX30" s="205"/>
      <c r="MY30" s="205"/>
      <c r="MZ30" s="205"/>
      <c r="NA30" s="205"/>
      <c r="NB30" s="205"/>
      <c r="NC30" s="205"/>
      <c r="ND30" s="205"/>
      <c r="NE30" s="205"/>
      <c r="NF30" s="205"/>
      <c r="NG30" s="205"/>
      <c r="NH30" s="205"/>
      <c r="NI30" s="205"/>
      <c r="NJ30" s="205"/>
      <c r="NK30" s="205"/>
      <c r="NL30" s="205"/>
      <c r="NM30" s="205"/>
      <c r="NN30" s="205"/>
      <c r="NO30" s="205"/>
      <c r="NP30" s="205"/>
      <c r="NQ30" s="205"/>
      <c r="NR30" s="205"/>
      <c r="NS30" s="205"/>
      <c r="NT30" s="205"/>
      <c r="NU30" s="205"/>
      <c r="NV30" s="205"/>
      <c r="NW30" s="205"/>
      <c r="NX30" s="205"/>
      <c r="NY30" s="205"/>
      <c r="NZ30" s="205"/>
      <c r="OA30" s="205"/>
      <c r="OB30" s="205"/>
      <c r="OC30" s="205"/>
      <c r="OD30" s="205"/>
      <c r="OE30" s="205"/>
      <c r="OF30" s="205"/>
      <c r="OG30" s="205"/>
      <c r="OH30" s="205"/>
      <c r="OI30" s="205"/>
      <c r="OJ30" s="205"/>
      <c r="OK30" s="205"/>
      <c r="OL30" s="205"/>
      <c r="OM30" s="205"/>
      <c r="ON30" s="205"/>
      <c r="OO30" s="205"/>
      <c r="OP30" s="205"/>
      <c r="OQ30" s="205"/>
      <c r="OR30" s="205"/>
      <c r="OS30" s="205"/>
      <c r="OT30" s="205"/>
      <c r="OU30" s="205"/>
      <c r="OV30" s="205"/>
      <c r="OW30" s="205"/>
      <c r="OX30" s="205"/>
      <c r="OY30" s="205"/>
      <c r="OZ30" s="205"/>
      <c r="PA30" s="205"/>
      <c r="PB30" s="205"/>
      <c r="PC30" s="205"/>
      <c r="PD30" s="205"/>
      <c r="PE30" s="205"/>
      <c r="PF30" s="205"/>
      <c r="PG30" s="205"/>
      <c r="PH30" s="205"/>
      <c r="PI30" s="205"/>
      <c r="PJ30" s="205"/>
      <c r="PK30" s="205"/>
      <c r="PL30" s="205"/>
      <c r="PM30" s="205"/>
      <c r="PN30" s="205"/>
      <c r="PO30" s="205"/>
      <c r="PP30" s="205"/>
      <c r="PQ30" s="205"/>
      <c r="PR30" s="205"/>
      <c r="PS30" s="205"/>
      <c r="PT30" s="205"/>
      <c r="PU30" s="205"/>
      <c r="PV30" s="205"/>
      <c r="PW30" s="205"/>
      <c r="PX30" s="205"/>
      <c r="PY30" s="205"/>
      <c r="PZ30" s="205"/>
      <c r="QA30" s="205"/>
      <c r="QB30" s="205"/>
      <c r="QC30" s="205"/>
      <c r="QD30" s="205"/>
      <c r="QE30" s="205"/>
      <c r="QF30" s="205"/>
      <c r="QG30" s="205"/>
      <c r="QH30" s="205"/>
      <c r="QI30" s="205"/>
      <c r="QJ30" s="205"/>
      <c r="QK30" s="205"/>
      <c r="QL30" s="205"/>
      <c r="QM30" s="205"/>
      <c r="QN30" s="205"/>
      <c r="QO30" s="205"/>
      <c r="QP30" s="205"/>
      <c r="QQ30" s="205"/>
      <c r="QR30" s="205"/>
      <c r="QS30" s="205"/>
      <c r="QT30" s="205"/>
      <c r="QU30" s="205"/>
      <c r="QV30" s="205"/>
      <c r="QW30" s="205"/>
      <c r="QX30" s="205"/>
      <c r="QY30" s="205"/>
      <c r="QZ30" s="205"/>
      <c r="RA30" s="205"/>
      <c r="RB30" s="205"/>
      <c r="RC30" s="205"/>
      <c r="RD30" s="205"/>
      <c r="RE30" s="205"/>
      <c r="RF30" s="205"/>
      <c r="RG30" s="205"/>
      <c r="RH30" s="205"/>
      <c r="RI30" s="205"/>
      <c r="RJ30" s="205"/>
      <c r="RK30" s="205"/>
      <c r="RL30" s="205"/>
      <c r="RM30" s="205"/>
      <c r="RN30" s="205"/>
      <c r="RO30" s="205"/>
      <c r="RP30" s="205"/>
      <c r="RQ30" s="205"/>
      <c r="RR30" s="205"/>
      <c r="RS30" s="205"/>
      <c r="RT30" s="205"/>
      <c r="RU30" s="205"/>
      <c r="RV30" s="205"/>
      <c r="RW30" s="205"/>
      <c r="RX30" s="205"/>
      <c r="RY30" s="205"/>
      <c r="RZ30" s="205"/>
      <c r="SA30" s="205"/>
      <c r="SB30" s="205"/>
      <c r="SC30" s="205"/>
      <c r="SD30" s="205"/>
      <c r="SE30" s="205"/>
      <c r="SF30" s="205"/>
      <c r="SG30" s="205"/>
      <c r="SH30" s="205"/>
      <c r="SI30" s="205"/>
      <c r="SJ30" s="205"/>
      <c r="SK30" s="205"/>
      <c r="SL30" s="205"/>
      <c r="SM30" s="205"/>
      <c r="SN30" s="205"/>
      <c r="SO30" s="205"/>
      <c r="SP30" s="205"/>
      <c r="SQ30" s="205"/>
      <c r="SR30" s="205"/>
      <c r="SS30" s="205"/>
      <c r="ST30" s="205"/>
      <c r="SU30" s="205"/>
      <c r="SV30" s="205"/>
      <c r="SW30" s="205"/>
      <c r="SX30" s="205"/>
      <c r="SY30" s="205"/>
      <c r="SZ30" s="205"/>
      <c r="TA30" s="205"/>
      <c r="TB30" s="205"/>
      <c r="TC30" s="205"/>
      <c r="TD30" s="205"/>
      <c r="TE30" s="205"/>
      <c r="TF30" s="205"/>
      <c r="TG30" s="205"/>
      <c r="TH30" s="205"/>
      <c r="TI30" s="205"/>
      <c r="TJ30" s="205"/>
      <c r="TK30" s="205"/>
      <c r="TL30" s="205"/>
      <c r="TM30" s="205"/>
      <c r="TN30" s="205"/>
      <c r="TO30" s="205"/>
      <c r="TP30" s="205"/>
      <c r="TQ30" s="205"/>
      <c r="TR30" s="205"/>
      <c r="TS30" s="205"/>
      <c r="TT30" s="205"/>
      <c r="TU30" s="205"/>
      <c r="TV30" s="205"/>
      <c r="TW30" s="205"/>
      <c r="TX30" s="205"/>
      <c r="TY30" s="205"/>
      <c r="TZ30" s="205"/>
      <c r="UA30" s="205"/>
      <c r="UB30" s="205"/>
      <c r="UC30" s="205"/>
      <c r="UD30" s="205"/>
      <c r="UE30" s="205"/>
      <c r="UF30" s="205"/>
      <c r="UG30" s="205"/>
      <c r="UH30" s="205"/>
      <c r="UI30" s="205"/>
      <c r="UJ30" s="205"/>
      <c r="UK30" s="205"/>
      <c r="UL30" s="205"/>
      <c r="UM30" s="205"/>
      <c r="UN30" s="205"/>
      <c r="UO30" s="205"/>
      <c r="UP30" s="205"/>
      <c r="UQ30" s="205"/>
      <c r="UR30" s="205"/>
      <c r="US30" s="205"/>
      <c r="UT30" s="205"/>
      <c r="UU30" s="205"/>
      <c r="UV30" s="205"/>
      <c r="UW30" s="205"/>
      <c r="UX30" s="205"/>
      <c r="UY30" s="205"/>
      <c r="UZ30" s="205"/>
      <c r="VA30" s="205"/>
      <c r="VB30" s="205"/>
      <c r="VC30" s="205"/>
      <c r="VD30" s="205"/>
      <c r="VE30" s="205"/>
      <c r="VF30" s="205"/>
      <c r="VG30" s="205"/>
      <c r="VH30" s="205"/>
      <c r="VI30" s="205"/>
      <c r="VJ30" s="205"/>
      <c r="VK30" s="205"/>
      <c r="VL30" s="205"/>
      <c r="VM30" s="205"/>
      <c r="VN30" s="205"/>
      <c r="VO30" s="205"/>
      <c r="VP30" s="205"/>
      <c r="VQ30" s="205"/>
      <c r="VR30" s="205"/>
      <c r="VS30" s="205"/>
      <c r="VT30" s="205"/>
      <c r="VU30" s="205"/>
      <c r="VV30" s="205"/>
      <c r="VW30" s="205"/>
      <c r="VX30" s="205"/>
      <c r="VY30" s="205"/>
      <c r="VZ30" s="205"/>
      <c r="WA30" s="205"/>
      <c r="WB30" s="205"/>
      <c r="WC30" s="205"/>
      <c r="WD30" s="205"/>
      <c r="WE30" s="205"/>
      <c r="WF30" s="205"/>
      <c r="WG30" s="205"/>
      <c r="WH30" s="205"/>
      <c r="WI30" s="205"/>
      <c r="WJ30" s="205"/>
      <c r="WK30" s="205"/>
      <c r="WL30" s="205"/>
      <c r="WM30" s="205"/>
      <c r="WN30" s="205"/>
      <c r="WO30" s="205"/>
      <c r="WP30" s="205"/>
      <c r="WQ30" s="205"/>
      <c r="WR30" s="205"/>
      <c r="WS30" s="205"/>
      <c r="WT30" s="205"/>
      <c r="WU30" s="205"/>
      <c r="WV30" s="205"/>
      <c r="WW30" s="205"/>
      <c r="WX30" s="205"/>
      <c r="WY30" s="205"/>
      <c r="WZ30" s="205"/>
      <c r="XA30" s="205"/>
      <c r="XB30" s="205"/>
      <c r="XC30" s="205"/>
      <c r="XD30" s="205"/>
      <c r="XE30" s="205"/>
      <c r="XF30" s="205"/>
      <c r="XG30" s="205"/>
      <c r="XH30" s="205"/>
      <c r="XI30" s="205"/>
      <c r="XJ30" s="205"/>
      <c r="XK30" s="205"/>
      <c r="XL30" s="205"/>
      <c r="XM30" s="205"/>
      <c r="XN30" s="205"/>
      <c r="XO30" s="205"/>
      <c r="XP30" s="205"/>
      <c r="XQ30" s="205"/>
      <c r="XR30" s="205"/>
      <c r="XS30" s="205"/>
      <c r="XT30" s="205"/>
    </row>
    <row r="31" spans="1:644" customFormat="1">
      <c r="A31" s="161"/>
      <c r="B31" s="92"/>
      <c r="C31" s="165"/>
      <c r="D31" s="166"/>
      <c r="E31" s="166"/>
      <c r="F31" s="164"/>
      <c r="G31" s="165"/>
      <c r="H31" s="166"/>
      <c r="I31" s="166"/>
      <c r="J31" s="164"/>
      <c r="K31" s="205"/>
      <c r="L31" s="205"/>
      <c r="M31" s="161"/>
      <c r="N31" s="92"/>
      <c r="O31" s="165"/>
      <c r="P31" s="166"/>
      <c r="Q31" s="166"/>
      <c r="R31" s="164"/>
      <c r="S31" s="165"/>
      <c r="T31" s="166"/>
      <c r="U31" s="166"/>
      <c r="V31" s="164"/>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205"/>
      <c r="BG31" s="205"/>
      <c r="BH31" s="205"/>
      <c r="BI31" s="205"/>
      <c r="BJ31" s="205"/>
      <c r="BK31" s="205"/>
      <c r="BL31" s="205"/>
      <c r="BM31" s="205"/>
      <c r="BN31" s="205"/>
      <c r="BO31" s="205"/>
      <c r="BP31" s="205"/>
      <c r="BQ31" s="205"/>
      <c r="BR31" s="205"/>
      <c r="BS31" s="205"/>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5"/>
      <c r="CT31" s="205"/>
      <c r="CU31" s="205"/>
      <c r="CV31" s="205"/>
      <c r="CW31" s="205"/>
      <c r="CX31" s="205"/>
      <c r="CY31" s="205"/>
      <c r="CZ31" s="205"/>
      <c r="DA31" s="205"/>
      <c r="DB31" s="205"/>
      <c r="DC31" s="205"/>
      <c r="DD31" s="205"/>
      <c r="DE31" s="205"/>
      <c r="DF31" s="205"/>
      <c r="DG31" s="205"/>
      <c r="DH31" s="205"/>
      <c r="DI31" s="205"/>
      <c r="DJ31" s="205"/>
      <c r="DK31" s="205"/>
      <c r="DL31" s="205"/>
      <c r="DM31" s="205"/>
      <c r="DN31" s="205"/>
      <c r="DO31" s="205"/>
      <c r="DP31" s="205"/>
      <c r="DQ31" s="205"/>
      <c r="DR31" s="205"/>
      <c r="DS31" s="205"/>
      <c r="DT31" s="205"/>
      <c r="DU31" s="205"/>
      <c r="DV31" s="205"/>
      <c r="DW31" s="205"/>
      <c r="DX31" s="205"/>
      <c r="DY31" s="205"/>
      <c r="DZ31" s="205"/>
      <c r="EA31" s="205"/>
      <c r="EB31" s="205"/>
      <c r="EC31" s="205"/>
      <c r="ED31" s="205"/>
      <c r="EE31" s="205"/>
      <c r="EF31" s="205"/>
      <c r="EG31" s="205"/>
      <c r="EH31" s="205"/>
      <c r="EI31" s="205"/>
      <c r="EJ31" s="205"/>
      <c r="EK31" s="205"/>
      <c r="EL31" s="205"/>
      <c r="EM31" s="205"/>
      <c r="EN31" s="205"/>
      <c r="EO31" s="205"/>
      <c r="EP31" s="205"/>
      <c r="EQ31" s="205"/>
      <c r="ER31" s="205"/>
      <c r="ES31" s="205"/>
      <c r="ET31" s="205"/>
      <c r="EU31" s="205"/>
      <c r="EV31" s="205"/>
      <c r="EW31" s="205"/>
      <c r="EX31" s="205"/>
      <c r="EY31" s="205"/>
      <c r="EZ31" s="205"/>
      <c r="FA31" s="205"/>
      <c r="FB31" s="205"/>
      <c r="FC31" s="205"/>
      <c r="FD31" s="205"/>
      <c r="FE31" s="205"/>
      <c r="FF31" s="205"/>
      <c r="FG31" s="205"/>
      <c r="FH31" s="205"/>
      <c r="FI31" s="205"/>
      <c r="FJ31" s="205"/>
      <c r="FK31" s="205"/>
      <c r="FL31" s="205"/>
      <c r="FM31" s="205"/>
      <c r="FN31" s="205"/>
      <c r="FO31" s="205"/>
      <c r="FP31" s="205"/>
      <c r="FQ31" s="205"/>
      <c r="FR31" s="205"/>
      <c r="FS31" s="205"/>
      <c r="FT31" s="205"/>
      <c r="FU31" s="205"/>
      <c r="FV31" s="205"/>
      <c r="FW31" s="205"/>
      <c r="FX31" s="205"/>
      <c r="FY31" s="205"/>
      <c r="FZ31" s="205"/>
      <c r="GA31" s="205"/>
      <c r="GB31" s="205"/>
      <c r="GC31" s="205"/>
      <c r="GD31" s="205"/>
      <c r="GE31" s="205"/>
      <c r="GF31" s="205"/>
      <c r="GG31" s="205"/>
      <c r="GH31" s="205"/>
      <c r="GI31" s="205"/>
      <c r="GJ31" s="205"/>
      <c r="GK31" s="205"/>
      <c r="GL31" s="205"/>
      <c r="GM31" s="205"/>
      <c r="GN31" s="205"/>
      <c r="GO31" s="205"/>
      <c r="GP31" s="205"/>
      <c r="GQ31" s="205"/>
      <c r="GR31" s="205"/>
      <c r="GS31" s="205"/>
      <c r="GT31" s="205"/>
      <c r="GU31" s="205"/>
      <c r="GV31" s="205"/>
      <c r="GW31" s="205"/>
      <c r="GX31" s="205"/>
      <c r="GY31" s="205"/>
      <c r="GZ31" s="205"/>
      <c r="HA31" s="205"/>
      <c r="HB31" s="205"/>
      <c r="HC31" s="205"/>
      <c r="HD31" s="205"/>
      <c r="HE31" s="205"/>
      <c r="HF31" s="205"/>
      <c r="HG31" s="205"/>
      <c r="HH31" s="205"/>
      <c r="HI31" s="205"/>
      <c r="HJ31" s="205"/>
      <c r="HK31" s="205"/>
      <c r="HL31" s="205"/>
      <c r="HM31" s="205"/>
      <c r="HN31" s="205"/>
      <c r="HO31" s="205"/>
      <c r="HP31" s="205"/>
      <c r="HQ31" s="205"/>
      <c r="HR31" s="205"/>
      <c r="HS31" s="205"/>
      <c r="HT31" s="205"/>
      <c r="HU31" s="205"/>
      <c r="HV31" s="205"/>
      <c r="HW31" s="205"/>
      <c r="HX31" s="205"/>
      <c r="HY31" s="205"/>
      <c r="HZ31" s="205"/>
      <c r="IA31" s="205"/>
      <c r="IB31" s="205"/>
      <c r="IC31" s="205"/>
      <c r="ID31" s="205"/>
      <c r="IE31" s="205"/>
      <c r="IF31" s="205"/>
      <c r="IG31" s="205"/>
      <c r="IH31" s="205"/>
      <c r="II31" s="205"/>
      <c r="IJ31" s="205"/>
      <c r="IK31" s="205"/>
      <c r="IL31" s="205"/>
      <c r="IM31" s="205"/>
      <c r="IN31" s="205"/>
      <c r="IO31" s="205"/>
      <c r="IP31" s="205"/>
      <c r="IQ31" s="205"/>
      <c r="IR31" s="205"/>
      <c r="IS31" s="205"/>
      <c r="IT31" s="205"/>
      <c r="IU31" s="205"/>
      <c r="IV31" s="205"/>
      <c r="IW31" s="205"/>
      <c r="IX31" s="205"/>
      <c r="IY31" s="205"/>
      <c r="IZ31" s="205"/>
      <c r="JA31" s="205"/>
      <c r="JB31" s="205"/>
      <c r="JC31" s="205"/>
      <c r="JD31" s="205"/>
      <c r="JE31" s="205"/>
      <c r="JF31" s="205"/>
      <c r="JG31" s="205"/>
      <c r="JH31" s="205"/>
      <c r="JI31" s="205"/>
      <c r="JJ31" s="205"/>
      <c r="JK31" s="205"/>
      <c r="JL31" s="205"/>
      <c r="JM31" s="205"/>
      <c r="JN31" s="205"/>
      <c r="JO31" s="205"/>
      <c r="JP31" s="205"/>
      <c r="JQ31" s="205"/>
      <c r="JR31" s="205"/>
      <c r="JS31" s="205"/>
      <c r="JT31" s="205"/>
      <c r="JU31" s="205"/>
      <c r="JV31" s="205"/>
      <c r="JW31" s="205"/>
      <c r="JX31" s="205"/>
      <c r="JY31" s="205"/>
      <c r="JZ31" s="205"/>
      <c r="KA31" s="205"/>
      <c r="KB31" s="205"/>
      <c r="KC31" s="205"/>
      <c r="KD31" s="205"/>
      <c r="KE31" s="205"/>
      <c r="KF31" s="205"/>
      <c r="KG31" s="205"/>
      <c r="KH31" s="205"/>
      <c r="KI31" s="205"/>
      <c r="KJ31" s="205"/>
      <c r="KK31" s="205"/>
      <c r="KL31" s="205"/>
      <c r="KM31" s="205"/>
      <c r="KN31" s="205"/>
      <c r="KO31" s="205"/>
      <c r="KP31" s="205"/>
      <c r="KQ31" s="205"/>
      <c r="KR31" s="205"/>
      <c r="KS31" s="205"/>
      <c r="KT31" s="205"/>
      <c r="KU31" s="205"/>
      <c r="KV31" s="205"/>
      <c r="KW31" s="205"/>
      <c r="KX31" s="205"/>
      <c r="KY31" s="205"/>
      <c r="KZ31" s="205"/>
      <c r="LA31" s="205"/>
      <c r="LB31" s="205"/>
      <c r="LC31" s="205"/>
      <c r="LD31" s="205"/>
      <c r="LE31" s="205"/>
      <c r="LF31" s="205"/>
      <c r="LG31" s="205"/>
      <c r="LH31" s="205"/>
      <c r="LI31" s="205"/>
      <c r="LJ31" s="205"/>
      <c r="LK31" s="205"/>
      <c r="LL31" s="205"/>
      <c r="LM31" s="205"/>
      <c r="LN31" s="205"/>
      <c r="LO31" s="205"/>
      <c r="LP31" s="205"/>
      <c r="LQ31" s="205"/>
      <c r="LR31" s="205"/>
      <c r="LS31" s="205"/>
      <c r="LT31" s="205"/>
      <c r="LU31" s="205"/>
      <c r="LV31" s="205"/>
      <c r="LW31" s="205"/>
      <c r="LX31" s="205"/>
      <c r="LY31" s="205"/>
      <c r="LZ31" s="205"/>
      <c r="MA31" s="205"/>
      <c r="MB31" s="205"/>
      <c r="MC31" s="205"/>
      <c r="MD31" s="205"/>
      <c r="ME31" s="205"/>
      <c r="MF31" s="205"/>
      <c r="MG31" s="205"/>
      <c r="MH31" s="205"/>
      <c r="MI31" s="205"/>
      <c r="MJ31" s="205"/>
      <c r="MK31" s="205"/>
      <c r="ML31" s="205"/>
      <c r="MM31" s="205"/>
      <c r="MN31" s="205"/>
      <c r="MO31" s="205"/>
      <c r="MP31" s="205"/>
      <c r="MQ31" s="205"/>
      <c r="MR31" s="205"/>
      <c r="MS31" s="205"/>
      <c r="MT31" s="205"/>
      <c r="MU31" s="205"/>
      <c r="MV31" s="205"/>
      <c r="MW31" s="205"/>
      <c r="MX31" s="205"/>
      <c r="MY31" s="205"/>
      <c r="MZ31" s="205"/>
      <c r="NA31" s="205"/>
      <c r="NB31" s="205"/>
      <c r="NC31" s="205"/>
      <c r="ND31" s="205"/>
      <c r="NE31" s="205"/>
      <c r="NF31" s="205"/>
      <c r="NG31" s="205"/>
      <c r="NH31" s="205"/>
      <c r="NI31" s="205"/>
      <c r="NJ31" s="205"/>
      <c r="NK31" s="205"/>
      <c r="NL31" s="205"/>
      <c r="NM31" s="205"/>
      <c r="NN31" s="205"/>
      <c r="NO31" s="205"/>
      <c r="NP31" s="205"/>
      <c r="NQ31" s="205"/>
      <c r="NR31" s="205"/>
      <c r="NS31" s="205"/>
      <c r="NT31" s="205"/>
      <c r="NU31" s="205"/>
      <c r="NV31" s="205"/>
      <c r="NW31" s="205"/>
      <c r="NX31" s="205"/>
      <c r="NY31" s="205"/>
      <c r="NZ31" s="205"/>
      <c r="OA31" s="205"/>
      <c r="OB31" s="205"/>
      <c r="OC31" s="205"/>
      <c r="OD31" s="205"/>
      <c r="OE31" s="205"/>
      <c r="OF31" s="205"/>
      <c r="OG31" s="205"/>
      <c r="OH31" s="205"/>
      <c r="OI31" s="205"/>
      <c r="OJ31" s="205"/>
      <c r="OK31" s="205"/>
      <c r="OL31" s="205"/>
      <c r="OM31" s="205"/>
      <c r="ON31" s="205"/>
      <c r="OO31" s="205"/>
      <c r="OP31" s="205"/>
      <c r="OQ31" s="205"/>
      <c r="OR31" s="205"/>
      <c r="OS31" s="205"/>
      <c r="OT31" s="205"/>
      <c r="OU31" s="205"/>
      <c r="OV31" s="205"/>
      <c r="OW31" s="205"/>
      <c r="OX31" s="205"/>
      <c r="OY31" s="205"/>
      <c r="OZ31" s="205"/>
      <c r="PA31" s="205"/>
      <c r="PB31" s="205"/>
      <c r="PC31" s="205"/>
      <c r="PD31" s="205"/>
      <c r="PE31" s="205"/>
      <c r="PF31" s="205"/>
      <c r="PG31" s="205"/>
      <c r="PH31" s="205"/>
      <c r="PI31" s="205"/>
      <c r="PJ31" s="205"/>
      <c r="PK31" s="205"/>
      <c r="PL31" s="205"/>
      <c r="PM31" s="205"/>
      <c r="PN31" s="205"/>
      <c r="PO31" s="205"/>
      <c r="PP31" s="205"/>
      <c r="PQ31" s="205"/>
      <c r="PR31" s="205"/>
      <c r="PS31" s="205"/>
      <c r="PT31" s="205"/>
      <c r="PU31" s="205"/>
      <c r="PV31" s="205"/>
      <c r="PW31" s="205"/>
      <c r="PX31" s="205"/>
      <c r="PY31" s="205"/>
      <c r="PZ31" s="205"/>
      <c r="QA31" s="205"/>
      <c r="QB31" s="205"/>
      <c r="QC31" s="205"/>
      <c r="QD31" s="205"/>
      <c r="QE31" s="205"/>
      <c r="QF31" s="205"/>
      <c r="QG31" s="205"/>
      <c r="QH31" s="205"/>
      <c r="QI31" s="205"/>
      <c r="QJ31" s="205"/>
      <c r="QK31" s="205"/>
      <c r="QL31" s="205"/>
      <c r="QM31" s="205"/>
      <c r="QN31" s="205"/>
      <c r="QO31" s="205"/>
      <c r="QP31" s="205"/>
      <c r="QQ31" s="205"/>
      <c r="QR31" s="205"/>
      <c r="QS31" s="205"/>
      <c r="QT31" s="205"/>
      <c r="QU31" s="205"/>
      <c r="QV31" s="205"/>
      <c r="QW31" s="205"/>
      <c r="QX31" s="205"/>
      <c r="QY31" s="205"/>
      <c r="QZ31" s="205"/>
      <c r="RA31" s="205"/>
      <c r="RB31" s="205"/>
      <c r="RC31" s="205"/>
      <c r="RD31" s="205"/>
      <c r="RE31" s="205"/>
      <c r="RF31" s="205"/>
      <c r="RG31" s="205"/>
      <c r="RH31" s="205"/>
      <c r="RI31" s="205"/>
      <c r="RJ31" s="205"/>
      <c r="RK31" s="205"/>
      <c r="RL31" s="205"/>
      <c r="RM31" s="205"/>
      <c r="RN31" s="205"/>
      <c r="RO31" s="205"/>
      <c r="RP31" s="205"/>
      <c r="RQ31" s="205"/>
      <c r="RR31" s="205"/>
      <c r="RS31" s="205"/>
      <c r="RT31" s="205"/>
      <c r="RU31" s="205"/>
      <c r="RV31" s="205"/>
      <c r="RW31" s="205"/>
      <c r="RX31" s="205"/>
      <c r="RY31" s="205"/>
      <c r="RZ31" s="205"/>
      <c r="SA31" s="205"/>
      <c r="SB31" s="205"/>
      <c r="SC31" s="205"/>
      <c r="SD31" s="205"/>
      <c r="SE31" s="205"/>
      <c r="SF31" s="205"/>
      <c r="SG31" s="205"/>
      <c r="SH31" s="205"/>
      <c r="SI31" s="205"/>
      <c r="SJ31" s="205"/>
      <c r="SK31" s="205"/>
      <c r="SL31" s="205"/>
      <c r="SM31" s="205"/>
      <c r="SN31" s="205"/>
      <c r="SO31" s="205"/>
      <c r="SP31" s="205"/>
      <c r="SQ31" s="205"/>
      <c r="SR31" s="205"/>
      <c r="SS31" s="205"/>
      <c r="ST31" s="205"/>
      <c r="SU31" s="205"/>
      <c r="SV31" s="205"/>
      <c r="SW31" s="205"/>
      <c r="SX31" s="205"/>
      <c r="SY31" s="205"/>
      <c r="SZ31" s="205"/>
      <c r="TA31" s="205"/>
      <c r="TB31" s="205"/>
      <c r="TC31" s="205"/>
      <c r="TD31" s="205"/>
      <c r="TE31" s="205"/>
      <c r="TF31" s="205"/>
      <c r="TG31" s="205"/>
      <c r="TH31" s="205"/>
      <c r="TI31" s="205"/>
      <c r="TJ31" s="205"/>
      <c r="TK31" s="205"/>
      <c r="TL31" s="205"/>
      <c r="TM31" s="205"/>
      <c r="TN31" s="205"/>
      <c r="TO31" s="205"/>
      <c r="TP31" s="205"/>
      <c r="TQ31" s="205"/>
      <c r="TR31" s="205"/>
      <c r="TS31" s="205"/>
      <c r="TT31" s="205"/>
      <c r="TU31" s="205"/>
      <c r="TV31" s="205"/>
      <c r="TW31" s="205"/>
      <c r="TX31" s="205"/>
      <c r="TY31" s="205"/>
      <c r="TZ31" s="205"/>
      <c r="UA31" s="205"/>
      <c r="UB31" s="205"/>
      <c r="UC31" s="205"/>
      <c r="UD31" s="205"/>
      <c r="UE31" s="205"/>
      <c r="UF31" s="205"/>
      <c r="UG31" s="205"/>
      <c r="UH31" s="205"/>
      <c r="UI31" s="205"/>
      <c r="UJ31" s="205"/>
      <c r="UK31" s="205"/>
      <c r="UL31" s="205"/>
      <c r="UM31" s="205"/>
      <c r="UN31" s="205"/>
      <c r="UO31" s="205"/>
      <c r="UP31" s="205"/>
      <c r="UQ31" s="205"/>
      <c r="UR31" s="205"/>
      <c r="US31" s="205"/>
      <c r="UT31" s="205"/>
      <c r="UU31" s="205"/>
      <c r="UV31" s="205"/>
      <c r="UW31" s="205"/>
      <c r="UX31" s="205"/>
      <c r="UY31" s="205"/>
      <c r="UZ31" s="205"/>
      <c r="VA31" s="205"/>
      <c r="VB31" s="205"/>
      <c r="VC31" s="205"/>
      <c r="VD31" s="205"/>
      <c r="VE31" s="205"/>
      <c r="VF31" s="205"/>
      <c r="VG31" s="205"/>
      <c r="VH31" s="205"/>
      <c r="VI31" s="205"/>
      <c r="VJ31" s="205"/>
      <c r="VK31" s="205"/>
      <c r="VL31" s="205"/>
      <c r="VM31" s="205"/>
      <c r="VN31" s="205"/>
      <c r="VO31" s="205"/>
      <c r="VP31" s="205"/>
      <c r="VQ31" s="205"/>
      <c r="VR31" s="205"/>
      <c r="VS31" s="205"/>
      <c r="VT31" s="205"/>
      <c r="VU31" s="205"/>
      <c r="VV31" s="205"/>
      <c r="VW31" s="205"/>
      <c r="VX31" s="205"/>
      <c r="VY31" s="205"/>
      <c r="VZ31" s="205"/>
      <c r="WA31" s="205"/>
      <c r="WB31" s="205"/>
      <c r="WC31" s="205"/>
      <c r="WD31" s="205"/>
      <c r="WE31" s="205"/>
      <c r="WF31" s="205"/>
      <c r="WG31" s="205"/>
      <c r="WH31" s="205"/>
      <c r="WI31" s="205"/>
      <c r="WJ31" s="205"/>
      <c r="WK31" s="205"/>
      <c r="WL31" s="205"/>
      <c r="WM31" s="205"/>
      <c r="WN31" s="205"/>
      <c r="WO31" s="205"/>
      <c r="WP31" s="205"/>
      <c r="WQ31" s="205"/>
      <c r="WR31" s="205"/>
      <c r="WS31" s="205"/>
      <c r="WT31" s="205"/>
      <c r="WU31" s="205"/>
      <c r="WV31" s="205"/>
      <c r="WW31" s="205"/>
      <c r="WX31" s="205"/>
      <c r="WY31" s="205"/>
      <c r="WZ31" s="205"/>
      <c r="XA31" s="205"/>
      <c r="XB31" s="205"/>
      <c r="XC31" s="205"/>
      <c r="XD31" s="205"/>
      <c r="XE31" s="205"/>
      <c r="XF31" s="205"/>
      <c r="XG31" s="205"/>
      <c r="XH31" s="205"/>
      <c r="XI31" s="205"/>
      <c r="XJ31" s="205"/>
      <c r="XK31" s="205"/>
      <c r="XL31" s="205"/>
      <c r="XM31" s="205"/>
      <c r="XN31" s="205"/>
      <c r="XO31" s="205"/>
      <c r="XP31" s="205"/>
      <c r="XQ31" s="205"/>
      <c r="XR31" s="205"/>
      <c r="XS31" s="205"/>
      <c r="XT31" s="205"/>
    </row>
    <row r="32" spans="1:644" customFormat="1">
      <c r="A32" s="161"/>
      <c r="B32" s="92"/>
      <c r="C32" s="165"/>
      <c r="D32" s="166"/>
      <c r="E32" s="166"/>
      <c r="F32" s="164"/>
      <c r="G32" s="165"/>
      <c r="H32" s="166"/>
      <c r="I32" s="166"/>
      <c r="J32" s="164"/>
      <c r="K32" s="205"/>
      <c r="L32" s="205"/>
      <c r="M32" s="161"/>
      <c r="N32" s="92"/>
      <c r="O32" s="165"/>
      <c r="P32" s="166"/>
      <c r="Q32" s="166"/>
      <c r="R32" s="164"/>
      <c r="S32" s="165"/>
      <c r="T32" s="166"/>
      <c r="U32" s="166"/>
      <c r="V32" s="164"/>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205"/>
      <c r="BG32" s="205"/>
      <c r="BH32" s="205"/>
      <c r="BI32" s="205"/>
      <c r="BJ32" s="205"/>
      <c r="BK32" s="205"/>
      <c r="BL32" s="205"/>
      <c r="BM32" s="205"/>
      <c r="BN32" s="205"/>
      <c r="BO32" s="205"/>
      <c r="BP32" s="205"/>
      <c r="BQ32" s="205"/>
      <c r="BR32" s="205"/>
      <c r="BS32" s="205"/>
      <c r="BT32" s="205"/>
      <c r="BU32" s="205"/>
      <c r="BV32" s="205"/>
      <c r="BW32" s="205"/>
      <c r="BX32" s="205"/>
      <c r="BY32" s="205"/>
      <c r="BZ32" s="205"/>
      <c r="CA32" s="205"/>
      <c r="CB32" s="205"/>
      <c r="CC32" s="205"/>
      <c r="CD32" s="205"/>
      <c r="CE32" s="205"/>
      <c r="CF32" s="205"/>
      <c r="CG32" s="205"/>
      <c r="CH32" s="205"/>
      <c r="CI32" s="205"/>
      <c r="CJ32" s="205"/>
      <c r="CK32" s="205"/>
      <c r="CL32" s="205"/>
      <c r="CM32" s="205"/>
      <c r="CN32" s="205"/>
      <c r="CO32" s="205"/>
      <c r="CP32" s="205"/>
      <c r="CQ32" s="205"/>
      <c r="CR32" s="205"/>
      <c r="CS32" s="205"/>
      <c r="CT32" s="205"/>
      <c r="CU32" s="205"/>
      <c r="CV32" s="205"/>
      <c r="CW32" s="205"/>
      <c r="CX32" s="205"/>
      <c r="CY32" s="205"/>
      <c r="CZ32" s="205"/>
      <c r="DA32" s="205"/>
      <c r="DB32" s="205"/>
      <c r="DC32" s="205"/>
      <c r="DD32" s="205"/>
      <c r="DE32" s="205"/>
      <c r="DF32" s="205"/>
      <c r="DG32" s="205"/>
      <c r="DH32" s="205"/>
      <c r="DI32" s="205"/>
      <c r="DJ32" s="205"/>
      <c r="DK32" s="205"/>
      <c r="DL32" s="205"/>
      <c r="DM32" s="205"/>
      <c r="DN32" s="205"/>
      <c r="DO32" s="205"/>
      <c r="DP32" s="205"/>
      <c r="DQ32" s="205"/>
      <c r="DR32" s="205"/>
      <c r="DS32" s="205"/>
      <c r="DT32" s="205"/>
      <c r="DU32" s="205"/>
      <c r="DV32" s="205"/>
      <c r="DW32" s="205"/>
      <c r="DX32" s="205"/>
      <c r="DY32" s="205"/>
      <c r="DZ32" s="205"/>
      <c r="EA32" s="205"/>
      <c r="EB32" s="205"/>
      <c r="EC32" s="205"/>
      <c r="ED32" s="205"/>
      <c r="EE32" s="205"/>
      <c r="EF32" s="205"/>
      <c r="EG32" s="205"/>
      <c r="EH32" s="205"/>
      <c r="EI32" s="205"/>
      <c r="EJ32" s="205"/>
      <c r="EK32" s="205"/>
      <c r="EL32" s="205"/>
      <c r="EM32" s="205"/>
      <c r="EN32" s="205"/>
      <c r="EO32" s="205"/>
      <c r="EP32" s="205"/>
      <c r="EQ32" s="205"/>
      <c r="ER32" s="205"/>
      <c r="ES32" s="205"/>
      <c r="ET32" s="205"/>
      <c r="EU32" s="205"/>
      <c r="EV32" s="205"/>
      <c r="EW32" s="205"/>
      <c r="EX32" s="205"/>
      <c r="EY32" s="205"/>
      <c r="EZ32" s="205"/>
      <c r="FA32" s="205"/>
      <c r="FB32" s="205"/>
      <c r="FC32" s="205"/>
      <c r="FD32" s="205"/>
      <c r="FE32" s="205"/>
      <c r="FF32" s="205"/>
      <c r="FG32" s="205"/>
      <c r="FH32" s="205"/>
      <c r="FI32" s="205"/>
      <c r="FJ32" s="205"/>
      <c r="FK32" s="205"/>
      <c r="FL32" s="205"/>
      <c r="FM32" s="205"/>
      <c r="FN32" s="205"/>
      <c r="FO32" s="205"/>
      <c r="FP32" s="205"/>
      <c r="FQ32" s="205"/>
      <c r="FR32" s="205"/>
      <c r="FS32" s="205"/>
      <c r="FT32" s="205"/>
      <c r="FU32" s="205"/>
      <c r="FV32" s="205"/>
      <c r="FW32" s="205"/>
      <c r="FX32" s="205"/>
      <c r="FY32" s="205"/>
      <c r="FZ32" s="205"/>
      <c r="GA32" s="205"/>
      <c r="GB32" s="205"/>
      <c r="GC32" s="205"/>
      <c r="GD32" s="205"/>
      <c r="GE32" s="205"/>
      <c r="GF32" s="205"/>
      <c r="GG32" s="205"/>
      <c r="GH32" s="205"/>
      <c r="GI32" s="205"/>
      <c r="GJ32" s="205"/>
      <c r="GK32" s="205"/>
      <c r="GL32" s="205"/>
      <c r="GM32" s="205"/>
      <c r="GN32" s="205"/>
      <c r="GO32" s="205"/>
      <c r="GP32" s="205"/>
      <c r="GQ32" s="205"/>
      <c r="GR32" s="205"/>
      <c r="GS32" s="205"/>
      <c r="GT32" s="205"/>
      <c r="GU32" s="205"/>
      <c r="GV32" s="205"/>
      <c r="GW32" s="205"/>
      <c r="GX32" s="205"/>
      <c r="GY32" s="205"/>
      <c r="GZ32" s="205"/>
      <c r="HA32" s="205"/>
      <c r="HB32" s="205"/>
      <c r="HC32" s="205"/>
      <c r="HD32" s="205"/>
      <c r="HE32" s="205"/>
      <c r="HF32" s="205"/>
      <c r="HG32" s="205"/>
      <c r="HH32" s="205"/>
      <c r="HI32" s="205"/>
      <c r="HJ32" s="205"/>
      <c r="HK32" s="205"/>
      <c r="HL32" s="205"/>
      <c r="HM32" s="205"/>
      <c r="HN32" s="205"/>
      <c r="HO32" s="205"/>
      <c r="HP32" s="205"/>
      <c r="HQ32" s="205"/>
      <c r="HR32" s="205"/>
      <c r="HS32" s="205"/>
      <c r="HT32" s="205"/>
      <c r="HU32" s="205"/>
      <c r="HV32" s="205"/>
      <c r="HW32" s="205"/>
      <c r="HX32" s="205"/>
      <c r="HY32" s="205"/>
      <c r="HZ32" s="205"/>
      <c r="IA32" s="205"/>
      <c r="IB32" s="205"/>
      <c r="IC32" s="205"/>
      <c r="ID32" s="205"/>
      <c r="IE32" s="205"/>
      <c r="IF32" s="205"/>
      <c r="IG32" s="205"/>
      <c r="IH32" s="205"/>
      <c r="II32" s="205"/>
      <c r="IJ32" s="205"/>
      <c r="IK32" s="205"/>
      <c r="IL32" s="205"/>
      <c r="IM32" s="205"/>
      <c r="IN32" s="205"/>
      <c r="IO32" s="205"/>
      <c r="IP32" s="205"/>
      <c r="IQ32" s="205"/>
      <c r="IR32" s="205"/>
      <c r="IS32" s="205"/>
      <c r="IT32" s="205"/>
      <c r="IU32" s="205"/>
      <c r="IV32" s="205"/>
      <c r="IW32" s="205"/>
      <c r="IX32" s="205"/>
      <c r="IY32" s="205"/>
      <c r="IZ32" s="205"/>
      <c r="JA32" s="205"/>
      <c r="JB32" s="205"/>
      <c r="JC32" s="205"/>
      <c r="JD32" s="205"/>
      <c r="JE32" s="205"/>
      <c r="JF32" s="205"/>
      <c r="JG32" s="205"/>
      <c r="JH32" s="205"/>
      <c r="JI32" s="205"/>
      <c r="JJ32" s="205"/>
      <c r="JK32" s="205"/>
      <c r="JL32" s="205"/>
      <c r="JM32" s="205"/>
      <c r="JN32" s="205"/>
      <c r="JO32" s="205"/>
      <c r="JP32" s="205"/>
      <c r="JQ32" s="205"/>
      <c r="JR32" s="205"/>
      <c r="JS32" s="205"/>
      <c r="JT32" s="205"/>
      <c r="JU32" s="205"/>
      <c r="JV32" s="205"/>
      <c r="JW32" s="205"/>
      <c r="JX32" s="205"/>
      <c r="JY32" s="205"/>
      <c r="JZ32" s="205"/>
      <c r="KA32" s="205"/>
      <c r="KB32" s="205"/>
      <c r="KC32" s="205"/>
      <c r="KD32" s="205"/>
      <c r="KE32" s="205"/>
      <c r="KF32" s="205"/>
      <c r="KG32" s="205"/>
      <c r="KH32" s="205"/>
      <c r="KI32" s="205"/>
      <c r="KJ32" s="205"/>
      <c r="KK32" s="205"/>
      <c r="KL32" s="205"/>
      <c r="KM32" s="205"/>
      <c r="KN32" s="205"/>
      <c r="KO32" s="205"/>
      <c r="KP32" s="205"/>
      <c r="KQ32" s="205"/>
      <c r="KR32" s="205"/>
      <c r="KS32" s="205"/>
      <c r="KT32" s="205"/>
      <c r="KU32" s="205"/>
      <c r="KV32" s="205"/>
      <c r="KW32" s="205"/>
      <c r="KX32" s="205"/>
      <c r="KY32" s="205"/>
      <c r="KZ32" s="205"/>
      <c r="LA32" s="205"/>
      <c r="LB32" s="205"/>
      <c r="LC32" s="205"/>
      <c r="LD32" s="205"/>
      <c r="LE32" s="205"/>
      <c r="LF32" s="205"/>
      <c r="LG32" s="205"/>
      <c r="LH32" s="205"/>
      <c r="LI32" s="205"/>
      <c r="LJ32" s="205"/>
      <c r="LK32" s="205"/>
      <c r="LL32" s="205"/>
      <c r="LM32" s="205"/>
      <c r="LN32" s="205"/>
      <c r="LO32" s="205"/>
      <c r="LP32" s="205"/>
      <c r="LQ32" s="205"/>
      <c r="LR32" s="205"/>
      <c r="LS32" s="205"/>
      <c r="LT32" s="205"/>
      <c r="LU32" s="205"/>
      <c r="LV32" s="205"/>
      <c r="LW32" s="205"/>
      <c r="LX32" s="205"/>
      <c r="LY32" s="205"/>
      <c r="LZ32" s="205"/>
      <c r="MA32" s="205"/>
      <c r="MB32" s="205"/>
      <c r="MC32" s="205"/>
      <c r="MD32" s="205"/>
      <c r="ME32" s="205"/>
      <c r="MF32" s="205"/>
      <c r="MG32" s="205"/>
      <c r="MH32" s="205"/>
      <c r="MI32" s="205"/>
      <c r="MJ32" s="205"/>
      <c r="MK32" s="205"/>
      <c r="ML32" s="205"/>
      <c r="MM32" s="205"/>
      <c r="MN32" s="205"/>
      <c r="MO32" s="205"/>
      <c r="MP32" s="205"/>
      <c r="MQ32" s="205"/>
      <c r="MR32" s="205"/>
      <c r="MS32" s="205"/>
      <c r="MT32" s="205"/>
      <c r="MU32" s="205"/>
      <c r="MV32" s="205"/>
      <c r="MW32" s="205"/>
      <c r="MX32" s="205"/>
      <c r="MY32" s="205"/>
      <c r="MZ32" s="205"/>
      <c r="NA32" s="205"/>
      <c r="NB32" s="205"/>
      <c r="NC32" s="205"/>
      <c r="ND32" s="205"/>
      <c r="NE32" s="205"/>
      <c r="NF32" s="205"/>
      <c r="NG32" s="205"/>
      <c r="NH32" s="205"/>
      <c r="NI32" s="205"/>
      <c r="NJ32" s="205"/>
      <c r="NK32" s="205"/>
      <c r="NL32" s="205"/>
      <c r="NM32" s="205"/>
      <c r="NN32" s="205"/>
      <c r="NO32" s="205"/>
      <c r="NP32" s="205"/>
      <c r="NQ32" s="205"/>
      <c r="NR32" s="205"/>
      <c r="NS32" s="205"/>
      <c r="NT32" s="205"/>
      <c r="NU32" s="205"/>
      <c r="NV32" s="205"/>
      <c r="NW32" s="205"/>
      <c r="NX32" s="205"/>
      <c r="NY32" s="205"/>
      <c r="NZ32" s="205"/>
      <c r="OA32" s="205"/>
      <c r="OB32" s="205"/>
      <c r="OC32" s="205"/>
      <c r="OD32" s="205"/>
      <c r="OE32" s="205"/>
      <c r="OF32" s="205"/>
      <c r="OG32" s="205"/>
      <c r="OH32" s="205"/>
      <c r="OI32" s="205"/>
      <c r="OJ32" s="205"/>
      <c r="OK32" s="205"/>
      <c r="OL32" s="205"/>
      <c r="OM32" s="205"/>
      <c r="ON32" s="205"/>
      <c r="OO32" s="205"/>
      <c r="OP32" s="205"/>
      <c r="OQ32" s="205"/>
      <c r="OR32" s="205"/>
      <c r="OS32" s="205"/>
      <c r="OT32" s="205"/>
      <c r="OU32" s="205"/>
      <c r="OV32" s="205"/>
      <c r="OW32" s="205"/>
      <c r="OX32" s="205"/>
      <c r="OY32" s="205"/>
      <c r="OZ32" s="205"/>
      <c r="PA32" s="205"/>
      <c r="PB32" s="205"/>
      <c r="PC32" s="205"/>
      <c r="PD32" s="205"/>
      <c r="PE32" s="205"/>
      <c r="PF32" s="205"/>
      <c r="PG32" s="205"/>
      <c r="PH32" s="205"/>
      <c r="PI32" s="205"/>
      <c r="PJ32" s="205"/>
      <c r="PK32" s="205"/>
      <c r="PL32" s="205"/>
      <c r="PM32" s="205"/>
      <c r="PN32" s="205"/>
      <c r="PO32" s="205"/>
      <c r="PP32" s="205"/>
      <c r="PQ32" s="205"/>
      <c r="PR32" s="205"/>
      <c r="PS32" s="205"/>
      <c r="PT32" s="205"/>
      <c r="PU32" s="205"/>
      <c r="PV32" s="205"/>
      <c r="PW32" s="205"/>
      <c r="PX32" s="205"/>
      <c r="PY32" s="205"/>
      <c r="PZ32" s="205"/>
      <c r="QA32" s="205"/>
      <c r="QB32" s="205"/>
      <c r="QC32" s="205"/>
      <c r="QD32" s="205"/>
      <c r="QE32" s="205"/>
      <c r="QF32" s="205"/>
      <c r="QG32" s="205"/>
      <c r="QH32" s="205"/>
      <c r="QI32" s="205"/>
      <c r="QJ32" s="205"/>
      <c r="QK32" s="205"/>
      <c r="QL32" s="205"/>
      <c r="QM32" s="205"/>
      <c r="QN32" s="205"/>
      <c r="QO32" s="205"/>
      <c r="QP32" s="205"/>
      <c r="QQ32" s="205"/>
      <c r="QR32" s="205"/>
      <c r="QS32" s="205"/>
      <c r="QT32" s="205"/>
      <c r="QU32" s="205"/>
      <c r="QV32" s="205"/>
      <c r="QW32" s="205"/>
      <c r="QX32" s="205"/>
      <c r="QY32" s="205"/>
      <c r="QZ32" s="205"/>
      <c r="RA32" s="205"/>
      <c r="RB32" s="205"/>
      <c r="RC32" s="205"/>
      <c r="RD32" s="205"/>
      <c r="RE32" s="205"/>
      <c r="RF32" s="205"/>
      <c r="RG32" s="205"/>
      <c r="RH32" s="205"/>
      <c r="RI32" s="205"/>
      <c r="RJ32" s="205"/>
      <c r="RK32" s="205"/>
      <c r="RL32" s="205"/>
      <c r="RM32" s="205"/>
      <c r="RN32" s="205"/>
      <c r="RO32" s="205"/>
      <c r="RP32" s="205"/>
      <c r="RQ32" s="205"/>
      <c r="RR32" s="205"/>
      <c r="RS32" s="205"/>
      <c r="RT32" s="205"/>
      <c r="RU32" s="205"/>
      <c r="RV32" s="205"/>
      <c r="RW32" s="205"/>
      <c r="RX32" s="205"/>
      <c r="RY32" s="205"/>
      <c r="RZ32" s="205"/>
      <c r="SA32" s="205"/>
      <c r="SB32" s="205"/>
      <c r="SC32" s="205"/>
      <c r="SD32" s="205"/>
      <c r="SE32" s="205"/>
      <c r="SF32" s="205"/>
      <c r="SG32" s="205"/>
      <c r="SH32" s="205"/>
      <c r="SI32" s="205"/>
      <c r="SJ32" s="205"/>
      <c r="SK32" s="205"/>
      <c r="SL32" s="205"/>
      <c r="SM32" s="205"/>
      <c r="SN32" s="205"/>
      <c r="SO32" s="205"/>
      <c r="SP32" s="205"/>
      <c r="SQ32" s="205"/>
      <c r="SR32" s="205"/>
      <c r="SS32" s="205"/>
      <c r="ST32" s="205"/>
      <c r="SU32" s="205"/>
      <c r="SV32" s="205"/>
      <c r="SW32" s="205"/>
      <c r="SX32" s="205"/>
      <c r="SY32" s="205"/>
      <c r="SZ32" s="205"/>
      <c r="TA32" s="205"/>
      <c r="TB32" s="205"/>
      <c r="TC32" s="205"/>
      <c r="TD32" s="205"/>
      <c r="TE32" s="205"/>
      <c r="TF32" s="205"/>
      <c r="TG32" s="205"/>
      <c r="TH32" s="205"/>
      <c r="TI32" s="205"/>
      <c r="TJ32" s="205"/>
      <c r="TK32" s="205"/>
      <c r="TL32" s="205"/>
      <c r="TM32" s="205"/>
      <c r="TN32" s="205"/>
      <c r="TO32" s="205"/>
      <c r="TP32" s="205"/>
      <c r="TQ32" s="205"/>
      <c r="TR32" s="205"/>
      <c r="TS32" s="205"/>
      <c r="TT32" s="205"/>
      <c r="TU32" s="205"/>
      <c r="TV32" s="205"/>
      <c r="TW32" s="205"/>
      <c r="TX32" s="205"/>
      <c r="TY32" s="205"/>
      <c r="TZ32" s="205"/>
      <c r="UA32" s="205"/>
      <c r="UB32" s="205"/>
      <c r="UC32" s="205"/>
      <c r="UD32" s="205"/>
      <c r="UE32" s="205"/>
      <c r="UF32" s="205"/>
      <c r="UG32" s="205"/>
      <c r="UH32" s="205"/>
      <c r="UI32" s="205"/>
      <c r="UJ32" s="205"/>
      <c r="UK32" s="205"/>
      <c r="UL32" s="205"/>
      <c r="UM32" s="205"/>
      <c r="UN32" s="205"/>
      <c r="UO32" s="205"/>
      <c r="UP32" s="205"/>
      <c r="UQ32" s="205"/>
      <c r="UR32" s="205"/>
      <c r="US32" s="205"/>
      <c r="UT32" s="205"/>
      <c r="UU32" s="205"/>
      <c r="UV32" s="205"/>
      <c r="UW32" s="205"/>
      <c r="UX32" s="205"/>
      <c r="UY32" s="205"/>
      <c r="UZ32" s="205"/>
      <c r="VA32" s="205"/>
      <c r="VB32" s="205"/>
      <c r="VC32" s="205"/>
      <c r="VD32" s="205"/>
      <c r="VE32" s="205"/>
      <c r="VF32" s="205"/>
      <c r="VG32" s="205"/>
      <c r="VH32" s="205"/>
      <c r="VI32" s="205"/>
      <c r="VJ32" s="205"/>
      <c r="VK32" s="205"/>
      <c r="VL32" s="205"/>
      <c r="VM32" s="205"/>
      <c r="VN32" s="205"/>
      <c r="VO32" s="205"/>
      <c r="VP32" s="205"/>
      <c r="VQ32" s="205"/>
      <c r="VR32" s="205"/>
      <c r="VS32" s="205"/>
      <c r="VT32" s="205"/>
      <c r="VU32" s="205"/>
      <c r="VV32" s="205"/>
      <c r="VW32" s="205"/>
      <c r="VX32" s="205"/>
      <c r="VY32" s="205"/>
      <c r="VZ32" s="205"/>
      <c r="WA32" s="205"/>
      <c r="WB32" s="205"/>
      <c r="WC32" s="205"/>
      <c r="WD32" s="205"/>
      <c r="WE32" s="205"/>
      <c r="WF32" s="205"/>
      <c r="WG32" s="205"/>
      <c r="WH32" s="205"/>
      <c r="WI32" s="205"/>
      <c r="WJ32" s="205"/>
      <c r="WK32" s="205"/>
      <c r="WL32" s="205"/>
      <c r="WM32" s="205"/>
      <c r="WN32" s="205"/>
      <c r="WO32" s="205"/>
      <c r="WP32" s="205"/>
      <c r="WQ32" s="205"/>
      <c r="WR32" s="205"/>
      <c r="WS32" s="205"/>
      <c r="WT32" s="205"/>
      <c r="WU32" s="205"/>
      <c r="WV32" s="205"/>
      <c r="WW32" s="205"/>
      <c r="WX32" s="205"/>
      <c r="WY32" s="205"/>
      <c r="WZ32" s="205"/>
      <c r="XA32" s="205"/>
      <c r="XB32" s="205"/>
      <c r="XC32" s="205"/>
      <c r="XD32" s="205"/>
      <c r="XE32" s="205"/>
      <c r="XF32" s="205"/>
      <c r="XG32" s="205"/>
      <c r="XH32" s="205"/>
      <c r="XI32" s="205"/>
      <c r="XJ32" s="205"/>
      <c r="XK32" s="205"/>
      <c r="XL32" s="205"/>
      <c r="XM32" s="205"/>
      <c r="XN32" s="205"/>
      <c r="XO32" s="205"/>
      <c r="XP32" s="205"/>
      <c r="XQ32" s="205"/>
      <c r="XR32" s="205"/>
      <c r="XS32" s="205"/>
      <c r="XT32" s="205"/>
    </row>
    <row r="33" spans="1:644" customFormat="1">
      <c r="A33" s="161"/>
      <c r="B33" s="92"/>
      <c r="C33" s="165"/>
      <c r="D33" s="166"/>
      <c r="E33" s="166"/>
      <c r="F33" s="164"/>
      <c r="G33" s="165"/>
      <c r="H33" s="166"/>
      <c r="I33" s="166"/>
      <c r="J33" s="164"/>
      <c r="K33" s="205"/>
      <c r="L33" s="205"/>
      <c r="M33" s="161"/>
      <c r="N33" s="92"/>
      <c r="O33" s="165"/>
      <c r="P33" s="166"/>
      <c r="Q33" s="166"/>
      <c r="R33" s="164"/>
      <c r="S33" s="165"/>
      <c r="T33" s="166"/>
      <c r="U33" s="166"/>
      <c r="V33" s="164"/>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205"/>
      <c r="BO33" s="205"/>
      <c r="BP33" s="205"/>
      <c r="BQ33" s="205"/>
      <c r="BR33" s="205"/>
      <c r="BS33" s="205"/>
      <c r="BT33" s="205"/>
      <c r="BU33" s="205"/>
      <c r="BV33" s="205"/>
      <c r="BW33" s="205"/>
      <c r="BX33" s="205"/>
      <c r="BY33" s="205"/>
      <c r="BZ33" s="205"/>
      <c r="CA33" s="205"/>
      <c r="CB33" s="205"/>
      <c r="CC33" s="205"/>
      <c r="CD33" s="205"/>
      <c r="CE33" s="205"/>
      <c r="CF33" s="205"/>
      <c r="CG33" s="205"/>
      <c r="CH33" s="205"/>
      <c r="CI33" s="205"/>
      <c r="CJ33" s="205"/>
      <c r="CK33" s="205"/>
      <c r="CL33" s="205"/>
      <c r="CM33" s="205"/>
      <c r="CN33" s="205"/>
      <c r="CO33" s="205"/>
      <c r="CP33" s="205"/>
      <c r="CQ33" s="205"/>
      <c r="CR33" s="205"/>
      <c r="CS33" s="205"/>
      <c r="CT33" s="205"/>
      <c r="CU33" s="205"/>
      <c r="CV33" s="205"/>
      <c r="CW33" s="205"/>
      <c r="CX33" s="205"/>
      <c r="CY33" s="205"/>
      <c r="CZ33" s="205"/>
      <c r="DA33" s="205"/>
      <c r="DB33" s="205"/>
      <c r="DC33" s="205"/>
      <c r="DD33" s="205"/>
      <c r="DE33" s="205"/>
      <c r="DF33" s="205"/>
      <c r="DG33" s="205"/>
      <c r="DH33" s="205"/>
      <c r="DI33" s="205"/>
      <c r="DJ33" s="205"/>
      <c r="DK33" s="205"/>
      <c r="DL33" s="205"/>
      <c r="DM33" s="205"/>
      <c r="DN33" s="205"/>
      <c r="DO33" s="205"/>
      <c r="DP33" s="205"/>
      <c r="DQ33" s="205"/>
      <c r="DR33" s="205"/>
      <c r="DS33" s="205"/>
      <c r="DT33" s="205"/>
      <c r="DU33" s="205"/>
      <c r="DV33" s="205"/>
      <c r="DW33" s="205"/>
      <c r="DX33" s="205"/>
      <c r="DY33" s="205"/>
      <c r="DZ33" s="205"/>
      <c r="EA33" s="205"/>
      <c r="EB33" s="205"/>
      <c r="EC33" s="205"/>
      <c r="ED33" s="205"/>
      <c r="EE33" s="205"/>
      <c r="EF33" s="205"/>
      <c r="EG33" s="205"/>
      <c r="EH33" s="205"/>
      <c r="EI33" s="205"/>
      <c r="EJ33" s="205"/>
      <c r="EK33" s="205"/>
      <c r="EL33" s="205"/>
      <c r="EM33" s="205"/>
      <c r="EN33" s="205"/>
      <c r="EO33" s="205"/>
      <c r="EP33" s="205"/>
      <c r="EQ33" s="205"/>
      <c r="ER33" s="205"/>
      <c r="ES33" s="205"/>
      <c r="ET33" s="205"/>
      <c r="EU33" s="205"/>
      <c r="EV33" s="205"/>
      <c r="EW33" s="205"/>
      <c r="EX33" s="205"/>
      <c r="EY33" s="205"/>
      <c r="EZ33" s="205"/>
      <c r="FA33" s="205"/>
      <c r="FB33" s="205"/>
      <c r="FC33" s="205"/>
      <c r="FD33" s="205"/>
      <c r="FE33" s="205"/>
      <c r="FF33" s="205"/>
      <c r="FG33" s="205"/>
      <c r="FH33" s="205"/>
      <c r="FI33" s="205"/>
      <c r="FJ33" s="205"/>
      <c r="FK33" s="205"/>
      <c r="FL33" s="205"/>
      <c r="FM33" s="205"/>
      <c r="FN33" s="205"/>
      <c r="FO33" s="205"/>
      <c r="FP33" s="205"/>
      <c r="FQ33" s="205"/>
      <c r="FR33" s="205"/>
      <c r="FS33" s="205"/>
      <c r="FT33" s="205"/>
      <c r="FU33" s="205"/>
      <c r="FV33" s="205"/>
      <c r="FW33" s="205"/>
      <c r="FX33" s="205"/>
      <c r="FY33" s="205"/>
      <c r="FZ33" s="205"/>
      <c r="GA33" s="205"/>
      <c r="GB33" s="205"/>
      <c r="GC33" s="205"/>
      <c r="GD33" s="205"/>
      <c r="GE33" s="205"/>
      <c r="GF33" s="205"/>
      <c r="GG33" s="205"/>
      <c r="GH33" s="205"/>
      <c r="GI33" s="205"/>
      <c r="GJ33" s="205"/>
      <c r="GK33" s="205"/>
      <c r="GL33" s="205"/>
      <c r="GM33" s="205"/>
      <c r="GN33" s="205"/>
      <c r="GO33" s="205"/>
      <c r="GP33" s="205"/>
      <c r="GQ33" s="205"/>
      <c r="GR33" s="205"/>
      <c r="GS33" s="205"/>
      <c r="GT33" s="205"/>
      <c r="GU33" s="205"/>
      <c r="GV33" s="205"/>
      <c r="GW33" s="205"/>
      <c r="GX33" s="205"/>
      <c r="GY33" s="205"/>
      <c r="GZ33" s="205"/>
      <c r="HA33" s="205"/>
      <c r="HB33" s="205"/>
      <c r="HC33" s="205"/>
      <c r="HD33" s="205"/>
      <c r="HE33" s="205"/>
      <c r="HF33" s="205"/>
      <c r="HG33" s="205"/>
      <c r="HH33" s="205"/>
      <c r="HI33" s="205"/>
      <c r="HJ33" s="205"/>
      <c r="HK33" s="205"/>
      <c r="HL33" s="205"/>
      <c r="HM33" s="205"/>
      <c r="HN33" s="205"/>
      <c r="HO33" s="205"/>
      <c r="HP33" s="205"/>
      <c r="HQ33" s="205"/>
      <c r="HR33" s="205"/>
      <c r="HS33" s="205"/>
      <c r="HT33" s="205"/>
      <c r="HU33" s="205"/>
      <c r="HV33" s="205"/>
      <c r="HW33" s="205"/>
      <c r="HX33" s="205"/>
      <c r="HY33" s="205"/>
      <c r="HZ33" s="205"/>
      <c r="IA33" s="205"/>
      <c r="IB33" s="205"/>
      <c r="IC33" s="205"/>
      <c r="ID33" s="205"/>
      <c r="IE33" s="205"/>
      <c r="IF33" s="205"/>
      <c r="IG33" s="205"/>
      <c r="IH33" s="205"/>
      <c r="II33" s="205"/>
      <c r="IJ33" s="205"/>
      <c r="IK33" s="205"/>
      <c r="IL33" s="205"/>
      <c r="IM33" s="205"/>
      <c r="IN33" s="205"/>
      <c r="IO33" s="205"/>
      <c r="IP33" s="205"/>
      <c r="IQ33" s="205"/>
      <c r="IR33" s="205"/>
      <c r="IS33" s="205"/>
      <c r="IT33" s="205"/>
      <c r="IU33" s="205"/>
      <c r="IV33" s="205"/>
      <c r="IW33" s="205"/>
      <c r="IX33" s="205"/>
      <c r="IY33" s="205"/>
      <c r="IZ33" s="205"/>
      <c r="JA33" s="205"/>
      <c r="JB33" s="205"/>
      <c r="JC33" s="205"/>
      <c r="JD33" s="205"/>
      <c r="JE33" s="205"/>
      <c r="JF33" s="205"/>
      <c r="JG33" s="205"/>
      <c r="JH33" s="205"/>
      <c r="JI33" s="205"/>
      <c r="JJ33" s="205"/>
      <c r="JK33" s="205"/>
      <c r="JL33" s="205"/>
      <c r="JM33" s="205"/>
      <c r="JN33" s="205"/>
      <c r="JO33" s="205"/>
      <c r="JP33" s="205"/>
      <c r="JQ33" s="205"/>
      <c r="JR33" s="205"/>
      <c r="JS33" s="205"/>
      <c r="JT33" s="205"/>
      <c r="JU33" s="205"/>
      <c r="JV33" s="205"/>
      <c r="JW33" s="205"/>
      <c r="JX33" s="205"/>
      <c r="JY33" s="205"/>
      <c r="JZ33" s="205"/>
      <c r="KA33" s="205"/>
      <c r="KB33" s="205"/>
      <c r="KC33" s="205"/>
      <c r="KD33" s="205"/>
      <c r="KE33" s="205"/>
      <c r="KF33" s="205"/>
      <c r="KG33" s="205"/>
      <c r="KH33" s="205"/>
      <c r="KI33" s="205"/>
      <c r="KJ33" s="205"/>
      <c r="KK33" s="205"/>
      <c r="KL33" s="205"/>
      <c r="KM33" s="205"/>
      <c r="KN33" s="205"/>
      <c r="KO33" s="205"/>
      <c r="KP33" s="205"/>
      <c r="KQ33" s="205"/>
      <c r="KR33" s="205"/>
      <c r="KS33" s="205"/>
      <c r="KT33" s="205"/>
      <c r="KU33" s="205"/>
      <c r="KV33" s="205"/>
      <c r="KW33" s="205"/>
      <c r="KX33" s="205"/>
      <c r="KY33" s="205"/>
      <c r="KZ33" s="205"/>
      <c r="LA33" s="205"/>
      <c r="LB33" s="205"/>
      <c r="LC33" s="205"/>
      <c r="LD33" s="205"/>
      <c r="LE33" s="205"/>
      <c r="LF33" s="205"/>
      <c r="LG33" s="205"/>
      <c r="LH33" s="205"/>
      <c r="LI33" s="205"/>
      <c r="LJ33" s="205"/>
      <c r="LK33" s="205"/>
      <c r="LL33" s="205"/>
      <c r="LM33" s="205"/>
      <c r="LN33" s="205"/>
      <c r="LO33" s="205"/>
      <c r="LP33" s="205"/>
      <c r="LQ33" s="205"/>
      <c r="LR33" s="205"/>
      <c r="LS33" s="205"/>
      <c r="LT33" s="205"/>
      <c r="LU33" s="205"/>
      <c r="LV33" s="205"/>
      <c r="LW33" s="205"/>
      <c r="LX33" s="205"/>
      <c r="LY33" s="205"/>
      <c r="LZ33" s="205"/>
      <c r="MA33" s="205"/>
      <c r="MB33" s="205"/>
      <c r="MC33" s="205"/>
      <c r="MD33" s="205"/>
      <c r="ME33" s="205"/>
      <c r="MF33" s="205"/>
      <c r="MG33" s="205"/>
      <c r="MH33" s="205"/>
      <c r="MI33" s="205"/>
      <c r="MJ33" s="205"/>
      <c r="MK33" s="205"/>
      <c r="ML33" s="205"/>
      <c r="MM33" s="205"/>
      <c r="MN33" s="205"/>
      <c r="MO33" s="205"/>
      <c r="MP33" s="205"/>
      <c r="MQ33" s="205"/>
      <c r="MR33" s="205"/>
      <c r="MS33" s="205"/>
      <c r="MT33" s="205"/>
      <c r="MU33" s="205"/>
      <c r="MV33" s="205"/>
      <c r="MW33" s="205"/>
      <c r="MX33" s="205"/>
      <c r="MY33" s="205"/>
      <c r="MZ33" s="205"/>
      <c r="NA33" s="205"/>
      <c r="NB33" s="205"/>
      <c r="NC33" s="205"/>
      <c r="ND33" s="205"/>
      <c r="NE33" s="205"/>
      <c r="NF33" s="205"/>
      <c r="NG33" s="205"/>
      <c r="NH33" s="205"/>
      <c r="NI33" s="205"/>
      <c r="NJ33" s="205"/>
      <c r="NK33" s="205"/>
      <c r="NL33" s="205"/>
      <c r="NM33" s="205"/>
      <c r="NN33" s="205"/>
      <c r="NO33" s="205"/>
      <c r="NP33" s="205"/>
      <c r="NQ33" s="205"/>
      <c r="NR33" s="205"/>
      <c r="NS33" s="205"/>
      <c r="NT33" s="205"/>
      <c r="NU33" s="205"/>
      <c r="NV33" s="205"/>
      <c r="NW33" s="205"/>
      <c r="NX33" s="205"/>
      <c r="NY33" s="205"/>
      <c r="NZ33" s="205"/>
      <c r="OA33" s="205"/>
      <c r="OB33" s="205"/>
      <c r="OC33" s="205"/>
      <c r="OD33" s="205"/>
      <c r="OE33" s="205"/>
      <c r="OF33" s="205"/>
      <c r="OG33" s="205"/>
      <c r="OH33" s="205"/>
      <c r="OI33" s="205"/>
      <c r="OJ33" s="205"/>
      <c r="OK33" s="205"/>
      <c r="OL33" s="205"/>
      <c r="OM33" s="205"/>
      <c r="ON33" s="205"/>
      <c r="OO33" s="205"/>
      <c r="OP33" s="205"/>
      <c r="OQ33" s="205"/>
      <c r="OR33" s="205"/>
      <c r="OS33" s="205"/>
      <c r="OT33" s="205"/>
      <c r="OU33" s="205"/>
      <c r="OV33" s="205"/>
      <c r="OW33" s="205"/>
      <c r="OX33" s="205"/>
      <c r="OY33" s="205"/>
      <c r="OZ33" s="205"/>
      <c r="PA33" s="205"/>
      <c r="PB33" s="205"/>
      <c r="PC33" s="205"/>
      <c r="PD33" s="205"/>
      <c r="PE33" s="205"/>
      <c r="PF33" s="205"/>
      <c r="PG33" s="205"/>
      <c r="PH33" s="205"/>
      <c r="PI33" s="205"/>
      <c r="PJ33" s="205"/>
      <c r="PK33" s="205"/>
      <c r="PL33" s="205"/>
      <c r="PM33" s="205"/>
      <c r="PN33" s="205"/>
      <c r="PO33" s="205"/>
      <c r="PP33" s="205"/>
      <c r="PQ33" s="205"/>
      <c r="PR33" s="205"/>
      <c r="PS33" s="205"/>
      <c r="PT33" s="205"/>
      <c r="PU33" s="205"/>
      <c r="PV33" s="205"/>
      <c r="PW33" s="205"/>
      <c r="PX33" s="205"/>
      <c r="PY33" s="205"/>
      <c r="PZ33" s="205"/>
      <c r="QA33" s="205"/>
      <c r="QB33" s="205"/>
      <c r="QC33" s="205"/>
      <c r="QD33" s="205"/>
      <c r="QE33" s="205"/>
      <c r="QF33" s="205"/>
      <c r="QG33" s="205"/>
      <c r="QH33" s="205"/>
      <c r="QI33" s="205"/>
      <c r="QJ33" s="205"/>
      <c r="QK33" s="205"/>
      <c r="QL33" s="205"/>
      <c r="QM33" s="205"/>
      <c r="QN33" s="205"/>
      <c r="QO33" s="205"/>
      <c r="QP33" s="205"/>
      <c r="QQ33" s="205"/>
      <c r="QR33" s="205"/>
      <c r="QS33" s="205"/>
      <c r="QT33" s="205"/>
      <c r="QU33" s="205"/>
      <c r="QV33" s="205"/>
      <c r="QW33" s="205"/>
      <c r="QX33" s="205"/>
      <c r="QY33" s="205"/>
      <c r="QZ33" s="205"/>
      <c r="RA33" s="205"/>
      <c r="RB33" s="205"/>
      <c r="RC33" s="205"/>
      <c r="RD33" s="205"/>
      <c r="RE33" s="205"/>
      <c r="RF33" s="205"/>
      <c r="RG33" s="205"/>
      <c r="RH33" s="205"/>
      <c r="RI33" s="205"/>
      <c r="RJ33" s="205"/>
      <c r="RK33" s="205"/>
      <c r="RL33" s="205"/>
      <c r="RM33" s="205"/>
      <c r="RN33" s="205"/>
      <c r="RO33" s="205"/>
      <c r="RP33" s="205"/>
      <c r="RQ33" s="205"/>
      <c r="RR33" s="205"/>
      <c r="RS33" s="205"/>
      <c r="RT33" s="205"/>
      <c r="RU33" s="205"/>
      <c r="RV33" s="205"/>
      <c r="RW33" s="205"/>
      <c r="RX33" s="205"/>
      <c r="RY33" s="205"/>
      <c r="RZ33" s="205"/>
      <c r="SA33" s="205"/>
      <c r="SB33" s="205"/>
      <c r="SC33" s="205"/>
      <c r="SD33" s="205"/>
      <c r="SE33" s="205"/>
      <c r="SF33" s="205"/>
      <c r="SG33" s="205"/>
      <c r="SH33" s="205"/>
      <c r="SI33" s="205"/>
      <c r="SJ33" s="205"/>
      <c r="SK33" s="205"/>
      <c r="SL33" s="205"/>
      <c r="SM33" s="205"/>
      <c r="SN33" s="205"/>
      <c r="SO33" s="205"/>
      <c r="SP33" s="205"/>
      <c r="SQ33" s="205"/>
      <c r="SR33" s="205"/>
      <c r="SS33" s="205"/>
      <c r="ST33" s="205"/>
      <c r="SU33" s="205"/>
      <c r="SV33" s="205"/>
      <c r="SW33" s="205"/>
      <c r="SX33" s="205"/>
      <c r="SY33" s="205"/>
      <c r="SZ33" s="205"/>
      <c r="TA33" s="205"/>
      <c r="TB33" s="205"/>
      <c r="TC33" s="205"/>
      <c r="TD33" s="205"/>
      <c r="TE33" s="205"/>
      <c r="TF33" s="205"/>
      <c r="TG33" s="205"/>
      <c r="TH33" s="205"/>
      <c r="TI33" s="205"/>
      <c r="TJ33" s="205"/>
      <c r="TK33" s="205"/>
      <c r="TL33" s="205"/>
      <c r="TM33" s="205"/>
      <c r="TN33" s="205"/>
      <c r="TO33" s="205"/>
      <c r="TP33" s="205"/>
      <c r="TQ33" s="205"/>
      <c r="TR33" s="205"/>
      <c r="TS33" s="205"/>
      <c r="TT33" s="205"/>
      <c r="TU33" s="205"/>
      <c r="TV33" s="205"/>
      <c r="TW33" s="205"/>
      <c r="TX33" s="205"/>
      <c r="TY33" s="205"/>
      <c r="TZ33" s="205"/>
      <c r="UA33" s="205"/>
      <c r="UB33" s="205"/>
      <c r="UC33" s="205"/>
      <c r="UD33" s="205"/>
      <c r="UE33" s="205"/>
      <c r="UF33" s="205"/>
      <c r="UG33" s="205"/>
      <c r="UH33" s="205"/>
      <c r="UI33" s="205"/>
      <c r="UJ33" s="205"/>
      <c r="UK33" s="205"/>
      <c r="UL33" s="205"/>
      <c r="UM33" s="205"/>
      <c r="UN33" s="205"/>
      <c r="UO33" s="205"/>
      <c r="UP33" s="205"/>
      <c r="UQ33" s="205"/>
      <c r="UR33" s="205"/>
      <c r="US33" s="205"/>
      <c r="UT33" s="205"/>
      <c r="UU33" s="205"/>
      <c r="UV33" s="205"/>
      <c r="UW33" s="205"/>
      <c r="UX33" s="205"/>
      <c r="UY33" s="205"/>
      <c r="UZ33" s="205"/>
      <c r="VA33" s="205"/>
      <c r="VB33" s="205"/>
      <c r="VC33" s="205"/>
      <c r="VD33" s="205"/>
      <c r="VE33" s="205"/>
      <c r="VF33" s="205"/>
      <c r="VG33" s="205"/>
      <c r="VH33" s="205"/>
      <c r="VI33" s="205"/>
      <c r="VJ33" s="205"/>
      <c r="VK33" s="205"/>
      <c r="VL33" s="205"/>
      <c r="VM33" s="205"/>
      <c r="VN33" s="205"/>
      <c r="VO33" s="205"/>
      <c r="VP33" s="205"/>
      <c r="VQ33" s="205"/>
      <c r="VR33" s="205"/>
      <c r="VS33" s="205"/>
      <c r="VT33" s="205"/>
      <c r="VU33" s="205"/>
      <c r="VV33" s="205"/>
      <c r="VW33" s="205"/>
      <c r="VX33" s="205"/>
      <c r="VY33" s="205"/>
      <c r="VZ33" s="205"/>
      <c r="WA33" s="205"/>
      <c r="WB33" s="205"/>
      <c r="WC33" s="205"/>
      <c r="WD33" s="205"/>
      <c r="WE33" s="205"/>
      <c r="WF33" s="205"/>
      <c r="WG33" s="205"/>
      <c r="WH33" s="205"/>
      <c r="WI33" s="205"/>
      <c r="WJ33" s="205"/>
      <c r="WK33" s="205"/>
      <c r="WL33" s="205"/>
      <c r="WM33" s="205"/>
      <c r="WN33" s="205"/>
      <c r="WO33" s="205"/>
      <c r="WP33" s="205"/>
      <c r="WQ33" s="205"/>
      <c r="WR33" s="205"/>
      <c r="WS33" s="205"/>
      <c r="WT33" s="205"/>
      <c r="WU33" s="205"/>
      <c r="WV33" s="205"/>
      <c r="WW33" s="205"/>
      <c r="WX33" s="205"/>
      <c r="WY33" s="205"/>
      <c r="WZ33" s="205"/>
      <c r="XA33" s="205"/>
      <c r="XB33" s="205"/>
      <c r="XC33" s="205"/>
      <c r="XD33" s="205"/>
      <c r="XE33" s="205"/>
      <c r="XF33" s="205"/>
      <c r="XG33" s="205"/>
      <c r="XH33" s="205"/>
      <c r="XI33" s="205"/>
      <c r="XJ33" s="205"/>
      <c r="XK33" s="205"/>
      <c r="XL33" s="205"/>
      <c r="XM33" s="205"/>
      <c r="XN33" s="205"/>
      <c r="XO33" s="205"/>
      <c r="XP33" s="205"/>
      <c r="XQ33" s="205"/>
      <c r="XR33" s="205"/>
      <c r="XS33" s="205"/>
      <c r="XT33" s="205"/>
    </row>
    <row r="34" spans="1:644" customFormat="1">
      <c r="A34" s="161"/>
      <c r="B34" s="92"/>
      <c r="C34" s="165"/>
      <c r="D34" s="166"/>
      <c r="E34" s="166"/>
      <c r="F34" s="164"/>
      <c r="G34" s="165"/>
      <c r="H34" s="166"/>
      <c r="I34" s="166"/>
      <c r="J34" s="164"/>
      <c r="K34" s="205"/>
      <c r="L34" s="205"/>
      <c r="M34" s="161"/>
      <c r="N34" s="92"/>
      <c r="O34" s="165"/>
      <c r="P34" s="166"/>
      <c r="Q34" s="166"/>
      <c r="R34" s="164"/>
      <c r="S34" s="165"/>
      <c r="T34" s="166"/>
      <c r="U34" s="166"/>
      <c r="V34" s="164"/>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205"/>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C34" s="205"/>
      <c r="CD34" s="205"/>
      <c r="CE34" s="205"/>
      <c r="CF34" s="205"/>
      <c r="CG34" s="205"/>
      <c r="CH34" s="205"/>
      <c r="CI34" s="205"/>
      <c r="CJ34" s="205"/>
      <c r="CK34" s="205"/>
      <c r="CL34" s="205"/>
      <c r="CM34" s="205"/>
      <c r="CN34" s="205"/>
      <c r="CO34" s="205"/>
      <c r="CP34" s="205"/>
      <c r="CQ34" s="205"/>
      <c r="CR34" s="205"/>
      <c r="CS34" s="205"/>
      <c r="CT34" s="205"/>
      <c r="CU34" s="205"/>
      <c r="CV34" s="205"/>
      <c r="CW34" s="205"/>
      <c r="CX34" s="205"/>
      <c r="CY34" s="205"/>
      <c r="CZ34" s="205"/>
      <c r="DA34" s="205"/>
      <c r="DB34" s="205"/>
      <c r="DC34" s="205"/>
      <c r="DD34" s="205"/>
      <c r="DE34" s="205"/>
      <c r="DF34" s="205"/>
      <c r="DG34" s="205"/>
      <c r="DH34" s="205"/>
      <c r="DI34" s="205"/>
      <c r="DJ34" s="205"/>
      <c r="DK34" s="205"/>
      <c r="DL34" s="205"/>
      <c r="DM34" s="205"/>
      <c r="DN34" s="205"/>
      <c r="DO34" s="205"/>
      <c r="DP34" s="205"/>
      <c r="DQ34" s="205"/>
      <c r="DR34" s="205"/>
      <c r="DS34" s="205"/>
      <c r="DT34" s="205"/>
      <c r="DU34" s="205"/>
      <c r="DV34" s="205"/>
      <c r="DW34" s="205"/>
      <c r="DX34" s="205"/>
      <c r="DY34" s="205"/>
      <c r="DZ34" s="205"/>
      <c r="EA34" s="205"/>
      <c r="EB34" s="205"/>
      <c r="EC34" s="205"/>
      <c r="ED34" s="205"/>
      <c r="EE34" s="205"/>
      <c r="EF34" s="205"/>
      <c r="EG34" s="205"/>
      <c r="EH34" s="205"/>
      <c r="EI34" s="205"/>
      <c r="EJ34" s="205"/>
      <c r="EK34" s="205"/>
      <c r="EL34" s="205"/>
      <c r="EM34" s="205"/>
      <c r="EN34" s="205"/>
      <c r="EO34" s="205"/>
      <c r="EP34" s="205"/>
      <c r="EQ34" s="205"/>
      <c r="ER34" s="205"/>
      <c r="ES34" s="205"/>
      <c r="ET34" s="205"/>
      <c r="EU34" s="205"/>
      <c r="EV34" s="205"/>
      <c r="EW34" s="205"/>
      <c r="EX34" s="205"/>
      <c r="EY34" s="205"/>
      <c r="EZ34" s="205"/>
      <c r="FA34" s="205"/>
      <c r="FB34" s="205"/>
      <c r="FC34" s="205"/>
      <c r="FD34" s="205"/>
      <c r="FE34" s="205"/>
      <c r="FF34" s="205"/>
      <c r="FG34" s="205"/>
      <c r="FH34" s="205"/>
      <c r="FI34" s="205"/>
      <c r="FJ34" s="205"/>
      <c r="FK34" s="205"/>
      <c r="FL34" s="205"/>
      <c r="FM34" s="205"/>
      <c r="FN34" s="205"/>
      <c r="FO34" s="205"/>
      <c r="FP34" s="205"/>
      <c r="FQ34" s="205"/>
      <c r="FR34" s="205"/>
      <c r="FS34" s="205"/>
      <c r="FT34" s="205"/>
      <c r="FU34" s="205"/>
      <c r="FV34" s="205"/>
      <c r="FW34" s="205"/>
      <c r="FX34" s="205"/>
      <c r="FY34" s="205"/>
      <c r="FZ34" s="205"/>
      <c r="GA34" s="205"/>
      <c r="GB34" s="205"/>
      <c r="GC34" s="205"/>
      <c r="GD34" s="205"/>
      <c r="GE34" s="205"/>
      <c r="GF34" s="205"/>
      <c r="GG34" s="205"/>
      <c r="GH34" s="205"/>
      <c r="GI34" s="205"/>
      <c r="GJ34" s="205"/>
      <c r="GK34" s="205"/>
      <c r="GL34" s="205"/>
      <c r="GM34" s="205"/>
      <c r="GN34" s="205"/>
      <c r="GO34" s="205"/>
      <c r="GP34" s="205"/>
      <c r="GQ34" s="205"/>
      <c r="GR34" s="205"/>
      <c r="GS34" s="205"/>
      <c r="GT34" s="205"/>
      <c r="GU34" s="205"/>
      <c r="GV34" s="205"/>
      <c r="GW34" s="205"/>
      <c r="GX34" s="205"/>
      <c r="GY34" s="205"/>
      <c r="GZ34" s="205"/>
      <c r="HA34" s="205"/>
      <c r="HB34" s="205"/>
      <c r="HC34" s="205"/>
      <c r="HD34" s="205"/>
      <c r="HE34" s="205"/>
      <c r="HF34" s="205"/>
      <c r="HG34" s="205"/>
      <c r="HH34" s="205"/>
      <c r="HI34" s="205"/>
      <c r="HJ34" s="205"/>
      <c r="HK34" s="205"/>
      <c r="HL34" s="205"/>
      <c r="HM34" s="205"/>
      <c r="HN34" s="205"/>
      <c r="HO34" s="205"/>
      <c r="HP34" s="205"/>
      <c r="HQ34" s="205"/>
      <c r="HR34" s="205"/>
      <c r="HS34" s="205"/>
      <c r="HT34" s="205"/>
      <c r="HU34" s="205"/>
      <c r="HV34" s="205"/>
      <c r="HW34" s="205"/>
      <c r="HX34" s="205"/>
      <c r="HY34" s="205"/>
      <c r="HZ34" s="205"/>
      <c r="IA34" s="205"/>
      <c r="IB34" s="205"/>
      <c r="IC34" s="205"/>
      <c r="ID34" s="205"/>
      <c r="IE34" s="205"/>
      <c r="IF34" s="205"/>
      <c r="IG34" s="205"/>
      <c r="IH34" s="205"/>
      <c r="II34" s="205"/>
      <c r="IJ34" s="205"/>
      <c r="IK34" s="205"/>
      <c r="IL34" s="205"/>
      <c r="IM34" s="205"/>
      <c r="IN34" s="205"/>
      <c r="IO34" s="205"/>
      <c r="IP34" s="205"/>
      <c r="IQ34" s="205"/>
      <c r="IR34" s="205"/>
      <c r="IS34" s="205"/>
      <c r="IT34" s="205"/>
      <c r="IU34" s="205"/>
      <c r="IV34" s="205"/>
      <c r="IW34" s="205"/>
      <c r="IX34" s="205"/>
      <c r="IY34" s="205"/>
      <c r="IZ34" s="205"/>
      <c r="JA34" s="205"/>
      <c r="JB34" s="205"/>
      <c r="JC34" s="205"/>
      <c r="JD34" s="205"/>
      <c r="JE34" s="205"/>
      <c r="JF34" s="205"/>
      <c r="JG34" s="205"/>
      <c r="JH34" s="205"/>
      <c r="JI34" s="205"/>
      <c r="JJ34" s="205"/>
      <c r="JK34" s="205"/>
      <c r="JL34" s="205"/>
      <c r="JM34" s="205"/>
      <c r="JN34" s="205"/>
      <c r="JO34" s="205"/>
      <c r="JP34" s="205"/>
      <c r="JQ34" s="205"/>
      <c r="JR34" s="205"/>
      <c r="JS34" s="205"/>
      <c r="JT34" s="205"/>
      <c r="JU34" s="205"/>
      <c r="JV34" s="205"/>
      <c r="JW34" s="205"/>
      <c r="JX34" s="205"/>
      <c r="JY34" s="205"/>
      <c r="JZ34" s="205"/>
      <c r="KA34" s="205"/>
      <c r="KB34" s="205"/>
      <c r="KC34" s="205"/>
      <c r="KD34" s="205"/>
      <c r="KE34" s="205"/>
      <c r="KF34" s="205"/>
      <c r="KG34" s="205"/>
      <c r="KH34" s="205"/>
      <c r="KI34" s="205"/>
      <c r="KJ34" s="205"/>
      <c r="KK34" s="205"/>
      <c r="KL34" s="205"/>
      <c r="KM34" s="205"/>
      <c r="KN34" s="205"/>
      <c r="KO34" s="205"/>
      <c r="KP34" s="205"/>
      <c r="KQ34" s="205"/>
      <c r="KR34" s="205"/>
      <c r="KS34" s="205"/>
      <c r="KT34" s="205"/>
      <c r="KU34" s="205"/>
      <c r="KV34" s="205"/>
      <c r="KW34" s="205"/>
      <c r="KX34" s="205"/>
      <c r="KY34" s="205"/>
      <c r="KZ34" s="205"/>
      <c r="LA34" s="205"/>
      <c r="LB34" s="205"/>
      <c r="LC34" s="205"/>
      <c r="LD34" s="205"/>
      <c r="LE34" s="205"/>
      <c r="LF34" s="205"/>
      <c r="LG34" s="205"/>
      <c r="LH34" s="205"/>
      <c r="LI34" s="205"/>
      <c r="LJ34" s="205"/>
      <c r="LK34" s="205"/>
      <c r="LL34" s="205"/>
      <c r="LM34" s="205"/>
      <c r="LN34" s="205"/>
      <c r="LO34" s="205"/>
      <c r="LP34" s="205"/>
      <c r="LQ34" s="205"/>
      <c r="LR34" s="205"/>
      <c r="LS34" s="205"/>
      <c r="LT34" s="205"/>
      <c r="LU34" s="205"/>
      <c r="LV34" s="205"/>
      <c r="LW34" s="205"/>
      <c r="LX34" s="205"/>
      <c r="LY34" s="205"/>
      <c r="LZ34" s="205"/>
      <c r="MA34" s="205"/>
      <c r="MB34" s="205"/>
      <c r="MC34" s="205"/>
      <c r="MD34" s="205"/>
      <c r="ME34" s="205"/>
      <c r="MF34" s="205"/>
      <c r="MG34" s="205"/>
      <c r="MH34" s="205"/>
      <c r="MI34" s="205"/>
      <c r="MJ34" s="205"/>
      <c r="MK34" s="205"/>
      <c r="ML34" s="205"/>
      <c r="MM34" s="205"/>
      <c r="MN34" s="205"/>
      <c r="MO34" s="205"/>
      <c r="MP34" s="205"/>
      <c r="MQ34" s="205"/>
      <c r="MR34" s="205"/>
      <c r="MS34" s="205"/>
      <c r="MT34" s="205"/>
      <c r="MU34" s="205"/>
      <c r="MV34" s="205"/>
      <c r="MW34" s="205"/>
      <c r="MX34" s="205"/>
      <c r="MY34" s="205"/>
      <c r="MZ34" s="205"/>
      <c r="NA34" s="205"/>
      <c r="NB34" s="205"/>
      <c r="NC34" s="205"/>
      <c r="ND34" s="205"/>
      <c r="NE34" s="205"/>
      <c r="NF34" s="205"/>
      <c r="NG34" s="205"/>
      <c r="NH34" s="205"/>
      <c r="NI34" s="205"/>
      <c r="NJ34" s="205"/>
      <c r="NK34" s="205"/>
      <c r="NL34" s="205"/>
      <c r="NM34" s="205"/>
      <c r="NN34" s="205"/>
      <c r="NO34" s="205"/>
      <c r="NP34" s="205"/>
      <c r="NQ34" s="205"/>
      <c r="NR34" s="205"/>
      <c r="NS34" s="205"/>
      <c r="NT34" s="205"/>
      <c r="NU34" s="205"/>
      <c r="NV34" s="205"/>
      <c r="NW34" s="205"/>
      <c r="NX34" s="205"/>
      <c r="NY34" s="205"/>
      <c r="NZ34" s="205"/>
      <c r="OA34" s="205"/>
      <c r="OB34" s="205"/>
      <c r="OC34" s="205"/>
      <c r="OD34" s="205"/>
      <c r="OE34" s="205"/>
      <c r="OF34" s="205"/>
      <c r="OG34" s="205"/>
      <c r="OH34" s="205"/>
      <c r="OI34" s="205"/>
      <c r="OJ34" s="205"/>
      <c r="OK34" s="205"/>
      <c r="OL34" s="205"/>
      <c r="OM34" s="205"/>
      <c r="ON34" s="205"/>
      <c r="OO34" s="205"/>
      <c r="OP34" s="205"/>
      <c r="OQ34" s="205"/>
      <c r="OR34" s="205"/>
      <c r="OS34" s="205"/>
      <c r="OT34" s="205"/>
      <c r="OU34" s="205"/>
      <c r="OV34" s="205"/>
      <c r="OW34" s="205"/>
      <c r="OX34" s="205"/>
      <c r="OY34" s="205"/>
      <c r="OZ34" s="205"/>
      <c r="PA34" s="205"/>
      <c r="PB34" s="205"/>
      <c r="PC34" s="205"/>
      <c r="PD34" s="205"/>
      <c r="PE34" s="205"/>
      <c r="PF34" s="205"/>
      <c r="PG34" s="205"/>
      <c r="PH34" s="205"/>
      <c r="PI34" s="205"/>
      <c r="PJ34" s="205"/>
      <c r="PK34" s="205"/>
      <c r="PL34" s="205"/>
      <c r="PM34" s="205"/>
      <c r="PN34" s="205"/>
      <c r="PO34" s="205"/>
      <c r="PP34" s="205"/>
      <c r="PQ34" s="205"/>
      <c r="PR34" s="205"/>
      <c r="PS34" s="205"/>
      <c r="PT34" s="205"/>
      <c r="PU34" s="205"/>
      <c r="PV34" s="205"/>
      <c r="PW34" s="205"/>
      <c r="PX34" s="205"/>
      <c r="PY34" s="205"/>
      <c r="PZ34" s="205"/>
      <c r="QA34" s="205"/>
      <c r="QB34" s="205"/>
      <c r="QC34" s="205"/>
      <c r="QD34" s="205"/>
      <c r="QE34" s="205"/>
      <c r="QF34" s="205"/>
      <c r="QG34" s="205"/>
      <c r="QH34" s="205"/>
      <c r="QI34" s="205"/>
      <c r="QJ34" s="205"/>
      <c r="QK34" s="205"/>
      <c r="QL34" s="205"/>
      <c r="QM34" s="205"/>
      <c r="QN34" s="205"/>
      <c r="QO34" s="205"/>
      <c r="QP34" s="205"/>
      <c r="QQ34" s="205"/>
      <c r="QR34" s="205"/>
      <c r="QS34" s="205"/>
      <c r="QT34" s="205"/>
      <c r="QU34" s="205"/>
      <c r="QV34" s="205"/>
      <c r="QW34" s="205"/>
      <c r="QX34" s="205"/>
      <c r="QY34" s="205"/>
      <c r="QZ34" s="205"/>
      <c r="RA34" s="205"/>
      <c r="RB34" s="205"/>
      <c r="RC34" s="205"/>
      <c r="RD34" s="205"/>
      <c r="RE34" s="205"/>
      <c r="RF34" s="205"/>
      <c r="RG34" s="205"/>
      <c r="RH34" s="205"/>
      <c r="RI34" s="205"/>
      <c r="RJ34" s="205"/>
      <c r="RK34" s="205"/>
      <c r="RL34" s="205"/>
      <c r="RM34" s="205"/>
      <c r="RN34" s="205"/>
      <c r="RO34" s="205"/>
      <c r="RP34" s="205"/>
      <c r="RQ34" s="205"/>
      <c r="RR34" s="205"/>
      <c r="RS34" s="205"/>
      <c r="RT34" s="205"/>
      <c r="RU34" s="205"/>
      <c r="RV34" s="205"/>
      <c r="RW34" s="205"/>
      <c r="RX34" s="205"/>
      <c r="RY34" s="205"/>
      <c r="RZ34" s="205"/>
      <c r="SA34" s="205"/>
      <c r="SB34" s="205"/>
      <c r="SC34" s="205"/>
      <c r="SD34" s="205"/>
      <c r="SE34" s="205"/>
      <c r="SF34" s="205"/>
      <c r="SG34" s="205"/>
      <c r="SH34" s="205"/>
      <c r="SI34" s="205"/>
      <c r="SJ34" s="205"/>
      <c r="SK34" s="205"/>
      <c r="SL34" s="205"/>
      <c r="SM34" s="205"/>
      <c r="SN34" s="205"/>
      <c r="SO34" s="205"/>
      <c r="SP34" s="205"/>
      <c r="SQ34" s="205"/>
      <c r="SR34" s="205"/>
      <c r="SS34" s="205"/>
      <c r="ST34" s="205"/>
      <c r="SU34" s="205"/>
      <c r="SV34" s="205"/>
      <c r="SW34" s="205"/>
      <c r="SX34" s="205"/>
      <c r="SY34" s="205"/>
      <c r="SZ34" s="205"/>
      <c r="TA34" s="205"/>
      <c r="TB34" s="205"/>
      <c r="TC34" s="205"/>
      <c r="TD34" s="205"/>
      <c r="TE34" s="205"/>
      <c r="TF34" s="205"/>
      <c r="TG34" s="205"/>
      <c r="TH34" s="205"/>
      <c r="TI34" s="205"/>
      <c r="TJ34" s="205"/>
      <c r="TK34" s="205"/>
      <c r="TL34" s="205"/>
      <c r="TM34" s="205"/>
      <c r="TN34" s="205"/>
      <c r="TO34" s="205"/>
      <c r="TP34" s="205"/>
      <c r="TQ34" s="205"/>
      <c r="TR34" s="205"/>
      <c r="TS34" s="205"/>
      <c r="TT34" s="205"/>
      <c r="TU34" s="205"/>
      <c r="TV34" s="205"/>
      <c r="TW34" s="205"/>
      <c r="TX34" s="205"/>
      <c r="TY34" s="205"/>
      <c r="TZ34" s="205"/>
      <c r="UA34" s="205"/>
      <c r="UB34" s="205"/>
      <c r="UC34" s="205"/>
      <c r="UD34" s="205"/>
      <c r="UE34" s="205"/>
      <c r="UF34" s="205"/>
      <c r="UG34" s="205"/>
      <c r="UH34" s="205"/>
      <c r="UI34" s="205"/>
      <c r="UJ34" s="205"/>
      <c r="UK34" s="205"/>
      <c r="UL34" s="205"/>
      <c r="UM34" s="205"/>
      <c r="UN34" s="205"/>
      <c r="UO34" s="205"/>
      <c r="UP34" s="205"/>
      <c r="UQ34" s="205"/>
      <c r="UR34" s="205"/>
      <c r="US34" s="205"/>
      <c r="UT34" s="205"/>
      <c r="UU34" s="205"/>
      <c r="UV34" s="205"/>
      <c r="UW34" s="205"/>
      <c r="UX34" s="205"/>
      <c r="UY34" s="205"/>
      <c r="UZ34" s="205"/>
      <c r="VA34" s="205"/>
      <c r="VB34" s="205"/>
      <c r="VC34" s="205"/>
      <c r="VD34" s="205"/>
      <c r="VE34" s="205"/>
      <c r="VF34" s="205"/>
      <c r="VG34" s="205"/>
      <c r="VH34" s="205"/>
      <c r="VI34" s="205"/>
      <c r="VJ34" s="205"/>
      <c r="VK34" s="205"/>
      <c r="VL34" s="205"/>
      <c r="VM34" s="205"/>
      <c r="VN34" s="205"/>
      <c r="VO34" s="205"/>
      <c r="VP34" s="205"/>
      <c r="VQ34" s="205"/>
      <c r="VR34" s="205"/>
      <c r="VS34" s="205"/>
      <c r="VT34" s="205"/>
      <c r="VU34" s="205"/>
      <c r="VV34" s="205"/>
      <c r="VW34" s="205"/>
      <c r="VX34" s="205"/>
      <c r="VY34" s="205"/>
      <c r="VZ34" s="205"/>
      <c r="WA34" s="205"/>
      <c r="WB34" s="205"/>
      <c r="WC34" s="205"/>
      <c r="WD34" s="205"/>
      <c r="WE34" s="205"/>
      <c r="WF34" s="205"/>
      <c r="WG34" s="205"/>
      <c r="WH34" s="205"/>
      <c r="WI34" s="205"/>
      <c r="WJ34" s="205"/>
      <c r="WK34" s="205"/>
      <c r="WL34" s="205"/>
      <c r="WM34" s="205"/>
      <c r="WN34" s="205"/>
      <c r="WO34" s="205"/>
      <c r="WP34" s="205"/>
      <c r="WQ34" s="205"/>
      <c r="WR34" s="205"/>
      <c r="WS34" s="205"/>
      <c r="WT34" s="205"/>
      <c r="WU34" s="205"/>
      <c r="WV34" s="205"/>
      <c r="WW34" s="205"/>
      <c r="WX34" s="205"/>
      <c r="WY34" s="205"/>
      <c r="WZ34" s="205"/>
      <c r="XA34" s="205"/>
      <c r="XB34" s="205"/>
      <c r="XC34" s="205"/>
      <c r="XD34" s="205"/>
      <c r="XE34" s="205"/>
      <c r="XF34" s="205"/>
      <c r="XG34" s="205"/>
      <c r="XH34" s="205"/>
      <c r="XI34" s="205"/>
      <c r="XJ34" s="205"/>
      <c r="XK34" s="205"/>
      <c r="XL34" s="205"/>
      <c r="XM34" s="205"/>
      <c r="XN34" s="205"/>
      <c r="XO34" s="205"/>
      <c r="XP34" s="205"/>
      <c r="XQ34" s="205"/>
      <c r="XR34" s="205"/>
      <c r="XS34" s="205"/>
      <c r="XT34" s="205"/>
    </row>
    <row r="35" spans="1:644" customFormat="1">
      <c r="A35" s="167"/>
      <c r="B35" s="168" t="s">
        <v>43</v>
      </c>
      <c r="C35" s="169"/>
      <c r="D35" s="170"/>
      <c r="E35" s="170"/>
      <c r="F35" s="171"/>
      <c r="G35" s="169"/>
      <c r="H35" s="170"/>
      <c r="I35" s="170"/>
      <c r="J35" s="171"/>
      <c r="K35" s="205"/>
      <c r="L35" s="205"/>
      <c r="M35" s="167"/>
      <c r="N35" s="168" t="s">
        <v>43</v>
      </c>
      <c r="O35" s="169"/>
      <c r="P35" s="170"/>
      <c r="Q35" s="170"/>
      <c r="R35" s="171"/>
      <c r="S35" s="169"/>
      <c r="T35" s="170"/>
      <c r="U35" s="170"/>
      <c r="V35" s="171"/>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5"/>
      <c r="BQ35" s="205"/>
      <c r="BR35" s="205"/>
      <c r="BS35" s="205"/>
      <c r="BT35" s="205"/>
      <c r="BU35" s="205"/>
      <c r="BV35" s="205"/>
      <c r="BW35" s="205"/>
      <c r="BX35" s="205"/>
      <c r="BY35" s="205"/>
      <c r="BZ35" s="205"/>
      <c r="CA35" s="205"/>
      <c r="CB35" s="205"/>
      <c r="CC35" s="205"/>
      <c r="CD35" s="205"/>
      <c r="CE35" s="205"/>
      <c r="CF35" s="205"/>
      <c r="CG35" s="205"/>
      <c r="CH35" s="205"/>
      <c r="CI35" s="205"/>
      <c r="CJ35" s="205"/>
      <c r="CK35" s="205"/>
      <c r="CL35" s="205"/>
      <c r="CM35" s="205"/>
      <c r="CN35" s="205"/>
      <c r="CO35" s="205"/>
      <c r="CP35" s="205"/>
      <c r="CQ35" s="205"/>
      <c r="CR35" s="205"/>
      <c r="CS35" s="205"/>
      <c r="CT35" s="205"/>
      <c r="CU35" s="205"/>
      <c r="CV35" s="205"/>
      <c r="CW35" s="205"/>
      <c r="CX35" s="205"/>
      <c r="CY35" s="205"/>
      <c r="CZ35" s="205"/>
      <c r="DA35" s="205"/>
      <c r="DB35" s="205"/>
      <c r="DC35" s="205"/>
      <c r="DD35" s="205"/>
      <c r="DE35" s="205"/>
      <c r="DF35" s="205"/>
      <c r="DG35" s="205"/>
      <c r="DH35" s="205"/>
      <c r="DI35" s="205"/>
      <c r="DJ35" s="205"/>
      <c r="DK35" s="205"/>
      <c r="DL35" s="205"/>
      <c r="DM35" s="205"/>
      <c r="DN35" s="205"/>
      <c r="DO35" s="205"/>
      <c r="DP35" s="205"/>
      <c r="DQ35" s="205"/>
      <c r="DR35" s="205"/>
      <c r="DS35" s="205"/>
      <c r="DT35" s="205"/>
      <c r="DU35" s="205"/>
      <c r="DV35" s="205"/>
      <c r="DW35" s="205"/>
      <c r="DX35" s="205"/>
      <c r="DY35" s="205"/>
      <c r="DZ35" s="205"/>
      <c r="EA35" s="205"/>
      <c r="EB35" s="205"/>
      <c r="EC35" s="205"/>
      <c r="ED35" s="205"/>
      <c r="EE35" s="205"/>
      <c r="EF35" s="205"/>
      <c r="EG35" s="205"/>
      <c r="EH35" s="205"/>
      <c r="EI35" s="205"/>
      <c r="EJ35" s="205"/>
      <c r="EK35" s="205"/>
      <c r="EL35" s="205"/>
      <c r="EM35" s="205"/>
      <c r="EN35" s="205"/>
      <c r="EO35" s="205"/>
      <c r="EP35" s="205"/>
      <c r="EQ35" s="205"/>
      <c r="ER35" s="205"/>
      <c r="ES35" s="205"/>
      <c r="ET35" s="205"/>
      <c r="EU35" s="205"/>
      <c r="EV35" s="205"/>
      <c r="EW35" s="205"/>
      <c r="EX35" s="205"/>
      <c r="EY35" s="205"/>
      <c r="EZ35" s="205"/>
      <c r="FA35" s="205"/>
      <c r="FB35" s="205"/>
      <c r="FC35" s="205"/>
      <c r="FD35" s="205"/>
      <c r="FE35" s="205"/>
      <c r="FF35" s="205"/>
      <c r="FG35" s="205"/>
      <c r="FH35" s="205"/>
      <c r="FI35" s="205"/>
      <c r="FJ35" s="205"/>
      <c r="FK35" s="205"/>
      <c r="FL35" s="205"/>
      <c r="FM35" s="205"/>
      <c r="FN35" s="205"/>
      <c r="FO35" s="205"/>
      <c r="FP35" s="205"/>
      <c r="FQ35" s="205"/>
      <c r="FR35" s="205"/>
      <c r="FS35" s="205"/>
      <c r="FT35" s="205"/>
      <c r="FU35" s="205"/>
      <c r="FV35" s="205"/>
      <c r="FW35" s="205"/>
      <c r="FX35" s="205"/>
      <c r="FY35" s="205"/>
      <c r="FZ35" s="205"/>
      <c r="GA35" s="205"/>
      <c r="GB35" s="205"/>
      <c r="GC35" s="205"/>
      <c r="GD35" s="205"/>
      <c r="GE35" s="205"/>
      <c r="GF35" s="205"/>
      <c r="GG35" s="205"/>
      <c r="GH35" s="205"/>
      <c r="GI35" s="205"/>
      <c r="GJ35" s="205"/>
      <c r="GK35" s="205"/>
      <c r="GL35" s="205"/>
      <c r="GM35" s="205"/>
      <c r="GN35" s="205"/>
      <c r="GO35" s="205"/>
      <c r="GP35" s="205"/>
      <c r="GQ35" s="205"/>
      <c r="GR35" s="205"/>
      <c r="GS35" s="205"/>
      <c r="GT35" s="205"/>
      <c r="GU35" s="205"/>
      <c r="GV35" s="205"/>
      <c r="GW35" s="205"/>
      <c r="GX35" s="205"/>
      <c r="GY35" s="205"/>
      <c r="GZ35" s="205"/>
      <c r="HA35" s="205"/>
      <c r="HB35" s="205"/>
      <c r="HC35" s="205"/>
      <c r="HD35" s="205"/>
      <c r="HE35" s="205"/>
      <c r="HF35" s="205"/>
      <c r="HG35" s="205"/>
      <c r="HH35" s="205"/>
      <c r="HI35" s="205"/>
      <c r="HJ35" s="205"/>
      <c r="HK35" s="205"/>
      <c r="HL35" s="205"/>
      <c r="HM35" s="205"/>
      <c r="HN35" s="205"/>
      <c r="HO35" s="205"/>
      <c r="HP35" s="205"/>
      <c r="HQ35" s="205"/>
      <c r="HR35" s="205"/>
      <c r="HS35" s="205"/>
      <c r="HT35" s="205"/>
      <c r="HU35" s="205"/>
      <c r="HV35" s="205"/>
      <c r="HW35" s="205"/>
      <c r="HX35" s="205"/>
      <c r="HY35" s="205"/>
      <c r="HZ35" s="205"/>
      <c r="IA35" s="205"/>
      <c r="IB35" s="205"/>
      <c r="IC35" s="205"/>
      <c r="ID35" s="205"/>
      <c r="IE35" s="205"/>
      <c r="IF35" s="205"/>
      <c r="IG35" s="205"/>
      <c r="IH35" s="205"/>
      <c r="II35" s="205"/>
      <c r="IJ35" s="205"/>
      <c r="IK35" s="205"/>
      <c r="IL35" s="205"/>
      <c r="IM35" s="205"/>
      <c r="IN35" s="205"/>
      <c r="IO35" s="205"/>
      <c r="IP35" s="205"/>
      <c r="IQ35" s="205"/>
      <c r="IR35" s="205"/>
      <c r="IS35" s="205"/>
      <c r="IT35" s="205"/>
      <c r="IU35" s="205"/>
      <c r="IV35" s="205"/>
      <c r="IW35" s="205"/>
      <c r="IX35" s="205"/>
      <c r="IY35" s="205"/>
      <c r="IZ35" s="205"/>
      <c r="JA35" s="205"/>
      <c r="JB35" s="205"/>
      <c r="JC35" s="205"/>
      <c r="JD35" s="205"/>
      <c r="JE35" s="205"/>
      <c r="JF35" s="205"/>
      <c r="JG35" s="205"/>
      <c r="JH35" s="205"/>
      <c r="JI35" s="205"/>
      <c r="JJ35" s="205"/>
      <c r="JK35" s="205"/>
      <c r="JL35" s="205"/>
      <c r="JM35" s="205"/>
      <c r="JN35" s="205"/>
      <c r="JO35" s="205"/>
      <c r="JP35" s="205"/>
      <c r="JQ35" s="205"/>
      <c r="JR35" s="205"/>
      <c r="JS35" s="205"/>
      <c r="JT35" s="205"/>
      <c r="JU35" s="205"/>
      <c r="JV35" s="205"/>
      <c r="JW35" s="205"/>
      <c r="JX35" s="205"/>
      <c r="JY35" s="205"/>
      <c r="JZ35" s="205"/>
      <c r="KA35" s="205"/>
      <c r="KB35" s="205"/>
      <c r="KC35" s="205"/>
      <c r="KD35" s="205"/>
      <c r="KE35" s="205"/>
      <c r="KF35" s="205"/>
      <c r="KG35" s="205"/>
      <c r="KH35" s="205"/>
      <c r="KI35" s="205"/>
      <c r="KJ35" s="205"/>
      <c r="KK35" s="205"/>
      <c r="KL35" s="205"/>
      <c r="KM35" s="205"/>
      <c r="KN35" s="205"/>
      <c r="KO35" s="205"/>
      <c r="KP35" s="205"/>
      <c r="KQ35" s="205"/>
      <c r="KR35" s="205"/>
      <c r="KS35" s="205"/>
      <c r="KT35" s="205"/>
      <c r="KU35" s="205"/>
      <c r="KV35" s="205"/>
      <c r="KW35" s="205"/>
      <c r="KX35" s="205"/>
      <c r="KY35" s="205"/>
      <c r="KZ35" s="205"/>
      <c r="LA35" s="205"/>
      <c r="LB35" s="205"/>
      <c r="LC35" s="205"/>
      <c r="LD35" s="205"/>
      <c r="LE35" s="205"/>
      <c r="LF35" s="205"/>
      <c r="LG35" s="205"/>
      <c r="LH35" s="205"/>
      <c r="LI35" s="205"/>
      <c r="LJ35" s="205"/>
      <c r="LK35" s="205"/>
      <c r="LL35" s="205"/>
      <c r="LM35" s="205"/>
      <c r="LN35" s="205"/>
      <c r="LO35" s="205"/>
      <c r="LP35" s="205"/>
      <c r="LQ35" s="205"/>
      <c r="LR35" s="205"/>
      <c r="LS35" s="205"/>
      <c r="LT35" s="205"/>
      <c r="LU35" s="205"/>
      <c r="LV35" s="205"/>
      <c r="LW35" s="205"/>
      <c r="LX35" s="205"/>
      <c r="LY35" s="205"/>
      <c r="LZ35" s="205"/>
      <c r="MA35" s="205"/>
      <c r="MB35" s="205"/>
      <c r="MC35" s="205"/>
      <c r="MD35" s="205"/>
      <c r="ME35" s="205"/>
      <c r="MF35" s="205"/>
      <c r="MG35" s="205"/>
      <c r="MH35" s="205"/>
      <c r="MI35" s="205"/>
      <c r="MJ35" s="205"/>
      <c r="MK35" s="205"/>
      <c r="ML35" s="205"/>
      <c r="MM35" s="205"/>
      <c r="MN35" s="205"/>
      <c r="MO35" s="205"/>
      <c r="MP35" s="205"/>
      <c r="MQ35" s="205"/>
      <c r="MR35" s="205"/>
      <c r="MS35" s="205"/>
      <c r="MT35" s="205"/>
      <c r="MU35" s="205"/>
      <c r="MV35" s="205"/>
      <c r="MW35" s="205"/>
      <c r="MX35" s="205"/>
      <c r="MY35" s="205"/>
      <c r="MZ35" s="205"/>
      <c r="NA35" s="205"/>
      <c r="NB35" s="205"/>
      <c r="NC35" s="205"/>
      <c r="ND35" s="205"/>
      <c r="NE35" s="205"/>
      <c r="NF35" s="205"/>
      <c r="NG35" s="205"/>
      <c r="NH35" s="205"/>
      <c r="NI35" s="205"/>
      <c r="NJ35" s="205"/>
      <c r="NK35" s="205"/>
      <c r="NL35" s="205"/>
      <c r="NM35" s="205"/>
      <c r="NN35" s="205"/>
      <c r="NO35" s="205"/>
      <c r="NP35" s="205"/>
      <c r="NQ35" s="205"/>
      <c r="NR35" s="205"/>
      <c r="NS35" s="205"/>
      <c r="NT35" s="205"/>
      <c r="NU35" s="205"/>
      <c r="NV35" s="205"/>
      <c r="NW35" s="205"/>
      <c r="NX35" s="205"/>
      <c r="NY35" s="205"/>
      <c r="NZ35" s="205"/>
      <c r="OA35" s="205"/>
      <c r="OB35" s="205"/>
      <c r="OC35" s="205"/>
      <c r="OD35" s="205"/>
      <c r="OE35" s="205"/>
      <c r="OF35" s="205"/>
      <c r="OG35" s="205"/>
      <c r="OH35" s="205"/>
      <c r="OI35" s="205"/>
      <c r="OJ35" s="205"/>
      <c r="OK35" s="205"/>
      <c r="OL35" s="205"/>
      <c r="OM35" s="205"/>
      <c r="ON35" s="205"/>
      <c r="OO35" s="205"/>
      <c r="OP35" s="205"/>
      <c r="OQ35" s="205"/>
      <c r="OR35" s="205"/>
      <c r="OS35" s="205"/>
      <c r="OT35" s="205"/>
      <c r="OU35" s="205"/>
      <c r="OV35" s="205"/>
      <c r="OW35" s="205"/>
      <c r="OX35" s="205"/>
      <c r="OY35" s="205"/>
      <c r="OZ35" s="205"/>
      <c r="PA35" s="205"/>
      <c r="PB35" s="205"/>
      <c r="PC35" s="205"/>
      <c r="PD35" s="205"/>
      <c r="PE35" s="205"/>
      <c r="PF35" s="205"/>
      <c r="PG35" s="205"/>
      <c r="PH35" s="205"/>
      <c r="PI35" s="205"/>
      <c r="PJ35" s="205"/>
      <c r="PK35" s="205"/>
      <c r="PL35" s="205"/>
      <c r="PM35" s="205"/>
      <c r="PN35" s="205"/>
      <c r="PO35" s="205"/>
      <c r="PP35" s="205"/>
      <c r="PQ35" s="205"/>
      <c r="PR35" s="205"/>
      <c r="PS35" s="205"/>
      <c r="PT35" s="205"/>
      <c r="PU35" s="205"/>
      <c r="PV35" s="205"/>
      <c r="PW35" s="205"/>
      <c r="PX35" s="205"/>
      <c r="PY35" s="205"/>
      <c r="PZ35" s="205"/>
      <c r="QA35" s="205"/>
      <c r="QB35" s="205"/>
      <c r="QC35" s="205"/>
      <c r="QD35" s="205"/>
      <c r="QE35" s="205"/>
      <c r="QF35" s="205"/>
      <c r="QG35" s="205"/>
      <c r="QH35" s="205"/>
      <c r="QI35" s="205"/>
      <c r="QJ35" s="205"/>
      <c r="QK35" s="205"/>
      <c r="QL35" s="205"/>
      <c r="QM35" s="205"/>
      <c r="QN35" s="205"/>
      <c r="QO35" s="205"/>
      <c r="QP35" s="205"/>
      <c r="QQ35" s="205"/>
      <c r="QR35" s="205"/>
      <c r="QS35" s="205"/>
      <c r="QT35" s="205"/>
      <c r="QU35" s="205"/>
      <c r="QV35" s="205"/>
      <c r="QW35" s="205"/>
      <c r="QX35" s="205"/>
      <c r="QY35" s="205"/>
      <c r="QZ35" s="205"/>
      <c r="RA35" s="205"/>
      <c r="RB35" s="205"/>
      <c r="RC35" s="205"/>
      <c r="RD35" s="205"/>
      <c r="RE35" s="205"/>
      <c r="RF35" s="205"/>
      <c r="RG35" s="205"/>
      <c r="RH35" s="205"/>
      <c r="RI35" s="205"/>
      <c r="RJ35" s="205"/>
      <c r="RK35" s="205"/>
      <c r="RL35" s="205"/>
      <c r="RM35" s="205"/>
      <c r="RN35" s="205"/>
      <c r="RO35" s="205"/>
      <c r="RP35" s="205"/>
      <c r="RQ35" s="205"/>
      <c r="RR35" s="205"/>
      <c r="RS35" s="205"/>
      <c r="RT35" s="205"/>
      <c r="RU35" s="205"/>
      <c r="RV35" s="205"/>
      <c r="RW35" s="205"/>
      <c r="RX35" s="205"/>
      <c r="RY35" s="205"/>
      <c r="RZ35" s="205"/>
      <c r="SA35" s="205"/>
      <c r="SB35" s="205"/>
      <c r="SC35" s="205"/>
      <c r="SD35" s="205"/>
      <c r="SE35" s="205"/>
      <c r="SF35" s="205"/>
      <c r="SG35" s="205"/>
      <c r="SH35" s="205"/>
      <c r="SI35" s="205"/>
      <c r="SJ35" s="205"/>
      <c r="SK35" s="205"/>
      <c r="SL35" s="205"/>
      <c r="SM35" s="205"/>
      <c r="SN35" s="205"/>
      <c r="SO35" s="205"/>
      <c r="SP35" s="205"/>
      <c r="SQ35" s="205"/>
      <c r="SR35" s="205"/>
      <c r="SS35" s="205"/>
      <c r="ST35" s="205"/>
      <c r="SU35" s="205"/>
      <c r="SV35" s="205"/>
      <c r="SW35" s="205"/>
      <c r="SX35" s="205"/>
      <c r="SY35" s="205"/>
      <c r="SZ35" s="205"/>
      <c r="TA35" s="205"/>
      <c r="TB35" s="205"/>
      <c r="TC35" s="205"/>
      <c r="TD35" s="205"/>
      <c r="TE35" s="205"/>
      <c r="TF35" s="205"/>
      <c r="TG35" s="205"/>
      <c r="TH35" s="205"/>
      <c r="TI35" s="205"/>
      <c r="TJ35" s="205"/>
      <c r="TK35" s="205"/>
      <c r="TL35" s="205"/>
      <c r="TM35" s="205"/>
      <c r="TN35" s="205"/>
      <c r="TO35" s="205"/>
      <c r="TP35" s="205"/>
      <c r="TQ35" s="205"/>
      <c r="TR35" s="205"/>
      <c r="TS35" s="205"/>
      <c r="TT35" s="205"/>
      <c r="TU35" s="205"/>
      <c r="TV35" s="205"/>
      <c r="TW35" s="205"/>
      <c r="TX35" s="205"/>
      <c r="TY35" s="205"/>
      <c r="TZ35" s="205"/>
      <c r="UA35" s="205"/>
      <c r="UB35" s="205"/>
      <c r="UC35" s="205"/>
      <c r="UD35" s="205"/>
      <c r="UE35" s="205"/>
      <c r="UF35" s="205"/>
      <c r="UG35" s="205"/>
      <c r="UH35" s="205"/>
      <c r="UI35" s="205"/>
      <c r="UJ35" s="205"/>
      <c r="UK35" s="205"/>
      <c r="UL35" s="205"/>
      <c r="UM35" s="205"/>
      <c r="UN35" s="205"/>
      <c r="UO35" s="205"/>
      <c r="UP35" s="205"/>
      <c r="UQ35" s="205"/>
      <c r="UR35" s="205"/>
      <c r="US35" s="205"/>
      <c r="UT35" s="205"/>
      <c r="UU35" s="205"/>
      <c r="UV35" s="205"/>
      <c r="UW35" s="205"/>
      <c r="UX35" s="205"/>
      <c r="UY35" s="205"/>
      <c r="UZ35" s="205"/>
      <c r="VA35" s="205"/>
      <c r="VB35" s="205"/>
      <c r="VC35" s="205"/>
      <c r="VD35" s="205"/>
      <c r="VE35" s="205"/>
      <c r="VF35" s="205"/>
      <c r="VG35" s="205"/>
      <c r="VH35" s="205"/>
      <c r="VI35" s="205"/>
      <c r="VJ35" s="205"/>
      <c r="VK35" s="205"/>
      <c r="VL35" s="205"/>
      <c r="VM35" s="205"/>
      <c r="VN35" s="205"/>
      <c r="VO35" s="205"/>
      <c r="VP35" s="205"/>
      <c r="VQ35" s="205"/>
      <c r="VR35" s="205"/>
      <c r="VS35" s="205"/>
      <c r="VT35" s="205"/>
      <c r="VU35" s="205"/>
      <c r="VV35" s="205"/>
      <c r="VW35" s="205"/>
      <c r="VX35" s="205"/>
      <c r="VY35" s="205"/>
      <c r="VZ35" s="205"/>
      <c r="WA35" s="205"/>
      <c r="WB35" s="205"/>
      <c r="WC35" s="205"/>
      <c r="WD35" s="205"/>
      <c r="WE35" s="205"/>
      <c r="WF35" s="205"/>
      <c r="WG35" s="205"/>
      <c r="WH35" s="205"/>
      <c r="WI35" s="205"/>
      <c r="WJ35" s="205"/>
      <c r="WK35" s="205"/>
      <c r="WL35" s="205"/>
      <c r="WM35" s="205"/>
      <c r="WN35" s="205"/>
      <c r="WO35" s="205"/>
      <c r="WP35" s="205"/>
      <c r="WQ35" s="205"/>
      <c r="WR35" s="205"/>
      <c r="WS35" s="205"/>
      <c r="WT35" s="205"/>
      <c r="WU35" s="205"/>
      <c r="WV35" s="205"/>
      <c r="WW35" s="205"/>
      <c r="WX35" s="205"/>
      <c r="WY35" s="205"/>
      <c r="WZ35" s="205"/>
      <c r="XA35" s="205"/>
      <c r="XB35" s="205"/>
      <c r="XC35" s="205"/>
      <c r="XD35" s="205"/>
      <c r="XE35" s="205"/>
      <c r="XF35" s="205"/>
      <c r="XG35" s="205"/>
      <c r="XH35" s="205"/>
      <c r="XI35" s="205"/>
      <c r="XJ35" s="205"/>
      <c r="XK35" s="205"/>
      <c r="XL35" s="205"/>
      <c r="XM35" s="205"/>
      <c r="XN35" s="205"/>
      <c r="XO35" s="205"/>
      <c r="XP35" s="205"/>
      <c r="XQ35" s="205"/>
      <c r="XR35" s="205"/>
      <c r="XS35" s="205"/>
      <c r="XT35" s="205"/>
    </row>
    <row r="36" spans="1:644" customFormat="1">
      <c r="A36" s="172"/>
      <c r="B36" s="57"/>
      <c r="C36" s="173"/>
      <c r="D36" s="174"/>
      <c r="E36" s="174"/>
      <c r="F36" s="175"/>
      <c r="G36" s="173"/>
      <c r="H36" s="174"/>
      <c r="I36" s="174"/>
      <c r="J36" s="175"/>
      <c r="K36" s="205"/>
      <c r="L36" s="205"/>
      <c r="M36" s="172"/>
      <c r="N36" s="57"/>
      <c r="O36" s="173"/>
      <c r="P36" s="174"/>
      <c r="Q36" s="174"/>
      <c r="R36" s="175"/>
      <c r="S36" s="173"/>
      <c r="T36" s="174"/>
      <c r="U36" s="174"/>
      <c r="V36" s="17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c r="DA36" s="205"/>
      <c r="DB36" s="205"/>
      <c r="DC36" s="205"/>
      <c r="DD36" s="205"/>
      <c r="DE36" s="205"/>
      <c r="DF36" s="205"/>
      <c r="DG36" s="205"/>
      <c r="DH36" s="205"/>
      <c r="DI36" s="205"/>
      <c r="DJ36" s="205"/>
      <c r="DK36" s="205"/>
      <c r="DL36" s="205"/>
      <c r="DM36" s="205"/>
      <c r="DN36" s="205"/>
      <c r="DO36" s="205"/>
      <c r="DP36" s="205"/>
      <c r="DQ36" s="205"/>
      <c r="DR36" s="205"/>
      <c r="DS36" s="205"/>
      <c r="DT36" s="205"/>
      <c r="DU36" s="205"/>
      <c r="DV36" s="205"/>
      <c r="DW36" s="205"/>
      <c r="DX36" s="205"/>
      <c r="DY36" s="205"/>
      <c r="DZ36" s="205"/>
      <c r="EA36" s="205"/>
      <c r="EB36" s="205"/>
      <c r="EC36" s="205"/>
      <c r="ED36" s="205"/>
      <c r="EE36" s="205"/>
      <c r="EF36" s="205"/>
      <c r="EG36" s="205"/>
      <c r="EH36" s="205"/>
      <c r="EI36" s="205"/>
      <c r="EJ36" s="205"/>
      <c r="EK36" s="205"/>
      <c r="EL36" s="205"/>
      <c r="EM36" s="205"/>
      <c r="EN36" s="205"/>
      <c r="EO36" s="205"/>
      <c r="EP36" s="205"/>
      <c r="EQ36" s="205"/>
      <c r="ER36" s="205"/>
      <c r="ES36" s="205"/>
      <c r="ET36" s="205"/>
      <c r="EU36" s="205"/>
      <c r="EV36" s="205"/>
      <c r="EW36" s="205"/>
      <c r="EX36" s="205"/>
      <c r="EY36" s="205"/>
      <c r="EZ36" s="205"/>
      <c r="FA36" s="205"/>
      <c r="FB36" s="205"/>
      <c r="FC36" s="205"/>
      <c r="FD36" s="205"/>
      <c r="FE36" s="205"/>
      <c r="FF36" s="205"/>
      <c r="FG36" s="205"/>
      <c r="FH36" s="205"/>
      <c r="FI36" s="205"/>
      <c r="FJ36" s="205"/>
      <c r="FK36" s="205"/>
      <c r="FL36" s="205"/>
      <c r="FM36" s="205"/>
      <c r="FN36" s="205"/>
      <c r="FO36" s="205"/>
      <c r="FP36" s="205"/>
      <c r="FQ36" s="205"/>
      <c r="FR36" s="205"/>
      <c r="FS36" s="205"/>
      <c r="FT36" s="205"/>
      <c r="FU36" s="205"/>
      <c r="FV36" s="205"/>
      <c r="FW36" s="205"/>
      <c r="FX36" s="205"/>
      <c r="FY36" s="205"/>
      <c r="FZ36" s="205"/>
      <c r="GA36" s="205"/>
      <c r="GB36" s="205"/>
      <c r="GC36" s="205"/>
      <c r="GD36" s="205"/>
      <c r="GE36" s="205"/>
      <c r="GF36" s="205"/>
      <c r="GG36" s="205"/>
      <c r="GH36" s="205"/>
      <c r="GI36" s="205"/>
      <c r="GJ36" s="205"/>
      <c r="GK36" s="205"/>
      <c r="GL36" s="205"/>
      <c r="GM36" s="205"/>
      <c r="GN36" s="205"/>
      <c r="GO36" s="205"/>
      <c r="GP36" s="205"/>
      <c r="GQ36" s="205"/>
      <c r="GR36" s="205"/>
      <c r="GS36" s="205"/>
      <c r="GT36" s="205"/>
      <c r="GU36" s="205"/>
      <c r="GV36" s="205"/>
      <c r="GW36" s="205"/>
      <c r="GX36" s="205"/>
      <c r="GY36" s="205"/>
      <c r="GZ36" s="205"/>
      <c r="HA36" s="205"/>
      <c r="HB36" s="205"/>
      <c r="HC36" s="205"/>
      <c r="HD36" s="205"/>
      <c r="HE36" s="205"/>
      <c r="HF36" s="205"/>
      <c r="HG36" s="205"/>
      <c r="HH36" s="205"/>
      <c r="HI36" s="205"/>
      <c r="HJ36" s="205"/>
      <c r="HK36" s="205"/>
      <c r="HL36" s="205"/>
      <c r="HM36" s="205"/>
      <c r="HN36" s="205"/>
      <c r="HO36" s="205"/>
      <c r="HP36" s="205"/>
      <c r="HQ36" s="205"/>
      <c r="HR36" s="205"/>
      <c r="HS36" s="205"/>
      <c r="HT36" s="205"/>
      <c r="HU36" s="205"/>
      <c r="HV36" s="205"/>
      <c r="HW36" s="205"/>
      <c r="HX36" s="205"/>
      <c r="HY36" s="205"/>
      <c r="HZ36" s="205"/>
      <c r="IA36" s="205"/>
      <c r="IB36" s="205"/>
      <c r="IC36" s="205"/>
      <c r="ID36" s="205"/>
      <c r="IE36" s="205"/>
      <c r="IF36" s="205"/>
      <c r="IG36" s="205"/>
      <c r="IH36" s="205"/>
      <c r="II36" s="205"/>
      <c r="IJ36" s="205"/>
      <c r="IK36" s="205"/>
      <c r="IL36" s="205"/>
      <c r="IM36" s="205"/>
      <c r="IN36" s="205"/>
      <c r="IO36" s="205"/>
      <c r="IP36" s="205"/>
      <c r="IQ36" s="205"/>
      <c r="IR36" s="205"/>
      <c r="IS36" s="205"/>
      <c r="IT36" s="205"/>
      <c r="IU36" s="205"/>
      <c r="IV36" s="205"/>
      <c r="IW36" s="205"/>
      <c r="IX36" s="205"/>
      <c r="IY36" s="205"/>
      <c r="IZ36" s="205"/>
      <c r="JA36" s="205"/>
      <c r="JB36" s="205"/>
      <c r="JC36" s="205"/>
      <c r="JD36" s="205"/>
      <c r="JE36" s="205"/>
      <c r="JF36" s="205"/>
      <c r="JG36" s="205"/>
      <c r="JH36" s="205"/>
      <c r="JI36" s="205"/>
      <c r="JJ36" s="205"/>
      <c r="JK36" s="205"/>
      <c r="JL36" s="205"/>
      <c r="JM36" s="205"/>
      <c r="JN36" s="205"/>
      <c r="JO36" s="205"/>
      <c r="JP36" s="205"/>
      <c r="JQ36" s="205"/>
      <c r="JR36" s="205"/>
      <c r="JS36" s="205"/>
      <c r="JT36" s="205"/>
      <c r="JU36" s="205"/>
      <c r="JV36" s="205"/>
      <c r="JW36" s="205"/>
      <c r="JX36" s="205"/>
      <c r="JY36" s="205"/>
      <c r="JZ36" s="205"/>
      <c r="KA36" s="205"/>
      <c r="KB36" s="205"/>
      <c r="KC36" s="205"/>
      <c r="KD36" s="205"/>
      <c r="KE36" s="205"/>
      <c r="KF36" s="205"/>
      <c r="KG36" s="205"/>
      <c r="KH36" s="205"/>
      <c r="KI36" s="205"/>
      <c r="KJ36" s="205"/>
      <c r="KK36" s="205"/>
      <c r="KL36" s="205"/>
      <c r="KM36" s="205"/>
      <c r="KN36" s="205"/>
      <c r="KO36" s="205"/>
      <c r="KP36" s="205"/>
      <c r="KQ36" s="205"/>
      <c r="KR36" s="205"/>
      <c r="KS36" s="205"/>
      <c r="KT36" s="205"/>
      <c r="KU36" s="205"/>
      <c r="KV36" s="205"/>
      <c r="KW36" s="205"/>
      <c r="KX36" s="205"/>
      <c r="KY36" s="205"/>
      <c r="KZ36" s="205"/>
      <c r="LA36" s="205"/>
      <c r="LB36" s="205"/>
      <c r="LC36" s="205"/>
      <c r="LD36" s="205"/>
      <c r="LE36" s="205"/>
      <c r="LF36" s="205"/>
      <c r="LG36" s="205"/>
      <c r="LH36" s="205"/>
      <c r="LI36" s="205"/>
      <c r="LJ36" s="205"/>
      <c r="LK36" s="205"/>
      <c r="LL36" s="205"/>
      <c r="LM36" s="205"/>
      <c r="LN36" s="205"/>
      <c r="LO36" s="205"/>
      <c r="LP36" s="205"/>
      <c r="LQ36" s="205"/>
      <c r="LR36" s="205"/>
      <c r="LS36" s="205"/>
      <c r="LT36" s="205"/>
      <c r="LU36" s="205"/>
      <c r="LV36" s="205"/>
      <c r="LW36" s="205"/>
      <c r="LX36" s="205"/>
      <c r="LY36" s="205"/>
      <c r="LZ36" s="205"/>
      <c r="MA36" s="205"/>
      <c r="MB36" s="205"/>
      <c r="MC36" s="205"/>
      <c r="MD36" s="205"/>
      <c r="ME36" s="205"/>
      <c r="MF36" s="205"/>
      <c r="MG36" s="205"/>
      <c r="MH36" s="205"/>
      <c r="MI36" s="205"/>
      <c r="MJ36" s="205"/>
      <c r="MK36" s="205"/>
      <c r="ML36" s="205"/>
      <c r="MM36" s="205"/>
      <c r="MN36" s="205"/>
      <c r="MO36" s="205"/>
      <c r="MP36" s="205"/>
      <c r="MQ36" s="205"/>
      <c r="MR36" s="205"/>
      <c r="MS36" s="205"/>
      <c r="MT36" s="205"/>
      <c r="MU36" s="205"/>
      <c r="MV36" s="205"/>
      <c r="MW36" s="205"/>
      <c r="MX36" s="205"/>
      <c r="MY36" s="205"/>
      <c r="MZ36" s="205"/>
      <c r="NA36" s="205"/>
      <c r="NB36" s="205"/>
      <c r="NC36" s="205"/>
      <c r="ND36" s="205"/>
      <c r="NE36" s="205"/>
      <c r="NF36" s="205"/>
      <c r="NG36" s="205"/>
      <c r="NH36" s="205"/>
      <c r="NI36" s="205"/>
      <c r="NJ36" s="205"/>
      <c r="NK36" s="205"/>
      <c r="NL36" s="205"/>
      <c r="NM36" s="205"/>
      <c r="NN36" s="205"/>
      <c r="NO36" s="205"/>
      <c r="NP36" s="205"/>
      <c r="NQ36" s="205"/>
      <c r="NR36" s="205"/>
      <c r="NS36" s="205"/>
      <c r="NT36" s="205"/>
      <c r="NU36" s="205"/>
      <c r="NV36" s="205"/>
      <c r="NW36" s="205"/>
      <c r="NX36" s="205"/>
      <c r="NY36" s="205"/>
      <c r="NZ36" s="205"/>
      <c r="OA36" s="205"/>
      <c r="OB36" s="205"/>
      <c r="OC36" s="205"/>
      <c r="OD36" s="205"/>
      <c r="OE36" s="205"/>
      <c r="OF36" s="205"/>
      <c r="OG36" s="205"/>
      <c r="OH36" s="205"/>
      <c r="OI36" s="205"/>
      <c r="OJ36" s="205"/>
      <c r="OK36" s="205"/>
      <c r="OL36" s="205"/>
      <c r="OM36" s="205"/>
      <c r="ON36" s="205"/>
      <c r="OO36" s="205"/>
      <c r="OP36" s="205"/>
      <c r="OQ36" s="205"/>
      <c r="OR36" s="205"/>
      <c r="OS36" s="205"/>
      <c r="OT36" s="205"/>
      <c r="OU36" s="205"/>
      <c r="OV36" s="205"/>
      <c r="OW36" s="205"/>
      <c r="OX36" s="205"/>
      <c r="OY36" s="205"/>
      <c r="OZ36" s="205"/>
      <c r="PA36" s="205"/>
      <c r="PB36" s="205"/>
      <c r="PC36" s="205"/>
      <c r="PD36" s="205"/>
      <c r="PE36" s="205"/>
      <c r="PF36" s="205"/>
      <c r="PG36" s="205"/>
      <c r="PH36" s="205"/>
      <c r="PI36" s="205"/>
      <c r="PJ36" s="205"/>
      <c r="PK36" s="205"/>
      <c r="PL36" s="205"/>
      <c r="PM36" s="205"/>
      <c r="PN36" s="205"/>
      <c r="PO36" s="205"/>
      <c r="PP36" s="205"/>
      <c r="PQ36" s="205"/>
      <c r="PR36" s="205"/>
      <c r="PS36" s="205"/>
      <c r="PT36" s="205"/>
      <c r="PU36" s="205"/>
      <c r="PV36" s="205"/>
      <c r="PW36" s="205"/>
      <c r="PX36" s="205"/>
      <c r="PY36" s="205"/>
      <c r="PZ36" s="205"/>
      <c r="QA36" s="205"/>
      <c r="QB36" s="205"/>
      <c r="QC36" s="205"/>
      <c r="QD36" s="205"/>
      <c r="QE36" s="205"/>
      <c r="QF36" s="205"/>
      <c r="QG36" s="205"/>
      <c r="QH36" s="205"/>
      <c r="QI36" s="205"/>
      <c r="QJ36" s="205"/>
      <c r="QK36" s="205"/>
      <c r="QL36" s="205"/>
      <c r="QM36" s="205"/>
      <c r="QN36" s="205"/>
      <c r="QO36" s="205"/>
      <c r="QP36" s="205"/>
      <c r="QQ36" s="205"/>
      <c r="QR36" s="205"/>
      <c r="QS36" s="205"/>
      <c r="QT36" s="205"/>
      <c r="QU36" s="205"/>
      <c r="QV36" s="205"/>
      <c r="QW36" s="205"/>
      <c r="QX36" s="205"/>
      <c r="QY36" s="205"/>
      <c r="QZ36" s="205"/>
      <c r="RA36" s="205"/>
      <c r="RB36" s="205"/>
      <c r="RC36" s="205"/>
      <c r="RD36" s="205"/>
      <c r="RE36" s="205"/>
      <c r="RF36" s="205"/>
      <c r="RG36" s="205"/>
      <c r="RH36" s="205"/>
      <c r="RI36" s="205"/>
      <c r="RJ36" s="205"/>
      <c r="RK36" s="205"/>
      <c r="RL36" s="205"/>
      <c r="RM36" s="205"/>
      <c r="RN36" s="205"/>
      <c r="RO36" s="205"/>
      <c r="RP36" s="205"/>
      <c r="RQ36" s="205"/>
      <c r="RR36" s="205"/>
      <c r="RS36" s="205"/>
      <c r="RT36" s="205"/>
      <c r="RU36" s="205"/>
      <c r="RV36" s="205"/>
      <c r="RW36" s="205"/>
      <c r="RX36" s="205"/>
      <c r="RY36" s="205"/>
      <c r="RZ36" s="205"/>
      <c r="SA36" s="205"/>
      <c r="SB36" s="205"/>
      <c r="SC36" s="205"/>
      <c r="SD36" s="205"/>
      <c r="SE36" s="205"/>
      <c r="SF36" s="205"/>
      <c r="SG36" s="205"/>
      <c r="SH36" s="205"/>
      <c r="SI36" s="205"/>
      <c r="SJ36" s="205"/>
      <c r="SK36" s="205"/>
      <c r="SL36" s="205"/>
      <c r="SM36" s="205"/>
      <c r="SN36" s="205"/>
      <c r="SO36" s="205"/>
      <c r="SP36" s="205"/>
      <c r="SQ36" s="205"/>
      <c r="SR36" s="205"/>
      <c r="SS36" s="205"/>
      <c r="ST36" s="205"/>
      <c r="SU36" s="205"/>
      <c r="SV36" s="205"/>
      <c r="SW36" s="205"/>
      <c r="SX36" s="205"/>
      <c r="SY36" s="205"/>
      <c r="SZ36" s="205"/>
      <c r="TA36" s="205"/>
      <c r="TB36" s="205"/>
      <c r="TC36" s="205"/>
      <c r="TD36" s="205"/>
      <c r="TE36" s="205"/>
      <c r="TF36" s="205"/>
      <c r="TG36" s="205"/>
      <c r="TH36" s="205"/>
      <c r="TI36" s="205"/>
      <c r="TJ36" s="205"/>
      <c r="TK36" s="205"/>
      <c r="TL36" s="205"/>
      <c r="TM36" s="205"/>
      <c r="TN36" s="205"/>
      <c r="TO36" s="205"/>
      <c r="TP36" s="205"/>
      <c r="TQ36" s="205"/>
      <c r="TR36" s="205"/>
      <c r="TS36" s="205"/>
      <c r="TT36" s="205"/>
      <c r="TU36" s="205"/>
      <c r="TV36" s="205"/>
      <c r="TW36" s="205"/>
      <c r="TX36" s="205"/>
      <c r="TY36" s="205"/>
      <c r="TZ36" s="205"/>
      <c r="UA36" s="205"/>
      <c r="UB36" s="205"/>
      <c r="UC36" s="205"/>
      <c r="UD36" s="205"/>
      <c r="UE36" s="205"/>
      <c r="UF36" s="205"/>
      <c r="UG36" s="205"/>
      <c r="UH36" s="205"/>
      <c r="UI36" s="205"/>
      <c r="UJ36" s="205"/>
      <c r="UK36" s="205"/>
      <c r="UL36" s="205"/>
      <c r="UM36" s="205"/>
      <c r="UN36" s="205"/>
      <c r="UO36" s="205"/>
      <c r="UP36" s="205"/>
      <c r="UQ36" s="205"/>
      <c r="UR36" s="205"/>
      <c r="US36" s="205"/>
      <c r="UT36" s="205"/>
      <c r="UU36" s="205"/>
      <c r="UV36" s="205"/>
      <c r="UW36" s="205"/>
      <c r="UX36" s="205"/>
      <c r="UY36" s="205"/>
      <c r="UZ36" s="205"/>
      <c r="VA36" s="205"/>
      <c r="VB36" s="205"/>
      <c r="VC36" s="205"/>
      <c r="VD36" s="205"/>
      <c r="VE36" s="205"/>
      <c r="VF36" s="205"/>
      <c r="VG36" s="205"/>
      <c r="VH36" s="205"/>
      <c r="VI36" s="205"/>
      <c r="VJ36" s="205"/>
      <c r="VK36" s="205"/>
      <c r="VL36" s="205"/>
      <c r="VM36" s="205"/>
      <c r="VN36" s="205"/>
      <c r="VO36" s="205"/>
      <c r="VP36" s="205"/>
      <c r="VQ36" s="205"/>
      <c r="VR36" s="205"/>
      <c r="VS36" s="205"/>
      <c r="VT36" s="205"/>
      <c r="VU36" s="205"/>
      <c r="VV36" s="205"/>
      <c r="VW36" s="205"/>
      <c r="VX36" s="205"/>
      <c r="VY36" s="205"/>
      <c r="VZ36" s="205"/>
      <c r="WA36" s="205"/>
      <c r="WB36" s="205"/>
      <c r="WC36" s="205"/>
      <c r="WD36" s="205"/>
      <c r="WE36" s="205"/>
      <c r="WF36" s="205"/>
      <c r="WG36" s="205"/>
      <c r="WH36" s="205"/>
      <c r="WI36" s="205"/>
      <c r="WJ36" s="205"/>
      <c r="WK36" s="205"/>
      <c r="WL36" s="205"/>
      <c r="WM36" s="205"/>
      <c r="WN36" s="205"/>
      <c r="WO36" s="205"/>
      <c r="WP36" s="205"/>
      <c r="WQ36" s="205"/>
      <c r="WR36" s="205"/>
      <c r="WS36" s="205"/>
      <c r="WT36" s="205"/>
      <c r="WU36" s="205"/>
      <c r="WV36" s="205"/>
      <c r="WW36" s="205"/>
      <c r="WX36" s="205"/>
      <c r="WY36" s="205"/>
      <c r="WZ36" s="205"/>
      <c r="XA36" s="205"/>
      <c r="XB36" s="205"/>
      <c r="XC36" s="205"/>
      <c r="XD36" s="205"/>
      <c r="XE36" s="205"/>
      <c r="XF36" s="205"/>
      <c r="XG36" s="205"/>
      <c r="XH36" s="205"/>
      <c r="XI36" s="205"/>
      <c r="XJ36" s="205"/>
      <c r="XK36" s="205"/>
      <c r="XL36" s="205"/>
      <c r="XM36" s="205"/>
      <c r="XN36" s="205"/>
      <c r="XO36" s="205"/>
      <c r="XP36" s="205"/>
      <c r="XQ36" s="205"/>
      <c r="XR36" s="205"/>
      <c r="XS36" s="205"/>
      <c r="XT36" s="205"/>
    </row>
    <row r="37" spans="1:644" customFormat="1" ht="13.5" thickBot="1">
      <c r="A37" s="176"/>
      <c r="B37" s="177" t="s">
        <v>44</v>
      </c>
      <c r="C37" s="178"/>
      <c r="D37" s="179"/>
      <c r="E37" s="179"/>
      <c r="F37" s="180"/>
      <c r="G37" s="178"/>
      <c r="H37" s="179"/>
      <c r="I37" s="179"/>
      <c r="J37" s="180"/>
      <c r="K37" s="205"/>
      <c r="L37" s="205"/>
      <c r="M37" s="176"/>
      <c r="N37" s="177" t="s">
        <v>44</v>
      </c>
      <c r="O37" s="178"/>
      <c r="P37" s="179"/>
      <c r="Q37" s="179"/>
      <c r="R37" s="180"/>
      <c r="S37" s="178"/>
      <c r="T37" s="179"/>
      <c r="U37" s="179"/>
      <c r="V37" s="180"/>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c r="KW37" s="205"/>
      <c r="KX37" s="205"/>
      <c r="KY37" s="205"/>
      <c r="KZ37" s="205"/>
      <c r="LA37" s="205"/>
      <c r="LB37" s="205"/>
      <c r="LC37" s="205"/>
      <c r="LD37" s="205"/>
      <c r="LE37" s="205"/>
      <c r="LF37" s="205"/>
      <c r="LG37" s="205"/>
      <c r="LH37" s="205"/>
      <c r="LI37" s="205"/>
      <c r="LJ37" s="205"/>
      <c r="LK37" s="205"/>
      <c r="LL37" s="205"/>
      <c r="LM37" s="205"/>
      <c r="LN37" s="205"/>
      <c r="LO37" s="205"/>
      <c r="LP37" s="205"/>
      <c r="LQ37" s="205"/>
      <c r="LR37" s="205"/>
      <c r="LS37" s="205"/>
      <c r="LT37" s="205"/>
      <c r="LU37" s="205"/>
      <c r="LV37" s="205"/>
      <c r="LW37" s="205"/>
      <c r="LX37" s="205"/>
      <c r="LY37" s="205"/>
      <c r="LZ37" s="205"/>
      <c r="MA37" s="205"/>
      <c r="MB37" s="205"/>
      <c r="MC37" s="205"/>
      <c r="MD37" s="205"/>
      <c r="ME37" s="205"/>
      <c r="MF37" s="205"/>
      <c r="MG37" s="205"/>
      <c r="MH37" s="205"/>
      <c r="MI37" s="205"/>
      <c r="MJ37" s="205"/>
      <c r="MK37" s="205"/>
      <c r="ML37" s="205"/>
      <c r="MM37" s="205"/>
      <c r="MN37" s="205"/>
      <c r="MO37" s="205"/>
      <c r="MP37" s="205"/>
      <c r="MQ37" s="205"/>
      <c r="MR37" s="205"/>
      <c r="MS37" s="205"/>
      <c r="MT37" s="205"/>
      <c r="MU37" s="205"/>
      <c r="MV37" s="205"/>
      <c r="MW37" s="205"/>
      <c r="MX37" s="205"/>
      <c r="MY37" s="205"/>
      <c r="MZ37" s="205"/>
      <c r="NA37" s="205"/>
      <c r="NB37" s="205"/>
      <c r="NC37" s="205"/>
      <c r="ND37" s="205"/>
      <c r="NE37" s="205"/>
      <c r="NF37" s="205"/>
      <c r="NG37" s="205"/>
      <c r="NH37" s="205"/>
      <c r="NI37" s="205"/>
      <c r="NJ37" s="205"/>
      <c r="NK37" s="205"/>
      <c r="NL37" s="205"/>
      <c r="NM37" s="205"/>
      <c r="NN37" s="205"/>
      <c r="NO37" s="205"/>
      <c r="NP37" s="205"/>
      <c r="NQ37" s="205"/>
      <c r="NR37" s="205"/>
      <c r="NS37" s="205"/>
      <c r="NT37" s="205"/>
      <c r="NU37" s="205"/>
      <c r="NV37" s="205"/>
      <c r="NW37" s="205"/>
      <c r="NX37" s="205"/>
      <c r="NY37" s="205"/>
      <c r="NZ37" s="205"/>
      <c r="OA37" s="205"/>
      <c r="OB37" s="205"/>
      <c r="OC37" s="205"/>
      <c r="OD37" s="205"/>
      <c r="OE37" s="205"/>
      <c r="OF37" s="205"/>
      <c r="OG37" s="205"/>
      <c r="OH37" s="205"/>
      <c r="OI37" s="205"/>
      <c r="OJ37" s="205"/>
      <c r="OK37" s="205"/>
      <c r="OL37" s="205"/>
      <c r="OM37" s="205"/>
      <c r="ON37" s="205"/>
      <c r="OO37" s="205"/>
      <c r="OP37" s="205"/>
      <c r="OQ37" s="205"/>
      <c r="OR37" s="205"/>
      <c r="OS37" s="205"/>
      <c r="OT37" s="205"/>
      <c r="OU37" s="205"/>
      <c r="OV37" s="205"/>
      <c r="OW37" s="205"/>
      <c r="OX37" s="205"/>
      <c r="OY37" s="205"/>
      <c r="OZ37" s="205"/>
      <c r="PA37" s="205"/>
      <c r="PB37" s="205"/>
      <c r="PC37" s="205"/>
      <c r="PD37" s="205"/>
      <c r="PE37" s="205"/>
      <c r="PF37" s="205"/>
      <c r="PG37" s="205"/>
      <c r="PH37" s="205"/>
      <c r="PI37" s="205"/>
      <c r="PJ37" s="205"/>
      <c r="PK37" s="205"/>
      <c r="PL37" s="205"/>
      <c r="PM37" s="205"/>
      <c r="PN37" s="205"/>
      <c r="PO37" s="205"/>
      <c r="PP37" s="205"/>
      <c r="PQ37" s="205"/>
      <c r="PR37" s="205"/>
      <c r="PS37" s="205"/>
      <c r="PT37" s="205"/>
      <c r="PU37" s="205"/>
      <c r="PV37" s="205"/>
      <c r="PW37" s="205"/>
      <c r="PX37" s="205"/>
      <c r="PY37" s="205"/>
      <c r="PZ37" s="205"/>
      <c r="QA37" s="205"/>
      <c r="QB37" s="205"/>
      <c r="QC37" s="205"/>
      <c r="QD37" s="205"/>
      <c r="QE37" s="205"/>
      <c r="QF37" s="205"/>
      <c r="QG37" s="205"/>
      <c r="QH37" s="205"/>
      <c r="QI37" s="205"/>
      <c r="QJ37" s="205"/>
      <c r="QK37" s="205"/>
      <c r="QL37" s="205"/>
      <c r="QM37" s="205"/>
      <c r="QN37" s="205"/>
      <c r="QO37" s="205"/>
      <c r="QP37" s="205"/>
      <c r="QQ37" s="205"/>
      <c r="QR37" s="205"/>
      <c r="QS37" s="205"/>
      <c r="QT37" s="205"/>
      <c r="QU37" s="205"/>
      <c r="QV37" s="205"/>
      <c r="QW37" s="205"/>
      <c r="QX37" s="205"/>
      <c r="QY37" s="205"/>
      <c r="QZ37" s="205"/>
      <c r="RA37" s="205"/>
      <c r="RB37" s="205"/>
      <c r="RC37" s="205"/>
      <c r="RD37" s="205"/>
      <c r="RE37" s="205"/>
      <c r="RF37" s="205"/>
      <c r="RG37" s="205"/>
      <c r="RH37" s="205"/>
      <c r="RI37" s="205"/>
      <c r="RJ37" s="205"/>
      <c r="RK37" s="205"/>
      <c r="RL37" s="205"/>
      <c r="RM37" s="205"/>
      <c r="RN37" s="205"/>
      <c r="RO37" s="205"/>
      <c r="RP37" s="205"/>
      <c r="RQ37" s="205"/>
      <c r="RR37" s="205"/>
      <c r="RS37" s="205"/>
      <c r="RT37" s="205"/>
      <c r="RU37" s="205"/>
      <c r="RV37" s="205"/>
      <c r="RW37" s="205"/>
      <c r="RX37" s="205"/>
      <c r="RY37" s="205"/>
      <c r="RZ37" s="205"/>
      <c r="SA37" s="205"/>
      <c r="SB37" s="205"/>
      <c r="SC37" s="205"/>
      <c r="SD37" s="205"/>
      <c r="SE37" s="205"/>
      <c r="SF37" s="205"/>
      <c r="SG37" s="205"/>
      <c r="SH37" s="205"/>
      <c r="SI37" s="205"/>
      <c r="SJ37" s="205"/>
      <c r="SK37" s="205"/>
      <c r="SL37" s="205"/>
      <c r="SM37" s="205"/>
      <c r="SN37" s="205"/>
      <c r="SO37" s="205"/>
      <c r="SP37" s="205"/>
      <c r="SQ37" s="205"/>
      <c r="SR37" s="205"/>
      <c r="SS37" s="205"/>
      <c r="ST37" s="205"/>
      <c r="SU37" s="205"/>
      <c r="SV37" s="205"/>
      <c r="SW37" s="205"/>
      <c r="SX37" s="205"/>
      <c r="SY37" s="205"/>
      <c r="SZ37" s="205"/>
      <c r="TA37" s="205"/>
      <c r="TB37" s="205"/>
      <c r="TC37" s="205"/>
      <c r="TD37" s="205"/>
      <c r="TE37" s="205"/>
      <c r="TF37" s="205"/>
      <c r="TG37" s="205"/>
      <c r="TH37" s="205"/>
      <c r="TI37" s="205"/>
      <c r="TJ37" s="205"/>
      <c r="TK37" s="205"/>
      <c r="TL37" s="205"/>
      <c r="TM37" s="205"/>
      <c r="TN37" s="205"/>
      <c r="TO37" s="205"/>
      <c r="TP37" s="205"/>
      <c r="TQ37" s="205"/>
      <c r="TR37" s="205"/>
      <c r="TS37" s="205"/>
      <c r="TT37" s="205"/>
      <c r="TU37" s="205"/>
      <c r="TV37" s="205"/>
      <c r="TW37" s="205"/>
      <c r="TX37" s="205"/>
      <c r="TY37" s="205"/>
      <c r="TZ37" s="205"/>
      <c r="UA37" s="205"/>
      <c r="UB37" s="205"/>
      <c r="UC37" s="205"/>
      <c r="UD37" s="205"/>
      <c r="UE37" s="205"/>
      <c r="UF37" s="205"/>
      <c r="UG37" s="205"/>
      <c r="UH37" s="205"/>
      <c r="UI37" s="205"/>
      <c r="UJ37" s="205"/>
      <c r="UK37" s="205"/>
      <c r="UL37" s="205"/>
      <c r="UM37" s="205"/>
      <c r="UN37" s="205"/>
      <c r="UO37" s="205"/>
      <c r="UP37" s="205"/>
      <c r="UQ37" s="205"/>
      <c r="UR37" s="205"/>
      <c r="US37" s="205"/>
      <c r="UT37" s="205"/>
      <c r="UU37" s="205"/>
      <c r="UV37" s="205"/>
      <c r="UW37" s="205"/>
      <c r="UX37" s="205"/>
      <c r="UY37" s="205"/>
      <c r="UZ37" s="205"/>
      <c r="VA37" s="205"/>
      <c r="VB37" s="205"/>
      <c r="VC37" s="205"/>
      <c r="VD37" s="205"/>
      <c r="VE37" s="205"/>
      <c r="VF37" s="205"/>
      <c r="VG37" s="205"/>
      <c r="VH37" s="205"/>
      <c r="VI37" s="205"/>
      <c r="VJ37" s="205"/>
      <c r="VK37" s="205"/>
      <c r="VL37" s="205"/>
      <c r="VM37" s="205"/>
      <c r="VN37" s="205"/>
      <c r="VO37" s="205"/>
      <c r="VP37" s="205"/>
      <c r="VQ37" s="205"/>
      <c r="VR37" s="205"/>
      <c r="VS37" s="205"/>
      <c r="VT37" s="205"/>
      <c r="VU37" s="205"/>
      <c r="VV37" s="205"/>
      <c r="VW37" s="205"/>
      <c r="VX37" s="205"/>
      <c r="VY37" s="205"/>
      <c r="VZ37" s="205"/>
      <c r="WA37" s="205"/>
      <c r="WB37" s="205"/>
      <c r="WC37" s="205"/>
      <c r="WD37" s="205"/>
      <c r="WE37" s="205"/>
      <c r="WF37" s="205"/>
      <c r="WG37" s="205"/>
      <c r="WH37" s="205"/>
      <c r="WI37" s="205"/>
      <c r="WJ37" s="205"/>
      <c r="WK37" s="205"/>
      <c r="WL37" s="205"/>
      <c r="WM37" s="205"/>
      <c r="WN37" s="205"/>
      <c r="WO37" s="205"/>
      <c r="WP37" s="205"/>
      <c r="WQ37" s="205"/>
      <c r="WR37" s="205"/>
      <c r="WS37" s="205"/>
      <c r="WT37" s="205"/>
      <c r="WU37" s="205"/>
      <c r="WV37" s="205"/>
      <c r="WW37" s="205"/>
      <c r="WX37" s="205"/>
      <c r="WY37" s="205"/>
      <c r="WZ37" s="205"/>
      <c r="XA37" s="205"/>
      <c r="XB37" s="205"/>
      <c r="XC37" s="205"/>
      <c r="XD37" s="205"/>
      <c r="XE37" s="205"/>
      <c r="XF37" s="205"/>
      <c r="XG37" s="205"/>
      <c r="XH37" s="205"/>
      <c r="XI37" s="205"/>
      <c r="XJ37" s="205"/>
      <c r="XK37" s="205"/>
      <c r="XL37" s="205"/>
      <c r="XM37" s="205"/>
      <c r="XN37" s="205"/>
      <c r="XO37" s="205"/>
      <c r="XP37" s="205"/>
      <c r="XQ37" s="205"/>
      <c r="XR37" s="205"/>
      <c r="XS37" s="205"/>
      <c r="XT37" s="205"/>
    </row>
    <row r="38" spans="1:644" ht="13.5" thickBot="1">
      <c r="E38" s="1778"/>
      <c r="F38" s="1778"/>
      <c r="Q38" s="1778"/>
      <c r="R38" s="1778"/>
    </row>
    <row r="39" spans="1:644" customFormat="1">
      <c r="A39" s="154" t="s">
        <v>34</v>
      </c>
      <c r="B39" s="155"/>
      <c r="C39" s="2904" t="str">
        <f>'PAGE DE GARDE'!$B$16</f>
        <v>REALITE 2014</v>
      </c>
      <c r="D39" s="2904"/>
      <c r="E39" s="2904"/>
      <c r="F39" s="2904"/>
      <c r="G39" s="2904" t="str">
        <f>'PAGE DE GARDE'!$B$14</f>
        <v>REALITE 2015</v>
      </c>
      <c r="H39" s="2904"/>
      <c r="I39" s="2904"/>
      <c r="J39" s="2904"/>
      <c r="K39" s="205"/>
      <c r="L39" s="205"/>
      <c r="M39" s="154" t="s">
        <v>706</v>
      </c>
      <c r="N39" s="155"/>
      <c r="O39" s="2904" t="str">
        <f>'PAGE DE GARDE'!$B$16</f>
        <v>REALITE 2014</v>
      </c>
      <c r="P39" s="2904"/>
      <c r="Q39" s="2904"/>
      <c r="R39" s="2904"/>
      <c r="S39" s="2904" t="str">
        <f>'PAGE DE GARDE'!$B$14</f>
        <v>REALITE 2015</v>
      </c>
      <c r="T39" s="2904"/>
      <c r="U39" s="2904"/>
      <c r="V39" s="2904"/>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5"/>
      <c r="BF39" s="205"/>
      <c r="BG39" s="205"/>
      <c r="BH39" s="205"/>
      <c r="BI39" s="205"/>
      <c r="BJ39" s="205"/>
      <c r="BK39" s="205"/>
      <c r="BL39" s="205"/>
      <c r="BM39" s="205"/>
      <c r="BN39" s="205"/>
      <c r="BO39" s="205"/>
      <c r="BP39" s="205"/>
      <c r="BQ39" s="205"/>
      <c r="BR39" s="205"/>
      <c r="BS39" s="205"/>
      <c r="BT39" s="205"/>
      <c r="BU39" s="205"/>
      <c r="BV39" s="205"/>
      <c r="BW39" s="205"/>
      <c r="BX39" s="205"/>
      <c r="BY39" s="205"/>
      <c r="BZ39" s="205"/>
      <c r="CA39" s="205"/>
      <c r="CB39" s="205"/>
      <c r="CC39" s="205"/>
      <c r="CD39" s="205"/>
      <c r="CE39" s="205"/>
      <c r="CF39" s="205"/>
      <c r="CG39" s="205"/>
      <c r="CH39" s="205"/>
      <c r="CI39" s="205"/>
      <c r="CJ39" s="205"/>
      <c r="CK39" s="205"/>
      <c r="CL39" s="205"/>
      <c r="CM39" s="205"/>
      <c r="CN39" s="205"/>
      <c r="CO39" s="205"/>
      <c r="CP39" s="205"/>
      <c r="CQ39" s="205"/>
      <c r="CR39" s="205"/>
      <c r="CS39" s="205"/>
      <c r="CT39" s="205"/>
      <c r="CU39" s="205"/>
      <c r="CV39" s="205"/>
      <c r="CW39" s="205"/>
      <c r="CX39" s="205"/>
      <c r="CY39" s="205"/>
      <c r="CZ39" s="205"/>
      <c r="DA39" s="205"/>
      <c r="DB39" s="205"/>
      <c r="DC39" s="205"/>
      <c r="DD39" s="205"/>
      <c r="DE39" s="205"/>
      <c r="DF39" s="205"/>
      <c r="DG39" s="205"/>
      <c r="DH39" s="205"/>
      <c r="DI39" s="205"/>
      <c r="DJ39" s="205"/>
      <c r="DK39" s="205"/>
      <c r="DL39" s="205"/>
      <c r="DM39" s="205"/>
      <c r="DN39" s="205"/>
      <c r="DO39" s="205"/>
      <c r="DP39" s="205"/>
      <c r="DQ39" s="205"/>
      <c r="DR39" s="205"/>
      <c r="DS39" s="205"/>
      <c r="DT39" s="205"/>
      <c r="DU39" s="205"/>
      <c r="DV39" s="205"/>
      <c r="DW39" s="205"/>
      <c r="DX39" s="205"/>
      <c r="DY39" s="205"/>
      <c r="DZ39" s="205"/>
      <c r="EA39" s="205"/>
      <c r="EB39" s="205"/>
      <c r="EC39" s="205"/>
      <c r="ED39" s="205"/>
      <c r="EE39" s="205"/>
      <c r="EF39" s="205"/>
      <c r="EG39" s="205"/>
      <c r="EH39" s="205"/>
      <c r="EI39" s="205"/>
      <c r="EJ39" s="205"/>
      <c r="EK39" s="205"/>
      <c r="EL39" s="205"/>
      <c r="EM39" s="205"/>
      <c r="EN39" s="205"/>
      <c r="EO39" s="205"/>
      <c r="EP39" s="205"/>
      <c r="EQ39" s="205"/>
      <c r="ER39" s="205"/>
      <c r="ES39" s="205"/>
      <c r="ET39" s="205"/>
      <c r="EU39" s="205"/>
      <c r="EV39" s="205"/>
      <c r="EW39" s="205"/>
      <c r="EX39" s="205"/>
      <c r="EY39" s="205"/>
      <c r="EZ39" s="205"/>
      <c r="FA39" s="205"/>
      <c r="FB39" s="205"/>
      <c r="FC39" s="205"/>
      <c r="FD39" s="205"/>
      <c r="FE39" s="205"/>
      <c r="FF39" s="205"/>
      <c r="FG39" s="205"/>
      <c r="FH39" s="205"/>
      <c r="FI39" s="205"/>
      <c r="FJ39" s="205"/>
      <c r="FK39" s="205"/>
      <c r="FL39" s="205"/>
      <c r="FM39" s="205"/>
      <c r="FN39" s="205"/>
      <c r="FO39" s="205"/>
      <c r="FP39" s="205"/>
      <c r="FQ39" s="205"/>
      <c r="FR39" s="205"/>
      <c r="FS39" s="205"/>
      <c r="FT39" s="205"/>
      <c r="FU39" s="205"/>
      <c r="FV39" s="205"/>
      <c r="FW39" s="205"/>
      <c r="FX39" s="205"/>
      <c r="FY39" s="205"/>
      <c r="FZ39" s="205"/>
      <c r="GA39" s="205"/>
      <c r="GB39" s="205"/>
      <c r="GC39" s="205"/>
      <c r="GD39" s="205"/>
      <c r="GE39" s="205"/>
      <c r="GF39" s="205"/>
      <c r="GG39" s="205"/>
      <c r="GH39" s="205"/>
      <c r="GI39" s="205"/>
      <c r="GJ39" s="205"/>
      <c r="GK39" s="205"/>
      <c r="GL39" s="205"/>
      <c r="GM39" s="205"/>
      <c r="GN39" s="205"/>
      <c r="GO39" s="205"/>
      <c r="GP39" s="205"/>
      <c r="GQ39" s="205"/>
      <c r="GR39" s="205"/>
      <c r="GS39" s="205"/>
      <c r="GT39" s="205"/>
      <c r="GU39" s="205"/>
      <c r="GV39" s="205"/>
      <c r="GW39" s="205"/>
      <c r="GX39" s="205"/>
      <c r="GY39" s="205"/>
      <c r="GZ39" s="205"/>
      <c r="HA39" s="205"/>
      <c r="HB39" s="205"/>
      <c r="HC39" s="205"/>
      <c r="HD39" s="205"/>
      <c r="HE39" s="205"/>
      <c r="HF39" s="205"/>
      <c r="HG39" s="205"/>
      <c r="HH39" s="205"/>
      <c r="HI39" s="205"/>
      <c r="HJ39" s="205"/>
      <c r="HK39" s="205"/>
      <c r="HL39" s="205"/>
      <c r="HM39" s="205"/>
      <c r="HN39" s="205"/>
      <c r="HO39" s="205"/>
      <c r="HP39" s="205"/>
      <c r="HQ39" s="205"/>
      <c r="HR39" s="205"/>
      <c r="HS39" s="205"/>
      <c r="HT39" s="205"/>
      <c r="HU39" s="205"/>
      <c r="HV39" s="205"/>
      <c r="HW39" s="205"/>
      <c r="HX39" s="205"/>
      <c r="HY39" s="205"/>
      <c r="HZ39" s="205"/>
      <c r="IA39" s="205"/>
      <c r="IB39" s="205"/>
      <c r="IC39" s="205"/>
      <c r="ID39" s="205"/>
      <c r="IE39" s="205"/>
      <c r="IF39" s="205"/>
      <c r="IG39" s="205"/>
      <c r="IH39" s="205"/>
      <c r="II39" s="205"/>
      <c r="IJ39" s="205"/>
      <c r="IK39" s="205"/>
      <c r="IL39" s="205"/>
      <c r="IM39" s="205"/>
      <c r="IN39" s="205"/>
      <c r="IO39" s="205"/>
      <c r="IP39" s="205"/>
      <c r="IQ39" s="205"/>
      <c r="IR39" s="205"/>
      <c r="IS39" s="205"/>
      <c r="IT39" s="205"/>
      <c r="IU39" s="205"/>
      <c r="IV39" s="205"/>
      <c r="IW39" s="205"/>
      <c r="IX39" s="205"/>
      <c r="IY39" s="205"/>
      <c r="IZ39" s="205"/>
      <c r="JA39" s="205"/>
      <c r="JB39" s="205"/>
      <c r="JC39" s="205"/>
      <c r="JD39" s="205"/>
      <c r="JE39" s="205"/>
      <c r="JF39" s="205"/>
      <c r="JG39" s="205"/>
      <c r="JH39" s="205"/>
      <c r="JI39" s="205"/>
      <c r="JJ39" s="205"/>
      <c r="JK39" s="205"/>
      <c r="JL39" s="205"/>
      <c r="JM39" s="205"/>
      <c r="JN39" s="205"/>
      <c r="JO39" s="205"/>
      <c r="JP39" s="205"/>
      <c r="JQ39" s="205"/>
      <c r="JR39" s="205"/>
      <c r="JS39" s="205"/>
      <c r="JT39" s="205"/>
      <c r="JU39" s="205"/>
      <c r="JV39" s="205"/>
      <c r="JW39" s="205"/>
      <c r="JX39" s="205"/>
      <c r="JY39" s="205"/>
      <c r="JZ39" s="205"/>
      <c r="KA39" s="205"/>
      <c r="KB39" s="205"/>
      <c r="KC39" s="205"/>
      <c r="KD39" s="205"/>
      <c r="KE39" s="205"/>
      <c r="KF39" s="205"/>
      <c r="KG39" s="205"/>
      <c r="KH39" s="205"/>
      <c r="KI39" s="205"/>
      <c r="KJ39" s="205"/>
      <c r="KK39" s="205"/>
      <c r="KL39" s="205"/>
      <c r="KM39" s="205"/>
      <c r="KN39" s="205"/>
      <c r="KO39" s="205"/>
      <c r="KP39" s="205"/>
      <c r="KQ39" s="205"/>
      <c r="KR39" s="205"/>
      <c r="KS39" s="205"/>
      <c r="KT39" s="205"/>
      <c r="KU39" s="205"/>
      <c r="KV39" s="205"/>
      <c r="KW39" s="205"/>
      <c r="KX39" s="205"/>
      <c r="KY39" s="205"/>
      <c r="KZ39" s="205"/>
      <c r="LA39" s="205"/>
      <c r="LB39" s="205"/>
      <c r="LC39" s="205"/>
      <c r="LD39" s="205"/>
      <c r="LE39" s="205"/>
      <c r="LF39" s="205"/>
      <c r="LG39" s="205"/>
      <c r="LH39" s="205"/>
      <c r="LI39" s="205"/>
      <c r="LJ39" s="205"/>
      <c r="LK39" s="205"/>
      <c r="LL39" s="205"/>
      <c r="LM39" s="205"/>
      <c r="LN39" s="205"/>
      <c r="LO39" s="205"/>
      <c r="LP39" s="205"/>
      <c r="LQ39" s="205"/>
      <c r="LR39" s="205"/>
      <c r="LS39" s="205"/>
      <c r="LT39" s="205"/>
      <c r="LU39" s="205"/>
      <c r="LV39" s="205"/>
      <c r="LW39" s="205"/>
      <c r="LX39" s="205"/>
      <c r="LY39" s="205"/>
      <c r="LZ39" s="205"/>
      <c r="MA39" s="205"/>
      <c r="MB39" s="205"/>
      <c r="MC39" s="205"/>
      <c r="MD39" s="205"/>
      <c r="ME39" s="205"/>
      <c r="MF39" s="205"/>
      <c r="MG39" s="205"/>
      <c r="MH39" s="205"/>
      <c r="MI39" s="205"/>
      <c r="MJ39" s="205"/>
      <c r="MK39" s="205"/>
      <c r="ML39" s="205"/>
      <c r="MM39" s="205"/>
      <c r="MN39" s="205"/>
      <c r="MO39" s="205"/>
      <c r="MP39" s="205"/>
      <c r="MQ39" s="205"/>
      <c r="MR39" s="205"/>
      <c r="MS39" s="205"/>
      <c r="MT39" s="205"/>
      <c r="MU39" s="205"/>
      <c r="MV39" s="205"/>
      <c r="MW39" s="205"/>
      <c r="MX39" s="205"/>
      <c r="MY39" s="205"/>
      <c r="MZ39" s="205"/>
      <c r="NA39" s="205"/>
      <c r="NB39" s="205"/>
      <c r="NC39" s="205"/>
      <c r="ND39" s="205"/>
      <c r="NE39" s="205"/>
      <c r="NF39" s="205"/>
      <c r="NG39" s="205"/>
      <c r="NH39" s="205"/>
      <c r="NI39" s="205"/>
      <c r="NJ39" s="205"/>
      <c r="NK39" s="205"/>
      <c r="NL39" s="205"/>
      <c r="NM39" s="205"/>
      <c r="NN39" s="205"/>
      <c r="NO39" s="205"/>
      <c r="NP39" s="205"/>
      <c r="NQ39" s="205"/>
      <c r="NR39" s="205"/>
      <c r="NS39" s="205"/>
      <c r="NT39" s="205"/>
      <c r="NU39" s="205"/>
      <c r="NV39" s="205"/>
      <c r="NW39" s="205"/>
      <c r="NX39" s="205"/>
      <c r="NY39" s="205"/>
      <c r="NZ39" s="205"/>
      <c r="OA39" s="205"/>
      <c r="OB39" s="205"/>
      <c r="OC39" s="205"/>
      <c r="OD39" s="205"/>
      <c r="OE39" s="205"/>
      <c r="OF39" s="205"/>
      <c r="OG39" s="205"/>
      <c r="OH39" s="205"/>
      <c r="OI39" s="205"/>
      <c r="OJ39" s="205"/>
      <c r="OK39" s="205"/>
      <c r="OL39" s="205"/>
      <c r="OM39" s="205"/>
      <c r="ON39" s="205"/>
      <c r="OO39" s="205"/>
      <c r="OP39" s="205"/>
      <c r="OQ39" s="205"/>
      <c r="OR39" s="205"/>
      <c r="OS39" s="205"/>
      <c r="OT39" s="205"/>
      <c r="OU39" s="205"/>
      <c r="OV39" s="205"/>
      <c r="OW39" s="205"/>
      <c r="OX39" s="205"/>
      <c r="OY39" s="205"/>
      <c r="OZ39" s="205"/>
      <c r="PA39" s="205"/>
      <c r="PB39" s="205"/>
      <c r="PC39" s="205"/>
      <c r="PD39" s="205"/>
      <c r="PE39" s="205"/>
      <c r="PF39" s="205"/>
      <c r="PG39" s="205"/>
      <c r="PH39" s="205"/>
      <c r="PI39" s="205"/>
      <c r="PJ39" s="205"/>
      <c r="PK39" s="205"/>
      <c r="PL39" s="205"/>
      <c r="PM39" s="205"/>
      <c r="PN39" s="205"/>
      <c r="PO39" s="205"/>
      <c r="PP39" s="205"/>
      <c r="PQ39" s="205"/>
      <c r="PR39" s="205"/>
      <c r="PS39" s="205"/>
      <c r="PT39" s="205"/>
      <c r="PU39" s="205"/>
      <c r="PV39" s="205"/>
      <c r="PW39" s="205"/>
      <c r="PX39" s="205"/>
      <c r="PY39" s="205"/>
      <c r="PZ39" s="205"/>
      <c r="QA39" s="205"/>
      <c r="QB39" s="205"/>
      <c r="QC39" s="205"/>
      <c r="QD39" s="205"/>
      <c r="QE39" s="205"/>
      <c r="QF39" s="205"/>
      <c r="QG39" s="205"/>
      <c r="QH39" s="205"/>
      <c r="QI39" s="205"/>
      <c r="QJ39" s="205"/>
      <c r="QK39" s="205"/>
      <c r="QL39" s="205"/>
      <c r="QM39" s="205"/>
      <c r="QN39" s="205"/>
      <c r="QO39" s="205"/>
      <c r="QP39" s="205"/>
      <c r="QQ39" s="205"/>
      <c r="QR39" s="205"/>
      <c r="QS39" s="205"/>
      <c r="QT39" s="205"/>
      <c r="QU39" s="205"/>
      <c r="QV39" s="205"/>
      <c r="QW39" s="205"/>
      <c r="QX39" s="205"/>
      <c r="QY39" s="205"/>
      <c r="QZ39" s="205"/>
      <c r="RA39" s="205"/>
      <c r="RB39" s="205"/>
      <c r="RC39" s="205"/>
      <c r="RD39" s="205"/>
      <c r="RE39" s="205"/>
      <c r="RF39" s="205"/>
      <c r="RG39" s="205"/>
      <c r="RH39" s="205"/>
      <c r="RI39" s="205"/>
      <c r="RJ39" s="205"/>
      <c r="RK39" s="205"/>
      <c r="RL39" s="205"/>
      <c r="RM39" s="205"/>
      <c r="RN39" s="205"/>
      <c r="RO39" s="205"/>
      <c r="RP39" s="205"/>
      <c r="RQ39" s="205"/>
      <c r="RR39" s="205"/>
      <c r="RS39" s="205"/>
      <c r="RT39" s="205"/>
      <c r="RU39" s="205"/>
      <c r="RV39" s="205"/>
      <c r="RW39" s="205"/>
      <c r="RX39" s="205"/>
      <c r="RY39" s="205"/>
      <c r="RZ39" s="205"/>
      <c r="SA39" s="205"/>
      <c r="SB39" s="205"/>
      <c r="SC39" s="205"/>
      <c r="SD39" s="205"/>
      <c r="SE39" s="205"/>
      <c r="SF39" s="205"/>
      <c r="SG39" s="205"/>
      <c r="SH39" s="205"/>
      <c r="SI39" s="205"/>
      <c r="SJ39" s="205"/>
      <c r="SK39" s="205"/>
      <c r="SL39" s="205"/>
      <c r="SM39" s="205"/>
      <c r="SN39" s="205"/>
      <c r="SO39" s="205"/>
      <c r="SP39" s="205"/>
      <c r="SQ39" s="205"/>
      <c r="SR39" s="205"/>
      <c r="SS39" s="205"/>
      <c r="ST39" s="205"/>
      <c r="SU39" s="205"/>
      <c r="SV39" s="205"/>
      <c r="SW39" s="205"/>
      <c r="SX39" s="205"/>
      <c r="SY39" s="205"/>
      <c r="SZ39" s="205"/>
      <c r="TA39" s="205"/>
      <c r="TB39" s="205"/>
      <c r="TC39" s="205"/>
      <c r="TD39" s="205"/>
      <c r="TE39" s="205"/>
      <c r="TF39" s="205"/>
      <c r="TG39" s="205"/>
      <c r="TH39" s="205"/>
      <c r="TI39" s="205"/>
      <c r="TJ39" s="205"/>
      <c r="TK39" s="205"/>
      <c r="TL39" s="205"/>
      <c r="TM39" s="205"/>
      <c r="TN39" s="205"/>
      <c r="TO39" s="205"/>
      <c r="TP39" s="205"/>
      <c r="TQ39" s="205"/>
      <c r="TR39" s="205"/>
      <c r="TS39" s="205"/>
      <c r="TT39" s="205"/>
      <c r="TU39" s="205"/>
      <c r="TV39" s="205"/>
      <c r="TW39" s="205"/>
      <c r="TX39" s="205"/>
      <c r="TY39" s="205"/>
      <c r="TZ39" s="205"/>
      <c r="UA39" s="205"/>
      <c r="UB39" s="205"/>
      <c r="UC39" s="205"/>
      <c r="UD39" s="205"/>
      <c r="UE39" s="205"/>
      <c r="UF39" s="205"/>
      <c r="UG39" s="205"/>
      <c r="UH39" s="205"/>
      <c r="UI39" s="205"/>
      <c r="UJ39" s="205"/>
      <c r="UK39" s="205"/>
      <c r="UL39" s="205"/>
      <c r="UM39" s="205"/>
      <c r="UN39" s="205"/>
      <c r="UO39" s="205"/>
      <c r="UP39" s="205"/>
      <c r="UQ39" s="205"/>
      <c r="UR39" s="205"/>
      <c r="US39" s="205"/>
      <c r="UT39" s="205"/>
      <c r="UU39" s="205"/>
      <c r="UV39" s="205"/>
      <c r="UW39" s="205"/>
      <c r="UX39" s="205"/>
      <c r="UY39" s="205"/>
      <c r="UZ39" s="205"/>
      <c r="VA39" s="205"/>
      <c r="VB39" s="205"/>
      <c r="VC39" s="205"/>
      <c r="VD39" s="205"/>
      <c r="VE39" s="205"/>
      <c r="VF39" s="205"/>
      <c r="VG39" s="205"/>
      <c r="VH39" s="205"/>
      <c r="VI39" s="205"/>
      <c r="VJ39" s="205"/>
      <c r="VK39" s="205"/>
      <c r="VL39" s="205"/>
      <c r="VM39" s="205"/>
      <c r="VN39" s="205"/>
      <c r="VO39" s="205"/>
      <c r="VP39" s="205"/>
      <c r="VQ39" s="205"/>
      <c r="VR39" s="205"/>
      <c r="VS39" s="205"/>
      <c r="VT39" s="205"/>
      <c r="VU39" s="205"/>
      <c r="VV39" s="205"/>
      <c r="VW39" s="205"/>
      <c r="VX39" s="205"/>
      <c r="VY39" s="205"/>
      <c r="VZ39" s="205"/>
      <c r="WA39" s="205"/>
      <c r="WB39" s="205"/>
      <c r="WC39" s="205"/>
      <c r="WD39" s="205"/>
      <c r="WE39" s="205"/>
      <c r="WF39" s="205"/>
      <c r="WG39" s="205"/>
      <c r="WH39" s="205"/>
      <c r="WI39" s="205"/>
      <c r="WJ39" s="205"/>
      <c r="WK39" s="205"/>
      <c r="WL39" s="205"/>
      <c r="WM39" s="205"/>
      <c r="WN39" s="205"/>
      <c r="WO39" s="205"/>
      <c r="WP39" s="205"/>
      <c r="WQ39" s="205"/>
      <c r="WR39" s="205"/>
      <c r="WS39" s="205"/>
      <c r="WT39" s="205"/>
      <c r="WU39" s="205"/>
      <c r="WV39" s="205"/>
      <c r="WW39" s="205"/>
      <c r="WX39" s="205"/>
      <c r="WY39" s="205"/>
      <c r="WZ39" s="205"/>
      <c r="XA39" s="205"/>
      <c r="XB39" s="205"/>
      <c r="XC39" s="205"/>
      <c r="XD39" s="205"/>
      <c r="XE39" s="205"/>
      <c r="XF39" s="205"/>
      <c r="XG39" s="205"/>
      <c r="XH39" s="205"/>
      <c r="XI39" s="205"/>
      <c r="XJ39" s="205"/>
      <c r="XK39" s="205"/>
      <c r="XL39" s="205"/>
      <c r="XM39" s="205"/>
      <c r="XN39" s="205"/>
      <c r="XO39" s="205"/>
      <c r="XP39" s="205"/>
      <c r="XQ39" s="205"/>
      <c r="XR39" s="205"/>
      <c r="XS39" s="205"/>
      <c r="XT39" s="205"/>
    </row>
    <row r="40" spans="1:644" customFormat="1">
      <c r="A40" s="156" t="s">
        <v>40</v>
      </c>
      <c r="B40" s="157" t="s">
        <v>41</v>
      </c>
      <c r="C40" s="158" t="s">
        <v>11</v>
      </c>
      <c r="D40" s="159" t="s">
        <v>363</v>
      </c>
      <c r="E40" s="159" t="s">
        <v>48</v>
      </c>
      <c r="F40" s="160" t="s">
        <v>42</v>
      </c>
      <c r="G40" s="158" t="s">
        <v>11</v>
      </c>
      <c r="H40" s="159" t="s">
        <v>363</v>
      </c>
      <c r="I40" s="159" t="s">
        <v>48</v>
      </c>
      <c r="J40" s="160" t="s">
        <v>42</v>
      </c>
      <c r="K40" s="205"/>
      <c r="L40" s="205"/>
      <c r="M40" s="156" t="s">
        <v>40</v>
      </c>
      <c r="N40" s="157" t="s">
        <v>41</v>
      </c>
      <c r="O40" s="158" t="s">
        <v>11</v>
      </c>
      <c r="P40" s="159" t="s">
        <v>363</v>
      </c>
      <c r="Q40" s="159" t="s">
        <v>48</v>
      </c>
      <c r="R40" s="160" t="s">
        <v>42</v>
      </c>
      <c r="S40" s="158" t="s">
        <v>11</v>
      </c>
      <c r="T40" s="159" t="s">
        <v>363</v>
      </c>
      <c r="U40" s="159" t="s">
        <v>48</v>
      </c>
      <c r="V40" s="160" t="s">
        <v>42</v>
      </c>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c r="BF40" s="205"/>
      <c r="BG40" s="205"/>
      <c r="BH40" s="205"/>
      <c r="BI40" s="205"/>
      <c r="BJ40" s="205"/>
      <c r="BK40" s="205"/>
      <c r="BL40" s="205"/>
      <c r="BM40" s="205"/>
      <c r="BN40" s="205"/>
      <c r="BO40" s="205"/>
      <c r="BP40" s="205"/>
      <c r="BQ40" s="205"/>
      <c r="BR40" s="205"/>
      <c r="BS40" s="205"/>
      <c r="BT40" s="205"/>
      <c r="BU40" s="205"/>
      <c r="BV40" s="205"/>
      <c r="BW40" s="205"/>
      <c r="BX40" s="205"/>
      <c r="BY40" s="205"/>
      <c r="BZ40" s="205"/>
      <c r="CA40" s="205"/>
      <c r="CB40" s="205"/>
      <c r="CC40" s="205"/>
      <c r="CD40" s="205"/>
      <c r="CE40" s="205"/>
      <c r="CF40" s="205"/>
      <c r="CG40" s="205"/>
      <c r="CH40" s="205"/>
      <c r="CI40" s="205"/>
      <c r="CJ40" s="205"/>
      <c r="CK40" s="205"/>
      <c r="CL40" s="205"/>
      <c r="CM40" s="205"/>
      <c r="CN40" s="205"/>
      <c r="CO40" s="205"/>
      <c r="CP40" s="205"/>
      <c r="CQ40" s="205"/>
      <c r="CR40" s="205"/>
      <c r="CS40" s="205"/>
      <c r="CT40" s="205"/>
      <c r="CU40" s="205"/>
      <c r="CV40" s="205"/>
      <c r="CW40" s="205"/>
      <c r="CX40" s="205"/>
      <c r="CY40" s="205"/>
      <c r="CZ40" s="205"/>
      <c r="DA40" s="205"/>
      <c r="DB40" s="205"/>
      <c r="DC40" s="205"/>
      <c r="DD40" s="205"/>
      <c r="DE40" s="205"/>
      <c r="DF40" s="205"/>
      <c r="DG40" s="205"/>
      <c r="DH40" s="205"/>
      <c r="DI40" s="205"/>
      <c r="DJ40" s="205"/>
      <c r="DK40" s="205"/>
      <c r="DL40" s="205"/>
      <c r="DM40" s="205"/>
      <c r="DN40" s="205"/>
      <c r="DO40" s="205"/>
      <c r="DP40" s="205"/>
      <c r="DQ40" s="205"/>
      <c r="DR40" s="205"/>
      <c r="DS40" s="205"/>
      <c r="DT40" s="205"/>
      <c r="DU40" s="205"/>
      <c r="DV40" s="205"/>
      <c r="DW40" s="205"/>
      <c r="DX40" s="205"/>
      <c r="DY40" s="205"/>
      <c r="DZ40" s="205"/>
      <c r="EA40" s="205"/>
      <c r="EB40" s="205"/>
      <c r="EC40" s="205"/>
      <c r="ED40" s="205"/>
      <c r="EE40" s="205"/>
      <c r="EF40" s="205"/>
      <c r="EG40" s="205"/>
      <c r="EH40" s="205"/>
      <c r="EI40" s="205"/>
      <c r="EJ40" s="205"/>
      <c r="EK40" s="205"/>
      <c r="EL40" s="205"/>
      <c r="EM40" s="205"/>
      <c r="EN40" s="205"/>
      <c r="EO40" s="205"/>
      <c r="EP40" s="205"/>
      <c r="EQ40" s="205"/>
      <c r="ER40" s="205"/>
      <c r="ES40" s="205"/>
      <c r="ET40" s="205"/>
      <c r="EU40" s="205"/>
      <c r="EV40" s="205"/>
      <c r="EW40" s="205"/>
      <c r="EX40" s="205"/>
      <c r="EY40" s="205"/>
      <c r="EZ40" s="205"/>
      <c r="FA40" s="205"/>
      <c r="FB40" s="205"/>
      <c r="FC40" s="205"/>
      <c r="FD40" s="205"/>
      <c r="FE40" s="205"/>
      <c r="FF40" s="205"/>
      <c r="FG40" s="205"/>
      <c r="FH40" s="205"/>
      <c r="FI40" s="205"/>
      <c r="FJ40" s="205"/>
      <c r="FK40" s="205"/>
      <c r="FL40" s="205"/>
      <c r="FM40" s="205"/>
      <c r="FN40" s="205"/>
      <c r="FO40" s="205"/>
      <c r="FP40" s="205"/>
      <c r="FQ40" s="205"/>
      <c r="FR40" s="205"/>
      <c r="FS40" s="205"/>
      <c r="FT40" s="205"/>
      <c r="FU40" s="205"/>
      <c r="FV40" s="205"/>
      <c r="FW40" s="205"/>
      <c r="FX40" s="205"/>
      <c r="FY40" s="205"/>
      <c r="FZ40" s="205"/>
      <c r="GA40" s="205"/>
      <c r="GB40" s="205"/>
      <c r="GC40" s="205"/>
      <c r="GD40" s="205"/>
      <c r="GE40" s="205"/>
      <c r="GF40" s="205"/>
      <c r="GG40" s="205"/>
      <c r="GH40" s="205"/>
      <c r="GI40" s="205"/>
      <c r="GJ40" s="205"/>
      <c r="GK40" s="205"/>
      <c r="GL40" s="205"/>
      <c r="GM40" s="205"/>
      <c r="GN40" s="205"/>
      <c r="GO40" s="205"/>
      <c r="GP40" s="205"/>
      <c r="GQ40" s="205"/>
      <c r="GR40" s="205"/>
      <c r="GS40" s="205"/>
      <c r="GT40" s="205"/>
      <c r="GU40" s="205"/>
      <c r="GV40" s="205"/>
      <c r="GW40" s="205"/>
      <c r="GX40" s="205"/>
      <c r="GY40" s="205"/>
      <c r="GZ40" s="205"/>
      <c r="HA40" s="205"/>
      <c r="HB40" s="205"/>
      <c r="HC40" s="205"/>
      <c r="HD40" s="205"/>
      <c r="HE40" s="205"/>
      <c r="HF40" s="205"/>
      <c r="HG40" s="205"/>
      <c r="HH40" s="205"/>
      <c r="HI40" s="205"/>
      <c r="HJ40" s="205"/>
      <c r="HK40" s="205"/>
      <c r="HL40" s="205"/>
      <c r="HM40" s="205"/>
      <c r="HN40" s="205"/>
      <c r="HO40" s="205"/>
      <c r="HP40" s="205"/>
      <c r="HQ40" s="205"/>
      <c r="HR40" s="205"/>
      <c r="HS40" s="205"/>
      <c r="HT40" s="205"/>
      <c r="HU40" s="205"/>
      <c r="HV40" s="205"/>
      <c r="HW40" s="205"/>
      <c r="HX40" s="205"/>
      <c r="HY40" s="205"/>
      <c r="HZ40" s="205"/>
      <c r="IA40" s="205"/>
      <c r="IB40" s="205"/>
      <c r="IC40" s="205"/>
      <c r="ID40" s="205"/>
      <c r="IE40" s="205"/>
      <c r="IF40" s="205"/>
      <c r="IG40" s="205"/>
      <c r="IH40" s="205"/>
      <c r="II40" s="205"/>
      <c r="IJ40" s="205"/>
      <c r="IK40" s="205"/>
      <c r="IL40" s="205"/>
      <c r="IM40" s="205"/>
      <c r="IN40" s="205"/>
      <c r="IO40" s="205"/>
      <c r="IP40" s="205"/>
      <c r="IQ40" s="205"/>
      <c r="IR40" s="205"/>
      <c r="IS40" s="205"/>
      <c r="IT40" s="205"/>
      <c r="IU40" s="205"/>
      <c r="IV40" s="205"/>
      <c r="IW40" s="205"/>
      <c r="IX40" s="205"/>
      <c r="IY40" s="205"/>
      <c r="IZ40" s="205"/>
      <c r="JA40" s="205"/>
      <c r="JB40" s="205"/>
      <c r="JC40" s="205"/>
      <c r="JD40" s="205"/>
      <c r="JE40" s="205"/>
      <c r="JF40" s="205"/>
      <c r="JG40" s="205"/>
      <c r="JH40" s="205"/>
      <c r="JI40" s="205"/>
      <c r="JJ40" s="205"/>
      <c r="JK40" s="205"/>
      <c r="JL40" s="205"/>
      <c r="JM40" s="205"/>
      <c r="JN40" s="205"/>
      <c r="JO40" s="205"/>
      <c r="JP40" s="205"/>
      <c r="JQ40" s="205"/>
      <c r="JR40" s="205"/>
      <c r="JS40" s="205"/>
      <c r="JT40" s="205"/>
      <c r="JU40" s="205"/>
      <c r="JV40" s="205"/>
      <c r="JW40" s="205"/>
      <c r="JX40" s="205"/>
      <c r="JY40" s="205"/>
      <c r="JZ40" s="205"/>
      <c r="KA40" s="205"/>
      <c r="KB40" s="205"/>
      <c r="KC40" s="205"/>
      <c r="KD40" s="205"/>
      <c r="KE40" s="205"/>
      <c r="KF40" s="205"/>
      <c r="KG40" s="205"/>
      <c r="KH40" s="205"/>
      <c r="KI40" s="205"/>
      <c r="KJ40" s="205"/>
      <c r="KK40" s="205"/>
      <c r="KL40" s="205"/>
      <c r="KM40" s="205"/>
      <c r="KN40" s="205"/>
      <c r="KO40" s="205"/>
      <c r="KP40" s="205"/>
      <c r="KQ40" s="205"/>
      <c r="KR40" s="205"/>
      <c r="KS40" s="205"/>
      <c r="KT40" s="205"/>
      <c r="KU40" s="205"/>
      <c r="KV40" s="205"/>
      <c r="KW40" s="205"/>
      <c r="KX40" s="205"/>
      <c r="KY40" s="205"/>
      <c r="KZ40" s="205"/>
      <c r="LA40" s="205"/>
      <c r="LB40" s="205"/>
      <c r="LC40" s="205"/>
      <c r="LD40" s="205"/>
      <c r="LE40" s="205"/>
      <c r="LF40" s="205"/>
      <c r="LG40" s="205"/>
      <c r="LH40" s="205"/>
      <c r="LI40" s="205"/>
      <c r="LJ40" s="205"/>
      <c r="LK40" s="205"/>
      <c r="LL40" s="205"/>
      <c r="LM40" s="205"/>
      <c r="LN40" s="205"/>
      <c r="LO40" s="205"/>
      <c r="LP40" s="205"/>
      <c r="LQ40" s="205"/>
      <c r="LR40" s="205"/>
      <c r="LS40" s="205"/>
      <c r="LT40" s="205"/>
      <c r="LU40" s="205"/>
      <c r="LV40" s="205"/>
      <c r="LW40" s="205"/>
      <c r="LX40" s="205"/>
      <c r="LY40" s="205"/>
      <c r="LZ40" s="205"/>
      <c r="MA40" s="205"/>
      <c r="MB40" s="205"/>
      <c r="MC40" s="205"/>
      <c r="MD40" s="205"/>
      <c r="ME40" s="205"/>
      <c r="MF40" s="205"/>
      <c r="MG40" s="205"/>
      <c r="MH40" s="205"/>
      <c r="MI40" s="205"/>
      <c r="MJ40" s="205"/>
      <c r="MK40" s="205"/>
      <c r="ML40" s="205"/>
      <c r="MM40" s="205"/>
      <c r="MN40" s="205"/>
      <c r="MO40" s="205"/>
      <c r="MP40" s="205"/>
      <c r="MQ40" s="205"/>
      <c r="MR40" s="205"/>
      <c r="MS40" s="205"/>
      <c r="MT40" s="205"/>
      <c r="MU40" s="205"/>
      <c r="MV40" s="205"/>
      <c r="MW40" s="205"/>
      <c r="MX40" s="205"/>
      <c r="MY40" s="205"/>
      <c r="MZ40" s="205"/>
      <c r="NA40" s="205"/>
      <c r="NB40" s="205"/>
      <c r="NC40" s="205"/>
      <c r="ND40" s="205"/>
      <c r="NE40" s="205"/>
      <c r="NF40" s="205"/>
      <c r="NG40" s="205"/>
      <c r="NH40" s="205"/>
      <c r="NI40" s="205"/>
      <c r="NJ40" s="205"/>
      <c r="NK40" s="205"/>
      <c r="NL40" s="205"/>
      <c r="NM40" s="205"/>
      <c r="NN40" s="205"/>
      <c r="NO40" s="205"/>
      <c r="NP40" s="205"/>
      <c r="NQ40" s="205"/>
      <c r="NR40" s="205"/>
      <c r="NS40" s="205"/>
      <c r="NT40" s="205"/>
      <c r="NU40" s="205"/>
      <c r="NV40" s="205"/>
      <c r="NW40" s="205"/>
      <c r="NX40" s="205"/>
      <c r="NY40" s="205"/>
      <c r="NZ40" s="205"/>
      <c r="OA40" s="205"/>
      <c r="OB40" s="205"/>
      <c r="OC40" s="205"/>
      <c r="OD40" s="205"/>
      <c r="OE40" s="205"/>
      <c r="OF40" s="205"/>
      <c r="OG40" s="205"/>
      <c r="OH40" s="205"/>
      <c r="OI40" s="205"/>
      <c r="OJ40" s="205"/>
      <c r="OK40" s="205"/>
      <c r="OL40" s="205"/>
      <c r="OM40" s="205"/>
      <c r="ON40" s="205"/>
      <c r="OO40" s="205"/>
      <c r="OP40" s="205"/>
      <c r="OQ40" s="205"/>
      <c r="OR40" s="205"/>
      <c r="OS40" s="205"/>
      <c r="OT40" s="205"/>
      <c r="OU40" s="205"/>
      <c r="OV40" s="205"/>
      <c r="OW40" s="205"/>
      <c r="OX40" s="205"/>
      <c r="OY40" s="205"/>
      <c r="OZ40" s="205"/>
      <c r="PA40" s="205"/>
      <c r="PB40" s="205"/>
      <c r="PC40" s="205"/>
      <c r="PD40" s="205"/>
      <c r="PE40" s="205"/>
      <c r="PF40" s="205"/>
      <c r="PG40" s="205"/>
      <c r="PH40" s="205"/>
      <c r="PI40" s="205"/>
      <c r="PJ40" s="205"/>
      <c r="PK40" s="205"/>
      <c r="PL40" s="205"/>
      <c r="PM40" s="205"/>
      <c r="PN40" s="205"/>
      <c r="PO40" s="205"/>
      <c r="PP40" s="205"/>
      <c r="PQ40" s="205"/>
      <c r="PR40" s="205"/>
      <c r="PS40" s="205"/>
      <c r="PT40" s="205"/>
      <c r="PU40" s="205"/>
      <c r="PV40" s="205"/>
      <c r="PW40" s="205"/>
      <c r="PX40" s="205"/>
      <c r="PY40" s="205"/>
      <c r="PZ40" s="205"/>
      <c r="QA40" s="205"/>
      <c r="QB40" s="205"/>
      <c r="QC40" s="205"/>
      <c r="QD40" s="205"/>
      <c r="QE40" s="205"/>
      <c r="QF40" s="205"/>
      <c r="QG40" s="205"/>
      <c r="QH40" s="205"/>
      <c r="QI40" s="205"/>
      <c r="QJ40" s="205"/>
      <c r="QK40" s="205"/>
      <c r="QL40" s="205"/>
      <c r="QM40" s="205"/>
      <c r="QN40" s="205"/>
      <c r="QO40" s="205"/>
      <c r="QP40" s="205"/>
      <c r="QQ40" s="205"/>
      <c r="QR40" s="205"/>
      <c r="QS40" s="205"/>
      <c r="QT40" s="205"/>
      <c r="QU40" s="205"/>
      <c r="QV40" s="205"/>
      <c r="QW40" s="205"/>
      <c r="QX40" s="205"/>
      <c r="QY40" s="205"/>
      <c r="QZ40" s="205"/>
      <c r="RA40" s="205"/>
      <c r="RB40" s="205"/>
      <c r="RC40" s="205"/>
      <c r="RD40" s="205"/>
      <c r="RE40" s="205"/>
      <c r="RF40" s="205"/>
      <c r="RG40" s="205"/>
      <c r="RH40" s="205"/>
      <c r="RI40" s="205"/>
      <c r="RJ40" s="205"/>
      <c r="RK40" s="205"/>
      <c r="RL40" s="205"/>
      <c r="RM40" s="205"/>
      <c r="RN40" s="205"/>
      <c r="RO40" s="205"/>
      <c r="RP40" s="205"/>
      <c r="RQ40" s="205"/>
      <c r="RR40" s="205"/>
      <c r="RS40" s="205"/>
      <c r="RT40" s="205"/>
      <c r="RU40" s="205"/>
      <c r="RV40" s="205"/>
      <c r="RW40" s="205"/>
      <c r="RX40" s="205"/>
      <c r="RY40" s="205"/>
      <c r="RZ40" s="205"/>
      <c r="SA40" s="205"/>
      <c r="SB40" s="205"/>
      <c r="SC40" s="205"/>
      <c r="SD40" s="205"/>
      <c r="SE40" s="205"/>
      <c r="SF40" s="205"/>
      <c r="SG40" s="205"/>
      <c r="SH40" s="205"/>
      <c r="SI40" s="205"/>
      <c r="SJ40" s="205"/>
      <c r="SK40" s="205"/>
      <c r="SL40" s="205"/>
      <c r="SM40" s="205"/>
      <c r="SN40" s="205"/>
      <c r="SO40" s="205"/>
      <c r="SP40" s="205"/>
      <c r="SQ40" s="205"/>
      <c r="SR40" s="205"/>
      <c r="SS40" s="205"/>
      <c r="ST40" s="205"/>
      <c r="SU40" s="205"/>
      <c r="SV40" s="205"/>
      <c r="SW40" s="205"/>
      <c r="SX40" s="205"/>
      <c r="SY40" s="205"/>
      <c r="SZ40" s="205"/>
      <c r="TA40" s="205"/>
      <c r="TB40" s="205"/>
      <c r="TC40" s="205"/>
      <c r="TD40" s="205"/>
      <c r="TE40" s="205"/>
      <c r="TF40" s="205"/>
      <c r="TG40" s="205"/>
      <c r="TH40" s="205"/>
      <c r="TI40" s="205"/>
      <c r="TJ40" s="205"/>
      <c r="TK40" s="205"/>
      <c r="TL40" s="205"/>
      <c r="TM40" s="205"/>
      <c r="TN40" s="205"/>
      <c r="TO40" s="205"/>
      <c r="TP40" s="205"/>
      <c r="TQ40" s="205"/>
      <c r="TR40" s="205"/>
      <c r="TS40" s="205"/>
      <c r="TT40" s="205"/>
      <c r="TU40" s="205"/>
      <c r="TV40" s="205"/>
      <c r="TW40" s="205"/>
      <c r="TX40" s="205"/>
      <c r="TY40" s="205"/>
      <c r="TZ40" s="205"/>
      <c r="UA40" s="205"/>
      <c r="UB40" s="205"/>
      <c r="UC40" s="205"/>
      <c r="UD40" s="205"/>
      <c r="UE40" s="205"/>
      <c r="UF40" s="205"/>
      <c r="UG40" s="205"/>
      <c r="UH40" s="205"/>
      <c r="UI40" s="205"/>
      <c r="UJ40" s="205"/>
      <c r="UK40" s="205"/>
      <c r="UL40" s="205"/>
      <c r="UM40" s="205"/>
      <c r="UN40" s="205"/>
      <c r="UO40" s="205"/>
      <c r="UP40" s="205"/>
      <c r="UQ40" s="205"/>
      <c r="UR40" s="205"/>
      <c r="US40" s="205"/>
      <c r="UT40" s="205"/>
      <c r="UU40" s="205"/>
      <c r="UV40" s="205"/>
      <c r="UW40" s="205"/>
      <c r="UX40" s="205"/>
      <c r="UY40" s="205"/>
      <c r="UZ40" s="205"/>
      <c r="VA40" s="205"/>
      <c r="VB40" s="205"/>
      <c r="VC40" s="205"/>
      <c r="VD40" s="205"/>
      <c r="VE40" s="205"/>
      <c r="VF40" s="205"/>
      <c r="VG40" s="205"/>
      <c r="VH40" s="205"/>
      <c r="VI40" s="205"/>
      <c r="VJ40" s="205"/>
      <c r="VK40" s="205"/>
      <c r="VL40" s="205"/>
      <c r="VM40" s="205"/>
      <c r="VN40" s="205"/>
      <c r="VO40" s="205"/>
      <c r="VP40" s="205"/>
      <c r="VQ40" s="205"/>
      <c r="VR40" s="205"/>
      <c r="VS40" s="205"/>
      <c r="VT40" s="205"/>
      <c r="VU40" s="205"/>
      <c r="VV40" s="205"/>
      <c r="VW40" s="205"/>
      <c r="VX40" s="205"/>
      <c r="VY40" s="205"/>
      <c r="VZ40" s="205"/>
      <c r="WA40" s="205"/>
      <c r="WB40" s="205"/>
      <c r="WC40" s="205"/>
      <c r="WD40" s="205"/>
      <c r="WE40" s="205"/>
      <c r="WF40" s="205"/>
      <c r="WG40" s="205"/>
      <c r="WH40" s="205"/>
      <c r="WI40" s="205"/>
      <c r="WJ40" s="205"/>
      <c r="WK40" s="205"/>
      <c r="WL40" s="205"/>
      <c r="WM40" s="205"/>
      <c r="WN40" s="205"/>
      <c r="WO40" s="205"/>
      <c r="WP40" s="205"/>
      <c r="WQ40" s="205"/>
      <c r="WR40" s="205"/>
      <c r="WS40" s="205"/>
      <c r="WT40" s="205"/>
      <c r="WU40" s="205"/>
      <c r="WV40" s="205"/>
      <c r="WW40" s="205"/>
      <c r="WX40" s="205"/>
      <c r="WY40" s="205"/>
      <c r="WZ40" s="205"/>
      <c r="XA40" s="205"/>
      <c r="XB40" s="205"/>
      <c r="XC40" s="205"/>
      <c r="XD40" s="205"/>
      <c r="XE40" s="205"/>
      <c r="XF40" s="205"/>
      <c r="XG40" s="205"/>
      <c r="XH40" s="205"/>
      <c r="XI40" s="205"/>
      <c r="XJ40" s="205"/>
      <c r="XK40" s="205"/>
      <c r="XL40" s="205"/>
      <c r="XM40" s="205"/>
      <c r="XN40" s="205"/>
      <c r="XO40" s="205"/>
      <c r="XP40" s="205"/>
      <c r="XQ40" s="205"/>
      <c r="XR40" s="205"/>
      <c r="XS40" s="205"/>
      <c r="XT40" s="205"/>
    </row>
    <row r="41" spans="1:644" customFormat="1">
      <c r="A41" s="161"/>
      <c r="B41" s="92"/>
      <c r="C41" s="162"/>
      <c r="D41" s="163"/>
      <c r="E41" s="163"/>
      <c r="F41" s="164"/>
      <c r="G41" s="162"/>
      <c r="H41" s="163"/>
      <c r="I41" s="163"/>
      <c r="J41" s="164"/>
      <c r="K41" s="205"/>
      <c r="L41" s="205"/>
      <c r="M41" s="161"/>
      <c r="N41" s="92"/>
      <c r="O41" s="162"/>
      <c r="P41" s="163"/>
      <c r="Q41" s="163"/>
      <c r="R41" s="164"/>
      <c r="S41" s="162"/>
      <c r="T41" s="163"/>
      <c r="U41" s="163"/>
      <c r="V41" s="164"/>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5"/>
      <c r="BF41" s="205"/>
      <c r="BG41" s="205"/>
      <c r="BH41" s="205"/>
      <c r="BI41" s="205"/>
      <c r="BJ41" s="205"/>
      <c r="BK41" s="205"/>
      <c r="BL41" s="205"/>
      <c r="BM41" s="205"/>
      <c r="BN41" s="205"/>
      <c r="BO41" s="205"/>
      <c r="BP41" s="205"/>
      <c r="BQ41" s="205"/>
      <c r="BR41" s="205"/>
      <c r="BS41" s="205"/>
      <c r="BT41" s="205"/>
      <c r="BU41" s="205"/>
      <c r="BV41" s="205"/>
      <c r="BW41" s="205"/>
      <c r="BX41" s="205"/>
      <c r="BY41" s="205"/>
      <c r="BZ41" s="205"/>
      <c r="CA41" s="205"/>
      <c r="CB41" s="205"/>
      <c r="CC41" s="205"/>
      <c r="CD41" s="205"/>
      <c r="CE41" s="205"/>
      <c r="CF41" s="205"/>
      <c r="CG41" s="205"/>
      <c r="CH41" s="205"/>
      <c r="CI41" s="205"/>
      <c r="CJ41" s="205"/>
      <c r="CK41" s="205"/>
      <c r="CL41" s="205"/>
      <c r="CM41" s="205"/>
      <c r="CN41" s="205"/>
      <c r="CO41" s="205"/>
      <c r="CP41" s="205"/>
      <c r="CQ41" s="205"/>
      <c r="CR41" s="205"/>
      <c r="CS41" s="205"/>
      <c r="CT41" s="205"/>
      <c r="CU41" s="205"/>
      <c r="CV41" s="205"/>
      <c r="CW41" s="205"/>
      <c r="CX41" s="205"/>
      <c r="CY41" s="205"/>
      <c r="CZ41" s="205"/>
      <c r="DA41" s="205"/>
      <c r="DB41" s="205"/>
      <c r="DC41" s="205"/>
      <c r="DD41" s="205"/>
      <c r="DE41" s="205"/>
      <c r="DF41" s="205"/>
      <c r="DG41" s="205"/>
      <c r="DH41" s="205"/>
      <c r="DI41" s="205"/>
      <c r="DJ41" s="205"/>
      <c r="DK41" s="205"/>
      <c r="DL41" s="205"/>
      <c r="DM41" s="205"/>
      <c r="DN41" s="205"/>
      <c r="DO41" s="205"/>
      <c r="DP41" s="205"/>
      <c r="DQ41" s="205"/>
      <c r="DR41" s="205"/>
      <c r="DS41" s="205"/>
      <c r="DT41" s="205"/>
      <c r="DU41" s="205"/>
      <c r="DV41" s="205"/>
      <c r="DW41" s="205"/>
      <c r="DX41" s="205"/>
      <c r="DY41" s="205"/>
      <c r="DZ41" s="205"/>
      <c r="EA41" s="205"/>
      <c r="EB41" s="205"/>
      <c r="EC41" s="205"/>
      <c r="ED41" s="205"/>
      <c r="EE41" s="205"/>
      <c r="EF41" s="205"/>
      <c r="EG41" s="205"/>
      <c r="EH41" s="205"/>
      <c r="EI41" s="205"/>
      <c r="EJ41" s="205"/>
      <c r="EK41" s="205"/>
      <c r="EL41" s="205"/>
      <c r="EM41" s="205"/>
      <c r="EN41" s="205"/>
      <c r="EO41" s="205"/>
      <c r="EP41" s="205"/>
      <c r="EQ41" s="205"/>
      <c r="ER41" s="205"/>
      <c r="ES41" s="205"/>
      <c r="ET41" s="205"/>
      <c r="EU41" s="205"/>
      <c r="EV41" s="205"/>
      <c r="EW41" s="205"/>
      <c r="EX41" s="205"/>
      <c r="EY41" s="205"/>
      <c r="EZ41" s="205"/>
      <c r="FA41" s="205"/>
      <c r="FB41" s="205"/>
      <c r="FC41" s="205"/>
      <c r="FD41" s="205"/>
      <c r="FE41" s="205"/>
      <c r="FF41" s="205"/>
      <c r="FG41" s="205"/>
      <c r="FH41" s="205"/>
      <c r="FI41" s="205"/>
      <c r="FJ41" s="205"/>
      <c r="FK41" s="205"/>
      <c r="FL41" s="205"/>
      <c r="FM41" s="205"/>
      <c r="FN41" s="205"/>
      <c r="FO41" s="205"/>
      <c r="FP41" s="205"/>
      <c r="FQ41" s="205"/>
      <c r="FR41" s="205"/>
      <c r="FS41" s="205"/>
      <c r="FT41" s="205"/>
      <c r="FU41" s="205"/>
      <c r="FV41" s="205"/>
      <c r="FW41" s="205"/>
      <c r="FX41" s="205"/>
      <c r="FY41" s="205"/>
      <c r="FZ41" s="205"/>
      <c r="GA41" s="205"/>
      <c r="GB41" s="205"/>
      <c r="GC41" s="205"/>
      <c r="GD41" s="205"/>
      <c r="GE41" s="205"/>
      <c r="GF41" s="205"/>
      <c r="GG41" s="205"/>
      <c r="GH41" s="205"/>
      <c r="GI41" s="205"/>
      <c r="GJ41" s="205"/>
      <c r="GK41" s="205"/>
      <c r="GL41" s="205"/>
      <c r="GM41" s="205"/>
      <c r="GN41" s="205"/>
      <c r="GO41" s="205"/>
      <c r="GP41" s="205"/>
      <c r="GQ41" s="205"/>
      <c r="GR41" s="205"/>
      <c r="GS41" s="205"/>
      <c r="GT41" s="205"/>
      <c r="GU41" s="205"/>
      <c r="GV41" s="205"/>
      <c r="GW41" s="205"/>
      <c r="GX41" s="205"/>
      <c r="GY41" s="205"/>
      <c r="GZ41" s="205"/>
      <c r="HA41" s="205"/>
      <c r="HB41" s="205"/>
      <c r="HC41" s="205"/>
      <c r="HD41" s="205"/>
      <c r="HE41" s="205"/>
      <c r="HF41" s="205"/>
      <c r="HG41" s="205"/>
      <c r="HH41" s="205"/>
      <c r="HI41" s="205"/>
      <c r="HJ41" s="205"/>
      <c r="HK41" s="205"/>
      <c r="HL41" s="205"/>
      <c r="HM41" s="205"/>
      <c r="HN41" s="205"/>
      <c r="HO41" s="205"/>
      <c r="HP41" s="205"/>
      <c r="HQ41" s="205"/>
      <c r="HR41" s="205"/>
      <c r="HS41" s="205"/>
      <c r="HT41" s="205"/>
      <c r="HU41" s="205"/>
      <c r="HV41" s="205"/>
      <c r="HW41" s="205"/>
      <c r="HX41" s="205"/>
      <c r="HY41" s="205"/>
      <c r="HZ41" s="205"/>
      <c r="IA41" s="205"/>
      <c r="IB41" s="205"/>
      <c r="IC41" s="205"/>
      <c r="ID41" s="205"/>
      <c r="IE41" s="205"/>
      <c r="IF41" s="205"/>
      <c r="IG41" s="205"/>
      <c r="IH41" s="205"/>
      <c r="II41" s="205"/>
      <c r="IJ41" s="205"/>
      <c r="IK41" s="205"/>
      <c r="IL41" s="205"/>
      <c r="IM41" s="205"/>
      <c r="IN41" s="205"/>
      <c r="IO41" s="205"/>
      <c r="IP41" s="205"/>
      <c r="IQ41" s="205"/>
      <c r="IR41" s="205"/>
      <c r="IS41" s="205"/>
      <c r="IT41" s="205"/>
      <c r="IU41" s="205"/>
      <c r="IV41" s="205"/>
      <c r="IW41" s="205"/>
      <c r="IX41" s="205"/>
      <c r="IY41" s="205"/>
      <c r="IZ41" s="205"/>
      <c r="JA41" s="205"/>
      <c r="JB41" s="205"/>
      <c r="JC41" s="205"/>
      <c r="JD41" s="205"/>
      <c r="JE41" s="205"/>
      <c r="JF41" s="205"/>
      <c r="JG41" s="205"/>
      <c r="JH41" s="205"/>
      <c r="JI41" s="205"/>
      <c r="JJ41" s="205"/>
      <c r="JK41" s="205"/>
      <c r="JL41" s="205"/>
      <c r="JM41" s="205"/>
      <c r="JN41" s="205"/>
      <c r="JO41" s="205"/>
      <c r="JP41" s="205"/>
      <c r="JQ41" s="205"/>
      <c r="JR41" s="205"/>
      <c r="JS41" s="205"/>
      <c r="JT41" s="205"/>
      <c r="JU41" s="205"/>
      <c r="JV41" s="205"/>
      <c r="JW41" s="205"/>
      <c r="JX41" s="205"/>
      <c r="JY41" s="205"/>
      <c r="JZ41" s="205"/>
      <c r="KA41" s="205"/>
      <c r="KB41" s="205"/>
      <c r="KC41" s="205"/>
      <c r="KD41" s="205"/>
      <c r="KE41" s="205"/>
      <c r="KF41" s="205"/>
      <c r="KG41" s="205"/>
      <c r="KH41" s="205"/>
      <c r="KI41" s="205"/>
      <c r="KJ41" s="205"/>
      <c r="KK41" s="205"/>
      <c r="KL41" s="205"/>
      <c r="KM41" s="205"/>
      <c r="KN41" s="205"/>
      <c r="KO41" s="205"/>
      <c r="KP41" s="205"/>
      <c r="KQ41" s="205"/>
      <c r="KR41" s="205"/>
      <c r="KS41" s="205"/>
      <c r="KT41" s="205"/>
      <c r="KU41" s="205"/>
      <c r="KV41" s="205"/>
      <c r="KW41" s="205"/>
      <c r="KX41" s="205"/>
      <c r="KY41" s="205"/>
      <c r="KZ41" s="205"/>
      <c r="LA41" s="205"/>
      <c r="LB41" s="205"/>
      <c r="LC41" s="205"/>
      <c r="LD41" s="205"/>
      <c r="LE41" s="205"/>
      <c r="LF41" s="205"/>
      <c r="LG41" s="205"/>
      <c r="LH41" s="205"/>
      <c r="LI41" s="205"/>
      <c r="LJ41" s="205"/>
      <c r="LK41" s="205"/>
      <c r="LL41" s="205"/>
      <c r="LM41" s="205"/>
      <c r="LN41" s="205"/>
      <c r="LO41" s="205"/>
      <c r="LP41" s="205"/>
      <c r="LQ41" s="205"/>
      <c r="LR41" s="205"/>
      <c r="LS41" s="205"/>
      <c r="LT41" s="205"/>
      <c r="LU41" s="205"/>
      <c r="LV41" s="205"/>
      <c r="LW41" s="205"/>
      <c r="LX41" s="205"/>
      <c r="LY41" s="205"/>
      <c r="LZ41" s="205"/>
      <c r="MA41" s="205"/>
      <c r="MB41" s="205"/>
      <c r="MC41" s="205"/>
      <c r="MD41" s="205"/>
      <c r="ME41" s="205"/>
      <c r="MF41" s="205"/>
      <c r="MG41" s="205"/>
      <c r="MH41" s="205"/>
      <c r="MI41" s="205"/>
      <c r="MJ41" s="205"/>
      <c r="MK41" s="205"/>
      <c r="ML41" s="205"/>
      <c r="MM41" s="205"/>
      <c r="MN41" s="205"/>
      <c r="MO41" s="205"/>
      <c r="MP41" s="205"/>
      <c r="MQ41" s="205"/>
      <c r="MR41" s="205"/>
      <c r="MS41" s="205"/>
      <c r="MT41" s="205"/>
      <c r="MU41" s="205"/>
      <c r="MV41" s="205"/>
      <c r="MW41" s="205"/>
      <c r="MX41" s="205"/>
      <c r="MY41" s="205"/>
      <c r="MZ41" s="205"/>
      <c r="NA41" s="205"/>
      <c r="NB41" s="205"/>
      <c r="NC41" s="205"/>
      <c r="ND41" s="205"/>
      <c r="NE41" s="205"/>
      <c r="NF41" s="205"/>
      <c r="NG41" s="205"/>
      <c r="NH41" s="205"/>
      <c r="NI41" s="205"/>
      <c r="NJ41" s="205"/>
      <c r="NK41" s="205"/>
      <c r="NL41" s="205"/>
      <c r="NM41" s="205"/>
      <c r="NN41" s="205"/>
      <c r="NO41" s="205"/>
      <c r="NP41" s="205"/>
      <c r="NQ41" s="205"/>
      <c r="NR41" s="205"/>
      <c r="NS41" s="205"/>
      <c r="NT41" s="205"/>
      <c r="NU41" s="205"/>
      <c r="NV41" s="205"/>
      <c r="NW41" s="205"/>
      <c r="NX41" s="205"/>
      <c r="NY41" s="205"/>
      <c r="NZ41" s="205"/>
      <c r="OA41" s="205"/>
      <c r="OB41" s="205"/>
      <c r="OC41" s="205"/>
      <c r="OD41" s="205"/>
      <c r="OE41" s="205"/>
      <c r="OF41" s="205"/>
      <c r="OG41" s="205"/>
      <c r="OH41" s="205"/>
      <c r="OI41" s="205"/>
      <c r="OJ41" s="205"/>
      <c r="OK41" s="205"/>
      <c r="OL41" s="205"/>
      <c r="OM41" s="205"/>
      <c r="ON41" s="205"/>
      <c r="OO41" s="205"/>
      <c r="OP41" s="205"/>
      <c r="OQ41" s="205"/>
      <c r="OR41" s="205"/>
      <c r="OS41" s="205"/>
      <c r="OT41" s="205"/>
      <c r="OU41" s="205"/>
      <c r="OV41" s="205"/>
      <c r="OW41" s="205"/>
      <c r="OX41" s="205"/>
      <c r="OY41" s="205"/>
      <c r="OZ41" s="205"/>
      <c r="PA41" s="205"/>
      <c r="PB41" s="205"/>
      <c r="PC41" s="205"/>
      <c r="PD41" s="205"/>
      <c r="PE41" s="205"/>
      <c r="PF41" s="205"/>
      <c r="PG41" s="205"/>
      <c r="PH41" s="205"/>
      <c r="PI41" s="205"/>
      <c r="PJ41" s="205"/>
      <c r="PK41" s="205"/>
      <c r="PL41" s="205"/>
      <c r="PM41" s="205"/>
      <c r="PN41" s="205"/>
      <c r="PO41" s="205"/>
      <c r="PP41" s="205"/>
      <c r="PQ41" s="205"/>
      <c r="PR41" s="205"/>
      <c r="PS41" s="205"/>
      <c r="PT41" s="205"/>
      <c r="PU41" s="205"/>
      <c r="PV41" s="205"/>
      <c r="PW41" s="205"/>
      <c r="PX41" s="205"/>
      <c r="PY41" s="205"/>
      <c r="PZ41" s="205"/>
      <c r="QA41" s="205"/>
      <c r="QB41" s="205"/>
      <c r="QC41" s="205"/>
      <c r="QD41" s="205"/>
      <c r="QE41" s="205"/>
      <c r="QF41" s="205"/>
      <c r="QG41" s="205"/>
      <c r="QH41" s="205"/>
      <c r="QI41" s="205"/>
      <c r="QJ41" s="205"/>
      <c r="QK41" s="205"/>
      <c r="QL41" s="205"/>
      <c r="QM41" s="205"/>
      <c r="QN41" s="205"/>
      <c r="QO41" s="205"/>
      <c r="QP41" s="205"/>
      <c r="QQ41" s="205"/>
      <c r="QR41" s="205"/>
      <c r="QS41" s="205"/>
      <c r="QT41" s="205"/>
      <c r="QU41" s="205"/>
      <c r="QV41" s="205"/>
      <c r="QW41" s="205"/>
      <c r="QX41" s="205"/>
      <c r="QY41" s="205"/>
      <c r="QZ41" s="205"/>
      <c r="RA41" s="205"/>
      <c r="RB41" s="205"/>
      <c r="RC41" s="205"/>
      <c r="RD41" s="205"/>
      <c r="RE41" s="205"/>
      <c r="RF41" s="205"/>
      <c r="RG41" s="205"/>
      <c r="RH41" s="205"/>
      <c r="RI41" s="205"/>
      <c r="RJ41" s="205"/>
      <c r="RK41" s="205"/>
      <c r="RL41" s="205"/>
      <c r="RM41" s="205"/>
      <c r="RN41" s="205"/>
      <c r="RO41" s="205"/>
      <c r="RP41" s="205"/>
      <c r="RQ41" s="205"/>
      <c r="RR41" s="205"/>
      <c r="RS41" s="205"/>
      <c r="RT41" s="205"/>
      <c r="RU41" s="205"/>
      <c r="RV41" s="205"/>
      <c r="RW41" s="205"/>
      <c r="RX41" s="205"/>
      <c r="RY41" s="205"/>
      <c r="RZ41" s="205"/>
      <c r="SA41" s="205"/>
      <c r="SB41" s="205"/>
      <c r="SC41" s="205"/>
      <c r="SD41" s="205"/>
      <c r="SE41" s="205"/>
      <c r="SF41" s="205"/>
      <c r="SG41" s="205"/>
      <c r="SH41" s="205"/>
      <c r="SI41" s="205"/>
      <c r="SJ41" s="205"/>
      <c r="SK41" s="205"/>
      <c r="SL41" s="205"/>
      <c r="SM41" s="205"/>
      <c r="SN41" s="205"/>
      <c r="SO41" s="205"/>
      <c r="SP41" s="205"/>
      <c r="SQ41" s="205"/>
      <c r="SR41" s="205"/>
      <c r="SS41" s="205"/>
      <c r="ST41" s="205"/>
      <c r="SU41" s="205"/>
      <c r="SV41" s="205"/>
      <c r="SW41" s="205"/>
      <c r="SX41" s="205"/>
      <c r="SY41" s="205"/>
      <c r="SZ41" s="205"/>
      <c r="TA41" s="205"/>
      <c r="TB41" s="205"/>
      <c r="TC41" s="205"/>
      <c r="TD41" s="205"/>
      <c r="TE41" s="205"/>
      <c r="TF41" s="205"/>
      <c r="TG41" s="205"/>
      <c r="TH41" s="205"/>
      <c r="TI41" s="205"/>
      <c r="TJ41" s="205"/>
      <c r="TK41" s="205"/>
      <c r="TL41" s="205"/>
      <c r="TM41" s="205"/>
      <c r="TN41" s="205"/>
      <c r="TO41" s="205"/>
      <c r="TP41" s="205"/>
      <c r="TQ41" s="205"/>
      <c r="TR41" s="205"/>
      <c r="TS41" s="205"/>
      <c r="TT41" s="205"/>
      <c r="TU41" s="205"/>
      <c r="TV41" s="205"/>
      <c r="TW41" s="205"/>
      <c r="TX41" s="205"/>
      <c r="TY41" s="205"/>
      <c r="TZ41" s="205"/>
      <c r="UA41" s="205"/>
      <c r="UB41" s="205"/>
      <c r="UC41" s="205"/>
      <c r="UD41" s="205"/>
      <c r="UE41" s="205"/>
      <c r="UF41" s="205"/>
      <c r="UG41" s="205"/>
      <c r="UH41" s="205"/>
      <c r="UI41" s="205"/>
      <c r="UJ41" s="205"/>
      <c r="UK41" s="205"/>
      <c r="UL41" s="205"/>
      <c r="UM41" s="205"/>
      <c r="UN41" s="205"/>
      <c r="UO41" s="205"/>
      <c r="UP41" s="205"/>
      <c r="UQ41" s="205"/>
      <c r="UR41" s="205"/>
      <c r="US41" s="205"/>
      <c r="UT41" s="205"/>
      <c r="UU41" s="205"/>
      <c r="UV41" s="205"/>
      <c r="UW41" s="205"/>
      <c r="UX41" s="205"/>
      <c r="UY41" s="205"/>
      <c r="UZ41" s="205"/>
      <c r="VA41" s="205"/>
      <c r="VB41" s="205"/>
      <c r="VC41" s="205"/>
      <c r="VD41" s="205"/>
      <c r="VE41" s="205"/>
      <c r="VF41" s="205"/>
      <c r="VG41" s="205"/>
      <c r="VH41" s="205"/>
      <c r="VI41" s="205"/>
      <c r="VJ41" s="205"/>
      <c r="VK41" s="205"/>
      <c r="VL41" s="205"/>
      <c r="VM41" s="205"/>
      <c r="VN41" s="205"/>
      <c r="VO41" s="205"/>
      <c r="VP41" s="205"/>
      <c r="VQ41" s="205"/>
      <c r="VR41" s="205"/>
      <c r="VS41" s="205"/>
      <c r="VT41" s="205"/>
      <c r="VU41" s="205"/>
      <c r="VV41" s="205"/>
      <c r="VW41" s="205"/>
      <c r="VX41" s="205"/>
      <c r="VY41" s="205"/>
      <c r="VZ41" s="205"/>
      <c r="WA41" s="205"/>
      <c r="WB41" s="205"/>
      <c r="WC41" s="205"/>
      <c r="WD41" s="205"/>
      <c r="WE41" s="205"/>
      <c r="WF41" s="205"/>
      <c r="WG41" s="205"/>
      <c r="WH41" s="205"/>
      <c r="WI41" s="205"/>
      <c r="WJ41" s="205"/>
      <c r="WK41" s="205"/>
      <c r="WL41" s="205"/>
      <c r="WM41" s="205"/>
      <c r="WN41" s="205"/>
      <c r="WO41" s="205"/>
      <c r="WP41" s="205"/>
      <c r="WQ41" s="205"/>
      <c r="WR41" s="205"/>
      <c r="WS41" s="205"/>
      <c r="WT41" s="205"/>
      <c r="WU41" s="205"/>
      <c r="WV41" s="205"/>
      <c r="WW41" s="205"/>
      <c r="WX41" s="205"/>
      <c r="WY41" s="205"/>
      <c r="WZ41" s="205"/>
      <c r="XA41" s="205"/>
      <c r="XB41" s="205"/>
      <c r="XC41" s="205"/>
      <c r="XD41" s="205"/>
      <c r="XE41" s="205"/>
      <c r="XF41" s="205"/>
      <c r="XG41" s="205"/>
      <c r="XH41" s="205"/>
      <c r="XI41" s="205"/>
      <c r="XJ41" s="205"/>
      <c r="XK41" s="205"/>
      <c r="XL41" s="205"/>
      <c r="XM41" s="205"/>
      <c r="XN41" s="205"/>
      <c r="XO41" s="205"/>
      <c r="XP41" s="205"/>
      <c r="XQ41" s="205"/>
      <c r="XR41" s="205"/>
      <c r="XS41" s="205"/>
      <c r="XT41" s="205"/>
    </row>
    <row r="42" spans="1:644" customFormat="1">
      <c r="A42" s="161"/>
      <c r="B42" s="92"/>
      <c r="C42" s="165"/>
      <c r="D42" s="166"/>
      <c r="E42" s="166"/>
      <c r="F42" s="164"/>
      <c r="G42" s="165"/>
      <c r="H42" s="166"/>
      <c r="I42" s="166"/>
      <c r="J42" s="164"/>
      <c r="K42" s="205"/>
      <c r="L42" s="205"/>
      <c r="M42" s="161"/>
      <c r="N42" s="92"/>
      <c r="O42" s="165"/>
      <c r="P42" s="166"/>
      <c r="Q42" s="166"/>
      <c r="R42" s="164"/>
      <c r="S42" s="165"/>
      <c r="T42" s="166"/>
      <c r="U42" s="166"/>
      <c r="V42" s="164"/>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5"/>
      <c r="BF42" s="205"/>
      <c r="BG42" s="205"/>
      <c r="BH42" s="205"/>
      <c r="BI42" s="205"/>
      <c r="BJ42" s="205"/>
      <c r="BK42" s="205"/>
      <c r="BL42" s="205"/>
      <c r="BM42" s="205"/>
      <c r="BN42" s="205"/>
      <c r="BO42" s="205"/>
      <c r="BP42" s="205"/>
      <c r="BQ42" s="205"/>
      <c r="BR42" s="205"/>
      <c r="BS42" s="205"/>
      <c r="BT42" s="205"/>
      <c r="BU42" s="205"/>
      <c r="BV42" s="205"/>
      <c r="BW42" s="205"/>
      <c r="BX42" s="205"/>
      <c r="BY42" s="205"/>
      <c r="BZ42" s="205"/>
      <c r="CA42" s="205"/>
      <c r="CB42" s="205"/>
      <c r="CC42" s="205"/>
      <c r="CD42" s="205"/>
      <c r="CE42" s="205"/>
      <c r="CF42" s="205"/>
      <c r="CG42" s="205"/>
      <c r="CH42" s="205"/>
      <c r="CI42" s="205"/>
      <c r="CJ42" s="205"/>
      <c r="CK42" s="205"/>
      <c r="CL42" s="205"/>
      <c r="CM42" s="205"/>
      <c r="CN42" s="205"/>
      <c r="CO42" s="205"/>
      <c r="CP42" s="205"/>
      <c r="CQ42" s="205"/>
      <c r="CR42" s="205"/>
      <c r="CS42" s="205"/>
      <c r="CT42" s="205"/>
      <c r="CU42" s="205"/>
      <c r="CV42" s="205"/>
      <c r="CW42" s="205"/>
      <c r="CX42" s="205"/>
      <c r="CY42" s="205"/>
      <c r="CZ42" s="205"/>
      <c r="DA42" s="205"/>
      <c r="DB42" s="205"/>
      <c r="DC42" s="205"/>
      <c r="DD42" s="205"/>
      <c r="DE42" s="205"/>
      <c r="DF42" s="205"/>
      <c r="DG42" s="205"/>
      <c r="DH42" s="205"/>
      <c r="DI42" s="205"/>
      <c r="DJ42" s="205"/>
      <c r="DK42" s="205"/>
      <c r="DL42" s="205"/>
      <c r="DM42" s="205"/>
      <c r="DN42" s="205"/>
      <c r="DO42" s="205"/>
      <c r="DP42" s="205"/>
      <c r="DQ42" s="205"/>
      <c r="DR42" s="205"/>
      <c r="DS42" s="205"/>
      <c r="DT42" s="205"/>
      <c r="DU42" s="205"/>
      <c r="DV42" s="205"/>
      <c r="DW42" s="205"/>
      <c r="DX42" s="205"/>
      <c r="DY42" s="205"/>
      <c r="DZ42" s="205"/>
      <c r="EA42" s="205"/>
      <c r="EB42" s="205"/>
      <c r="EC42" s="205"/>
      <c r="ED42" s="205"/>
      <c r="EE42" s="205"/>
      <c r="EF42" s="205"/>
      <c r="EG42" s="205"/>
      <c r="EH42" s="205"/>
      <c r="EI42" s="205"/>
      <c r="EJ42" s="205"/>
      <c r="EK42" s="205"/>
      <c r="EL42" s="205"/>
      <c r="EM42" s="205"/>
      <c r="EN42" s="205"/>
      <c r="EO42" s="205"/>
      <c r="EP42" s="205"/>
      <c r="EQ42" s="205"/>
      <c r="ER42" s="205"/>
      <c r="ES42" s="205"/>
      <c r="ET42" s="205"/>
      <c r="EU42" s="205"/>
      <c r="EV42" s="205"/>
      <c r="EW42" s="205"/>
      <c r="EX42" s="205"/>
      <c r="EY42" s="205"/>
      <c r="EZ42" s="205"/>
      <c r="FA42" s="205"/>
      <c r="FB42" s="205"/>
      <c r="FC42" s="205"/>
      <c r="FD42" s="205"/>
      <c r="FE42" s="205"/>
      <c r="FF42" s="205"/>
      <c r="FG42" s="205"/>
      <c r="FH42" s="205"/>
      <c r="FI42" s="205"/>
      <c r="FJ42" s="205"/>
      <c r="FK42" s="205"/>
      <c r="FL42" s="205"/>
      <c r="FM42" s="205"/>
      <c r="FN42" s="205"/>
      <c r="FO42" s="205"/>
      <c r="FP42" s="205"/>
      <c r="FQ42" s="205"/>
      <c r="FR42" s="205"/>
      <c r="FS42" s="205"/>
      <c r="FT42" s="205"/>
      <c r="FU42" s="205"/>
      <c r="FV42" s="205"/>
      <c r="FW42" s="205"/>
      <c r="FX42" s="205"/>
      <c r="FY42" s="205"/>
      <c r="FZ42" s="205"/>
      <c r="GA42" s="205"/>
      <c r="GB42" s="205"/>
      <c r="GC42" s="205"/>
      <c r="GD42" s="205"/>
      <c r="GE42" s="205"/>
      <c r="GF42" s="205"/>
      <c r="GG42" s="205"/>
      <c r="GH42" s="205"/>
      <c r="GI42" s="205"/>
      <c r="GJ42" s="205"/>
      <c r="GK42" s="205"/>
      <c r="GL42" s="205"/>
      <c r="GM42" s="205"/>
      <c r="GN42" s="205"/>
      <c r="GO42" s="205"/>
      <c r="GP42" s="205"/>
      <c r="GQ42" s="205"/>
      <c r="GR42" s="205"/>
      <c r="GS42" s="205"/>
      <c r="GT42" s="205"/>
      <c r="GU42" s="205"/>
      <c r="GV42" s="205"/>
      <c r="GW42" s="205"/>
      <c r="GX42" s="205"/>
      <c r="GY42" s="205"/>
      <c r="GZ42" s="205"/>
      <c r="HA42" s="205"/>
      <c r="HB42" s="205"/>
      <c r="HC42" s="205"/>
      <c r="HD42" s="205"/>
      <c r="HE42" s="205"/>
      <c r="HF42" s="205"/>
      <c r="HG42" s="205"/>
      <c r="HH42" s="205"/>
      <c r="HI42" s="205"/>
      <c r="HJ42" s="205"/>
      <c r="HK42" s="205"/>
      <c r="HL42" s="205"/>
      <c r="HM42" s="205"/>
      <c r="HN42" s="205"/>
      <c r="HO42" s="205"/>
      <c r="HP42" s="205"/>
      <c r="HQ42" s="205"/>
      <c r="HR42" s="205"/>
      <c r="HS42" s="205"/>
      <c r="HT42" s="205"/>
      <c r="HU42" s="205"/>
      <c r="HV42" s="205"/>
      <c r="HW42" s="205"/>
      <c r="HX42" s="205"/>
      <c r="HY42" s="205"/>
      <c r="HZ42" s="205"/>
      <c r="IA42" s="205"/>
      <c r="IB42" s="205"/>
      <c r="IC42" s="205"/>
      <c r="ID42" s="205"/>
      <c r="IE42" s="205"/>
      <c r="IF42" s="205"/>
      <c r="IG42" s="205"/>
      <c r="IH42" s="205"/>
      <c r="II42" s="205"/>
      <c r="IJ42" s="205"/>
      <c r="IK42" s="205"/>
      <c r="IL42" s="205"/>
      <c r="IM42" s="205"/>
      <c r="IN42" s="205"/>
      <c r="IO42" s="205"/>
      <c r="IP42" s="205"/>
      <c r="IQ42" s="205"/>
      <c r="IR42" s="205"/>
      <c r="IS42" s="205"/>
      <c r="IT42" s="205"/>
      <c r="IU42" s="205"/>
      <c r="IV42" s="205"/>
      <c r="IW42" s="205"/>
      <c r="IX42" s="205"/>
      <c r="IY42" s="205"/>
      <c r="IZ42" s="205"/>
      <c r="JA42" s="205"/>
      <c r="JB42" s="205"/>
      <c r="JC42" s="205"/>
      <c r="JD42" s="205"/>
      <c r="JE42" s="205"/>
      <c r="JF42" s="205"/>
      <c r="JG42" s="205"/>
      <c r="JH42" s="205"/>
      <c r="JI42" s="205"/>
      <c r="JJ42" s="205"/>
      <c r="JK42" s="205"/>
      <c r="JL42" s="205"/>
      <c r="JM42" s="205"/>
      <c r="JN42" s="205"/>
      <c r="JO42" s="205"/>
      <c r="JP42" s="205"/>
      <c r="JQ42" s="205"/>
      <c r="JR42" s="205"/>
      <c r="JS42" s="205"/>
      <c r="JT42" s="205"/>
      <c r="JU42" s="205"/>
      <c r="JV42" s="205"/>
      <c r="JW42" s="205"/>
      <c r="JX42" s="205"/>
      <c r="JY42" s="205"/>
      <c r="JZ42" s="205"/>
      <c r="KA42" s="205"/>
      <c r="KB42" s="205"/>
      <c r="KC42" s="205"/>
      <c r="KD42" s="205"/>
      <c r="KE42" s="205"/>
      <c r="KF42" s="205"/>
      <c r="KG42" s="205"/>
      <c r="KH42" s="205"/>
      <c r="KI42" s="205"/>
      <c r="KJ42" s="205"/>
      <c r="KK42" s="205"/>
      <c r="KL42" s="205"/>
      <c r="KM42" s="205"/>
      <c r="KN42" s="205"/>
      <c r="KO42" s="205"/>
      <c r="KP42" s="205"/>
      <c r="KQ42" s="205"/>
      <c r="KR42" s="205"/>
      <c r="KS42" s="205"/>
      <c r="KT42" s="205"/>
      <c r="KU42" s="205"/>
      <c r="KV42" s="205"/>
      <c r="KW42" s="205"/>
      <c r="KX42" s="205"/>
      <c r="KY42" s="205"/>
      <c r="KZ42" s="205"/>
      <c r="LA42" s="205"/>
      <c r="LB42" s="205"/>
      <c r="LC42" s="205"/>
      <c r="LD42" s="205"/>
      <c r="LE42" s="205"/>
      <c r="LF42" s="205"/>
      <c r="LG42" s="205"/>
      <c r="LH42" s="205"/>
      <c r="LI42" s="205"/>
      <c r="LJ42" s="205"/>
      <c r="LK42" s="205"/>
      <c r="LL42" s="205"/>
      <c r="LM42" s="205"/>
      <c r="LN42" s="205"/>
      <c r="LO42" s="205"/>
      <c r="LP42" s="205"/>
      <c r="LQ42" s="205"/>
      <c r="LR42" s="205"/>
      <c r="LS42" s="205"/>
      <c r="LT42" s="205"/>
      <c r="LU42" s="205"/>
      <c r="LV42" s="205"/>
      <c r="LW42" s="205"/>
      <c r="LX42" s="205"/>
      <c r="LY42" s="205"/>
      <c r="LZ42" s="205"/>
      <c r="MA42" s="205"/>
      <c r="MB42" s="205"/>
      <c r="MC42" s="205"/>
      <c r="MD42" s="205"/>
      <c r="ME42" s="205"/>
      <c r="MF42" s="205"/>
      <c r="MG42" s="205"/>
      <c r="MH42" s="205"/>
      <c r="MI42" s="205"/>
      <c r="MJ42" s="205"/>
      <c r="MK42" s="205"/>
      <c r="ML42" s="205"/>
      <c r="MM42" s="205"/>
      <c r="MN42" s="205"/>
      <c r="MO42" s="205"/>
      <c r="MP42" s="205"/>
      <c r="MQ42" s="205"/>
      <c r="MR42" s="205"/>
      <c r="MS42" s="205"/>
      <c r="MT42" s="205"/>
      <c r="MU42" s="205"/>
      <c r="MV42" s="205"/>
      <c r="MW42" s="205"/>
      <c r="MX42" s="205"/>
      <c r="MY42" s="205"/>
      <c r="MZ42" s="205"/>
      <c r="NA42" s="205"/>
      <c r="NB42" s="205"/>
      <c r="NC42" s="205"/>
      <c r="ND42" s="205"/>
      <c r="NE42" s="205"/>
      <c r="NF42" s="205"/>
      <c r="NG42" s="205"/>
      <c r="NH42" s="205"/>
      <c r="NI42" s="205"/>
      <c r="NJ42" s="205"/>
      <c r="NK42" s="205"/>
      <c r="NL42" s="205"/>
      <c r="NM42" s="205"/>
      <c r="NN42" s="205"/>
      <c r="NO42" s="205"/>
      <c r="NP42" s="205"/>
      <c r="NQ42" s="205"/>
      <c r="NR42" s="205"/>
      <c r="NS42" s="205"/>
      <c r="NT42" s="205"/>
      <c r="NU42" s="205"/>
      <c r="NV42" s="205"/>
      <c r="NW42" s="205"/>
      <c r="NX42" s="205"/>
      <c r="NY42" s="205"/>
      <c r="NZ42" s="205"/>
      <c r="OA42" s="205"/>
      <c r="OB42" s="205"/>
      <c r="OC42" s="205"/>
      <c r="OD42" s="205"/>
      <c r="OE42" s="205"/>
      <c r="OF42" s="205"/>
      <c r="OG42" s="205"/>
      <c r="OH42" s="205"/>
      <c r="OI42" s="205"/>
      <c r="OJ42" s="205"/>
      <c r="OK42" s="205"/>
      <c r="OL42" s="205"/>
      <c r="OM42" s="205"/>
      <c r="ON42" s="205"/>
      <c r="OO42" s="205"/>
      <c r="OP42" s="205"/>
      <c r="OQ42" s="205"/>
      <c r="OR42" s="205"/>
      <c r="OS42" s="205"/>
      <c r="OT42" s="205"/>
      <c r="OU42" s="205"/>
      <c r="OV42" s="205"/>
      <c r="OW42" s="205"/>
      <c r="OX42" s="205"/>
      <c r="OY42" s="205"/>
      <c r="OZ42" s="205"/>
      <c r="PA42" s="205"/>
      <c r="PB42" s="205"/>
      <c r="PC42" s="205"/>
      <c r="PD42" s="205"/>
      <c r="PE42" s="205"/>
      <c r="PF42" s="205"/>
      <c r="PG42" s="205"/>
      <c r="PH42" s="205"/>
      <c r="PI42" s="205"/>
      <c r="PJ42" s="205"/>
      <c r="PK42" s="205"/>
      <c r="PL42" s="205"/>
      <c r="PM42" s="205"/>
      <c r="PN42" s="205"/>
      <c r="PO42" s="205"/>
      <c r="PP42" s="205"/>
      <c r="PQ42" s="205"/>
      <c r="PR42" s="205"/>
      <c r="PS42" s="205"/>
      <c r="PT42" s="205"/>
      <c r="PU42" s="205"/>
      <c r="PV42" s="205"/>
      <c r="PW42" s="205"/>
      <c r="PX42" s="205"/>
      <c r="PY42" s="205"/>
      <c r="PZ42" s="205"/>
      <c r="QA42" s="205"/>
      <c r="QB42" s="205"/>
      <c r="QC42" s="205"/>
      <c r="QD42" s="205"/>
      <c r="QE42" s="205"/>
      <c r="QF42" s="205"/>
      <c r="QG42" s="205"/>
      <c r="QH42" s="205"/>
      <c r="QI42" s="205"/>
      <c r="QJ42" s="205"/>
      <c r="QK42" s="205"/>
      <c r="QL42" s="205"/>
      <c r="QM42" s="205"/>
      <c r="QN42" s="205"/>
      <c r="QO42" s="205"/>
      <c r="QP42" s="205"/>
      <c r="QQ42" s="205"/>
      <c r="QR42" s="205"/>
      <c r="QS42" s="205"/>
      <c r="QT42" s="205"/>
      <c r="QU42" s="205"/>
      <c r="QV42" s="205"/>
      <c r="QW42" s="205"/>
      <c r="QX42" s="205"/>
      <c r="QY42" s="205"/>
      <c r="QZ42" s="205"/>
      <c r="RA42" s="205"/>
      <c r="RB42" s="205"/>
      <c r="RC42" s="205"/>
      <c r="RD42" s="205"/>
      <c r="RE42" s="205"/>
      <c r="RF42" s="205"/>
      <c r="RG42" s="205"/>
      <c r="RH42" s="205"/>
      <c r="RI42" s="205"/>
      <c r="RJ42" s="205"/>
      <c r="RK42" s="205"/>
      <c r="RL42" s="205"/>
      <c r="RM42" s="205"/>
      <c r="RN42" s="205"/>
      <c r="RO42" s="205"/>
      <c r="RP42" s="205"/>
      <c r="RQ42" s="205"/>
      <c r="RR42" s="205"/>
      <c r="RS42" s="205"/>
      <c r="RT42" s="205"/>
      <c r="RU42" s="205"/>
      <c r="RV42" s="205"/>
      <c r="RW42" s="205"/>
      <c r="RX42" s="205"/>
      <c r="RY42" s="205"/>
      <c r="RZ42" s="205"/>
      <c r="SA42" s="205"/>
      <c r="SB42" s="205"/>
      <c r="SC42" s="205"/>
      <c r="SD42" s="205"/>
      <c r="SE42" s="205"/>
      <c r="SF42" s="205"/>
      <c r="SG42" s="205"/>
      <c r="SH42" s="205"/>
      <c r="SI42" s="205"/>
      <c r="SJ42" s="205"/>
      <c r="SK42" s="205"/>
      <c r="SL42" s="205"/>
      <c r="SM42" s="205"/>
      <c r="SN42" s="205"/>
      <c r="SO42" s="205"/>
      <c r="SP42" s="205"/>
      <c r="SQ42" s="205"/>
      <c r="SR42" s="205"/>
      <c r="SS42" s="205"/>
      <c r="ST42" s="205"/>
      <c r="SU42" s="205"/>
      <c r="SV42" s="205"/>
      <c r="SW42" s="205"/>
      <c r="SX42" s="205"/>
      <c r="SY42" s="205"/>
      <c r="SZ42" s="205"/>
      <c r="TA42" s="205"/>
      <c r="TB42" s="205"/>
      <c r="TC42" s="205"/>
      <c r="TD42" s="205"/>
      <c r="TE42" s="205"/>
      <c r="TF42" s="205"/>
      <c r="TG42" s="205"/>
      <c r="TH42" s="205"/>
      <c r="TI42" s="205"/>
      <c r="TJ42" s="205"/>
      <c r="TK42" s="205"/>
      <c r="TL42" s="205"/>
      <c r="TM42" s="205"/>
      <c r="TN42" s="205"/>
      <c r="TO42" s="205"/>
      <c r="TP42" s="205"/>
      <c r="TQ42" s="205"/>
      <c r="TR42" s="205"/>
      <c r="TS42" s="205"/>
      <c r="TT42" s="205"/>
      <c r="TU42" s="205"/>
      <c r="TV42" s="205"/>
      <c r="TW42" s="205"/>
      <c r="TX42" s="205"/>
      <c r="TY42" s="205"/>
      <c r="TZ42" s="205"/>
      <c r="UA42" s="205"/>
      <c r="UB42" s="205"/>
      <c r="UC42" s="205"/>
      <c r="UD42" s="205"/>
      <c r="UE42" s="205"/>
      <c r="UF42" s="205"/>
      <c r="UG42" s="205"/>
      <c r="UH42" s="205"/>
      <c r="UI42" s="205"/>
      <c r="UJ42" s="205"/>
      <c r="UK42" s="205"/>
      <c r="UL42" s="205"/>
      <c r="UM42" s="205"/>
      <c r="UN42" s="205"/>
      <c r="UO42" s="205"/>
      <c r="UP42" s="205"/>
      <c r="UQ42" s="205"/>
      <c r="UR42" s="205"/>
      <c r="US42" s="205"/>
      <c r="UT42" s="205"/>
      <c r="UU42" s="205"/>
      <c r="UV42" s="205"/>
      <c r="UW42" s="205"/>
      <c r="UX42" s="205"/>
      <c r="UY42" s="205"/>
      <c r="UZ42" s="205"/>
      <c r="VA42" s="205"/>
      <c r="VB42" s="205"/>
      <c r="VC42" s="205"/>
      <c r="VD42" s="205"/>
      <c r="VE42" s="205"/>
      <c r="VF42" s="205"/>
      <c r="VG42" s="205"/>
      <c r="VH42" s="205"/>
      <c r="VI42" s="205"/>
      <c r="VJ42" s="205"/>
      <c r="VK42" s="205"/>
      <c r="VL42" s="205"/>
      <c r="VM42" s="205"/>
      <c r="VN42" s="205"/>
      <c r="VO42" s="205"/>
      <c r="VP42" s="205"/>
      <c r="VQ42" s="205"/>
      <c r="VR42" s="205"/>
      <c r="VS42" s="205"/>
      <c r="VT42" s="205"/>
      <c r="VU42" s="205"/>
      <c r="VV42" s="205"/>
      <c r="VW42" s="205"/>
      <c r="VX42" s="205"/>
      <c r="VY42" s="205"/>
      <c r="VZ42" s="205"/>
      <c r="WA42" s="205"/>
      <c r="WB42" s="205"/>
      <c r="WC42" s="205"/>
      <c r="WD42" s="205"/>
      <c r="WE42" s="205"/>
      <c r="WF42" s="205"/>
      <c r="WG42" s="205"/>
      <c r="WH42" s="205"/>
      <c r="WI42" s="205"/>
      <c r="WJ42" s="205"/>
      <c r="WK42" s="205"/>
      <c r="WL42" s="205"/>
      <c r="WM42" s="205"/>
      <c r="WN42" s="205"/>
      <c r="WO42" s="205"/>
      <c r="WP42" s="205"/>
      <c r="WQ42" s="205"/>
      <c r="WR42" s="205"/>
      <c r="WS42" s="205"/>
      <c r="WT42" s="205"/>
      <c r="WU42" s="205"/>
      <c r="WV42" s="205"/>
      <c r="WW42" s="205"/>
      <c r="WX42" s="205"/>
      <c r="WY42" s="205"/>
      <c r="WZ42" s="205"/>
      <c r="XA42" s="205"/>
      <c r="XB42" s="205"/>
      <c r="XC42" s="205"/>
      <c r="XD42" s="205"/>
      <c r="XE42" s="205"/>
      <c r="XF42" s="205"/>
      <c r="XG42" s="205"/>
      <c r="XH42" s="205"/>
      <c r="XI42" s="205"/>
      <c r="XJ42" s="205"/>
      <c r="XK42" s="205"/>
      <c r="XL42" s="205"/>
      <c r="XM42" s="205"/>
      <c r="XN42" s="205"/>
      <c r="XO42" s="205"/>
      <c r="XP42" s="205"/>
      <c r="XQ42" s="205"/>
      <c r="XR42" s="205"/>
      <c r="XS42" s="205"/>
      <c r="XT42" s="205"/>
    </row>
    <row r="43" spans="1:644" customFormat="1">
      <c r="A43" s="161"/>
      <c r="B43" s="92"/>
      <c r="C43" s="165"/>
      <c r="D43" s="166"/>
      <c r="E43" s="166"/>
      <c r="F43" s="164"/>
      <c r="G43" s="165"/>
      <c r="H43" s="166"/>
      <c r="I43" s="166"/>
      <c r="J43" s="164"/>
      <c r="K43" s="205"/>
      <c r="L43" s="205"/>
      <c r="M43" s="161"/>
      <c r="N43" s="92"/>
      <c r="O43" s="165"/>
      <c r="P43" s="166"/>
      <c r="Q43" s="166"/>
      <c r="R43" s="164"/>
      <c r="S43" s="165"/>
      <c r="T43" s="166"/>
      <c r="U43" s="166"/>
      <c r="V43" s="164"/>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c r="DA43" s="205"/>
      <c r="DB43" s="205"/>
      <c r="DC43" s="205"/>
      <c r="DD43" s="205"/>
      <c r="DE43" s="205"/>
      <c r="DF43" s="205"/>
      <c r="DG43" s="205"/>
      <c r="DH43" s="205"/>
      <c r="DI43" s="205"/>
      <c r="DJ43" s="205"/>
      <c r="DK43" s="205"/>
      <c r="DL43" s="205"/>
      <c r="DM43" s="205"/>
      <c r="DN43" s="205"/>
      <c r="DO43" s="205"/>
      <c r="DP43" s="205"/>
      <c r="DQ43" s="205"/>
      <c r="DR43" s="205"/>
      <c r="DS43" s="205"/>
      <c r="DT43" s="205"/>
      <c r="DU43" s="205"/>
      <c r="DV43" s="205"/>
      <c r="DW43" s="205"/>
      <c r="DX43" s="205"/>
      <c r="DY43" s="205"/>
      <c r="DZ43" s="205"/>
      <c r="EA43" s="205"/>
      <c r="EB43" s="205"/>
      <c r="EC43" s="205"/>
      <c r="ED43" s="205"/>
      <c r="EE43" s="205"/>
      <c r="EF43" s="205"/>
      <c r="EG43" s="205"/>
      <c r="EH43" s="205"/>
      <c r="EI43" s="205"/>
      <c r="EJ43" s="205"/>
      <c r="EK43" s="205"/>
      <c r="EL43" s="205"/>
      <c r="EM43" s="205"/>
      <c r="EN43" s="205"/>
      <c r="EO43" s="205"/>
      <c r="EP43" s="205"/>
      <c r="EQ43" s="205"/>
      <c r="ER43" s="205"/>
      <c r="ES43" s="205"/>
      <c r="ET43" s="205"/>
      <c r="EU43" s="205"/>
      <c r="EV43" s="205"/>
      <c r="EW43" s="205"/>
      <c r="EX43" s="205"/>
      <c r="EY43" s="205"/>
      <c r="EZ43" s="205"/>
      <c r="FA43" s="205"/>
      <c r="FB43" s="205"/>
      <c r="FC43" s="205"/>
      <c r="FD43" s="205"/>
      <c r="FE43" s="205"/>
      <c r="FF43" s="205"/>
      <c r="FG43" s="205"/>
      <c r="FH43" s="205"/>
      <c r="FI43" s="205"/>
      <c r="FJ43" s="205"/>
      <c r="FK43" s="205"/>
      <c r="FL43" s="205"/>
      <c r="FM43" s="205"/>
      <c r="FN43" s="205"/>
      <c r="FO43" s="205"/>
      <c r="FP43" s="205"/>
      <c r="FQ43" s="205"/>
      <c r="FR43" s="205"/>
      <c r="FS43" s="205"/>
      <c r="FT43" s="205"/>
      <c r="FU43" s="205"/>
      <c r="FV43" s="205"/>
      <c r="FW43" s="205"/>
      <c r="FX43" s="205"/>
      <c r="FY43" s="205"/>
      <c r="FZ43" s="205"/>
      <c r="GA43" s="205"/>
      <c r="GB43" s="205"/>
      <c r="GC43" s="205"/>
      <c r="GD43" s="205"/>
      <c r="GE43" s="205"/>
      <c r="GF43" s="205"/>
      <c r="GG43" s="205"/>
      <c r="GH43" s="205"/>
      <c r="GI43" s="205"/>
      <c r="GJ43" s="205"/>
      <c r="GK43" s="205"/>
      <c r="GL43" s="205"/>
      <c r="GM43" s="205"/>
      <c r="GN43" s="205"/>
      <c r="GO43" s="205"/>
      <c r="GP43" s="205"/>
      <c r="GQ43" s="205"/>
      <c r="GR43" s="205"/>
      <c r="GS43" s="205"/>
      <c r="GT43" s="205"/>
      <c r="GU43" s="205"/>
      <c r="GV43" s="205"/>
      <c r="GW43" s="205"/>
      <c r="GX43" s="205"/>
      <c r="GY43" s="205"/>
      <c r="GZ43" s="205"/>
      <c r="HA43" s="205"/>
      <c r="HB43" s="205"/>
      <c r="HC43" s="205"/>
      <c r="HD43" s="205"/>
      <c r="HE43" s="205"/>
      <c r="HF43" s="205"/>
      <c r="HG43" s="205"/>
      <c r="HH43" s="205"/>
      <c r="HI43" s="205"/>
      <c r="HJ43" s="205"/>
      <c r="HK43" s="205"/>
      <c r="HL43" s="205"/>
      <c r="HM43" s="205"/>
      <c r="HN43" s="205"/>
      <c r="HO43" s="205"/>
      <c r="HP43" s="205"/>
      <c r="HQ43" s="205"/>
      <c r="HR43" s="205"/>
      <c r="HS43" s="205"/>
      <c r="HT43" s="205"/>
      <c r="HU43" s="205"/>
      <c r="HV43" s="205"/>
      <c r="HW43" s="205"/>
      <c r="HX43" s="205"/>
      <c r="HY43" s="205"/>
      <c r="HZ43" s="205"/>
      <c r="IA43" s="205"/>
      <c r="IB43" s="205"/>
      <c r="IC43" s="205"/>
      <c r="ID43" s="205"/>
      <c r="IE43" s="205"/>
      <c r="IF43" s="205"/>
      <c r="IG43" s="205"/>
      <c r="IH43" s="205"/>
      <c r="II43" s="205"/>
      <c r="IJ43" s="205"/>
      <c r="IK43" s="205"/>
      <c r="IL43" s="205"/>
      <c r="IM43" s="205"/>
      <c r="IN43" s="205"/>
      <c r="IO43" s="205"/>
      <c r="IP43" s="205"/>
      <c r="IQ43" s="205"/>
      <c r="IR43" s="205"/>
      <c r="IS43" s="205"/>
      <c r="IT43" s="205"/>
      <c r="IU43" s="205"/>
      <c r="IV43" s="205"/>
      <c r="IW43" s="205"/>
      <c r="IX43" s="205"/>
      <c r="IY43" s="205"/>
      <c r="IZ43" s="205"/>
      <c r="JA43" s="205"/>
      <c r="JB43" s="205"/>
      <c r="JC43" s="205"/>
      <c r="JD43" s="205"/>
      <c r="JE43" s="205"/>
      <c r="JF43" s="205"/>
      <c r="JG43" s="205"/>
      <c r="JH43" s="205"/>
      <c r="JI43" s="205"/>
      <c r="JJ43" s="205"/>
      <c r="JK43" s="205"/>
      <c r="JL43" s="205"/>
      <c r="JM43" s="205"/>
      <c r="JN43" s="205"/>
      <c r="JO43" s="205"/>
      <c r="JP43" s="205"/>
      <c r="JQ43" s="205"/>
      <c r="JR43" s="205"/>
      <c r="JS43" s="205"/>
      <c r="JT43" s="205"/>
      <c r="JU43" s="205"/>
      <c r="JV43" s="205"/>
      <c r="JW43" s="205"/>
      <c r="JX43" s="205"/>
      <c r="JY43" s="205"/>
      <c r="JZ43" s="205"/>
      <c r="KA43" s="205"/>
      <c r="KB43" s="205"/>
      <c r="KC43" s="205"/>
      <c r="KD43" s="205"/>
      <c r="KE43" s="205"/>
      <c r="KF43" s="205"/>
      <c r="KG43" s="205"/>
      <c r="KH43" s="205"/>
      <c r="KI43" s="205"/>
      <c r="KJ43" s="205"/>
      <c r="KK43" s="205"/>
      <c r="KL43" s="205"/>
      <c r="KM43" s="205"/>
      <c r="KN43" s="205"/>
      <c r="KO43" s="205"/>
      <c r="KP43" s="205"/>
      <c r="KQ43" s="205"/>
      <c r="KR43" s="205"/>
      <c r="KS43" s="205"/>
      <c r="KT43" s="205"/>
      <c r="KU43" s="205"/>
      <c r="KV43" s="205"/>
      <c r="KW43" s="205"/>
      <c r="KX43" s="205"/>
      <c r="KY43" s="205"/>
      <c r="KZ43" s="205"/>
      <c r="LA43" s="205"/>
      <c r="LB43" s="205"/>
      <c r="LC43" s="205"/>
      <c r="LD43" s="205"/>
      <c r="LE43" s="205"/>
      <c r="LF43" s="205"/>
      <c r="LG43" s="205"/>
      <c r="LH43" s="205"/>
      <c r="LI43" s="205"/>
      <c r="LJ43" s="205"/>
      <c r="LK43" s="205"/>
      <c r="LL43" s="205"/>
      <c r="LM43" s="205"/>
      <c r="LN43" s="205"/>
      <c r="LO43" s="205"/>
      <c r="LP43" s="205"/>
      <c r="LQ43" s="205"/>
      <c r="LR43" s="205"/>
      <c r="LS43" s="205"/>
      <c r="LT43" s="205"/>
      <c r="LU43" s="205"/>
      <c r="LV43" s="205"/>
      <c r="LW43" s="205"/>
      <c r="LX43" s="205"/>
      <c r="LY43" s="205"/>
      <c r="LZ43" s="205"/>
      <c r="MA43" s="205"/>
      <c r="MB43" s="205"/>
      <c r="MC43" s="205"/>
      <c r="MD43" s="205"/>
      <c r="ME43" s="205"/>
      <c r="MF43" s="205"/>
      <c r="MG43" s="205"/>
      <c r="MH43" s="205"/>
      <c r="MI43" s="205"/>
      <c r="MJ43" s="205"/>
      <c r="MK43" s="205"/>
      <c r="ML43" s="205"/>
      <c r="MM43" s="205"/>
      <c r="MN43" s="205"/>
      <c r="MO43" s="205"/>
      <c r="MP43" s="205"/>
      <c r="MQ43" s="205"/>
      <c r="MR43" s="205"/>
      <c r="MS43" s="205"/>
      <c r="MT43" s="205"/>
      <c r="MU43" s="205"/>
      <c r="MV43" s="205"/>
      <c r="MW43" s="205"/>
      <c r="MX43" s="205"/>
      <c r="MY43" s="205"/>
      <c r="MZ43" s="205"/>
      <c r="NA43" s="205"/>
      <c r="NB43" s="205"/>
      <c r="NC43" s="205"/>
      <c r="ND43" s="205"/>
      <c r="NE43" s="205"/>
      <c r="NF43" s="205"/>
      <c r="NG43" s="205"/>
      <c r="NH43" s="205"/>
      <c r="NI43" s="205"/>
      <c r="NJ43" s="205"/>
      <c r="NK43" s="205"/>
      <c r="NL43" s="205"/>
      <c r="NM43" s="205"/>
      <c r="NN43" s="205"/>
      <c r="NO43" s="205"/>
      <c r="NP43" s="205"/>
      <c r="NQ43" s="205"/>
      <c r="NR43" s="205"/>
      <c r="NS43" s="205"/>
      <c r="NT43" s="205"/>
      <c r="NU43" s="205"/>
      <c r="NV43" s="205"/>
      <c r="NW43" s="205"/>
      <c r="NX43" s="205"/>
      <c r="NY43" s="205"/>
      <c r="NZ43" s="205"/>
      <c r="OA43" s="205"/>
      <c r="OB43" s="205"/>
      <c r="OC43" s="205"/>
      <c r="OD43" s="205"/>
      <c r="OE43" s="205"/>
      <c r="OF43" s="205"/>
      <c r="OG43" s="205"/>
      <c r="OH43" s="205"/>
      <c r="OI43" s="205"/>
      <c r="OJ43" s="205"/>
      <c r="OK43" s="205"/>
      <c r="OL43" s="205"/>
      <c r="OM43" s="205"/>
      <c r="ON43" s="205"/>
      <c r="OO43" s="205"/>
      <c r="OP43" s="205"/>
      <c r="OQ43" s="205"/>
      <c r="OR43" s="205"/>
      <c r="OS43" s="205"/>
      <c r="OT43" s="205"/>
      <c r="OU43" s="205"/>
      <c r="OV43" s="205"/>
      <c r="OW43" s="205"/>
      <c r="OX43" s="205"/>
      <c r="OY43" s="205"/>
      <c r="OZ43" s="205"/>
      <c r="PA43" s="205"/>
      <c r="PB43" s="205"/>
      <c r="PC43" s="205"/>
      <c r="PD43" s="205"/>
      <c r="PE43" s="205"/>
      <c r="PF43" s="205"/>
      <c r="PG43" s="205"/>
      <c r="PH43" s="205"/>
      <c r="PI43" s="205"/>
      <c r="PJ43" s="205"/>
      <c r="PK43" s="205"/>
      <c r="PL43" s="205"/>
      <c r="PM43" s="205"/>
      <c r="PN43" s="205"/>
      <c r="PO43" s="205"/>
      <c r="PP43" s="205"/>
      <c r="PQ43" s="205"/>
      <c r="PR43" s="205"/>
      <c r="PS43" s="205"/>
      <c r="PT43" s="205"/>
      <c r="PU43" s="205"/>
      <c r="PV43" s="205"/>
      <c r="PW43" s="205"/>
      <c r="PX43" s="205"/>
      <c r="PY43" s="205"/>
      <c r="PZ43" s="205"/>
      <c r="QA43" s="205"/>
      <c r="QB43" s="205"/>
      <c r="QC43" s="205"/>
      <c r="QD43" s="205"/>
      <c r="QE43" s="205"/>
      <c r="QF43" s="205"/>
      <c r="QG43" s="205"/>
      <c r="QH43" s="205"/>
      <c r="QI43" s="205"/>
      <c r="QJ43" s="205"/>
      <c r="QK43" s="205"/>
      <c r="QL43" s="205"/>
      <c r="QM43" s="205"/>
      <c r="QN43" s="205"/>
      <c r="QO43" s="205"/>
      <c r="QP43" s="205"/>
      <c r="QQ43" s="205"/>
      <c r="QR43" s="205"/>
      <c r="QS43" s="205"/>
      <c r="QT43" s="205"/>
      <c r="QU43" s="205"/>
      <c r="QV43" s="205"/>
      <c r="QW43" s="205"/>
      <c r="QX43" s="205"/>
      <c r="QY43" s="205"/>
      <c r="QZ43" s="205"/>
      <c r="RA43" s="205"/>
      <c r="RB43" s="205"/>
      <c r="RC43" s="205"/>
      <c r="RD43" s="205"/>
      <c r="RE43" s="205"/>
      <c r="RF43" s="205"/>
      <c r="RG43" s="205"/>
      <c r="RH43" s="205"/>
      <c r="RI43" s="205"/>
      <c r="RJ43" s="205"/>
      <c r="RK43" s="205"/>
      <c r="RL43" s="205"/>
      <c r="RM43" s="205"/>
      <c r="RN43" s="205"/>
      <c r="RO43" s="205"/>
      <c r="RP43" s="205"/>
      <c r="RQ43" s="205"/>
      <c r="RR43" s="205"/>
      <c r="RS43" s="205"/>
      <c r="RT43" s="205"/>
      <c r="RU43" s="205"/>
      <c r="RV43" s="205"/>
      <c r="RW43" s="205"/>
      <c r="RX43" s="205"/>
      <c r="RY43" s="205"/>
      <c r="RZ43" s="205"/>
      <c r="SA43" s="205"/>
      <c r="SB43" s="205"/>
      <c r="SC43" s="205"/>
      <c r="SD43" s="205"/>
      <c r="SE43" s="205"/>
      <c r="SF43" s="205"/>
      <c r="SG43" s="205"/>
      <c r="SH43" s="205"/>
      <c r="SI43" s="205"/>
      <c r="SJ43" s="205"/>
      <c r="SK43" s="205"/>
      <c r="SL43" s="205"/>
      <c r="SM43" s="205"/>
      <c r="SN43" s="205"/>
      <c r="SO43" s="205"/>
      <c r="SP43" s="205"/>
      <c r="SQ43" s="205"/>
      <c r="SR43" s="205"/>
      <c r="SS43" s="205"/>
      <c r="ST43" s="205"/>
      <c r="SU43" s="205"/>
      <c r="SV43" s="205"/>
      <c r="SW43" s="205"/>
      <c r="SX43" s="205"/>
      <c r="SY43" s="205"/>
      <c r="SZ43" s="205"/>
      <c r="TA43" s="205"/>
      <c r="TB43" s="205"/>
      <c r="TC43" s="205"/>
      <c r="TD43" s="205"/>
      <c r="TE43" s="205"/>
      <c r="TF43" s="205"/>
      <c r="TG43" s="205"/>
      <c r="TH43" s="205"/>
      <c r="TI43" s="205"/>
      <c r="TJ43" s="205"/>
      <c r="TK43" s="205"/>
      <c r="TL43" s="205"/>
      <c r="TM43" s="205"/>
      <c r="TN43" s="205"/>
      <c r="TO43" s="205"/>
      <c r="TP43" s="205"/>
      <c r="TQ43" s="205"/>
      <c r="TR43" s="205"/>
      <c r="TS43" s="205"/>
      <c r="TT43" s="205"/>
      <c r="TU43" s="205"/>
      <c r="TV43" s="205"/>
      <c r="TW43" s="205"/>
      <c r="TX43" s="205"/>
      <c r="TY43" s="205"/>
      <c r="TZ43" s="205"/>
      <c r="UA43" s="205"/>
      <c r="UB43" s="205"/>
      <c r="UC43" s="205"/>
      <c r="UD43" s="205"/>
      <c r="UE43" s="205"/>
      <c r="UF43" s="205"/>
      <c r="UG43" s="205"/>
      <c r="UH43" s="205"/>
      <c r="UI43" s="205"/>
      <c r="UJ43" s="205"/>
      <c r="UK43" s="205"/>
      <c r="UL43" s="205"/>
      <c r="UM43" s="205"/>
      <c r="UN43" s="205"/>
      <c r="UO43" s="205"/>
      <c r="UP43" s="205"/>
      <c r="UQ43" s="205"/>
      <c r="UR43" s="205"/>
      <c r="US43" s="205"/>
      <c r="UT43" s="205"/>
      <c r="UU43" s="205"/>
      <c r="UV43" s="205"/>
      <c r="UW43" s="205"/>
      <c r="UX43" s="205"/>
      <c r="UY43" s="205"/>
      <c r="UZ43" s="205"/>
      <c r="VA43" s="205"/>
      <c r="VB43" s="205"/>
      <c r="VC43" s="205"/>
      <c r="VD43" s="205"/>
      <c r="VE43" s="205"/>
      <c r="VF43" s="205"/>
      <c r="VG43" s="205"/>
      <c r="VH43" s="205"/>
      <c r="VI43" s="205"/>
      <c r="VJ43" s="205"/>
      <c r="VK43" s="205"/>
      <c r="VL43" s="205"/>
      <c r="VM43" s="205"/>
      <c r="VN43" s="205"/>
      <c r="VO43" s="205"/>
      <c r="VP43" s="205"/>
      <c r="VQ43" s="205"/>
      <c r="VR43" s="205"/>
      <c r="VS43" s="205"/>
      <c r="VT43" s="205"/>
      <c r="VU43" s="205"/>
      <c r="VV43" s="205"/>
      <c r="VW43" s="205"/>
      <c r="VX43" s="205"/>
      <c r="VY43" s="205"/>
      <c r="VZ43" s="205"/>
      <c r="WA43" s="205"/>
      <c r="WB43" s="205"/>
      <c r="WC43" s="205"/>
      <c r="WD43" s="205"/>
      <c r="WE43" s="205"/>
      <c r="WF43" s="205"/>
      <c r="WG43" s="205"/>
      <c r="WH43" s="205"/>
      <c r="WI43" s="205"/>
      <c r="WJ43" s="205"/>
      <c r="WK43" s="205"/>
      <c r="WL43" s="205"/>
      <c r="WM43" s="205"/>
      <c r="WN43" s="205"/>
      <c r="WO43" s="205"/>
      <c r="WP43" s="205"/>
      <c r="WQ43" s="205"/>
      <c r="WR43" s="205"/>
      <c r="WS43" s="205"/>
      <c r="WT43" s="205"/>
      <c r="WU43" s="205"/>
      <c r="WV43" s="205"/>
      <c r="WW43" s="205"/>
      <c r="WX43" s="205"/>
      <c r="WY43" s="205"/>
      <c r="WZ43" s="205"/>
      <c r="XA43" s="205"/>
      <c r="XB43" s="205"/>
      <c r="XC43" s="205"/>
      <c r="XD43" s="205"/>
      <c r="XE43" s="205"/>
      <c r="XF43" s="205"/>
      <c r="XG43" s="205"/>
      <c r="XH43" s="205"/>
      <c r="XI43" s="205"/>
      <c r="XJ43" s="205"/>
      <c r="XK43" s="205"/>
      <c r="XL43" s="205"/>
      <c r="XM43" s="205"/>
      <c r="XN43" s="205"/>
      <c r="XO43" s="205"/>
      <c r="XP43" s="205"/>
      <c r="XQ43" s="205"/>
      <c r="XR43" s="205"/>
      <c r="XS43" s="205"/>
      <c r="XT43" s="205"/>
    </row>
    <row r="44" spans="1:644" customFormat="1">
      <c r="A44" s="161"/>
      <c r="B44" s="92"/>
      <c r="C44" s="165"/>
      <c r="D44" s="166"/>
      <c r="E44" s="166"/>
      <c r="F44" s="164"/>
      <c r="G44" s="165"/>
      <c r="H44" s="166"/>
      <c r="I44" s="166"/>
      <c r="J44" s="164"/>
      <c r="K44" s="205"/>
      <c r="L44" s="205"/>
      <c r="M44" s="161"/>
      <c r="N44" s="92"/>
      <c r="O44" s="165"/>
      <c r="P44" s="166"/>
      <c r="Q44" s="166"/>
      <c r="R44" s="164"/>
      <c r="S44" s="165"/>
      <c r="T44" s="166"/>
      <c r="U44" s="166"/>
      <c r="V44" s="164"/>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205"/>
      <c r="CE44" s="205"/>
      <c r="CF44" s="205"/>
      <c r="CG44" s="205"/>
      <c r="CH44" s="205"/>
      <c r="CI44" s="205"/>
      <c r="CJ44" s="205"/>
      <c r="CK44" s="205"/>
      <c r="CL44" s="205"/>
      <c r="CM44" s="205"/>
      <c r="CN44" s="205"/>
      <c r="CO44" s="205"/>
      <c r="CP44" s="205"/>
      <c r="CQ44" s="205"/>
      <c r="CR44" s="205"/>
      <c r="CS44" s="205"/>
      <c r="CT44" s="205"/>
      <c r="CU44" s="205"/>
      <c r="CV44" s="205"/>
      <c r="CW44" s="205"/>
      <c r="CX44" s="205"/>
      <c r="CY44" s="205"/>
      <c r="CZ44" s="205"/>
      <c r="DA44" s="205"/>
      <c r="DB44" s="205"/>
      <c r="DC44" s="205"/>
      <c r="DD44" s="205"/>
      <c r="DE44" s="205"/>
      <c r="DF44" s="205"/>
      <c r="DG44" s="205"/>
      <c r="DH44" s="205"/>
      <c r="DI44" s="205"/>
      <c r="DJ44" s="205"/>
      <c r="DK44" s="205"/>
      <c r="DL44" s="205"/>
      <c r="DM44" s="205"/>
      <c r="DN44" s="205"/>
      <c r="DO44" s="205"/>
      <c r="DP44" s="205"/>
      <c r="DQ44" s="205"/>
      <c r="DR44" s="205"/>
      <c r="DS44" s="205"/>
      <c r="DT44" s="205"/>
      <c r="DU44" s="205"/>
      <c r="DV44" s="205"/>
      <c r="DW44" s="205"/>
      <c r="DX44" s="205"/>
      <c r="DY44" s="205"/>
      <c r="DZ44" s="205"/>
      <c r="EA44" s="205"/>
      <c r="EB44" s="205"/>
      <c r="EC44" s="205"/>
      <c r="ED44" s="205"/>
      <c r="EE44" s="205"/>
      <c r="EF44" s="205"/>
      <c r="EG44" s="205"/>
      <c r="EH44" s="205"/>
      <c r="EI44" s="205"/>
      <c r="EJ44" s="205"/>
      <c r="EK44" s="205"/>
      <c r="EL44" s="205"/>
      <c r="EM44" s="205"/>
      <c r="EN44" s="205"/>
      <c r="EO44" s="205"/>
      <c r="EP44" s="205"/>
      <c r="EQ44" s="205"/>
      <c r="ER44" s="205"/>
      <c r="ES44" s="205"/>
      <c r="ET44" s="205"/>
      <c r="EU44" s="205"/>
      <c r="EV44" s="205"/>
      <c r="EW44" s="205"/>
      <c r="EX44" s="205"/>
      <c r="EY44" s="205"/>
      <c r="EZ44" s="205"/>
      <c r="FA44" s="205"/>
      <c r="FB44" s="205"/>
      <c r="FC44" s="205"/>
      <c r="FD44" s="205"/>
      <c r="FE44" s="205"/>
      <c r="FF44" s="205"/>
      <c r="FG44" s="205"/>
      <c r="FH44" s="205"/>
      <c r="FI44" s="205"/>
      <c r="FJ44" s="205"/>
      <c r="FK44" s="205"/>
      <c r="FL44" s="205"/>
      <c r="FM44" s="205"/>
      <c r="FN44" s="205"/>
      <c r="FO44" s="205"/>
      <c r="FP44" s="205"/>
      <c r="FQ44" s="205"/>
      <c r="FR44" s="205"/>
      <c r="FS44" s="205"/>
      <c r="FT44" s="205"/>
      <c r="FU44" s="205"/>
      <c r="FV44" s="205"/>
      <c r="FW44" s="205"/>
      <c r="FX44" s="205"/>
      <c r="FY44" s="205"/>
      <c r="FZ44" s="205"/>
      <c r="GA44" s="205"/>
      <c r="GB44" s="205"/>
      <c r="GC44" s="205"/>
      <c r="GD44" s="205"/>
      <c r="GE44" s="205"/>
      <c r="GF44" s="205"/>
      <c r="GG44" s="205"/>
      <c r="GH44" s="205"/>
      <c r="GI44" s="205"/>
      <c r="GJ44" s="205"/>
      <c r="GK44" s="205"/>
      <c r="GL44" s="205"/>
      <c r="GM44" s="205"/>
      <c r="GN44" s="205"/>
      <c r="GO44" s="205"/>
      <c r="GP44" s="205"/>
      <c r="GQ44" s="205"/>
      <c r="GR44" s="205"/>
      <c r="GS44" s="205"/>
      <c r="GT44" s="205"/>
      <c r="GU44" s="205"/>
      <c r="GV44" s="205"/>
      <c r="GW44" s="205"/>
      <c r="GX44" s="205"/>
      <c r="GY44" s="205"/>
      <c r="GZ44" s="205"/>
      <c r="HA44" s="205"/>
      <c r="HB44" s="205"/>
      <c r="HC44" s="205"/>
      <c r="HD44" s="205"/>
      <c r="HE44" s="205"/>
      <c r="HF44" s="205"/>
      <c r="HG44" s="205"/>
      <c r="HH44" s="205"/>
      <c r="HI44" s="205"/>
      <c r="HJ44" s="205"/>
      <c r="HK44" s="205"/>
      <c r="HL44" s="205"/>
      <c r="HM44" s="205"/>
      <c r="HN44" s="205"/>
      <c r="HO44" s="205"/>
      <c r="HP44" s="205"/>
      <c r="HQ44" s="205"/>
      <c r="HR44" s="205"/>
      <c r="HS44" s="205"/>
      <c r="HT44" s="205"/>
      <c r="HU44" s="205"/>
      <c r="HV44" s="205"/>
      <c r="HW44" s="205"/>
      <c r="HX44" s="205"/>
      <c r="HY44" s="205"/>
      <c r="HZ44" s="205"/>
      <c r="IA44" s="205"/>
      <c r="IB44" s="205"/>
      <c r="IC44" s="205"/>
      <c r="ID44" s="205"/>
      <c r="IE44" s="205"/>
      <c r="IF44" s="205"/>
      <c r="IG44" s="205"/>
      <c r="IH44" s="205"/>
      <c r="II44" s="205"/>
      <c r="IJ44" s="205"/>
      <c r="IK44" s="205"/>
      <c r="IL44" s="205"/>
      <c r="IM44" s="205"/>
      <c r="IN44" s="205"/>
      <c r="IO44" s="205"/>
      <c r="IP44" s="205"/>
      <c r="IQ44" s="205"/>
      <c r="IR44" s="205"/>
      <c r="IS44" s="205"/>
      <c r="IT44" s="205"/>
      <c r="IU44" s="205"/>
      <c r="IV44" s="205"/>
      <c r="IW44" s="205"/>
      <c r="IX44" s="205"/>
      <c r="IY44" s="205"/>
      <c r="IZ44" s="205"/>
      <c r="JA44" s="205"/>
      <c r="JB44" s="205"/>
      <c r="JC44" s="205"/>
      <c r="JD44" s="205"/>
      <c r="JE44" s="205"/>
      <c r="JF44" s="205"/>
      <c r="JG44" s="205"/>
      <c r="JH44" s="205"/>
      <c r="JI44" s="205"/>
      <c r="JJ44" s="205"/>
      <c r="JK44" s="205"/>
      <c r="JL44" s="205"/>
      <c r="JM44" s="205"/>
      <c r="JN44" s="205"/>
      <c r="JO44" s="205"/>
      <c r="JP44" s="205"/>
      <c r="JQ44" s="205"/>
      <c r="JR44" s="205"/>
      <c r="JS44" s="205"/>
      <c r="JT44" s="205"/>
      <c r="JU44" s="205"/>
      <c r="JV44" s="205"/>
      <c r="JW44" s="205"/>
      <c r="JX44" s="205"/>
      <c r="JY44" s="205"/>
      <c r="JZ44" s="205"/>
      <c r="KA44" s="205"/>
      <c r="KB44" s="205"/>
      <c r="KC44" s="205"/>
      <c r="KD44" s="205"/>
      <c r="KE44" s="205"/>
      <c r="KF44" s="205"/>
      <c r="KG44" s="205"/>
      <c r="KH44" s="205"/>
      <c r="KI44" s="205"/>
      <c r="KJ44" s="205"/>
      <c r="KK44" s="205"/>
      <c r="KL44" s="205"/>
      <c r="KM44" s="205"/>
      <c r="KN44" s="205"/>
      <c r="KO44" s="205"/>
      <c r="KP44" s="205"/>
      <c r="KQ44" s="205"/>
      <c r="KR44" s="205"/>
      <c r="KS44" s="205"/>
      <c r="KT44" s="205"/>
      <c r="KU44" s="205"/>
      <c r="KV44" s="205"/>
      <c r="KW44" s="205"/>
      <c r="KX44" s="205"/>
      <c r="KY44" s="205"/>
      <c r="KZ44" s="205"/>
      <c r="LA44" s="205"/>
      <c r="LB44" s="205"/>
      <c r="LC44" s="205"/>
      <c r="LD44" s="205"/>
      <c r="LE44" s="205"/>
      <c r="LF44" s="205"/>
      <c r="LG44" s="205"/>
      <c r="LH44" s="205"/>
      <c r="LI44" s="205"/>
      <c r="LJ44" s="205"/>
      <c r="LK44" s="205"/>
      <c r="LL44" s="205"/>
      <c r="LM44" s="205"/>
      <c r="LN44" s="205"/>
      <c r="LO44" s="205"/>
      <c r="LP44" s="205"/>
      <c r="LQ44" s="205"/>
      <c r="LR44" s="205"/>
      <c r="LS44" s="205"/>
      <c r="LT44" s="205"/>
      <c r="LU44" s="205"/>
      <c r="LV44" s="205"/>
      <c r="LW44" s="205"/>
      <c r="LX44" s="205"/>
      <c r="LY44" s="205"/>
      <c r="LZ44" s="205"/>
      <c r="MA44" s="205"/>
      <c r="MB44" s="205"/>
      <c r="MC44" s="205"/>
      <c r="MD44" s="205"/>
      <c r="ME44" s="205"/>
      <c r="MF44" s="205"/>
      <c r="MG44" s="205"/>
      <c r="MH44" s="205"/>
      <c r="MI44" s="205"/>
      <c r="MJ44" s="205"/>
      <c r="MK44" s="205"/>
      <c r="ML44" s="205"/>
      <c r="MM44" s="205"/>
      <c r="MN44" s="205"/>
      <c r="MO44" s="205"/>
      <c r="MP44" s="205"/>
      <c r="MQ44" s="205"/>
      <c r="MR44" s="205"/>
      <c r="MS44" s="205"/>
      <c r="MT44" s="205"/>
      <c r="MU44" s="205"/>
      <c r="MV44" s="205"/>
      <c r="MW44" s="205"/>
      <c r="MX44" s="205"/>
      <c r="MY44" s="205"/>
      <c r="MZ44" s="205"/>
      <c r="NA44" s="205"/>
      <c r="NB44" s="205"/>
      <c r="NC44" s="205"/>
      <c r="ND44" s="205"/>
      <c r="NE44" s="205"/>
      <c r="NF44" s="205"/>
      <c r="NG44" s="205"/>
      <c r="NH44" s="205"/>
      <c r="NI44" s="205"/>
      <c r="NJ44" s="205"/>
      <c r="NK44" s="205"/>
      <c r="NL44" s="205"/>
      <c r="NM44" s="205"/>
      <c r="NN44" s="205"/>
      <c r="NO44" s="205"/>
      <c r="NP44" s="205"/>
      <c r="NQ44" s="205"/>
      <c r="NR44" s="205"/>
      <c r="NS44" s="205"/>
      <c r="NT44" s="205"/>
      <c r="NU44" s="205"/>
      <c r="NV44" s="205"/>
      <c r="NW44" s="205"/>
      <c r="NX44" s="205"/>
      <c r="NY44" s="205"/>
      <c r="NZ44" s="205"/>
      <c r="OA44" s="205"/>
      <c r="OB44" s="205"/>
      <c r="OC44" s="205"/>
      <c r="OD44" s="205"/>
      <c r="OE44" s="205"/>
      <c r="OF44" s="205"/>
      <c r="OG44" s="205"/>
      <c r="OH44" s="205"/>
      <c r="OI44" s="205"/>
      <c r="OJ44" s="205"/>
      <c r="OK44" s="205"/>
      <c r="OL44" s="205"/>
      <c r="OM44" s="205"/>
      <c r="ON44" s="205"/>
      <c r="OO44" s="205"/>
      <c r="OP44" s="205"/>
      <c r="OQ44" s="205"/>
      <c r="OR44" s="205"/>
      <c r="OS44" s="205"/>
      <c r="OT44" s="205"/>
      <c r="OU44" s="205"/>
      <c r="OV44" s="205"/>
      <c r="OW44" s="205"/>
      <c r="OX44" s="205"/>
      <c r="OY44" s="205"/>
      <c r="OZ44" s="205"/>
      <c r="PA44" s="205"/>
      <c r="PB44" s="205"/>
      <c r="PC44" s="205"/>
      <c r="PD44" s="205"/>
      <c r="PE44" s="205"/>
      <c r="PF44" s="205"/>
      <c r="PG44" s="205"/>
      <c r="PH44" s="205"/>
      <c r="PI44" s="205"/>
      <c r="PJ44" s="205"/>
      <c r="PK44" s="205"/>
      <c r="PL44" s="205"/>
      <c r="PM44" s="205"/>
      <c r="PN44" s="205"/>
      <c r="PO44" s="205"/>
      <c r="PP44" s="205"/>
      <c r="PQ44" s="205"/>
      <c r="PR44" s="205"/>
      <c r="PS44" s="205"/>
      <c r="PT44" s="205"/>
      <c r="PU44" s="205"/>
      <c r="PV44" s="205"/>
      <c r="PW44" s="205"/>
      <c r="PX44" s="205"/>
      <c r="PY44" s="205"/>
      <c r="PZ44" s="205"/>
      <c r="QA44" s="205"/>
      <c r="QB44" s="205"/>
      <c r="QC44" s="205"/>
      <c r="QD44" s="205"/>
      <c r="QE44" s="205"/>
      <c r="QF44" s="205"/>
      <c r="QG44" s="205"/>
      <c r="QH44" s="205"/>
      <c r="QI44" s="205"/>
      <c r="QJ44" s="205"/>
      <c r="QK44" s="205"/>
      <c r="QL44" s="205"/>
      <c r="QM44" s="205"/>
      <c r="QN44" s="205"/>
      <c r="QO44" s="205"/>
      <c r="QP44" s="205"/>
      <c r="QQ44" s="205"/>
      <c r="QR44" s="205"/>
      <c r="QS44" s="205"/>
      <c r="QT44" s="205"/>
      <c r="QU44" s="205"/>
      <c r="QV44" s="205"/>
      <c r="QW44" s="205"/>
      <c r="QX44" s="205"/>
      <c r="QY44" s="205"/>
      <c r="QZ44" s="205"/>
      <c r="RA44" s="205"/>
      <c r="RB44" s="205"/>
      <c r="RC44" s="205"/>
      <c r="RD44" s="205"/>
      <c r="RE44" s="205"/>
      <c r="RF44" s="205"/>
      <c r="RG44" s="205"/>
      <c r="RH44" s="205"/>
      <c r="RI44" s="205"/>
      <c r="RJ44" s="205"/>
      <c r="RK44" s="205"/>
      <c r="RL44" s="205"/>
      <c r="RM44" s="205"/>
      <c r="RN44" s="205"/>
      <c r="RO44" s="205"/>
      <c r="RP44" s="205"/>
      <c r="RQ44" s="205"/>
      <c r="RR44" s="205"/>
      <c r="RS44" s="205"/>
      <c r="RT44" s="205"/>
      <c r="RU44" s="205"/>
      <c r="RV44" s="205"/>
      <c r="RW44" s="205"/>
      <c r="RX44" s="205"/>
      <c r="RY44" s="205"/>
      <c r="RZ44" s="205"/>
      <c r="SA44" s="205"/>
      <c r="SB44" s="205"/>
      <c r="SC44" s="205"/>
      <c r="SD44" s="205"/>
      <c r="SE44" s="205"/>
      <c r="SF44" s="205"/>
      <c r="SG44" s="205"/>
      <c r="SH44" s="205"/>
      <c r="SI44" s="205"/>
      <c r="SJ44" s="205"/>
      <c r="SK44" s="205"/>
      <c r="SL44" s="205"/>
      <c r="SM44" s="205"/>
      <c r="SN44" s="205"/>
      <c r="SO44" s="205"/>
      <c r="SP44" s="205"/>
      <c r="SQ44" s="205"/>
      <c r="SR44" s="205"/>
      <c r="SS44" s="205"/>
      <c r="ST44" s="205"/>
      <c r="SU44" s="205"/>
      <c r="SV44" s="205"/>
      <c r="SW44" s="205"/>
      <c r="SX44" s="205"/>
      <c r="SY44" s="205"/>
      <c r="SZ44" s="205"/>
      <c r="TA44" s="205"/>
      <c r="TB44" s="205"/>
      <c r="TC44" s="205"/>
      <c r="TD44" s="205"/>
      <c r="TE44" s="205"/>
      <c r="TF44" s="205"/>
      <c r="TG44" s="205"/>
      <c r="TH44" s="205"/>
      <c r="TI44" s="205"/>
      <c r="TJ44" s="205"/>
      <c r="TK44" s="205"/>
      <c r="TL44" s="205"/>
      <c r="TM44" s="205"/>
      <c r="TN44" s="205"/>
      <c r="TO44" s="205"/>
      <c r="TP44" s="205"/>
      <c r="TQ44" s="205"/>
      <c r="TR44" s="205"/>
      <c r="TS44" s="205"/>
      <c r="TT44" s="205"/>
      <c r="TU44" s="205"/>
      <c r="TV44" s="205"/>
      <c r="TW44" s="205"/>
      <c r="TX44" s="205"/>
      <c r="TY44" s="205"/>
      <c r="TZ44" s="205"/>
      <c r="UA44" s="205"/>
      <c r="UB44" s="205"/>
      <c r="UC44" s="205"/>
      <c r="UD44" s="205"/>
      <c r="UE44" s="205"/>
      <c r="UF44" s="205"/>
      <c r="UG44" s="205"/>
      <c r="UH44" s="205"/>
      <c r="UI44" s="205"/>
      <c r="UJ44" s="205"/>
      <c r="UK44" s="205"/>
      <c r="UL44" s="205"/>
      <c r="UM44" s="205"/>
      <c r="UN44" s="205"/>
      <c r="UO44" s="205"/>
      <c r="UP44" s="205"/>
      <c r="UQ44" s="205"/>
      <c r="UR44" s="205"/>
      <c r="US44" s="205"/>
      <c r="UT44" s="205"/>
      <c r="UU44" s="205"/>
      <c r="UV44" s="205"/>
      <c r="UW44" s="205"/>
      <c r="UX44" s="205"/>
      <c r="UY44" s="205"/>
      <c r="UZ44" s="205"/>
      <c r="VA44" s="205"/>
      <c r="VB44" s="205"/>
      <c r="VC44" s="205"/>
      <c r="VD44" s="205"/>
      <c r="VE44" s="205"/>
      <c r="VF44" s="205"/>
      <c r="VG44" s="205"/>
      <c r="VH44" s="205"/>
      <c r="VI44" s="205"/>
      <c r="VJ44" s="205"/>
      <c r="VK44" s="205"/>
      <c r="VL44" s="205"/>
      <c r="VM44" s="205"/>
      <c r="VN44" s="205"/>
      <c r="VO44" s="205"/>
      <c r="VP44" s="205"/>
      <c r="VQ44" s="205"/>
      <c r="VR44" s="205"/>
      <c r="VS44" s="205"/>
      <c r="VT44" s="205"/>
      <c r="VU44" s="205"/>
      <c r="VV44" s="205"/>
      <c r="VW44" s="205"/>
      <c r="VX44" s="205"/>
      <c r="VY44" s="205"/>
      <c r="VZ44" s="205"/>
      <c r="WA44" s="205"/>
      <c r="WB44" s="205"/>
      <c r="WC44" s="205"/>
      <c r="WD44" s="205"/>
      <c r="WE44" s="205"/>
      <c r="WF44" s="205"/>
      <c r="WG44" s="205"/>
      <c r="WH44" s="205"/>
      <c r="WI44" s="205"/>
      <c r="WJ44" s="205"/>
      <c r="WK44" s="205"/>
      <c r="WL44" s="205"/>
      <c r="WM44" s="205"/>
      <c r="WN44" s="205"/>
      <c r="WO44" s="205"/>
      <c r="WP44" s="205"/>
      <c r="WQ44" s="205"/>
      <c r="WR44" s="205"/>
      <c r="WS44" s="205"/>
      <c r="WT44" s="205"/>
      <c r="WU44" s="205"/>
      <c r="WV44" s="205"/>
      <c r="WW44" s="205"/>
      <c r="WX44" s="205"/>
      <c r="WY44" s="205"/>
      <c r="WZ44" s="205"/>
      <c r="XA44" s="205"/>
      <c r="XB44" s="205"/>
      <c r="XC44" s="205"/>
      <c r="XD44" s="205"/>
      <c r="XE44" s="205"/>
      <c r="XF44" s="205"/>
      <c r="XG44" s="205"/>
      <c r="XH44" s="205"/>
      <c r="XI44" s="205"/>
      <c r="XJ44" s="205"/>
      <c r="XK44" s="205"/>
      <c r="XL44" s="205"/>
      <c r="XM44" s="205"/>
      <c r="XN44" s="205"/>
      <c r="XO44" s="205"/>
      <c r="XP44" s="205"/>
      <c r="XQ44" s="205"/>
      <c r="XR44" s="205"/>
      <c r="XS44" s="205"/>
      <c r="XT44" s="205"/>
    </row>
    <row r="45" spans="1:644" customFormat="1">
      <c r="A45" s="161"/>
      <c r="B45" s="92"/>
      <c r="C45" s="165"/>
      <c r="D45" s="166"/>
      <c r="E45" s="166"/>
      <c r="F45" s="164"/>
      <c r="G45" s="165"/>
      <c r="H45" s="166"/>
      <c r="I45" s="166"/>
      <c r="J45" s="164"/>
      <c r="K45" s="205"/>
      <c r="L45" s="205"/>
      <c r="M45" s="161"/>
      <c r="N45" s="92"/>
      <c r="O45" s="165"/>
      <c r="P45" s="166"/>
      <c r="Q45" s="166"/>
      <c r="R45" s="164"/>
      <c r="S45" s="165"/>
      <c r="T45" s="166"/>
      <c r="U45" s="166"/>
      <c r="V45" s="164"/>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5"/>
      <c r="AX45" s="205"/>
      <c r="AY45" s="205"/>
      <c r="AZ45" s="205"/>
      <c r="BA45" s="205"/>
      <c r="BB45" s="205"/>
      <c r="BC45" s="205"/>
      <c r="BD45" s="205"/>
      <c r="BE45" s="205"/>
      <c r="BF45" s="205"/>
      <c r="BG45" s="205"/>
      <c r="BH45" s="205"/>
      <c r="BI45" s="205"/>
      <c r="BJ45" s="205"/>
      <c r="BK45" s="205"/>
      <c r="BL45" s="205"/>
      <c r="BM45" s="205"/>
      <c r="BN45" s="205"/>
      <c r="BO45" s="205"/>
      <c r="BP45" s="205"/>
      <c r="BQ45" s="205"/>
      <c r="BR45" s="205"/>
      <c r="BS45" s="205"/>
      <c r="BT45" s="205"/>
      <c r="BU45" s="205"/>
      <c r="BV45" s="205"/>
      <c r="BW45" s="205"/>
      <c r="BX45" s="205"/>
      <c r="BY45" s="205"/>
      <c r="BZ45" s="205"/>
      <c r="CA45" s="205"/>
      <c r="CB45" s="205"/>
      <c r="CC45" s="205"/>
      <c r="CD45" s="205"/>
      <c r="CE45" s="205"/>
      <c r="CF45" s="205"/>
      <c r="CG45" s="205"/>
      <c r="CH45" s="205"/>
      <c r="CI45" s="205"/>
      <c r="CJ45" s="205"/>
      <c r="CK45" s="205"/>
      <c r="CL45" s="205"/>
      <c r="CM45" s="205"/>
      <c r="CN45" s="205"/>
      <c r="CO45" s="205"/>
      <c r="CP45" s="205"/>
      <c r="CQ45" s="205"/>
      <c r="CR45" s="205"/>
      <c r="CS45" s="205"/>
      <c r="CT45" s="205"/>
      <c r="CU45" s="205"/>
      <c r="CV45" s="205"/>
      <c r="CW45" s="205"/>
      <c r="CX45" s="205"/>
      <c r="CY45" s="205"/>
      <c r="CZ45" s="205"/>
      <c r="DA45" s="205"/>
      <c r="DB45" s="205"/>
      <c r="DC45" s="205"/>
      <c r="DD45" s="205"/>
      <c r="DE45" s="205"/>
      <c r="DF45" s="205"/>
      <c r="DG45" s="205"/>
      <c r="DH45" s="205"/>
      <c r="DI45" s="205"/>
      <c r="DJ45" s="205"/>
      <c r="DK45" s="205"/>
      <c r="DL45" s="205"/>
      <c r="DM45" s="205"/>
      <c r="DN45" s="205"/>
      <c r="DO45" s="205"/>
      <c r="DP45" s="205"/>
      <c r="DQ45" s="205"/>
      <c r="DR45" s="205"/>
      <c r="DS45" s="205"/>
      <c r="DT45" s="205"/>
      <c r="DU45" s="205"/>
      <c r="DV45" s="205"/>
      <c r="DW45" s="205"/>
      <c r="DX45" s="205"/>
      <c r="DY45" s="205"/>
      <c r="DZ45" s="205"/>
      <c r="EA45" s="205"/>
      <c r="EB45" s="205"/>
      <c r="EC45" s="205"/>
      <c r="ED45" s="205"/>
      <c r="EE45" s="205"/>
      <c r="EF45" s="205"/>
      <c r="EG45" s="205"/>
      <c r="EH45" s="205"/>
      <c r="EI45" s="205"/>
      <c r="EJ45" s="205"/>
      <c r="EK45" s="205"/>
      <c r="EL45" s="205"/>
      <c r="EM45" s="205"/>
      <c r="EN45" s="205"/>
      <c r="EO45" s="205"/>
      <c r="EP45" s="205"/>
      <c r="EQ45" s="205"/>
      <c r="ER45" s="205"/>
      <c r="ES45" s="205"/>
      <c r="ET45" s="205"/>
      <c r="EU45" s="205"/>
      <c r="EV45" s="205"/>
      <c r="EW45" s="205"/>
      <c r="EX45" s="205"/>
      <c r="EY45" s="205"/>
      <c r="EZ45" s="205"/>
      <c r="FA45" s="205"/>
      <c r="FB45" s="205"/>
      <c r="FC45" s="205"/>
      <c r="FD45" s="205"/>
      <c r="FE45" s="205"/>
      <c r="FF45" s="205"/>
      <c r="FG45" s="205"/>
      <c r="FH45" s="205"/>
      <c r="FI45" s="205"/>
      <c r="FJ45" s="205"/>
      <c r="FK45" s="205"/>
      <c r="FL45" s="205"/>
      <c r="FM45" s="205"/>
      <c r="FN45" s="205"/>
      <c r="FO45" s="205"/>
      <c r="FP45" s="205"/>
      <c r="FQ45" s="205"/>
      <c r="FR45" s="205"/>
      <c r="FS45" s="205"/>
      <c r="FT45" s="205"/>
      <c r="FU45" s="205"/>
      <c r="FV45" s="205"/>
      <c r="FW45" s="205"/>
      <c r="FX45" s="205"/>
      <c r="FY45" s="205"/>
      <c r="FZ45" s="205"/>
      <c r="GA45" s="205"/>
      <c r="GB45" s="205"/>
      <c r="GC45" s="205"/>
      <c r="GD45" s="205"/>
      <c r="GE45" s="205"/>
      <c r="GF45" s="205"/>
      <c r="GG45" s="205"/>
      <c r="GH45" s="205"/>
      <c r="GI45" s="205"/>
      <c r="GJ45" s="205"/>
      <c r="GK45" s="205"/>
      <c r="GL45" s="205"/>
      <c r="GM45" s="205"/>
      <c r="GN45" s="205"/>
      <c r="GO45" s="205"/>
      <c r="GP45" s="205"/>
      <c r="GQ45" s="205"/>
      <c r="GR45" s="205"/>
      <c r="GS45" s="205"/>
      <c r="GT45" s="205"/>
      <c r="GU45" s="205"/>
      <c r="GV45" s="205"/>
      <c r="GW45" s="205"/>
      <c r="GX45" s="205"/>
      <c r="GY45" s="205"/>
      <c r="GZ45" s="205"/>
      <c r="HA45" s="205"/>
      <c r="HB45" s="205"/>
      <c r="HC45" s="205"/>
      <c r="HD45" s="205"/>
      <c r="HE45" s="205"/>
      <c r="HF45" s="205"/>
      <c r="HG45" s="205"/>
      <c r="HH45" s="205"/>
      <c r="HI45" s="205"/>
      <c r="HJ45" s="205"/>
      <c r="HK45" s="205"/>
      <c r="HL45" s="205"/>
      <c r="HM45" s="205"/>
      <c r="HN45" s="205"/>
      <c r="HO45" s="205"/>
      <c r="HP45" s="205"/>
      <c r="HQ45" s="205"/>
      <c r="HR45" s="205"/>
      <c r="HS45" s="205"/>
      <c r="HT45" s="205"/>
      <c r="HU45" s="205"/>
      <c r="HV45" s="205"/>
      <c r="HW45" s="205"/>
      <c r="HX45" s="205"/>
      <c r="HY45" s="205"/>
      <c r="HZ45" s="205"/>
      <c r="IA45" s="205"/>
      <c r="IB45" s="205"/>
      <c r="IC45" s="205"/>
      <c r="ID45" s="205"/>
      <c r="IE45" s="205"/>
      <c r="IF45" s="205"/>
      <c r="IG45" s="205"/>
      <c r="IH45" s="205"/>
      <c r="II45" s="205"/>
      <c r="IJ45" s="205"/>
      <c r="IK45" s="205"/>
      <c r="IL45" s="205"/>
      <c r="IM45" s="205"/>
      <c r="IN45" s="205"/>
      <c r="IO45" s="205"/>
      <c r="IP45" s="205"/>
      <c r="IQ45" s="205"/>
      <c r="IR45" s="205"/>
      <c r="IS45" s="205"/>
      <c r="IT45" s="205"/>
      <c r="IU45" s="205"/>
      <c r="IV45" s="205"/>
      <c r="IW45" s="205"/>
      <c r="IX45" s="205"/>
      <c r="IY45" s="205"/>
      <c r="IZ45" s="205"/>
      <c r="JA45" s="205"/>
      <c r="JB45" s="205"/>
      <c r="JC45" s="205"/>
      <c r="JD45" s="205"/>
      <c r="JE45" s="205"/>
      <c r="JF45" s="205"/>
      <c r="JG45" s="205"/>
      <c r="JH45" s="205"/>
      <c r="JI45" s="205"/>
      <c r="JJ45" s="205"/>
      <c r="JK45" s="205"/>
      <c r="JL45" s="205"/>
      <c r="JM45" s="205"/>
      <c r="JN45" s="205"/>
      <c r="JO45" s="205"/>
      <c r="JP45" s="205"/>
      <c r="JQ45" s="205"/>
      <c r="JR45" s="205"/>
      <c r="JS45" s="205"/>
      <c r="JT45" s="205"/>
      <c r="JU45" s="205"/>
      <c r="JV45" s="205"/>
      <c r="JW45" s="205"/>
      <c r="JX45" s="205"/>
      <c r="JY45" s="205"/>
      <c r="JZ45" s="205"/>
      <c r="KA45" s="205"/>
      <c r="KB45" s="205"/>
      <c r="KC45" s="205"/>
      <c r="KD45" s="205"/>
      <c r="KE45" s="205"/>
      <c r="KF45" s="205"/>
      <c r="KG45" s="205"/>
      <c r="KH45" s="205"/>
      <c r="KI45" s="205"/>
      <c r="KJ45" s="205"/>
      <c r="KK45" s="205"/>
      <c r="KL45" s="205"/>
      <c r="KM45" s="205"/>
      <c r="KN45" s="205"/>
      <c r="KO45" s="205"/>
      <c r="KP45" s="205"/>
      <c r="KQ45" s="205"/>
      <c r="KR45" s="205"/>
      <c r="KS45" s="205"/>
      <c r="KT45" s="205"/>
      <c r="KU45" s="205"/>
      <c r="KV45" s="205"/>
      <c r="KW45" s="205"/>
      <c r="KX45" s="205"/>
      <c r="KY45" s="205"/>
      <c r="KZ45" s="205"/>
      <c r="LA45" s="205"/>
      <c r="LB45" s="205"/>
      <c r="LC45" s="205"/>
      <c r="LD45" s="205"/>
      <c r="LE45" s="205"/>
      <c r="LF45" s="205"/>
      <c r="LG45" s="205"/>
      <c r="LH45" s="205"/>
      <c r="LI45" s="205"/>
      <c r="LJ45" s="205"/>
      <c r="LK45" s="205"/>
      <c r="LL45" s="205"/>
      <c r="LM45" s="205"/>
      <c r="LN45" s="205"/>
      <c r="LO45" s="205"/>
      <c r="LP45" s="205"/>
      <c r="LQ45" s="205"/>
      <c r="LR45" s="205"/>
      <c r="LS45" s="205"/>
      <c r="LT45" s="205"/>
      <c r="LU45" s="205"/>
      <c r="LV45" s="205"/>
      <c r="LW45" s="205"/>
      <c r="LX45" s="205"/>
      <c r="LY45" s="205"/>
      <c r="LZ45" s="205"/>
      <c r="MA45" s="205"/>
      <c r="MB45" s="205"/>
      <c r="MC45" s="205"/>
      <c r="MD45" s="205"/>
      <c r="ME45" s="205"/>
      <c r="MF45" s="205"/>
      <c r="MG45" s="205"/>
      <c r="MH45" s="205"/>
      <c r="MI45" s="205"/>
      <c r="MJ45" s="205"/>
      <c r="MK45" s="205"/>
      <c r="ML45" s="205"/>
      <c r="MM45" s="205"/>
      <c r="MN45" s="205"/>
      <c r="MO45" s="205"/>
      <c r="MP45" s="205"/>
      <c r="MQ45" s="205"/>
      <c r="MR45" s="205"/>
      <c r="MS45" s="205"/>
      <c r="MT45" s="205"/>
      <c r="MU45" s="205"/>
      <c r="MV45" s="205"/>
      <c r="MW45" s="205"/>
      <c r="MX45" s="205"/>
      <c r="MY45" s="205"/>
      <c r="MZ45" s="205"/>
      <c r="NA45" s="205"/>
      <c r="NB45" s="205"/>
      <c r="NC45" s="205"/>
      <c r="ND45" s="205"/>
      <c r="NE45" s="205"/>
      <c r="NF45" s="205"/>
      <c r="NG45" s="205"/>
      <c r="NH45" s="205"/>
      <c r="NI45" s="205"/>
      <c r="NJ45" s="205"/>
      <c r="NK45" s="205"/>
      <c r="NL45" s="205"/>
      <c r="NM45" s="205"/>
      <c r="NN45" s="205"/>
      <c r="NO45" s="205"/>
      <c r="NP45" s="205"/>
      <c r="NQ45" s="205"/>
      <c r="NR45" s="205"/>
      <c r="NS45" s="205"/>
      <c r="NT45" s="205"/>
      <c r="NU45" s="205"/>
      <c r="NV45" s="205"/>
      <c r="NW45" s="205"/>
      <c r="NX45" s="205"/>
      <c r="NY45" s="205"/>
      <c r="NZ45" s="205"/>
      <c r="OA45" s="205"/>
      <c r="OB45" s="205"/>
      <c r="OC45" s="205"/>
      <c r="OD45" s="205"/>
      <c r="OE45" s="205"/>
      <c r="OF45" s="205"/>
      <c r="OG45" s="205"/>
      <c r="OH45" s="205"/>
      <c r="OI45" s="205"/>
      <c r="OJ45" s="205"/>
      <c r="OK45" s="205"/>
      <c r="OL45" s="205"/>
      <c r="OM45" s="205"/>
      <c r="ON45" s="205"/>
      <c r="OO45" s="205"/>
      <c r="OP45" s="205"/>
      <c r="OQ45" s="205"/>
      <c r="OR45" s="205"/>
      <c r="OS45" s="205"/>
      <c r="OT45" s="205"/>
      <c r="OU45" s="205"/>
      <c r="OV45" s="205"/>
      <c r="OW45" s="205"/>
      <c r="OX45" s="205"/>
      <c r="OY45" s="205"/>
      <c r="OZ45" s="205"/>
      <c r="PA45" s="205"/>
      <c r="PB45" s="205"/>
      <c r="PC45" s="205"/>
      <c r="PD45" s="205"/>
      <c r="PE45" s="205"/>
      <c r="PF45" s="205"/>
      <c r="PG45" s="205"/>
      <c r="PH45" s="205"/>
      <c r="PI45" s="205"/>
      <c r="PJ45" s="205"/>
      <c r="PK45" s="205"/>
      <c r="PL45" s="205"/>
      <c r="PM45" s="205"/>
      <c r="PN45" s="205"/>
      <c r="PO45" s="205"/>
      <c r="PP45" s="205"/>
      <c r="PQ45" s="205"/>
      <c r="PR45" s="205"/>
      <c r="PS45" s="205"/>
      <c r="PT45" s="205"/>
      <c r="PU45" s="205"/>
      <c r="PV45" s="205"/>
      <c r="PW45" s="205"/>
      <c r="PX45" s="205"/>
      <c r="PY45" s="205"/>
      <c r="PZ45" s="205"/>
      <c r="QA45" s="205"/>
      <c r="QB45" s="205"/>
      <c r="QC45" s="205"/>
      <c r="QD45" s="205"/>
      <c r="QE45" s="205"/>
      <c r="QF45" s="205"/>
      <c r="QG45" s="205"/>
      <c r="QH45" s="205"/>
      <c r="QI45" s="205"/>
      <c r="QJ45" s="205"/>
      <c r="QK45" s="205"/>
      <c r="QL45" s="205"/>
      <c r="QM45" s="205"/>
      <c r="QN45" s="205"/>
      <c r="QO45" s="205"/>
      <c r="QP45" s="205"/>
      <c r="QQ45" s="205"/>
      <c r="QR45" s="205"/>
      <c r="QS45" s="205"/>
      <c r="QT45" s="205"/>
      <c r="QU45" s="205"/>
      <c r="QV45" s="205"/>
      <c r="QW45" s="205"/>
      <c r="QX45" s="205"/>
      <c r="QY45" s="205"/>
      <c r="QZ45" s="205"/>
      <c r="RA45" s="205"/>
      <c r="RB45" s="205"/>
      <c r="RC45" s="205"/>
      <c r="RD45" s="205"/>
      <c r="RE45" s="205"/>
      <c r="RF45" s="205"/>
      <c r="RG45" s="205"/>
      <c r="RH45" s="205"/>
      <c r="RI45" s="205"/>
      <c r="RJ45" s="205"/>
      <c r="RK45" s="205"/>
      <c r="RL45" s="205"/>
      <c r="RM45" s="205"/>
      <c r="RN45" s="205"/>
      <c r="RO45" s="205"/>
      <c r="RP45" s="205"/>
      <c r="RQ45" s="205"/>
      <c r="RR45" s="205"/>
      <c r="RS45" s="205"/>
      <c r="RT45" s="205"/>
      <c r="RU45" s="205"/>
      <c r="RV45" s="205"/>
      <c r="RW45" s="205"/>
      <c r="RX45" s="205"/>
      <c r="RY45" s="205"/>
      <c r="RZ45" s="205"/>
      <c r="SA45" s="205"/>
      <c r="SB45" s="205"/>
      <c r="SC45" s="205"/>
      <c r="SD45" s="205"/>
      <c r="SE45" s="205"/>
      <c r="SF45" s="205"/>
      <c r="SG45" s="205"/>
      <c r="SH45" s="205"/>
      <c r="SI45" s="205"/>
      <c r="SJ45" s="205"/>
      <c r="SK45" s="205"/>
      <c r="SL45" s="205"/>
      <c r="SM45" s="205"/>
      <c r="SN45" s="205"/>
      <c r="SO45" s="205"/>
      <c r="SP45" s="205"/>
      <c r="SQ45" s="205"/>
      <c r="SR45" s="205"/>
      <c r="SS45" s="205"/>
      <c r="ST45" s="205"/>
      <c r="SU45" s="205"/>
      <c r="SV45" s="205"/>
      <c r="SW45" s="205"/>
      <c r="SX45" s="205"/>
      <c r="SY45" s="205"/>
      <c r="SZ45" s="205"/>
      <c r="TA45" s="205"/>
      <c r="TB45" s="205"/>
      <c r="TC45" s="205"/>
      <c r="TD45" s="205"/>
      <c r="TE45" s="205"/>
      <c r="TF45" s="205"/>
      <c r="TG45" s="205"/>
      <c r="TH45" s="205"/>
      <c r="TI45" s="205"/>
      <c r="TJ45" s="205"/>
      <c r="TK45" s="205"/>
      <c r="TL45" s="205"/>
      <c r="TM45" s="205"/>
      <c r="TN45" s="205"/>
      <c r="TO45" s="205"/>
      <c r="TP45" s="205"/>
      <c r="TQ45" s="205"/>
      <c r="TR45" s="205"/>
      <c r="TS45" s="205"/>
      <c r="TT45" s="205"/>
      <c r="TU45" s="205"/>
      <c r="TV45" s="205"/>
      <c r="TW45" s="205"/>
      <c r="TX45" s="205"/>
      <c r="TY45" s="205"/>
      <c r="TZ45" s="205"/>
      <c r="UA45" s="205"/>
      <c r="UB45" s="205"/>
      <c r="UC45" s="205"/>
      <c r="UD45" s="205"/>
      <c r="UE45" s="205"/>
      <c r="UF45" s="205"/>
      <c r="UG45" s="205"/>
      <c r="UH45" s="205"/>
      <c r="UI45" s="205"/>
      <c r="UJ45" s="205"/>
      <c r="UK45" s="205"/>
      <c r="UL45" s="205"/>
      <c r="UM45" s="205"/>
      <c r="UN45" s="205"/>
      <c r="UO45" s="205"/>
      <c r="UP45" s="205"/>
      <c r="UQ45" s="205"/>
      <c r="UR45" s="205"/>
      <c r="US45" s="205"/>
      <c r="UT45" s="205"/>
      <c r="UU45" s="205"/>
      <c r="UV45" s="205"/>
      <c r="UW45" s="205"/>
      <c r="UX45" s="205"/>
      <c r="UY45" s="205"/>
      <c r="UZ45" s="205"/>
      <c r="VA45" s="205"/>
      <c r="VB45" s="205"/>
      <c r="VC45" s="205"/>
      <c r="VD45" s="205"/>
      <c r="VE45" s="205"/>
      <c r="VF45" s="205"/>
      <c r="VG45" s="205"/>
      <c r="VH45" s="205"/>
      <c r="VI45" s="205"/>
      <c r="VJ45" s="205"/>
      <c r="VK45" s="205"/>
      <c r="VL45" s="205"/>
      <c r="VM45" s="205"/>
      <c r="VN45" s="205"/>
      <c r="VO45" s="205"/>
      <c r="VP45" s="205"/>
      <c r="VQ45" s="205"/>
      <c r="VR45" s="205"/>
      <c r="VS45" s="205"/>
      <c r="VT45" s="205"/>
      <c r="VU45" s="205"/>
      <c r="VV45" s="205"/>
      <c r="VW45" s="205"/>
      <c r="VX45" s="205"/>
      <c r="VY45" s="205"/>
      <c r="VZ45" s="205"/>
      <c r="WA45" s="205"/>
      <c r="WB45" s="205"/>
      <c r="WC45" s="205"/>
      <c r="WD45" s="205"/>
      <c r="WE45" s="205"/>
      <c r="WF45" s="205"/>
      <c r="WG45" s="205"/>
      <c r="WH45" s="205"/>
      <c r="WI45" s="205"/>
      <c r="WJ45" s="205"/>
      <c r="WK45" s="205"/>
      <c r="WL45" s="205"/>
      <c r="WM45" s="205"/>
      <c r="WN45" s="205"/>
      <c r="WO45" s="205"/>
      <c r="WP45" s="205"/>
      <c r="WQ45" s="205"/>
      <c r="WR45" s="205"/>
      <c r="WS45" s="205"/>
      <c r="WT45" s="205"/>
      <c r="WU45" s="205"/>
      <c r="WV45" s="205"/>
      <c r="WW45" s="205"/>
      <c r="WX45" s="205"/>
      <c r="WY45" s="205"/>
      <c r="WZ45" s="205"/>
      <c r="XA45" s="205"/>
      <c r="XB45" s="205"/>
      <c r="XC45" s="205"/>
      <c r="XD45" s="205"/>
      <c r="XE45" s="205"/>
      <c r="XF45" s="205"/>
      <c r="XG45" s="205"/>
      <c r="XH45" s="205"/>
      <c r="XI45" s="205"/>
      <c r="XJ45" s="205"/>
      <c r="XK45" s="205"/>
      <c r="XL45" s="205"/>
      <c r="XM45" s="205"/>
      <c r="XN45" s="205"/>
      <c r="XO45" s="205"/>
      <c r="XP45" s="205"/>
      <c r="XQ45" s="205"/>
      <c r="XR45" s="205"/>
      <c r="XS45" s="205"/>
      <c r="XT45" s="205"/>
    </row>
    <row r="46" spans="1:644" customFormat="1">
      <c r="A46" s="161"/>
      <c r="B46" s="92"/>
      <c r="C46" s="165"/>
      <c r="D46" s="166"/>
      <c r="E46" s="166"/>
      <c r="F46" s="164"/>
      <c r="G46" s="165"/>
      <c r="H46" s="166"/>
      <c r="I46" s="166"/>
      <c r="J46" s="164"/>
      <c r="K46" s="205"/>
      <c r="L46" s="205"/>
      <c r="M46" s="161"/>
      <c r="N46" s="92"/>
      <c r="O46" s="165"/>
      <c r="P46" s="166"/>
      <c r="Q46" s="166"/>
      <c r="R46" s="164"/>
      <c r="S46" s="165"/>
      <c r="T46" s="166"/>
      <c r="U46" s="166"/>
      <c r="V46" s="164"/>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c r="BB46" s="205"/>
      <c r="BC46" s="205"/>
      <c r="BD46" s="205"/>
      <c r="BE46" s="205"/>
      <c r="BF46" s="205"/>
      <c r="BG46" s="205"/>
      <c r="BH46" s="205"/>
      <c r="BI46" s="205"/>
      <c r="BJ46" s="205"/>
      <c r="BK46" s="205"/>
      <c r="BL46" s="205"/>
      <c r="BM46" s="205"/>
      <c r="BN46" s="205"/>
      <c r="BO46" s="205"/>
      <c r="BP46" s="205"/>
      <c r="BQ46" s="205"/>
      <c r="BR46" s="205"/>
      <c r="BS46" s="205"/>
      <c r="BT46" s="205"/>
      <c r="BU46" s="205"/>
      <c r="BV46" s="205"/>
      <c r="BW46" s="205"/>
      <c r="BX46" s="205"/>
      <c r="BY46" s="205"/>
      <c r="BZ46" s="205"/>
      <c r="CA46" s="205"/>
      <c r="CB46" s="205"/>
      <c r="CC46" s="205"/>
      <c r="CD46" s="205"/>
      <c r="CE46" s="205"/>
      <c r="CF46" s="205"/>
      <c r="CG46" s="205"/>
      <c r="CH46" s="205"/>
      <c r="CI46" s="205"/>
      <c r="CJ46" s="205"/>
      <c r="CK46" s="205"/>
      <c r="CL46" s="205"/>
      <c r="CM46" s="205"/>
      <c r="CN46" s="205"/>
      <c r="CO46" s="205"/>
      <c r="CP46" s="205"/>
      <c r="CQ46" s="205"/>
      <c r="CR46" s="205"/>
      <c r="CS46" s="205"/>
      <c r="CT46" s="205"/>
      <c r="CU46" s="205"/>
      <c r="CV46" s="205"/>
      <c r="CW46" s="205"/>
      <c r="CX46" s="205"/>
      <c r="CY46" s="205"/>
      <c r="CZ46" s="205"/>
      <c r="DA46" s="205"/>
      <c r="DB46" s="205"/>
      <c r="DC46" s="205"/>
      <c r="DD46" s="205"/>
      <c r="DE46" s="205"/>
      <c r="DF46" s="205"/>
      <c r="DG46" s="205"/>
      <c r="DH46" s="205"/>
      <c r="DI46" s="205"/>
      <c r="DJ46" s="205"/>
      <c r="DK46" s="205"/>
      <c r="DL46" s="205"/>
      <c r="DM46" s="205"/>
      <c r="DN46" s="205"/>
      <c r="DO46" s="205"/>
      <c r="DP46" s="205"/>
      <c r="DQ46" s="205"/>
      <c r="DR46" s="205"/>
      <c r="DS46" s="205"/>
      <c r="DT46" s="205"/>
      <c r="DU46" s="205"/>
      <c r="DV46" s="205"/>
      <c r="DW46" s="205"/>
      <c r="DX46" s="205"/>
      <c r="DY46" s="205"/>
      <c r="DZ46" s="205"/>
      <c r="EA46" s="205"/>
      <c r="EB46" s="205"/>
      <c r="EC46" s="205"/>
      <c r="ED46" s="205"/>
      <c r="EE46" s="205"/>
      <c r="EF46" s="205"/>
      <c r="EG46" s="205"/>
      <c r="EH46" s="205"/>
      <c r="EI46" s="205"/>
      <c r="EJ46" s="205"/>
      <c r="EK46" s="205"/>
      <c r="EL46" s="205"/>
      <c r="EM46" s="205"/>
      <c r="EN46" s="205"/>
      <c r="EO46" s="205"/>
      <c r="EP46" s="205"/>
      <c r="EQ46" s="205"/>
      <c r="ER46" s="205"/>
      <c r="ES46" s="205"/>
      <c r="ET46" s="205"/>
      <c r="EU46" s="205"/>
      <c r="EV46" s="205"/>
      <c r="EW46" s="205"/>
      <c r="EX46" s="205"/>
      <c r="EY46" s="205"/>
      <c r="EZ46" s="205"/>
      <c r="FA46" s="205"/>
      <c r="FB46" s="205"/>
      <c r="FC46" s="205"/>
      <c r="FD46" s="205"/>
      <c r="FE46" s="205"/>
      <c r="FF46" s="205"/>
      <c r="FG46" s="205"/>
      <c r="FH46" s="205"/>
      <c r="FI46" s="205"/>
      <c r="FJ46" s="205"/>
      <c r="FK46" s="205"/>
      <c r="FL46" s="205"/>
      <c r="FM46" s="205"/>
      <c r="FN46" s="205"/>
      <c r="FO46" s="205"/>
      <c r="FP46" s="205"/>
      <c r="FQ46" s="205"/>
      <c r="FR46" s="205"/>
      <c r="FS46" s="205"/>
      <c r="FT46" s="205"/>
      <c r="FU46" s="205"/>
      <c r="FV46" s="205"/>
      <c r="FW46" s="205"/>
      <c r="FX46" s="205"/>
      <c r="FY46" s="205"/>
      <c r="FZ46" s="205"/>
      <c r="GA46" s="205"/>
      <c r="GB46" s="205"/>
      <c r="GC46" s="205"/>
      <c r="GD46" s="205"/>
      <c r="GE46" s="205"/>
      <c r="GF46" s="205"/>
      <c r="GG46" s="205"/>
      <c r="GH46" s="205"/>
      <c r="GI46" s="205"/>
      <c r="GJ46" s="205"/>
      <c r="GK46" s="205"/>
      <c r="GL46" s="205"/>
      <c r="GM46" s="205"/>
      <c r="GN46" s="205"/>
      <c r="GO46" s="205"/>
      <c r="GP46" s="205"/>
      <c r="GQ46" s="205"/>
      <c r="GR46" s="205"/>
      <c r="GS46" s="205"/>
      <c r="GT46" s="205"/>
      <c r="GU46" s="205"/>
      <c r="GV46" s="205"/>
      <c r="GW46" s="205"/>
      <c r="GX46" s="205"/>
      <c r="GY46" s="205"/>
      <c r="GZ46" s="205"/>
      <c r="HA46" s="205"/>
      <c r="HB46" s="205"/>
      <c r="HC46" s="205"/>
      <c r="HD46" s="205"/>
      <c r="HE46" s="205"/>
      <c r="HF46" s="205"/>
      <c r="HG46" s="205"/>
      <c r="HH46" s="205"/>
      <c r="HI46" s="205"/>
      <c r="HJ46" s="205"/>
      <c r="HK46" s="205"/>
      <c r="HL46" s="205"/>
      <c r="HM46" s="205"/>
      <c r="HN46" s="205"/>
      <c r="HO46" s="205"/>
      <c r="HP46" s="205"/>
      <c r="HQ46" s="205"/>
      <c r="HR46" s="205"/>
      <c r="HS46" s="205"/>
      <c r="HT46" s="205"/>
      <c r="HU46" s="205"/>
      <c r="HV46" s="205"/>
      <c r="HW46" s="205"/>
      <c r="HX46" s="205"/>
      <c r="HY46" s="205"/>
      <c r="HZ46" s="205"/>
      <c r="IA46" s="205"/>
      <c r="IB46" s="205"/>
      <c r="IC46" s="205"/>
      <c r="ID46" s="205"/>
      <c r="IE46" s="205"/>
      <c r="IF46" s="205"/>
      <c r="IG46" s="205"/>
      <c r="IH46" s="205"/>
      <c r="II46" s="205"/>
      <c r="IJ46" s="205"/>
      <c r="IK46" s="205"/>
      <c r="IL46" s="205"/>
      <c r="IM46" s="205"/>
      <c r="IN46" s="205"/>
      <c r="IO46" s="205"/>
      <c r="IP46" s="205"/>
      <c r="IQ46" s="205"/>
      <c r="IR46" s="205"/>
      <c r="IS46" s="205"/>
      <c r="IT46" s="205"/>
      <c r="IU46" s="205"/>
      <c r="IV46" s="205"/>
      <c r="IW46" s="205"/>
      <c r="IX46" s="205"/>
      <c r="IY46" s="205"/>
      <c r="IZ46" s="205"/>
      <c r="JA46" s="205"/>
      <c r="JB46" s="205"/>
      <c r="JC46" s="205"/>
      <c r="JD46" s="205"/>
      <c r="JE46" s="205"/>
      <c r="JF46" s="205"/>
      <c r="JG46" s="205"/>
      <c r="JH46" s="205"/>
      <c r="JI46" s="205"/>
      <c r="JJ46" s="205"/>
      <c r="JK46" s="205"/>
      <c r="JL46" s="205"/>
      <c r="JM46" s="205"/>
      <c r="JN46" s="205"/>
      <c r="JO46" s="205"/>
      <c r="JP46" s="205"/>
      <c r="JQ46" s="205"/>
      <c r="JR46" s="205"/>
      <c r="JS46" s="205"/>
      <c r="JT46" s="205"/>
      <c r="JU46" s="205"/>
      <c r="JV46" s="205"/>
      <c r="JW46" s="205"/>
      <c r="JX46" s="205"/>
      <c r="JY46" s="205"/>
      <c r="JZ46" s="205"/>
      <c r="KA46" s="205"/>
      <c r="KB46" s="205"/>
      <c r="KC46" s="205"/>
      <c r="KD46" s="205"/>
      <c r="KE46" s="205"/>
      <c r="KF46" s="205"/>
      <c r="KG46" s="205"/>
      <c r="KH46" s="205"/>
      <c r="KI46" s="205"/>
      <c r="KJ46" s="205"/>
      <c r="KK46" s="205"/>
      <c r="KL46" s="205"/>
      <c r="KM46" s="205"/>
      <c r="KN46" s="205"/>
      <c r="KO46" s="205"/>
      <c r="KP46" s="205"/>
      <c r="KQ46" s="205"/>
      <c r="KR46" s="205"/>
      <c r="KS46" s="205"/>
      <c r="KT46" s="205"/>
      <c r="KU46" s="205"/>
      <c r="KV46" s="205"/>
      <c r="KW46" s="205"/>
      <c r="KX46" s="205"/>
      <c r="KY46" s="205"/>
      <c r="KZ46" s="205"/>
      <c r="LA46" s="205"/>
      <c r="LB46" s="205"/>
      <c r="LC46" s="205"/>
      <c r="LD46" s="205"/>
      <c r="LE46" s="205"/>
      <c r="LF46" s="205"/>
      <c r="LG46" s="205"/>
      <c r="LH46" s="205"/>
      <c r="LI46" s="205"/>
      <c r="LJ46" s="205"/>
      <c r="LK46" s="205"/>
      <c r="LL46" s="205"/>
      <c r="LM46" s="205"/>
      <c r="LN46" s="205"/>
      <c r="LO46" s="205"/>
      <c r="LP46" s="205"/>
      <c r="LQ46" s="205"/>
      <c r="LR46" s="205"/>
      <c r="LS46" s="205"/>
      <c r="LT46" s="205"/>
      <c r="LU46" s="205"/>
      <c r="LV46" s="205"/>
      <c r="LW46" s="205"/>
      <c r="LX46" s="205"/>
      <c r="LY46" s="205"/>
      <c r="LZ46" s="205"/>
      <c r="MA46" s="205"/>
      <c r="MB46" s="205"/>
      <c r="MC46" s="205"/>
      <c r="MD46" s="205"/>
      <c r="ME46" s="205"/>
      <c r="MF46" s="205"/>
      <c r="MG46" s="205"/>
      <c r="MH46" s="205"/>
      <c r="MI46" s="205"/>
      <c r="MJ46" s="205"/>
      <c r="MK46" s="205"/>
      <c r="ML46" s="205"/>
      <c r="MM46" s="205"/>
      <c r="MN46" s="205"/>
      <c r="MO46" s="205"/>
      <c r="MP46" s="205"/>
      <c r="MQ46" s="205"/>
      <c r="MR46" s="205"/>
      <c r="MS46" s="205"/>
      <c r="MT46" s="205"/>
      <c r="MU46" s="205"/>
      <c r="MV46" s="205"/>
      <c r="MW46" s="205"/>
      <c r="MX46" s="205"/>
      <c r="MY46" s="205"/>
      <c r="MZ46" s="205"/>
      <c r="NA46" s="205"/>
      <c r="NB46" s="205"/>
      <c r="NC46" s="205"/>
      <c r="ND46" s="205"/>
      <c r="NE46" s="205"/>
      <c r="NF46" s="205"/>
      <c r="NG46" s="205"/>
      <c r="NH46" s="205"/>
      <c r="NI46" s="205"/>
      <c r="NJ46" s="205"/>
      <c r="NK46" s="205"/>
      <c r="NL46" s="205"/>
      <c r="NM46" s="205"/>
      <c r="NN46" s="205"/>
      <c r="NO46" s="205"/>
      <c r="NP46" s="205"/>
      <c r="NQ46" s="205"/>
      <c r="NR46" s="205"/>
      <c r="NS46" s="205"/>
      <c r="NT46" s="205"/>
      <c r="NU46" s="205"/>
      <c r="NV46" s="205"/>
      <c r="NW46" s="205"/>
      <c r="NX46" s="205"/>
      <c r="NY46" s="205"/>
      <c r="NZ46" s="205"/>
      <c r="OA46" s="205"/>
      <c r="OB46" s="205"/>
      <c r="OC46" s="205"/>
      <c r="OD46" s="205"/>
      <c r="OE46" s="205"/>
      <c r="OF46" s="205"/>
      <c r="OG46" s="205"/>
      <c r="OH46" s="205"/>
      <c r="OI46" s="205"/>
      <c r="OJ46" s="205"/>
      <c r="OK46" s="205"/>
      <c r="OL46" s="205"/>
      <c r="OM46" s="205"/>
      <c r="ON46" s="205"/>
      <c r="OO46" s="205"/>
      <c r="OP46" s="205"/>
      <c r="OQ46" s="205"/>
      <c r="OR46" s="205"/>
      <c r="OS46" s="205"/>
      <c r="OT46" s="205"/>
      <c r="OU46" s="205"/>
      <c r="OV46" s="205"/>
      <c r="OW46" s="205"/>
      <c r="OX46" s="205"/>
      <c r="OY46" s="205"/>
      <c r="OZ46" s="205"/>
      <c r="PA46" s="205"/>
      <c r="PB46" s="205"/>
      <c r="PC46" s="205"/>
      <c r="PD46" s="205"/>
      <c r="PE46" s="205"/>
      <c r="PF46" s="205"/>
      <c r="PG46" s="205"/>
      <c r="PH46" s="205"/>
      <c r="PI46" s="205"/>
      <c r="PJ46" s="205"/>
      <c r="PK46" s="205"/>
      <c r="PL46" s="205"/>
      <c r="PM46" s="205"/>
      <c r="PN46" s="205"/>
      <c r="PO46" s="205"/>
      <c r="PP46" s="205"/>
      <c r="PQ46" s="205"/>
      <c r="PR46" s="205"/>
      <c r="PS46" s="205"/>
      <c r="PT46" s="205"/>
      <c r="PU46" s="205"/>
      <c r="PV46" s="205"/>
      <c r="PW46" s="205"/>
      <c r="PX46" s="205"/>
      <c r="PY46" s="205"/>
      <c r="PZ46" s="205"/>
      <c r="QA46" s="205"/>
      <c r="QB46" s="205"/>
      <c r="QC46" s="205"/>
      <c r="QD46" s="205"/>
      <c r="QE46" s="205"/>
      <c r="QF46" s="205"/>
      <c r="QG46" s="205"/>
      <c r="QH46" s="205"/>
      <c r="QI46" s="205"/>
      <c r="QJ46" s="205"/>
      <c r="QK46" s="205"/>
      <c r="QL46" s="205"/>
      <c r="QM46" s="205"/>
      <c r="QN46" s="205"/>
      <c r="QO46" s="205"/>
      <c r="QP46" s="205"/>
      <c r="QQ46" s="205"/>
      <c r="QR46" s="205"/>
      <c r="QS46" s="205"/>
      <c r="QT46" s="205"/>
      <c r="QU46" s="205"/>
      <c r="QV46" s="205"/>
      <c r="QW46" s="205"/>
      <c r="QX46" s="205"/>
      <c r="QY46" s="205"/>
      <c r="QZ46" s="205"/>
      <c r="RA46" s="205"/>
      <c r="RB46" s="205"/>
      <c r="RC46" s="205"/>
      <c r="RD46" s="205"/>
      <c r="RE46" s="205"/>
      <c r="RF46" s="205"/>
      <c r="RG46" s="205"/>
      <c r="RH46" s="205"/>
      <c r="RI46" s="205"/>
      <c r="RJ46" s="205"/>
      <c r="RK46" s="205"/>
      <c r="RL46" s="205"/>
      <c r="RM46" s="205"/>
      <c r="RN46" s="205"/>
      <c r="RO46" s="205"/>
      <c r="RP46" s="205"/>
      <c r="RQ46" s="205"/>
      <c r="RR46" s="205"/>
      <c r="RS46" s="205"/>
      <c r="RT46" s="205"/>
      <c r="RU46" s="205"/>
      <c r="RV46" s="205"/>
      <c r="RW46" s="205"/>
      <c r="RX46" s="205"/>
      <c r="RY46" s="205"/>
      <c r="RZ46" s="205"/>
      <c r="SA46" s="205"/>
      <c r="SB46" s="205"/>
      <c r="SC46" s="205"/>
      <c r="SD46" s="205"/>
      <c r="SE46" s="205"/>
      <c r="SF46" s="205"/>
      <c r="SG46" s="205"/>
      <c r="SH46" s="205"/>
      <c r="SI46" s="205"/>
      <c r="SJ46" s="205"/>
      <c r="SK46" s="205"/>
      <c r="SL46" s="205"/>
      <c r="SM46" s="205"/>
      <c r="SN46" s="205"/>
      <c r="SO46" s="205"/>
      <c r="SP46" s="205"/>
      <c r="SQ46" s="205"/>
      <c r="SR46" s="205"/>
      <c r="SS46" s="205"/>
      <c r="ST46" s="205"/>
      <c r="SU46" s="205"/>
      <c r="SV46" s="205"/>
      <c r="SW46" s="205"/>
      <c r="SX46" s="205"/>
      <c r="SY46" s="205"/>
      <c r="SZ46" s="205"/>
      <c r="TA46" s="205"/>
      <c r="TB46" s="205"/>
      <c r="TC46" s="205"/>
      <c r="TD46" s="205"/>
      <c r="TE46" s="205"/>
      <c r="TF46" s="205"/>
      <c r="TG46" s="205"/>
      <c r="TH46" s="205"/>
      <c r="TI46" s="205"/>
      <c r="TJ46" s="205"/>
      <c r="TK46" s="205"/>
      <c r="TL46" s="205"/>
      <c r="TM46" s="205"/>
      <c r="TN46" s="205"/>
      <c r="TO46" s="205"/>
      <c r="TP46" s="205"/>
      <c r="TQ46" s="205"/>
      <c r="TR46" s="205"/>
      <c r="TS46" s="205"/>
      <c r="TT46" s="205"/>
      <c r="TU46" s="205"/>
      <c r="TV46" s="205"/>
      <c r="TW46" s="205"/>
      <c r="TX46" s="205"/>
      <c r="TY46" s="205"/>
      <c r="TZ46" s="205"/>
      <c r="UA46" s="205"/>
      <c r="UB46" s="205"/>
      <c r="UC46" s="205"/>
      <c r="UD46" s="205"/>
      <c r="UE46" s="205"/>
      <c r="UF46" s="205"/>
      <c r="UG46" s="205"/>
      <c r="UH46" s="205"/>
      <c r="UI46" s="205"/>
      <c r="UJ46" s="205"/>
      <c r="UK46" s="205"/>
      <c r="UL46" s="205"/>
      <c r="UM46" s="205"/>
      <c r="UN46" s="205"/>
      <c r="UO46" s="205"/>
      <c r="UP46" s="205"/>
      <c r="UQ46" s="205"/>
      <c r="UR46" s="205"/>
      <c r="US46" s="205"/>
      <c r="UT46" s="205"/>
      <c r="UU46" s="205"/>
      <c r="UV46" s="205"/>
      <c r="UW46" s="205"/>
      <c r="UX46" s="205"/>
      <c r="UY46" s="205"/>
      <c r="UZ46" s="205"/>
      <c r="VA46" s="205"/>
      <c r="VB46" s="205"/>
      <c r="VC46" s="205"/>
      <c r="VD46" s="205"/>
      <c r="VE46" s="205"/>
      <c r="VF46" s="205"/>
      <c r="VG46" s="205"/>
      <c r="VH46" s="205"/>
      <c r="VI46" s="205"/>
      <c r="VJ46" s="205"/>
      <c r="VK46" s="205"/>
      <c r="VL46" s="205"/>
      <c r="VM46" s="205"/>
      <c r="VN46" s="205"/>
      <c r="VO46" s="205"/>
      <c r="VP46" s="205"/>
      <c r="VQ46" s="205"/>
      <c r="VR46" s="205"/>
      <c r="VS46" s="205"/>
      <c r="VT46" s="205"/>
      <c r="VU46" s="205"/>
      <c r="VV46" s="205"/>
      <c r="VW46" s="205"/>
      <c r="VX46" s="205"/>
      <c r="VY46" s="205"/>
      <c r="VZ46" s="205"/>
      <c r="WA46" s="205"/>
      <c r="WB46" s="205"/>
      <c r="WC46" s="205"/>
      <c r="WD46" s="205"/>
      <c r="WE46" s="205"/>
      <c r="WF46" s="205"/>
      <c r="WG46" s="205"/>
      <c r="WH46" s="205"/>
      <c r="WI46" s="205"/>
      <c r="WJ46" s="205"/>
      <c r="WK46" s="205"/>
      <c r="WL46" s="205"/>
      <c r="WM46" s="205"/>
      <c r="WN46" s="205"/>
      <c r="WO46" s="205"/>
      <c r="WP46" s="205"/>
      <c r="WQ46" s="205"/>
      <c r="WR46" s="205"/>
      <c r="WS46" s="205"/>
      <c r="WT46" s="205"/>
      <c r="WU46" s="205"/>
      <c r="WV46" s="205"/>
      <c r="WW46" s="205"/>
      <c r="WX46" s="205"/>
      <c r="WY46" s="205"/>
      <c r="WZ46" s="205"/>
      <c r="XA46" s="205"/>
      <c r="XB46" s="205"/>
      <c r="XC46" s="205"/>
      <c r="XD46" s="205"/>
      <c r="XE46" s="205"/>
      <c r="XF46" s="205"/>
      <c r="XG46" s="205"/>
      <c r="XH46" s="205"/>
      <c r="XI46" s="205"/>
      <c r="XJ46" s="205"/>
      <c r="XK46" s="205"/>
      <c r="XL46" s="205"/>
      <c r="XM46" s="205"/>
      <c r="XN46" s="205"/>
      <c r="XO46" s="205"/>
      <c r="XP46" s="205"/>
      <c r="XQ46" s="205"/>
      <c r="XR46" s="205"/>
      <c r="XS46" s="205"/>
      <c r="XT46" s="205"/>
    </row>
    <row r="47" spans="1:644" customFormat="1">
      <c r="A47" s="161"/>
      <c r="B47" s="92"/>
      <c r="C47" s="165"/>
      <c r="D47" s="166"/>
      <c r="E47" s="166"/>
      <c r="F47" s="164"/>
      <c r="G47" s="165"/>
      <c r="H47" s="166"/>
      <c r="I47" s="166"/>
      <c r="J47" s="164"/>
      <c r="K47" s="205"/>
      <c r="L47" s="205"/>
      <c r="M47" s="161"/>
      <c r="N47" s="92"/>
      <c r="O47" s="165"/>
      <c r="P47" s="166"/>
      <c r="Q47" s="166"/>
      <c r="R47" s="164"/>
      <c r="S47" s="165"/>
      <c r="T47" s="166"/>
      <c r="U47" s="166"/>
      <c r="V47" s="164"/>
      <c r="W47" s="205"/>
      <c r="X47" s="205"/>
      <c r="Y47" s="205"/>
      <c r="Z47" s="205"/>
      <c r="AA47" s="205"/>
      <c r="AB47" s="205"/>
      <c r="AC47" s="205"/>
      <c r="AD47" s="205"/>
      <c r="AE47" s="205"/>
      <c r="AF47" s="205"/>
      <c r="AG47" s="205"/>
      <c r="AH47" s="205"/>
      <c r="AI47" s="205"/>
      <c r="AJ47" s="205"/>
      <c r="AK47" s="205"/>
      <c r="AL47" s="205"/>
      <c r="AM47" s="205"/>
      <c r="AN47" s="205"/>
      <c r="AO47" s="205"/>
      <c r="AP47" s="205"/>
      <c r="AQ47" s="205"/>
      <c r="AR47" s="205"/>
      <c r="AS47" s="205"/>
      <c r="AT47" s="205"/>
      <c r="AU47" s="205"/>
      <c r="AV47" s="205"/>
      <c r="AW47" s="205"/>
      <c r="AX47" s="205"/>
      <c r="AY47" s="205"/>
      <c r="AZ47" s="205"/>
      <c r="BA47" s="205"/>
      <c r="BB47" s="205"/>
      <c r="BC47" s="205"/>
      <c r="BD47" s="205"/>
      <c r="BE47" s="205"/>
      <c r="BF47" s="205"/>
      <c r="BG47" s="205"/>
      <c r="BH47" s="205"/>
      <c r="BI47" s="205"/>
      <c r="BJ47" s="205"/>
      <c r="BK47" s="205"/>
      <c r="BL47" s="205"/>
      <c r="BM47" s="205"/>
      <c r="BN47" s="205"/>
      <c r="BO47" s="205"/>
      <c r="BP47" s="205"/>
      <c r="BQ47" s="205"/>
      <c r="BR47" s="205"/>
      <c r="BS47" s="205"/>
      <c r="BT47" s="205"/>
      <c r="BU47" s="205"/>
      <c r="BV47" s="205"/>
      <c r="BW47" s="205"/>
      <c r="BX47" s="205"/>
      <c r="BY47" s="205"/>
      <c r="BZ47" s="205"/>
      <c r="CA47" s="205"/>
      <c r="CB47" s="205"/>
      <c r="CC47" s="205"/>
      <c r="CD47" s="205"/>
      <c r="CE47" s="205"/>
      <c r="CF47" s="205"/>
      <c r="CG47" s="205"/>
      <c r="CH47" s="205"/>
      <c r="CI47" s="205"/>
      <c r="CJ47" s="205"/>
      <c r="CK47" s="205"/>
      <c r="CL47" s="205"/>
      <c r="CM47" s="205"/>
      <c r="CN47" s="205"/>
      <c r="CO47" s="205"/>
      <c r="CP47" s="205"/>
      <c r="CQ47" s="205"/>
      <c r="CR47" s="205"/>
      <c r="CS47" s="205"/>
      <c r="CT47" s="205"/>
      <c r="CU47" s="205"/>
      <c r="CV47" s="205"/>
      <c r="CW47" s="205"/>
      <c r="CX47" s="205"/>
      <c r="CY47" s="205"/>
      <c r="CZ47" s="205"/>
      <c r="DA47" s="205"/>
      <c r="DB47" s="205"/>
      <c r="DC47" s="205"/>
      <c r="DD47" s="205"/>
      <c r="DE47" s="205"/>
      <c r="DF47" s="205"/>
      <c r="DG47" s="205"/>
      <c r="DH47" s="205"/>
      <c r="DI47" s="205"/>
      <c r="DJ47" s="205"/>
      <c r="DK47" s="205"/>
      <c r="DL47" s="205"/>
      <c r="DM47" s="205"/>
      <c r="DN47" s="205"/>
      <c r="DO47" s="205"/>
      <c r="DP47" s="205"/>
      <c r="DQ47" s="205"/>
      <c r="DR47" s="205"/>
      <c r="DS47" s="205"/>
      <c r="DT47" s="205"/>
      <c r="DU47" s="205"/>
      <c r="DV47" s="205"/>
      <c r="DW47" s="205"/>
      <c r="DX47" s="205"/>
      <c r="DY47" s="205"/>
      <c r="DZ47" s="205"/>
      <c r="EA47" s="205"/>
      <c r="EB47" s="205"/>
      <c r="EC47" s="205"/>
      <c r="ED47" s="205"/>
      <c r="EE47" s="205"/>
      <c r="EF47" s="205"/>
      <c r="EG47" s="205"/>
      <c r="EH47" s="205"/>
      <c r="EI47" s="205"/>
      <c r="EJ47" s="205"/>
      <c r="EK47" s="205"/>
      <c r="EL47" s="205"/>
      <c r="EM47" s="205"/>
      <c r="EN47" s="205"/>
      <c r="EO47" s="205"/>
      <c r="EP47" s="205"/>
      <c r="EQ47" s="205"/>
      <c r="ER47" s="205"/>
      <c r="ES47" s="205"/>
      <c r="ET47" s="205"/>
      <c r="EU47" s="205"/>
      <c r="EV47" s="205"/>
      <c r="EW47" s="205"/>
      <c r="EX47" s="205"/>
      <c r="EY47" s="205"/>
      <c r="EZ47" s="205"/>
      <c r="FA47" s="205"/>
      <c r="FB47" s="205"/>
      <c r="FC47" s="205"/>
      <c r="FD47" s="205"/>
      <c r="FE47" s="205"/>
      <c r="FF47" s="205"/>
      <c r="FG47" s="205"/>
      <c r="FH47" s="205"/>
      <c r="FI47" s="205"/>
      <c r="FJ47" s="205"/>
      <c r="FK47" s="205"/>
      <c r="FL47" s="205"/>
      <c r="FM47" s="205"/>
      <c r="FN47" s="205"/>
      <c r="FO47" s="205"/>
      <c r="FP47" s="205"/>
      <c r="FQ47" s="205"/>
      <c r="FR47" s="205"/>
      <c r="FS47" s="205"/>
      <c r="FT47" s="205"/>
      <c r="FU47" s="205"/>
      <c r="FV47" s="205"/>
      <c r="FW47" s="205"/>
      <c r="FX47" s="205"/>
      <c r="FY47" s="205"/>
      <c r="FZ47" s="205"/>
      <c r="GA47" s="205"/>
      <c r="GB47" s="205"/>
      <c r="GC47" s="205"/>
      <c r="GD47" s="205"/>
      <c r="GE47" s="205"/>
      <c r="GF47" s="205"/>
      <c r="GG47" s="205"/>
      <c r="GH47" s="205"/>
      <c r="GI47" s="205"/>
      <c r="GJ47" s="205"/>
      <c r="GK47" s="205"/>
      <c r="GL47" s="205"/>
      <c r="GM47" s="205"/>
      <c r="GN47" s="205"/>
      <c r="GO47" s="205"/>
      <c r="GP47" s="205"/>
      <c r="GQ47" s="205"/>
      <c r="GR47" s="205"/>
      <c r="GS47" s="205"/>
      <c r="GT47" s="205"/>
      <c r="GU47" s="205"/>
      <c r="GV47" s="205"/>
      <c r="GW47" s="205"/>
      <c r="GX47" s="205"/>
      <c r="GY47" s="205"/>
      <c r="GZ47" s="205"/>
      <c r="HA47" s="205"/>
      <c r="HB47" s="205"/>
      <c r="HC47" s="205"/>
      <c r="HD47" s="205"/>
      <c r="HE47" s="205"/>
      <c r="HF47" s="205"/>
      <c r="HG47" s="205"/>
      <c r="HH47" s="205"/>
      <c r="HI47" s="205"/>
      <c r="HJ47" s="205"/>
      <c r="HK47" s="205"/>
      <c r="HL47" s="205"/>
      <c r="HM47" s="205"/>
      <c r="HN47" s="205"/>
      <c r="HO47" s="205"/>
      <c r="HP47" s="205"/>
      <c r="HQ47" s="205"/>
      <c r="HR47" s="205"/>
      <c r="HS47" s="205"/>
      <c r="HT47" s="205"/>
      <c r="HU47" s="205"/>
      <c r="HV47" s="205"/>
      <c r="HW47" s="205"/>
      <c r="HX47" s="205"/>
      <c r="HY47" s="205"/>
      <c r="HZ47" s="205"/>
      <c r="IA47" s="205"/>
      <c r="IB47" s="205"/>
      <c r="IC47" s="205"/>
      <c r="ID47" s="205"/>
      <c r="IE47" s="205"/>
      <c r="IF47" s="205"/>
      <c r="IG47" s="205"/>
      <c r="IH47" s="205"/>
      <c r="II47" s="205"/>
      <c r="IJ47" s="205"/>
      <c r="IK47" s="205"/>
      <c r="IL47" s="205"/>
      <c r="IM47" s="205"/>
      <c r="IN47" s="205"/>
      <c r="IO47" s="205"/>
      <c r="IP47" s="205"/>
      <c r="IQ47" s="205"/>
      <c r="IR47" s="205"/>
      <c r="IS47" s="205"/>
      <c r="IT47" s="205"/>
      <c r="IU47" s="205"/>
      <c r="IV47" s="205"/>
      <c r="IW47" s="205"/>
      <c r="IX47" s="205"/>
      <c r="IY47" s="205"/>
      <c r="IZ47" s="205"/>
      <c r="JA47" s="205"/>
      <c r="JB47" s="205"/>
      <c r="JC47" s="205"/>
      <c r="JD47" s="205"/>
      <c r="JE47" s="205"/>
      <c r="JF47" s="205"/>
      <c r="JG47" s="205"/>
      <c r="JH47" s="205"/>
      <c r="JI47" s="205"/>
      <c r="JJ47" s="205"/>
      <c r="JK47" s="205"/>
      <c r="JL47" s="205"/>
      <c r="JM47" s="205"/>
      <c r="JN47" s="205"/>
      <c r="JO47" s="205"/>
      <c r="JP47" s="205"/>
      <c r="JQ47" s="205"/>
      <c r="JR47" s="205"/>
      <c r="JS47" s="205"/>
      <c r="JT47" s="205"/>
      <c r="JU47" s="205"/>
      <c r="JV47" s="205"/>
      <c r="JW47" s="205"/>
      <c r="JX47" s="205"/>
      <c r="JY47" s="205"/>
      <c r="JZ47" s="205"/>
      <c r="KA47" s="205"/>
      <c r="KB47" s="205"/>
      <c r="KC47" s="205"/>
      <c r="KD47" s="205"/>
      <c r="KE47" s="205"/>
      <c r="KF47" s="205"/>
      <c r="KG47" s="205"/>
      <c r="KH47" s="205"/>
      <c r="KI47" s="205"/>
      <c r="KJ47" s="205"/>
      <c r="KK47" s="205"/>
      <c r="KL47" s="205"/>
      <c r="KM47" s="205"/>
      <c r="KN47" s="205"/>
      <c r="KO47" s="205"/>
      <c r="KP47" s="205"/>
      <c r="KQ47" s="205"/>
      <c r="KR47" s="205"/>
      <c r="KS47" s="205"/>
      <c r="KT47" s="205"/>
      <c r="KU47" s="205"/>
      <c r="KV47" s="205"/>
      <c r="KW47" s="205"/>
      <c r="KX47" s="205"/>
      <c r="KY47" s="205"/>
      <c r="KZ47" s="205"/>
      <c r="LA47" s="205"/>
      <c r="LB47" s="205"/>
      <c r="LC47" s="205"/>
      <c r="LD47" s="205"/>
      <c r="LE47" s="205"/>
      <c r="LF47" s="205"/>
      <c r="LG47" s="205"/>
      <c r="LH47" s="205"/>
      <c r="LI47" s="205"/>
      <c r="LJ47" s="205"/>
      <c r="LK47" s="205"/>
      <c r="LL47" s="205"/>
      <c r="LM47" s="205"/>
      <c r="LN47" s="205"/>
      <c r="LO47" s="205"/>
      <c r="LP47" s="205"/>
      <c r="LQ47" s="205"/>
      <c r="LR47" s="205"/>
      <c r="LS47" s="205"/>
      <c r="LT47" s="205"/>
      <c r="LU47" s="205"/>
      <c r="LV47" s="205"/>
      <c r="LW47" s="205"/>
      <c r="LX47" s="205"/>
      <c r="LY47" s="205"/>
      <c r="LZ47" s="205"/>
      <c r="MA47" s="205"/>
      <c r="MB47" s="205"/>
      <c r="MC47" s="205"/>
      <c r="MD47" s="205"/>
      <c r="ME47" s="205"/>
      <c r="MF47" s="205"/>
      <c r="MG47" s="205"/>
      <c r="MH47" s="205"/>
      <c r="MI47" s="205"/>
      <c r="MJ47" s="205"/>
      <c r="MK47" s="205"/>
      <c r="ML47" s="205"/>
      <c r="MM47" s="205"/>
      <c r="MN47" s="205"/>
      <c r="MO47" s="205"/>
      <c r="MP47" s="205"/>
      <c r="MQ47" s="205"/>
      <c r="MR47" s="205"/>
      <c r="MS47" s="205"/>
      <c r="MT47" s="205"/>
      <c r="MU47" s="205"/>
      <c r="MV47" s="205"/>
      <c r="MW47" s="205"/>
      <c r="MX47" s="205"/>
      <c r="MY47" s="205"/>
      <c r="MZ47" s="205"/>
      <c r="NA47" s="205"/>
      <c r="NB47" s="205"/>
      <c r="NC47" s="205"/>
      <c r="ND47" s="205"/>
      <c r="NE47" s="205"/>
      <c r="NF47" s="205"/>
      <c r="NG47" s="205"/>
      <c r="NH47" s="205"/>
      <c r="NI47" s="205"/>
      <c r="NJ47" s="205"/>
      <c r="NK47" s="205"/>
      <c r="NL47" s="205"/>
      <c r="NM47" s="205"/>
      <c r="NN47" s="205"/>
      <c r="NO47" s="205"/>
      <c r="NP47" s="205"/>
      <c r="NQ47" s="205"/>
      <c r="NR47" s="205"/>
      <c r="NS47" s="205"/>
      <c r="NT47" s="205"/>
      <c r="NU47" s="205"/>
      <c r="NV47" s="205"/>
      <c r="NW47" s="205"/>
      <c r="NX47" s="205"/>
      <c r="NY47" s="205"/>
      <c r="NZ47" s="205"/>
      <c r="OA47" s="205"/>
      <c r="OB47" s="205"/>
      <c r="OC47" s="205"/>
      <c r="OD47" s="205"/>
      <c r="OE47" s="205"/>
      <c r="OF47" s="205"/>
      <c r="OG47" s="205"/>
      <c r="OH47" s="205"/>
      <c r="OI47" s="205"/>
      <c r="OJ47" s="205"/>
      <c r="OK47" s="205"/>
      <c r="OL47" s="205"/>
      <c r="OM47" s="205"/>
      <c r="ON47" s="205"/>
      <c r="OO47" s="205"/>
      <c r="OP47" s="205"/>
      <c r="OQ47" s="205"/>
      <c r="OR47" s="205"/>
      <c r="OS47" s="205"/>
      <c r="OT47" s="205"/>
      <c r="OU47" s="205"/>
      <c r="OV47" s="205"/>
      <c r="OW47" s="205"/>
      <c r="OX47" s="205"/>
      <c r="OY47" s="205"/>
      <c r="OZ47" s="205"/>
      <c r="PA47" s="205"/>
      <c r="PB47" s="205"/>
      <c r="PC47" s="205"/>
      <c r="PD47" s="205"/>
      <c r="PE47" s="205"/>
      <c r="PF47" s="205"/>
      <c r="PG47" s="205"/>
      <c r="PH47" s="205"/>
      <c r="PI47" s="205"/>
      <c r="PJ47" s="205"/>
      <c r="PK47" s="205"/>
      <c r="PL47" s="205"/>
      <c r="PM47" s="205"/>
      <c r="PN47" s="205"/>
      <c r="PO47" s="205"/>
      <c r="PP47" s="205"/>
      <c r="PQ47" s="205"/>
      <c r="PR47" s="205"/>
      <c r="PS47" s="205"/>
      <c r="PT47" s="205"/>
      <c r="PU47" s="205"/>
      <c r="PV47" s="205"/>
      <c r="PW47" s="205"/>
      <c r="PX47" s="205"/>
      <c r="PY47" s="205"/>
      <c r="PZ47" s="205"/>
      <c r="QA47" s="205"/>
      <c r="QB47" s="205"/>
      <c r="QC47" s="205"/>
      <c r="QD47" s="205"/>
      <c r="QE47" s="205"/>
      <c r="QF47" s="205"/>
      <c r="QG47" s="205"/>
      <c r="QH47" s="205"/>
      <c r="QI47" s="205"/>
      <c r="QJ47" s="205"/>
      <c r="QK47" s="205"/>
      <c r="QL47" s="205"/>
      <c r="QM47" s="205"/>
      <c r="QN47" s="205"/>
      <c r="QO47" s="205"/>
      <c r="QP47" s="205"/>
      <c r="QQ47" s="205"/>
      <c r="QR47" s="205"/>
      <c r="QS47" s="205"/>
      <c r="QT47" s="205"/>
      <c r="QU47" s="205"/>
      <c r="QV47" s="205"/>
      <c r="QW47" s="205"/>
      <c r="QX47" s="205"/>
      <c r="QY47" s="205"/>
      <c r="QZ47" s="205"/>
      <c r="RA47" s="205"/>
      <c r="RB47" s="205"/>
      <c r="RC47" s="205"/>
      <c r="RD47" s="205"/>
      <c r="RE47" s="205"/>
      <c r="RF47" s="205"/>
      <c r="RG47" s="205"/>
      <c r="RH47" s="205"/>
      <c r="RI47" s="205"/>
      <c r="RJ47" s="205"/>
      <c r="RK47" s="205"/>
      <c r="RL47" s="205"/>
      <c r="RM47" s="205"/>
      <c r="RN47" s="205"/>
      <c r="RO47" s="205"/>
      <c r="RP47" s="205"/>
      <c r="RQ47" s="205"/>
      <c r="RR47" s="205"/>
      <c r="RS47" s="205"/>
      <c r="RT47" s="205"/>
      <c r="RU47" s="205"/>
      <c r="RV47" s="205"/>
      <c r="RW47" s="205"/>
      <c r="RX47" s="205"/>
      <c r="RY47" s="205"/>
      <c r="RZ47" s="205"/>
      <c r="SA47" s="205"/>
      <c r="SB47" s="205"/>
      <c r="SC47" s="205"/>
      <c r="SD47" s="205"/>
      <c r="SE47" s="205"/>
      <c r="SF47" s="205"/>
      <c r="SG47" s="205"/>
      <c r="SH47" s="205"/>
      <c r="SI47" s="205"/>
      <c r="SJ47" s="205"/>
      <c r="SK47" s="205"/>
      <c r="SL47" s="205"/>
      <c r="SM47" s="205"/>
      <c r="SN47" s="205"/>
      <c r="SO47" s="205"/>
      <c r="SP47" s="205"/>
      <c r="SQ47" s="205"/>
      <c r="SR47" s="205"/>
      <c r="SS47" s="205"/>
      <c r="ST47" s="205"/>
      <c r="SU47" s="205"/>
      <c r="SV47" s="205"/>
      <c r="SW47" s="205"/>
      <c r="SX47" s="205"/>
      <c r="SY47" s="205"/>
      <c r="SZ47" s="205"/>
      <c r="TA47" s="205"/>
      <c r="TB47" s="205"/>
      <c r="TC47" s="205"/>
      <c r="TD47" s="205"/>
      <c r="TE47" s="205"/>
      <c r="TF47" s="205"/>
      <c r="TG47" s="205"/>
      <c r="TH47" s="205"/>
      <c r="TI47" s="205"/>
      <c r="TJ47" s="205"/>
      <c r="TK47" s="205"/>
      <c r="TL47" s="205"/>
      <c r="TM47" s="205"/>
      <c r="TN47" s="205"/>
      <c r="TO47" s="205"/>
      <c r="TP47" s="205"/>
      <c r="TQ47" s="205"/>
      <c r="TR47" s="205"/>
      <c r="TS47" s="205"/>
      <c r="TT47" s="205"/>
      <c r="TU47" s="205"/>
      <c r="TV47" s="205"/>
      <c r="TW47" s="205"/>
      <c r="TX47" s="205"/>
      <c r="TY47" s="205"/>
      <c r="TZ47" s="205"/>
      <c r="UA47" s="205"/>
      <c r="UB47" s="205"/>
      <c r="UC47" s="205"/>
      <c r="UD47" s="205"/>
      <c r="UE47" s="205"/>
      <c r="UF47" s="205"/>
      <c r="UG47" s="205"/>
      <c r="UH47" s="205"/>
      <c r="UI47" s="205"/>
      <c r="UJ47" s="205"/>
      <c r="UK47" s="205"/>
      <c r="UL47" s="205"/>
      <c r="UM47" s="205"/>
      <c r="UN47" s="205"/>
      <c r="UO47" s="205"/>
      <c r="UP47" s="205"/>
      <c r="UQ47" s="205"/>
      <c r="UR47" s="205"/>
      <c r="US47" s="205"/>
      <c r="UT47" s="205"/>
      <c r="UU47" s="205"/>
      <c r="UV47" s="205"/>
      <c r="UW47" s="205"/>
      <c r="UX47" s="205"/>
      <c r="UY47" s="205"/>
      <c r="UZ47" s="205"/>
      <c r="VA47" s="205"/>
      <c r="VB47" s="205"/>
      <c r="VC47" s="205"/>
      <c r="VD47" s="205"/>
      <c r="VE47" s="205"/>
      <c r="VF47" s="205"/>
      <c r="VG47" s="205"/>
      <c r="VH47" s="205"/>
      <c r="VI47" s="205"/>
      <c r="VJ47" s="205"/>
      <c r="VK47" s="205"/>
      <c r="VL47" s="205"/>
      <c r="VM47" s="205"/>
      <c r="VN47" s="205"/>
      <c r="VO47" s="205"/>
      <c r="VP47" s="205"/>
      <c r="VQ47" s="205"/>
      <c r="VR47" s="205"/>
      <c r="VS47" s="205"/>
      <c r="VT47" s="205"/>
      <c r="VU47" s="205"/>
      <c r="VV47" s="205"/>
      <c r="VW47" s="205"/>
      <c r="VX47" s="205"/>
      <c r="VY47" s="205"/>
      <c r="VZ47" s="205"/>
      <c r="WA47" s="205"/>
      <c r="WB47" s="205"/>
      <c r="WC47" s="205"/>
      <c r="WD47" s="205"/>
      <c r="WE47" s="205"/>
      <c r="WF47" s="205"/>
      <c r="WG47" s="205"/>
      <c r="WH47" s="205"/>
      <c r="WI47" s="205"/>
      <c r="WJ47" s="205"/>
      <c r="WK47" s="205"/>
      <c r="WL47" s="205"/>
      <c r="WM47" s="205"/>
      <c r="WN47" s="205"/>
      <c r="WO47" s="205"/>
      <c r="WP47" s="205"/>
      <c r="WQ47" s="205"/>
      <c r="WR47" s="205"/>
      <c r="WS47" s="205"/>
      <c r="WT47" s="205"/>
      <c r="WU47" s="205"/>
      <c r="WV47" s="205"/>
      <c r="WW47" s="205"/>
      <c r="WX47" s="205"/>
      <c r="WY47" s="205"/>
      <c r="WZ47" s="205"/>
      <c r="XA47" s="205"/>
      <c r="XB47" s="205"/>
      <c r="XC47" s="205"/>
      <c r="XD47" s="205"/>
      <c r="XE47" s="205"/>
      <c r="XF47" s="205"/>
      <c r="XG47" s="205"/>
      <c r="XH47" s="205"/>
      <c r="XI47" s="205"/>
      <c r="XJ47" s="205"/>
      <c r="XK47" s="205"/>
      <c r="XL47" s="205"/>
      <c r="XM47" s="205"/>
      <c r="XN47" s="205"/>
      <c r="XO47" s="205"/>
      <c r="XP47" s="205"/>
      <c r="XQ47" s="205"/>
      <c r="XR47" s="205"/>
      <c r="XS47" s="205"/>
      <c r="XT47" s="205"/>
    </row>
    <row r="48" spans="1:644" customFormat="1">
      <c r="A48" s="161"/>
      <c r="B48" s="92"/>
      <c r="C48" s="165"/>
      <c r="D48" s="166"/>
      <c r="E48" s="166"/>
      <c r="F48" s="164"/>
      <c r="G48" s="165"/>
      <c r="H48" s="166"/>
      <c r="I48" s="166"/>
      <c r="J48" s="164"/>
      <c r="K48" s="205"/>
      <c r="L48" s="205"/>
      <c r="M48" s="161"/>
      <c r="N48" s="92"/>
      <c r="O48" s="165"/>
      <c r="P48" s="166"/>
      <c r="Q48" s="166"/>
      <c r="R48" s="164"/>
      <c r="S48" s="165"/>
      <c r="T48" s="166"/>
      <c r="U48" s="166"/>
      <c r="V48" s="164"/>
      <c r="W48" s="205"/>
      <c r="X48" s="205"/>
      <c r="Y48" s="205"/>
      <c r="Z48" s="205"/>
      <c r="AA48" s="205"/>
      <c r="AB48" s="205"/>
      <c r="AC48" s="205"/>
      <c r="AD48" s="205"/>
      <c r="AE48" s="205"/>
      <c r="AF48" s="205"/>
      <c r="AG48" s="205"/>
      <c r="AH48" s="205"/>
      <c r="AI48" s="205"/>
      <c r="AJ48" s="205"/>
      <c r="AK48" s="205"/>
      <c r="AL48" s="205"/>
      <c r="AM48" s="205"/>
      <c r="AN48" s="205"/>
      <c r="AO48" s="205"/>
      <c r="AP48" s="205"/>
      <c r="AQ48" s="205"/>
      <c r="AR48" s="205"/>
      <c r="AS48" s="205"/>
      <c r="AT48" s="205"/>
      <c r="AU48" s="205"/>
      <c r="AV48" s="205"/>
      <c r="AW48" s="205"/>
      <c r="AX48" s="205"/>
      <c r="AY48" s="205"/>
      <c r="AZ48" s="205"/>
      <c r="BA48" s="205"/>
      <c r="BB48" s="205"/>
      <c r="BC48" s="205"/>
      <c r="BD48" s="205"/>
      <c r="BE48" s="205"/>
      <c r="BF48" s="205"/>
      <c r="BG48" s="205"/>
      <c r="BH48" s="205"/>
      <c r="BI48" s="205"/>
      <c r="BJ48" s="205"/>
      <c r="BK48" s="205"/>
      <c r="BL48" s="205"/>
      <c r="BM48" s="205"/>
      <c r="BN48" s="205"/>
      <c r="BO48" s="205"/>
      <c r="BP48" s="205"/>
      <c r="BQ48" s="205"/>
      <c r="BR48" s="205"/>
      <c r="BS48" s="205"/>
      <c r="BT48" s="205"/>
      <c r="BU48" s="205"/>
      <c r="BV48" s="205"/>
      <c r="BW48" s="205"/>
      <c r="BX48" s="205"/>
      <c r="BY48" s="205"/>
      <c r="BZ48" s="205"/>
      <c r="CA48" s="205"/>
      <c r="CB48" s="205"/>
      <c r="CC48" s="205"/>
      <c r="CD48" s="205"/>
      <c r="CE48" s="205"/>
      <c r="CF48" s="205"/>
      <c r="CG48" s="205"/>
      <c r="CH48" s="205"/>
      <c r="CI48" s="205"/>
      <c r="CJ48" s="205"/>
      <c r="CK48" s="205"/>
      <c r="CL48" s="205"/>
      <c r="CM48" s="205"/>
      <c r="CN48" s="205"/>
      <c r="CO48" s="205"/>
      <c r="CP48" s="205"/>
      <c r="CQ48" s="205"/>
      <c r="CR48" s="205"/>
      <c r="CS48" s="205"/>
      <c r="CT48" s="205"/>
      <c r="CU48" s="205"/>
      <c r="CV48" s="205"/>
      <c r="CW48" s="205"/>
      <c r="CX48" s="205"/>
      <c r="CY48" s="205"/>
      <c r="CZ48" s="205"/>
      <c r="DA48" s="205"/>
      <c r="DB48" s="205"/>
      <c r="DC48" s="205"/>
      <c r="DD48" s="205"/>
      <c r="DE48" s="205"/>
      <c r="DF48" s="205"/>
      <c r="DG48" s="205"/>
      <c r="DH48" s="205"/>
      <c r="DI48" s="205"/>
      <c r="DJ48" s="205"/>
      <c r="DK48" s="205"/>
      <c r="DL48" s="205"/>
      <c r="DM48" s="205"/>
      <c r="DN48" s="205"/>
      <c r="DO48" s="205"/>
      <c r="DP48" s="205"/>
      <c r="DQ48" s="205"/>
      <c r="DR48" s="205"/>
      <c r="DS48" s="205"/>
      <c r="DT48" s="205"/>
      <c r="DU48" s="205"/>
      <c r="DV48" s="205"/>
      <c r="DW48" s="205"/>
      <c r="DX48" s="205"/>
      <c r="DY48" s="205"/>
      <c r="DZ48" s="205"/>
      <c r="EA48" s="205"/>
      <c r="EB48" s="205"/>
      <c r="EC48" s="205"/>
      <c r="ED48" s="205"/>
      <c r="EE48" s="205"/>
      <c r="EF48" s="205"/>
      <c r="EG48" s="205"/>
      <c r="EH48" s="205"/>
      <c r="EI48" s="205"/>
      <c r="EJ48" s="205"/>
      <c r="EK48" s="205"/>
      <c r="EL48" s="205"/>
      <c r="EM48" s="205"/>
      <c r="EN48" s="205"/>
      <c r="EO48" s="205"/>
      <c r="EP48" s="205"/>
      <c r="EQ48" s="205"/>
      <c r="ER48" s="205"/>
      <c r="ES48" s="205"/>
      <c r="ET48" s="205"/>
      <c r="EU48" s="205"/>
      <c r="EV48" s="205"/>
      <c r="EW48" s="205"/>
      <c r="EX48" s="205"/>
      <c r="EY48" s="205"/>
      <c r="EZ48" s="205"/>
      <c r="FA48" s="205"/>
      <c r="FB48" s="205"/>
      <c r="FC48" s="205"/>
      <c r="FD48" s="205"/>
      <c r="FE48" s="205"/>
      <c r="FF48" s="205"/>
      <c r="FG48" s="205"/>
      <c r="FH48" s="205"/>
      <c r="FI48" s="205"/>
      <c r="FJ48" s="205"/>
      <c r="FK48" s="205"/>
      <c r="FL48" s="205"/>
      <c r="FM48" s="205"/>
      <c r="FN48" s="205"/>
      <c r="FO48" s="205"/>
      <c r="FP48" s="205"/>
      <c r="FQ48" s="205"/>
      <c r="FR48" s="205"/>
      <c r="FS48" s="205"/>
      <c r="FT48" s="205"/>
      <c r="FU48" s="205"/>
      <c r="FV48" s="205"/>
      <c r="FW48" s="205"/>
      <c r="FX48" s="205"/>
      <c r="FY48" s="205"/>
      <c r="FZ48" s="205"/>
      <c r="GA48" s="205"/>
      <c r="GB48" s="205"/>
      <c r="GC48" s="205"/>
      <c r="GD48" s="205"/>
      <c r="GE48" s="205"/>
      <c r="GF48" s="205"/>
      <c r="GG48" s="205"/>
      <c r="GH48" s="205"/>
      <c r="GI48" s="205"/>
      <c r="GJ48" s="205"/>
      <c r="GK48" s="205"/>
      <c r="GL48" s="205"/>
      <c r="GM48" s="205"/>
      <c r="GN48" s="205"/>
      <c r="GO48" s="205"/>
      <c r="GP48" s="205"/>
      <c r="GQ48" s="205"/>
      <c r="GR48" s="205"/>
      <c r="GS48" s="205"/>
      <c r="GT48" s="205"/>
      <c r="GU48" s="205"/>
      <c r="GV48" s="205"/>
      <c r="GW48" s="205"/>
      <c r="GX48" s="205"/>
      <c r="GY48" s="205"/>
      <c r="GZ48" s="205"/>
      <c r="HA48" s="205"/>
      <c r="HB48" s="205"/>
      <c r="HC48" s="205"/>
      <c r="HD48" s="205"/>
      <c r="HE48" s="205"/>
      <c r="HF48" s="205"/>
      <c r="HG48" s="205"/>
      <c r="HH48" s="205"/>
      <c r="HI48" s="205"/>
      <c r="HJ48" s="205"/>
      <c r="HK48" s="205"/>
      <c r="HL48" s="205"/>
      <c r="HM48" s="205"/>
      <c r="HN48" s="205"/>
      <c r="HO48" s="205"/>
      <c r="HP48" s="205"/>
      <c r="HQ48" s="205"/>
      <c r="HR48" s="205"/>
      <c r="HS48" s="205"/>
      <c r="HT48" s="205"/>
      <c r="HU48" s="205"/>
      <c r="HV48" s="205"/>
      <c r="HW48" s="205"/>
      <c r="HX48" s="205"/>
      <c r="HY48" s="205"/>
      <c r="HZ48" s="205"/>
      <c r="IA48" s="205"/>
      <c r="IB48" s="205"/>
      <c r="IC48" s="205"/>
      <c r="ID48" s="205"/>
      <c r="IE48" s="205"/>
      <c r="IF48" s="205"/>
      <c r="IG48" s="205"/>
      <c r="IH48" s="205"/>
      <c r="II48" s="205"/>
      <c r="IJ48" s="205"/>
      <c r="IK48" s="205"/>
      <c r="IL48" s="205"/>
      <c r="IM48" s="205"/>
      <c r="IN48" s="205"/>
      <c r="IO48" s="205"/>
      <c r="IP48" s="205"/>
      <c r="IQ48" s="205"/>
      <c r="IR48" s="205"/>
      <c r="IS48" s="205"/>
      <c r="IT48" s="205"/>
      <c r="IU48" s="205"/>
      <c r="IV48" s="205"/>
      <c r="IW48" s="205"/>
      <c r="IX48" s="205"/>
      <c r="IY48" s="205"/>
      <c r="IZ48" s="205"/>
      <c r="JA48" s="205"/>
      <c r="JB48" s="205"/>
      <c r="JC48" s="205"/>
      <c r="JD48" s="205"/>
      <c r="JE48" s="205"/>
      <c r="JF48" s="205"/>
      <c r="JG48" s="205"/>
      <c r="JH48" s="205"/>
      <c r="JI48" s="205"/>
      <c r="JJ48" s="205"/>
      <c r="JK48" s="205"/>
      <c r="JL48" s="205"/>
      <c r="JM48" s="205"/>
      <c r="JN48" s="205"/>
      <c r="JO48" s="205"/>
      <c r="JP48" s="205"/>
      <c r="JQ48" s="205"/>
      <c r="JR48" s="205"/>
      <c r="JS48" s="205"/>
      <c r="JT48" s="205"/>
      <c r="JU48" s="205"/>
      <c r="JV48" s="205"/>
      <c r="JW48" s="205"/>
      <c r="JX48" s="205"/>
      <c r="JY48" s="205"/>
      <c r="JZ48" s="205"/>
      <c r="KA48" s="205"/>
      <c r="KB48" s="205"/>
      <c r="KC48" s="205"/>
      <c r="KD48" s="205"/>
      <c r="KE48" s="205"/>
      <c r="KF48" s="205"/>
      <c r="KG48" s="205"/>
      <c r="KH48" s="205"/>
      <c r="KI48" s="205"/>
      <c r="KJ48" s="205"/>
      <c r="KK48" s="205"/>
      <c r="KL48" s="205"/>
      <c r="KM48" s="205"/>
      <c r="KN48" s="205"/>
      <c r="KO48" s="205"/>
      <c r="KP48" s="205"/>
      <c r="KQ48" s="205"/>
      <c r="KR48" s="205"/>
      <c r="KS48" s="205"/>
      <c r="KT48" s="205"/>
      <c r="KU48" s="205"/>
      <c r="KV48" s="205"/>
      <c r="KW48" s="205"/>
      <c r="KX48" s="205"/>
      <c r="KY48" s="205"/>
      <c r="KZ48" s="205"/>
      <c r="LA48" s="205"/>
      <c r="LB48" s="205"/>
      <c r="LC48" s="205"/>
      <c r="LD48" s="205"/>
      <c r="LE48" s="205"/>
      <c r="LF48" s="205"/>
      <c r="LG48" s="205"/>
      <c r="LH48" s="205"/>
      <c r="LI48" s="205"/>
      <c r="LJ48" s="205"/>
      <c r="LK48" s="205"/>
      <c r="LL48" s="205"/>
      <c r="LM48" s="205"/>
      <c r="LN48" s="205"/>
      <c r="LO48" s="205"/>
      <c r="LP48" s="205"/>
      <c r="LQ48" s="205"/>
      <c r="LR48" s="205"/>
      <c r="LS48" s="205"/>
      <c r="LT48" s="205"/>
      <c r="LU48" s="205"/>
      <c r="LV48" s="205"/>
      <c r="LW48" s="205"/>
      <c r="LX48" s="205"/>
      <c r="LY48" s="205"/>
      <c r="LZ48" s="205"/>
      <c r="MA48" s="205"/>
      <c r="MB48" s="205"/>
      <c r="MC48" s="205"/>
      <c r="MD48" s="205"/>
      <c r="ME48" s="205"/>
      <c r="MF48" s="205"/>
      <c r="MG48" s="205"/>
      <c r="MH48" s="205"/>
      <c r="MI48" s="205"/>
      <c r="MJ48" s="205"/>
      <c r="MK48" s="205"/>
      <c r="ML48" s="205"/>
      <c r="MM48" s="205"/>
      <c r="MN48" s="205"/>
      <c r="MO48" s="205"/>
      <c r="MP48" s="205"/>
      <c r="MQ48" s="205"/>
      <c r="MR48" s="205"/>
      <c r="MS48" s="205"/>
      <c r="MT48" s="205"/>
      <c r="MU48" s="205"/>
      <c r="MV48" s="205"/>
      <c r="MW48" s="205"/>
      <c r="MX48" s="205"/>
      <c r="MY48" s="205"/>
      <c r="MZ48" s="205"/>
      <c r="NA48" s="205"/>
      <c r="NB48" s="205"/>
      <c r="NC48" s="205"/>
      <c r="ND48" s="205"/>
      <c r="NE48" s="205"/>
      <c r="NF48" s="205"/>
      <c r="NG48" s="205"/>
      <c r="NH48" s="205"/>
      <c r="NI48" s="205"/>
      <c r="NJ48" s="205"/>
      <c r="NK48" s="205"/>
      <c r="NL48" s="205"/>
      <c r="NM48" s="205"/>
      <c r="NN48" s="205"/>
      <c r="NO48" s="205"/>
      <c r="NP48" s="205"/>
      <c r="NQ48" s="205"/>
      <c r="NR48" s="205"/>
      <c r="NS48" s="205"/>
      <c r="NT48" s="205"/>
      <c r="NU48" s="205"/>
      <c r="NV48" s="205"/>
      <c r="NW48" s="205"/>
      <c r="NX48" s="205"/>
      <c r="NY48" s="205"/>
      <c r="NZ48" s="205"/>
      <c r="OA48" s="205"/>
      <c r="OB48" s="205"/>
      <c r="OC48" s="205"/>
      <c r="OD48" s="205"/>
      <c r="OE48" s="205"/>
      <c r="OF48" s="205"/>
      <c r="OG48" s="205"/>
      <c r="OH48" s="205"/>
      <c r="OI48" s="205"/>
      <c r="OJ48" s="205"/>
      <c r="OK48" s="205"/>
      <c r="OL48" s="205"/>
      <c r="OM48" s="205"/>
      <c r="ON48" s="205"/>
      <c r="OO48" s="205"/>
      <c r="OP48" s="205"/>
      <c r="OQ48" s="205"/>
      <c r="OR48" s="205"/>
      <c r="OS48" s="205"/>
      <c r="OT48" s="205"/>
      <c r="OU48" s="205"/>
      <c r="OV48" s="205"/>
      <c r="OW48" s="205"/>
      <c r="OX48" s="205"/>
      <c r="OY48" s="205"/>
      <c r="OZ48" s="205"/>
      <c r="PA48" s="205"/>
      <c r="PB48" s="205"/>
      <c r="PC48" s="205"/>
      <c r="PD48" s="205"/>
      <c r="PE48" s="205"/>
      <c r="PF48" s="205"/>
      <c r="PG48" s="205"/>
      <c r="PH48" s="205"/>
      <c r="PI48" s="205"/>
      <c r="PJ48" s="205"/>
      <c r="PK48" s="205"/>
      <c r="PL48" s="205"/>
      <c r="PM48" s="205"/>
      <c r="PN48" s="205"/>
      <c r="PO48" s="205"/>
      <c r="PP48" s="205"/>
      <c r="PQ48" s="205"/>
      <c r="PR48" s="205"/>
      <c r="PS48" s="205"/>
      <c r="PT48" s="205"/>
      <c r="PU48" s="205"/>
      <c r="PV48" s="205"/>
      <c r="PW48" s="205"/>
      <c r="PX48" s="205"/>
      <c r="PY48" s="205"/>
      <c r="PZ48" s="205"/>
      <c r="QA48" s="205"/>
      <c r="QB48" s="205"/>
      <c r="QC48" s="205"/>
      <c r="QD48" s="205"/>
      <c r="QE48" s="205"/>
      <c r="QF48" s="205"/>
      <c r="QG48" s="205"/>
      <c r="QH48" s="205"/>
      <c r="QI48" s="205"/>
      <c r="QJ48" s="205"/>
      <c r="QK48" s="205"/>
      <c r="QL48" s="205"/>
      <c r="QM48" s="205"/>
      <c r="QN48" s="205"/>
      <c r="QO48" s="205"/>
      <c r="QP48" s="205"/>
      <c r="QQ48" s="205"/>
      <c r="QR48" s="205"/>
      <c r="QS48" s="205"/>
      <c r="QT48" s="205"/>
      <c r="QU48" s="205"/>
      <c r="QV48" s="205"/>
      <c r="QW48" s="205"/>
      <c r="QX48" s="205"/>
      <c r="QY48" s="205"/>
      <c r="QZ48" s="205"/>
      <c r="RA48" s="205"/>
      <c r="RB48" s="205"/>
      <c r="RC48" s="205"/>
      <c r="RD48" s="205"/>
      <c r="RE48" s="205"/>
      <c r="RF48" s="205"/>
      <c r="RG48" s="205"/>
      <c r="RH48" s="205"/>
      <c r="RI48" s="205"/>
      <c r="RJ48" s="205"/>
      <c r="RK48" s="205"/>
      <c r="RL48" s="205"/>
      <c r="RM48" s="205"/>
      <c r="RN48" s="205"/>
      <c r="RO48" s="205"/>
      <c r="RP48" s="205"/>
      <c r="RQ48" s="205"/>
      <c r="RR48" s="205"/>
      <c r="RS48" s="205"/>
      <c r="RT48" s="205"/>
      <c r="RU48" s="205"/>
      <c r="RV48" s="205"/>
      <c r="RW48" s="205"/>
      <c r="RX48" s="205"/>
      <c r="RY48" s="205"/>
      <c r="RZ48" s="205"/>
      <c r="SA48" s="205"/>
      <c r="SB48" s="205"/>
      <c r="SC48" s="205"/>
      <c r="SD48" s="205"/>
      <c r="SE48" s="205"/>
      <c r="SF48" s="205"/>
      <c r="SG48" s="205"/>
      <c r="SH48" s="205"/>
      <c r="SI48" s="205"/>
      <c r="SJ48" s="205"/>
      <c r="SK48" s="205"/>
      <c r="SL48" s="205"/>
      <c r="SM48" s="205"/>
      <c r="SN48" s="205"/>
      <c r="SO48" s="205"/>
      <c r="SP48" s="205"/>
      <c r="SQ48" s="205"/>
      <c r="SR48" s="205"/>
      <c r="SS48" s="205"/>
      <c r="ST48" s="205"/>
      <c r="SU48" s="205"/>
      <c r="SV48" s="205"/>
      <c r="SW48" s="205"/>
      <c r="SX48" s="205"/>
      <c r="SY48" s="205"/>
      <c r="SZ48" s="205"/>
      <c r="TA48" s="205"/>
      <c r="TB48" s="205"/>
      <c r="TC48" s="205"/>
      <c r="TD48" s="205"/>
      <c r="TE48" s="205"/>
      <c r="TF48" s="205"/>
      <c r="TG48" s="205"/>
      <c r="TH48" s="205"/>
      <c r="TI48" s="205"/>
      <c r="TJ48" s="205"/>
      <c r="TK48" s="205"/>
      <c r="TL48" s="205"/>
      <c r="TM48" s="205"/>
      <c r="TN48" s="205"/>
      <c r="TO48" s="205"/>
      <c r="TP48" s="205"/>
      <c r="TQ48" s="205"/>
      <c r="TR48" s="205"/>
      <c r="TS48" s="205"/>
      <c r="TT48" s="205"/>
      <c r="TU48" s="205"/>
      <c r="TV48" s="205"/>
      <c r="TW48" s="205"/>
      <c r="TX48" s="205"/>
      <c r="TY48" s="205"/>
      <c r="TZ48" s="205"/>
      <c r="UA48" s="205"/>
      <c r="UB48" s="205"/>
      <c r="UC48" s="205"/>
      <c r="UD48" s="205"/>
      <c r="UE48" s="205"/>
      <c r="UF48" s="205"/>
      <c r="UG48" s="205"/>
      <c r="UH48" s="205"/>
      <c r="UI48" s="205"/>
      <c r="UJ48" s="205"/>
      <c r="UK48" s="205"/>
      <c r="UL48" s="205"/>
      <c r="UM48" s="205"/>
      <c r="UN48" s="205"/>
      <c r="UO48" s="205"/>
      <c r="UP48" s="205"/>
      <c r="UQ48" s="205"/>
      <c r="UR48" s="205"/>
      <c r="US48" s="205"/>
      <c r="UT48" s="205"/>
      <c r="UU48" s="205"/>
      <c r="UV48" s="205"/>
      <c r="UW48" s="205"/>
      <c r="UX48" s="205"/>
      <c r="UY48" s="205"/>
      <c r="UZ48" s="205"/>
      <c r="VA48" s="205"/>
      <c r="VB48" s="205"/>
      <c r="VC48" s="205"/>
      <c r="VD48" s="205"/>
      <c r="VE48" s="205"/>
      <c r="VF48" s="205"/>
      <c r="VG48" s="205"/>
      <c r="VH48" s="205"/>
      <c r="VI48" s="205"/>
      <c r="VJ48" s="205"/>
      <c r="VK48" s="205"/>
      <c r="VL48" s="205"/>
      <c r="VM48" s="205"/>
      <c r="VN48" s="205"/>
      <c r="VO48" s="205"/>
      <c r="VP48" s="205"/>
      <c r="VQ48" s="205"/>
      <c r="VR48" s="205"/>
      <c r="VS48" s="205"/>
      <c r="VT48" s="205"/>
      <c r="VU48" s="205"/>
      <c r="VV48" s="205"/>
      <c r="VW48" s="205"/>
      <c r="VX48" s="205"/>
      <c r="VY48" s="205"/>
      <c r="VZ48" s="205"/>
      <c r="WA48" s="205"/>
      <c r="WB48" s="205"/>
      <c r="WC48" s="205"/>
      <c r="WD48" s="205"/>
      <c r="WE48" s="205"/>
      <c r="WF48" s="205"/>
      <c r="WG48" s="205"/>
      <c r="WH48" s="205"/>
      <c r="WI48" s="205"/>
      <c r="WJ48" s="205"/>
      <c r="WK48" s="205"/>
      <c r="WL48" s="205"/>
      <c r="WM48" s="205"/>
      <c r="WN48" s="205"/>
      <c r="WO48" s="205"/>
      <c r="WP48" s="205"/>
      <c r="WQ48" s="205"/>
      <c r="WR48" s="205"/>
      <c r="WS48" s="205"/>
      <c r="WT48" s="205"/>
      <c r="WU48" s="205"/>
      <c r="WV48" s="205"/>
      <c r="WW48" s="205"/>
      <c r="WX48" s="205"/>
      <c r="WY48" s="205"/>
      <c r="WZ48" s="205"/>
      <c r="XA48" s="205"/>
      <c r="XB48" s="205"/>
      <c r="XC48" s="205"/>
      <c r="XD48" s="205"/>
      <c r="XE48" s="205"/>
      <c r="XF48" s="205"/>
      <c r="XG48" s="205"/>
      <c r="XH48" s="205"/>
      <c r="XI48" s="205"/>
      <c r="XJ48" s="205"/>
      <c r="XK48" s="205"/>
      <c r="XL48" s="205"/>
      <c r="XM48" s="205"/>
      <c r="XN48" s="205"/>
      <c r="XO48" s="205"/>
      <c r="XP48" s="205"/>
      <c r="XQ48" s="205"/>
      <c r="XR48" s="205"/>
      <c r="XS48" s="205"/>
      <c r="XT48" s="205"/>
    </row>
    <row r="49" spans="1:644" customFormat="1">
      <c r="A49" s="161"/>
      <c r="B49" s="92"/>
      <c r="C49" s="165"/>
      <c r="D49" s="166"/>
      <c r="E49" s="166"/>
      <c r="F49" s="164"/>
      <c r="G49" s="165"/>
      <c r="H49" s="166"/>
      <c r="I49" s="166"/>
      <c r="J49" s="164"/>
      <c r="K49" s="205"/>
      <c r="L49" s="205"/>
      <c r="M49" s="161"/>
      <c r="N49" s="92"/>
      <c r="O49" s="165"/>
      <c r="P49" s="166"/>
      <c r="Q49" s="166"/>
      <c r="R49" s="164"/>
      <c r="S49" s="165"/>
      <c r="T49" s="166"/>
      <c r="U49" s="166"/>
      <c r="V49" s="164"/>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05"/>
      <c r="BN49" s="205"/>
      <c r="BO49" s="205"/>
      <c r="BP49" s="205"/>
      <c r="BQ49" s="205"/>
      <c r="BR49" s="205"/>
      <c r="BS49" s="205"/>
      <c r="BT49" s="205"/>
      <c r="BU49" s="205"/>
      <c r="BV49" s="205"/>
      <c r="BW49" s="205"/>
      <c r="BX49" s="205"/>
      <c r="BY49" s="205"/>
      <c r="BZ49" s="205"/>
      <c r="CA49" s="205"/>
      <c r="CB49" s="205"/>
      <c r="CC49" s="205"/>
      <c r="CD49" s="205"/>
      <c r="CE49" s="205"/>
      <c r="CF49" s="205"/>
      <c r="CG49" s="205"/>
      <c r="CH49" s="205"/>
      <c r="CI49" s="205"/>
      <c r="CJ49" s="205"/>
      <c r="CK49" s="205"/>
      <c r="CL49" s="205"/>
      <c r="CM49" s="205"/>
      <c r="CN49" s="205"/>
      <c r="CO49" s="205"/>
      <c r="CP49" s="205"/>
      <c r="CQ49" s="205"/>
      <c r="CR49" s="205"/>
      <c r="CS49" s="205"/>
      <c r="CT49" s="205"/>
      <c r="CU49" s="205"/>
      <c r="CV49" s="205"/>
      <c r="CW49" s="205"/>
      <c r="CX49" s="205"/>
      <c r="CY49" s="205"/>
      <c r="CZ49" s="205"/>
      <c r="DA49" s="205"/>
      <c r="DB49" s="205"/>
      <c r="DC49" s="205"/>
      <c r="DD49" s="205"/>
      <c r="DE49" s="205"/>
      <c r="DF49" s="205"/>
      <c r="DG49" s="205"/>
      <c r="DH49" s="205"/>
      <c r="DI49" s="205"/>
      <c r="DJ49" s="205"/>
      <c r="DK49" s="205"/>
      <c r="DL49" s="205"/>
      <c r="DM49" s="205"/>
      <c r="DN49" s="205"/>
      <c r="DO49" s="205"/>
      <c r="DP49" s="205"/>
      <c r="DQ49" s="205"/>
      <c r="DR49" s="205"/>
      <c r="DS49" s="205"/>
      <c r="DT49" s="205"/>
      <c r="DU49" s="205"/>
      <c r="DV49" s="205"/>
      <c r="DW49" s="205"/>
      <c r="DX49" s="205"/>
      <c r="DY49" s="205"/>
      <c r="DZ49" s="205"/>
      <c r="EA49" s="205"/>
      <c r="EB49" s="205"/>
      <c r="EC49" s="205"/>
      <c r="ED49" s="205"/>
      <c r="EE49" s="205"/>
      <c r="EF49" s="205"/>
      <c r="EG49" s="205"/>
      <c r="EH49" s="205"/>
      <c r="EI49" s="205"/>
      <c r="EJ49" s="205"/>
      <c r="EK49" s="205"/>
      <c r="EL49" s="205"/>
      <c r="EM49" s="205"/>
      <c r="EN49" s="205"/>
      <c r="EO49" s="205"/>
      <c r="EP49" s="205"/>
      <c r="EQ49" s="205"/>
      <c r="ER49" s="205"/>
      <c r="ES49" s="205"/>
      <c r="ET49" s="205"/>
      <c r="EU49" s="205"/>
      <c r="EV49" s="205"/>
      <c r="EW49" s="205"/>
      <c r="EX49" s="205"/>
      <c r="EY49" s="205"/>
      <c r="EZ49" s="205"/>
      <c r="FA49" s="205"/>
      <c r="FB49" s="205"/>
      <c r="FC49" s="205"/>
      <c r="FD49" s="205"/>
      <c r="FE49" s="205"/>
      <c r="FF49" s="205"/>
      <c r="FG49" s="205"/>
      <c r="FH49" s="205"/>
      <c r="FI49" s="205"/>
      <c r="FJ49" s="205"/>
      <c r="FK49" s="205"/>
      <c r="FL49" s="205"/>
      <c r="FM49" s="205"/>
      <c r="FN49" s="205"/>
      <c r="FO49" s="205"/>
      <c r="FP49" s="205"/>
      <c r="FQ49" s="205"/>
      <c r="FR49" s="205"/>
      <c r="FS49" s="205"/>
      <c r="FT49" s="205"/>
      <c r="FU49" s="205"/>
      <c r="FV49" s="205"/>
      <c r="FW49" s="205"/>
      <c r="FX49" s="205"/>
      <c r="FY49" s="205"/>
      <c r="FZ49" s="205"/>
      <c r="GA49" s="205"/>
      <c r="GB49" s="205"/>
      <c r="GC49" s="205"/>
      <c r="GD49" s="205"/>
      <c r="GE49" s="205"/>
      <c r="GF49" s="205"/>
      <c r="GG49" s="205"/>
      <c r="GH49" s="205"/>
      <c r="GI49" s="205"/>
      <c r="GJ49" s="205"/>
      <c r="GK49" s="205"/>
      <c r="GL49" s="205"/>
      <c r="GM49" s="205"/>
      <c r="GN49" s="205"/>
      <c r="GO49" s="205"/>
      <c r="GP49" s="205"/>
      <c r="GQ49" s="205"/>
      <c r="GR49" s="205"/>
      <c r="GS49" s="205"/>
      <c r="GT49" s="205"/>
      <c r="GU49" s="205"/>
      <c r="GV49" s="205"/>
      <c r="GW49" s="205"/>
      <c r="GX49" s="205"/>
      <c r="GY49" s="205"/>
      <c r="GZ49" s="205"/>
      <c r="HA49" s="205"/>
      <c r="HB49" s="205"/>
      <c r="HC49" s="205"/>
      <c r="HD49" s="205"/>
      <c r="HE49" s="205"/>
      <c r="HF49" s="205"/>
      <c r="HG49" s="205"/>
      <c r="HH49" s="205"/>
      <c r="HI49" s="205"/>
      <c r="HJ49" s="205"/>
      <c r="HK49" s="205"/>
      <c r="HL49" s="205"/>
      <c r="HM49" s="205"/>
      <c r="HN49" s="205"/>
      <c r="HO49" s="205"/>
      <c r="HP49" s="205"/>
      <c r="HQ49" s="205"/>
      <c r="HR49" s="205"/>
      <c r="HS49" s="205"/>
      <c r="HT49" s="205"/>
      <c r="HU49" s="205"/>
      <c r="HV49" s="205"/>
      <c r="HW49" s="205"/>
      <c r="HX49" s="205"/>
      <c r="HY49" s="205"/>
      <c r="HZ49" s="205"/>
      <c r="IA49" s="205"/>
      <c r="IB49" s="205"/>
      <c r="IC49" s="205"/>
      <c r="ID49" s="205"/>
      <c r="IE49" s="205"/>
      <c r="IF49" s="205"/>
      <c r="IG49" s="205"/>
      <c r="IH49" s="205"/>
      <c r="II49" s="205"/>
      <c r="IJ49" s="205"/>
      <c r="IK49" s="205"/>
      <c r="IL49" s="205"/>
      <c r="IM49" s="205"/>
      <c r="IN49" s="205"/>
      <c r="IO49" s="205"/>
      <c r="IP49" s="205"/>
      <c r="IQ49" s="205"/>
      <c r="IR49" s="205"/>
      <c r="IS49" s="205"/>
      <c r="IT49" s="205"/>
      <c r="IU49" s="205"/>
      <c r="IV49" s="205"/>
      <c r="IW49" s="205"/>
      <c r="IX49" s="205"/>
      <c r="IY49" s="205"/>
      <c r="IZ49" s="205"/>
      <c r="JA49" s="205"/>
      <c r="JB49" s="205"/>
      <c r="JC49" s="205"/>
      <c r="JD49" s="205"/>
      <c r="JE49" s="205"/>
      <c r="JF49" s="205"/>
      <c r="JG49" s="205"/>
      <c r="JH49" s="205"/>
      <c r="JI49" s="205"/>
      <c r="JJ49" s="205"/>
      <c r="JK49" s="205"/>
      <c r="JL49" s="205"/>
      <c r="JM49" s="205"/>
      <c r="JN49" s="205"/>
      <c r="JO49" s="205"/>
      <c r="JP49" s="205"/>
      <c r="JQ49" s="205"/>
      <c r="JR49" s="205"/>
      <c r="JS49" s="205"/>
      <c r="JT49" s="205"/>
      <c r="JU49" s="205"/>
      <c r="JV49" s="205"/>
      <c r="JW49" s="205"/>
      <c r="JX49" s="205"/>
      <c r="JY49" s="205"/>
      <c r="JZ49" s="205"/>
      <c r="KA49" s="205"/>
      <c r="KB49" s="205"/>
      <c r="KC49" s="205"/>
      <c r="KD49" s="205"/>
      <c r="KE49" s="205"/>
      <c r="KF49" s="205"/>
      <c r="KG49" s="205"/>
      <c r="KH49" s="205"/>
      <c r="KI49" s="205"/>
      <c r="KJ49" s="205"/>
      <c r="KK49" s="205"/>
      <c r="KL49" s="205"/>
      <c r="KM49" s="205"/>
      <c r="KN49" s="205"/>
      <c r="KO49" s="205"/>
      <c r="KP49" s="205"/>
      <c r="KQ49" s="205"/>
      <c r="KR49" s="205"/>
      <c r="KS49" s="205"/>
      <c r="KT49" s="205"/>
      <c r="KU49" s="205"/>
      <c r="KV49" s="205"/>
      <c r="KW49" s="205"/>
      <c r="KX49" s="205"/>
      <c r="KY49" s="205"/>
      <c r="KZ49" s="205"/>
      <c r="LA49" s="205"/>
      <c r="LB49" s="205"/>
      <c r="LC49" s="205"/>
      <c r="LD49" s="205"/>
      <c r="LE49" s="205"/>
      <c r="LF49" s="205"/>
      <c r="LG49" s="205"/>
      <c r="LH49" s="205"/>
      <c r="LI49" s="205"/>
      <c r="LJ49" s="205"/>
      <c r="LK49" s="205"/>
      <c r="LL49" s="205"/>
      <c r="LM49" s="205"/>
      <c r="LN49" s="205"/>
      <c r="LO49" s="205"/>
      <c r="LP49" s="205"/>
      <c r="LQ49" s="205"/>
      <c r="LR49" s="205"/>
      <c r="LS49" s="205"/>
      <c r="LT49" s="205"/>
      <c r="LU49" s="205"/>
      <c r="LV49" s="205"/>
      <c r="LW49" s="205"/>
      <c r="LX49" s="205"/>
      <c r="LY49" s="205"/>
      <c r="LZ49" s="205"/>
      <c r="MA49" s="205"/>
      <c r="MB49" s="205"/>
      <c r="MC49" s="205"/>
      <c r="MD49" s="205"/>
      <c r="ME49" s="205"/>
      <c r="MF49" s="205"/>
      <c r="MG49" s="205"/>
      <c r="MH49" s="205"/>
      <c r="MI49" s="205"/>
      <c r="MJ49" s="205"/>
      <c r="MK49" s="205"/>
      <c r="ML49" s="205"/>
      <c r="MM49" s="205"/>
      <c r="MN49" s="205"/>
      <c r="MO49" s="205"/>
      <c r="MP49" s="205"/>
      <c r="MQ49" s="205"/>
      <c r="MR49" s="205"/>
      <c r="MS49" s="205"/>
      <c r="MT49" s="205"/>
      <c r="MU49" s="205"/>
      <c r="MV49" s="205"/>
      <c r="MW49" s="205"/>
      <c r="MX49" s="205"/>
      <c r="MY49" s="205"/>
      <c r="MZ49" s="205"/>
      <c r="NA49" s="205"/>
      <c r="NB49" s="205"/>
      <c r="NC49" s="205"/>
      <c r="ND49" s="205"/>
      <c r="NE49" s="205"/>
      <c r="NF49" s="205"/>
      <c r="NG49" s="205"/>
      <c r="NH49" s="205"/>
      <c r="NI49" s="205"/>
      <c r="NJ49" s="205"/>
      <c r="NK49" s="205"/>
      <c r="NL49" s="205"/>
      <c r="NM49" s="205"/>
      <c r="NN49" s="205"/>
      <c r="NO49" s="205"/>
      <c r="NP49" s="205"/>
      <c r="NQ49" s="205"/>
      <c r="NR49" s="205"/>
      <c r="NS49" s="205"/>
      <c r="NT49" s="205"/>
      <c r="NU49" s="205"/>
      <c r="NV49" s="205"/>
      <c r="NW49" s="205"/>
      <c r="NX49" s="205"/>
      <c r="NY49" s="205"/>
      <c r="NZ49" s="205"/>
      <c r="OA49" s="205"/>
      <c r="OB49" s="205"/>
      <c r="OC49" s="205"/>
      <c r="OD49" s="205"/>
      <c r="OE49" s="205"/>
      <c r="OF49" s="205"/>
      <c r="OG49" s="205"/>
      <c r="OH49" s="205"/>
      <c r="OI49" s="205"/>
      <c r="OJ49" s="205"/>
      <c r="OK49" s="205"/>
      <c r="OL49" s="205"/>
      <c r="OM49" s="205"/>
      <c r="ON49" s="205"/>
      <c r="OO49" s="205"/>
      <c r="OP49" s="205"/>
      <c r="OQ49" s="205"/>
      <c r="OR49" s="205"/>
      <c r="OS49" s="205"/>
      <c r="OT49" s="205"/>
      <c r="OU49" s="205"/>
      <c r="OV49" s="205"/>
      <c r="OW49" s="205"/>
      <c r="OX49" s="205"/>
      <c r="OY49" s="205"/>
      <c r="OZ49" s="205"/>
      <c r="PA49" s="205"/>
      <c r="PB49" s="205"/>
      <c r="PC49" s="205"/>
      <c r="PD49" s="205"/>
      <c r="PE49" s="205"/>
      <c r="PF49" s="205"/>
      <c r="PG49" s="205"/>
      <c r="PH49" s="205"/>
      <c r="PI49" s="205"/>
      <c r="PJ49" s="205"/>
      <c r="PK49" s="205"/>
      <c r="PL49" s="205"/>
      <c r="PM49" s="205"/>
      <c r="PN49" s="205"/>
      <c r="PO49" s="205"/>
      <c r="PP49" s="205"/>
      <c r="PQ49" s="205"/>
      <c r="PR49" s="205"/>
      <c r="PS49" s="205"/>
      <c r="PT49" s="205"/>
      <c r="PU49" s="205"/>
      <c r="PV49" s="205"/>
      <c r="PW49" s="205"/>
      <c r="PX49" s="205"/>
      <c r="PY49" s="205"/>
      <c r="PZ49" s="205"/>
      <c r="QA49" s="205"/>
      <c r="QB49" s="205"/>
      <c r="QC49" s="205"/>
      <c r="QD49" s="205"/>
      <c r="QE49" s="205"/>
      <c r="QF49" s="205"/>
      <c r="QG49" s="205"/>
      <c r="QH49" s="205"/>
      <c r="QI49" s="205"/>
      <c r="QJ49" s="205"/>
      <c r="QK49" s="205"/>
      <c r="QL49" s="205"/>
      <c r="QM49" s="205"/>
      <c r="QN49" s="205"/>
      <c r="QO49" s="205"/>
      <c r="QP49" s="205"/>
      <c r="QQ49" s="205"/>
      <c r="QR49" s="205"/>
      <c r="QS49" s="205"/>
      <c r="QT49" s="205"/>
      <c r="QU49" s="205"/>
      <c r="QV49" s="205"/>
      <c r="QW49" s="205"/>
      <c r="QX49" s="205"/>
      <c r="QY49" s="205"/>
      <c r="QZ49" s="205"/>
      <c r="RA49" s="205"/>
      <c r="RB49" s="205"/>
      <c r="RC49" s="205"/>
      <c r="RD49" s="205"/>
      <c r="RE49" s="205"/>
      <c r="RF49" s="205"/>
      <c r="RG49" s="205"/>
      <c r="RH49" s="205"/>
      <c r="RI49" s="205"/>
      <c r="RJ49" s="205"/>
      <c r="RK49" s="205"/>
      <c r="RL49" s="205"/>
      <c r="RM49" s="205"/>
      <c r="RN49" s="205"/>
      <c r="RO49" s="205"/>
      <c r="RP49" s="205"/>
      <c r="RQ49" s="205"/>
      <c r="RR49" s="205"/>
      <c r="RS49" s="205"/>
      <c r="RT49" s="205"/>
      <c r="RU49" s="205"/>
      <c r="RV49" s="205"/>
      <c r="RW49" s="205"/>
      <c r="RX49" s="205"/>
      <c r="RY49" s="205"/>
      <c r="RZ49" s="205"/>
      <c r="SA49" s="205"/>
      <c r="SB49" s="205"/>
      <c r="SC49" s="205"/>
      <c r="SD49" s="205"/>
      <c r="SE49" s="205"/>
      <c r="SF49" s="205"/>
      <c r="SG49" s="205"/>
      <c r="SH49" s="205"/>
      <c r="SI49" s="205"/>
      <c r="SJ49" s="205"/>
      <c r="SK49" s="205"/>
      <c r="SL49" s="205"/>
      <c r="SM49" s="205"/>
      <c r="SN49" s="205"/>
      <c r="SO49" s="205"/>
      <c r="SP49" s="205"/>
      <c r="SQ49" s="205"/>
      <c r="SR49" s="205"/>
      <c r="SS49" s="205"/>
      <c r="ST49" s="205"/>
      <c r="SU49" s="205"/>
      <c r="SV49" s="205"/>
      <c r="SW49" s="205"/>
      <c r="SX49" s="205"/>
      <c r="SY49" s="205"/>
      <c r="SZ49" s="205"/>
      <c r="TA49" s="205"/>
      <c r="TB49" s="205"/>
      <c r="TC49" s="205"/>
      <c r="TD49" s="205"/>
      <c r="TE49" s="205"/>
      <c r="TF49" s="205"/>
      <c r="TG49" s="205"/>
      <c r="TH49" s="205"/>
      <c r="TI49" s="205"/>
      <c r="TJ49" s="205"/>
      <c r="TK49" s="205"/>
      <c r="TL49" s="205"/>
      <c r="TM49" s="205"/>
      <c r="TN49" s="205"/>
      <c r="TO49" s="205"/>
      <c r="TP49" s="205"/>
      <c r="TQ49" s="205"/>
      <c r="TR49" s="205"/>
      <c r="TS49" s="205"/>
      <c r="TT49" s="205"/>
      <c r="TU49" s="205"/>
      <c r="TV49" s="205"/>
      <c r="TW49" s="205"/>
      <c r="TX49" s="205"/>
      <c r="TY49" s="205"/>
      <c r="TZ49" s="205"/>
      <c r="UA49" s="205"/>
      <c r="UB49" s="205"/>
      <c r="UC49" s="205"/>
      <c r="UD49" s="205"/>
      <c r="UE49" s="205"/>
      <c r="UF49" s="205"/>
      <c r="UG49" s="205"/>
      <c r="UH49" s="205"/>
      <c r="UI49" s="205"/>
      <c r="UJ49" s="205"/>
      <c r="UK49" s="205"/>
      <c r="UL49" s="205"/>
      <c r="UM49" s="205"/>
      <c r="UN49" s="205"/>
      <c r="UO49" s="205"/>
      <c r="UP49" s="205"/>
      <c r="UQ49" s="205"/>
      <c r="UR49" s="205"/>
      <c r="US49" s="205"/>
      <c r="UT49" s="205"/>
      <c r="UU49" s="205"/>
      <c r="UV49" s="205"/>
      <c r="UW49" s="205"/>
      <c r="UX49" s="205"/>
      <c r="UY49" s="205"/>
      <c r="UZ49" s="205"/>
      <c r="VA49" s="205"/>
      <c r="VB49" s="205"/>
      <c r="VC49" s="205"/>
      <c r="VD49" s="205"/>
      <c r="VE49" s="205"/>
      <c r="VF49" s="205"/>
      <c r="VG49" s="205"/>
      <c r="VH49" s="205"/>
      <c r="VI49" s="205"/>
      <c r="VJ49" s="205"/>
      <c r="VK49" s="205"/>
      <c r="VL49" s="205"/>
      <c r="VM49" s="205"/>
      <c r="VN49" s="205"/>
      <c r="VO49" s="205"/>
      <c r="VP49" s="205"/>
      <c r="VQ49" s="205"/>
      <c r="VR49" s="205"/>
      <c r="VS49" s="205"/>
      <c r="VT49" s="205"/>
      <c r="VU49" s="205"/>
      <c r="VV49" s="205"/>
      <c r="VW49" s="205"/>
      <c r="VX49" s="205"/>
      <c r="VY49" s="205"/>
      <c r="VZ49" s="205"/>
      <c r="WA49" s="205"/>
      <c r="WB49" s="205"/>
      <c r="WC49" s="205"/>
      <c r="WD49" s="205"/>
      <c r="WE49" s="205"/>
      <c r="WF49" s="205"/>
      <c r="WG49" s="205"/>
      <c r="WH49" s="205"/>
      <c r="WI49" s="205"/>
      <c r="WJ49" s="205"/>
      <c r="WK49" s="205"/>
      <c r="WL49" s="205"/>
      <c r="WM49" s="205"/>
      <c r="WN49" s="205"/>
      <c r="WO49" s="205"/>
      <c r="WP49" s="205"/>
      <c r="WQ49" s="205"/>
      <c r="WR49" s="205"/>
      <c r="WS49" s="205"/>
      <c r="WT49" s="205"/>
      <c r="WU49" s="205"/>
      <c r="WV49" s="205"/>
      <c r="WW49" s="205"/>
      <c r="WX49" s="205"/>
      <c r="WY49" s="205"/>
      <c r="WZ49" s="205"/>
      <c r="XA49" s="205"/>
      <c r="XB49" s="205"/>
      <c r="XC49" s="205"/>
      <c r="XD49" s="205"/>
      <c r="XE49" s="205"/>
      <c r="XF49" s="205"/>
      <c r="XG49" s="205"/>
      <c r="XH49" s="205"/>
      <c r="XI49" s="205"/>
      <c r="XJ49" s="205"/>
      <c r="XK49" s="205"/>
      <c r="XL49" s="205"/>
      <c r="XM49" s="205"/>
      <c r="XN49" s="205"/>
      <c r="XO49" s="205"/>
      <c r="XP49" s="205"/>
      <c r="XQ49" s="205"/>
      <c r="XR49" s="205"/>
      <c r="XS49" s="205"/>
      <c r="XT49" s="205"/>
    </row>
    <row r="50" spans="1:644" customFormat="1">
      <c r="A50" s="161"/>
      <c r="B50" s="92"/>
      <c r="C50" s="165"/>
      <c r="D50" s="166"/>
      <c r="E50" s="166"/>
      <c r="F50" s="164"/>
      <c r="G50" s="165"/>
      <c r="H50" s="166"/>
      <c r="I50" s="166"/>
      <c r="J50" s="164"/>
      <c r="K50" s="205"/>
      <c r="L50" s="205"/>
      <c r="M50" s="161"/>
      <c r="N50" s="92"/>
      <c r="O50" s="165"/>
      <c r="P50" s="166"/>
      <c r="Q50" s="166"/>
      <c r="R50" s="164"/>
      <c r="S50" s="165"/>
      <c r="T50" s="166"/>
      <c r="U50" s="166"/>
      <c r="V50" s="164"/>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c r="DA50" s="205"/>
      <c r="DB50" s="205"/>
      <c r="DC50" s="205"/>
      <c r="DD50" s="205"/>
      <c r="DE50" s="205"/>
      <c r="DF50" s="205"/>
      <c r="DG50" s="205"/>
      <c r="DH50" s="205"/>
      <c r="DI50" s="205"/>
      <c r="DJ50" s="205"/>
      <c r="DK50" s="205"/>
      <c r="DL50" s="205"/>
      <c r="DM50" s="205"/>
      <c r="DN50" s="205"/>
      <c r="DO50" s="205"/>
      <c r="DP50" s="205"/>
      <c r="DQ50" s="205"/>
      <c r="DR50" s="205"/>
      <c r="DS50" s="205"/>
      <c r="DT50" s="205"/>
      <c r="DU50" s="205"/>
      <c r="DV50" s="205"/>
      <c r="DW50" s="205"/>
      <c r="DX50" s="205"/>
      <c r="DY50" s="205"/>
      <c r="DZ50" s="205"/>
      <c r="EA50" s="205"/>
      <c r="EB50" s="205"/>
      <c r="EC50" s="205"/>
      <c r="ED50" s="205"/>
      <c r="EE50" s="205"/>
      <c r="EF50" s="205"/>
      <c r="EG50" s="205"/>
      <c r="EH50" s="205"/>
      <c r="EI50" s="205"/>
      <c r="EJ50" s="205"/>
      <c r="EK50" s="205"/>
      <c r="EL50" s="205"/>
      <c r="EM50" s="205"/>
      <c r="EN50" s="205"/>
      <c r="EO50" s="205"/>
      <c r="EP50" s="205"/>
      <c r="EQ50" s="205"/>
      <c r="ER50" s="205"/>
      <c r="ES50" s="205"/>
      <c r="ET50" s="205"/>
      <c r="EU50" s="205"/>
      <c r="EV50" s="205"/>
      <c r="EW50" s="205"/>
      <c r="EX50" s="205"/>
      <c r="EY50" s="205"/>
      <c r="EZ50" s="205"/>
      <c r="FA50" s="205"/>
      <c r="FB50" s="205"/>
      <c r="FC50" s="205"/>
      <c r="FD50" s="205"/>
      <c r="FE50" s="205"/>
      <c r="FF50" s="205"/>
      <c r="FG50" s="205"/>
      <c r="FH50" s="205"/>
      <c r="FI50" s="205"/>
      <c r="FJ50" s="205"/>
      <c r="FK50" s="205"/>
      <c r="FL50" s="205"/>
      <c r="FM50" s="205"/>
      <c r="FN50" s="205"/>
      <c r="FO50" s="205"/>
      <c r="FP50" s="205"/>
      <c r="FQ50" s="205"/>
      <c r="FR50" s="205"/>
      <c r="FS50" s="205"/>
      <c r="FT50" s="205"/>
      <c r="FU50" s="205"/>
      <c r="FV50" s="205"/>
      <c r="FW50" s="205"/>
      <c r="FX50" s="205"/>
      <c r="FY50" s="205"/>
      <c r="FZ50" s="205"/>
      <c r="GA50" s="205"/>
      <c r="GB50" s="205"/>
      <c r="GC50" s="205"/>
      <c r="GD50" s="205"/>
      <c r="GE50" s="205"/>
      <c r="GF50" s="205"/>
      <c r="GG50" s="205"/>
      <c r="GH50" s="205"/>
      <c r="GI50" s="205"/>
      <c r="GJ50" s="205"/>
      <c r="GK50" s="205"/>
      <c r="GL50" s="205"/>
      <c r="GM50" s="205"/>
      <c r="GN50" s="205"/>
      <c r="GO50" s="205"/>
      <c r="GP50" s="205"/>
      <c r="GQ50" s="205"/>
      <c r="GR50" s="205"/>
      <c r="GS50" s="205"/>
      <c r="GT50" s="205"/>
      <c r="GU50" s="205"/>
      <c r="GV50" s="205"/>
      <c r="GW50" s="205"/>
      <c r="GX50" s="205"/>
      <c r="GY50" s="205"/>
      <c r="GZ50" s="205"/>
      <c r="HA50" s="205"/>
      <c r="HB50" s="205"/>
      <c r="HC50" s="205"/>
      <c r="HD50" s="205"/>
      <c r="HE50" s="205"/>
      <c r="HF50" s="205"/>
      <c r="HG50" s="205"/>
      <c r="HH50" s="205"/>
      <c r="HI50" s="205"/>
      <c r="HJ50" s="205"/>
      <c r="HK50" s="205"/>
      <c r="HL50" s="205"/>
      <c r="HM50" s="205"/>
      <c r="HN50" s="205"/>
      <c r="HO50" s="205"/>
      <c r="HP50" s="205"/>
      <c r="HQ50" s="205"/>
      <c r="HR50" s="205"/>
      <c r="HS50" s="205"/>
      <c r="HT50" s="205"/>
      <c r="HU50" s="205"/>
      <c r="HV50" s="205"/>
      <c r="HW50" s="205"/>
      <c r="HX50" s="205"/>
      <c r="HY50" s="205"/>
      <c r="HZ50" s="205"/>
      <c r="IA50" s="205"/>
      <c r="IB50" s="205"/>
      <c r="IC50" s="205"/>
      <c r="ID50" s="205"/>
      <c r="IE50" s="205"/>
      <c r="IF50" s="205"/>
      <c r="IG50" s="205"/>
      <c r="IH50" s="205"/>
      <c r="II50" s="205"/>
      <c r="IJ50" s="205"/>
      <c r="IK50" s="205"/>
      <c r="IL50" s="205"/>
      <c r="IM50" s="205"/>
      <c r="IN50" s="205"/>
      <c r="IO50" s="205"/>
      <c r="IP50" s="205"/>
      <c r="IQ50" s="205"/>
      <c r="IR50" s="205"/>
      <c r="IS50" s="205"/>
      <c r="IT50" s="205"/>
      <c r="IU50" s="205"/>
      <c r="IV50" s="205"/>
      <c r="IW50" s="205"/>
      <c r="IX50" s="205"/>
      <c r="IY50" s="205"/>
      <c r="IZ50" s="205"/>
      <c r="JA50" s="205"/>
      <c r="JB50" s="205"/>
      <c r="JC50" s="205"/>
      <c r="JD50" s="205"/>
      <c r="JE50" s="205"/>
      <c r="JF50" s="205"/>
      <c r="JG50" s="205"/>
      <c r="JH50" s="205"/>
      <c r="JI50" s="205"/>
      <c r="JJ50" s="205"/>
      <c r="JK50" s="205"/>
      <c r="JL50" s="205"/>
      <c r="JM50" s="205"/>
      <c r="JN50" s="205"/>
      <c r="JO50" s="205"/>
      <c r="JP50" s="205"/>
      <c r="JQ50" s="205"/>
      <c r="JR50" s="205"/>
      <c r="JS50" s="205"/>
      <c r="JT50" s="205"/>
      <c r="JU50" s="205"/>
      <c r="JV50" s="205"/>
      <c r="JW50" s="205"/>
      <c r="JX50" s="205"/>
      <c r="JY50" s="205"/>
      <c r="JZ50" s="205"/>
      <c r="KA50" s="205"/>
      <c r="KB50" s="205"/>
      <c r="KC50" s="205"/>
      <c r="KD50" s="205"/>
      <c r="KE50" s="205"/>
      <c r="KF50" s="205"/>
      <c r="KG50" s="205"/>
      <c r="KH50" s="205"/>
      <c r="KI50" s="205"/>
      <c r="KJ50" s="205"/>
      <c r="KK50" s="205"/>
      <c r="KL50" s="205"/>
      <c r="KM50" s="205"/>
      <c r="KN50" s="205"/>
      <c r="KO50" s="205"/>
      <c r="KP50" s="205"/>
      <c r="KQ50" s="205"/>
      <c r="KR50" s="205"/>
      <c r="KS50" s="205"/>
      <c r="KT50" s="205"/>
      <c r="KU50" s="205"/>
      <c r="KV50" s="205"/>
      <c r="KW50" s="205"/>
      <c r="KX50" s="205"/>
      <c r="KY50" s="205"/>
      <c r="KZ50" s="205"/>
      <c r="LA50" s="205"/>
      <c r="LB50" s="205"/>
      <c r="LC50" s="205"/>
      <c r="LD50" s="205"/>
      <c r="LE50" s="205"/>
      <c r="LF50" s="205"/>
      <c r="LG50" s="205"/>
      <c r="LH50" s="205"/>
      <c r="LI50" s="205"/>
      <c r="LJ50" s="205"/>
      <c r="LK50" s="205"/>
      <c r="LL50" s="205"/>
      <c r="LM50" s="205"/>
      <c r="LN50" s="205"/>
      <c r="LO50" s="205"/>
      <c r="LP50" s="205"/>
      <c r="LQ50" s="205"/>
      <c r="LR50" s="205"/>
      <c r="LS50" s="205"/>
      <c r="LT50" s="205"/>
      <c r="LU50" s="205"/>
      <c r="LV50" s="205"/>
      <c r="LW50" s="205"/>
      <c r="LX50" s="205"/>
      <c r="LY50" s="205"/>
      <c r="LZ50" s="205"/>
      <c r="MA50" s="205"/>
      <c r="MB50" s="205"/>
      <c r="MC50" s="205"/>
      <c r="MD50" s="205"/>
      <c r="ME50" s="205"/>
      <c r="MF50" s="205"/>
      <c r="MG50" s="205"/>
      <c r="MH50" s="205"/>
      <c r="MI50" s="205"/>
      <c r="MJ50" s="205"/>
      <c r="MK50" s="205"/>
      <c r="ML50" s="205"/>
      <c r="MM50" s="205"/>
      <c r="MN50" s="205"/>
      <c r="MO50" s="205"/>
      <c r="MP50" s="205"/>
      <c r="MQ50" s="205"/>
      <c r="MR50" s="205"/>
      <c r="MS50" s="205"/>
      <c r="MT50" s="205"/>
      <c r="MU50" s="205"/>
      <c r="MV50" s="205"/>
      <c r="MW50" s="205"/>
      <c r="MX50" s="205"/>
      <c r="MY50" s="205"/>
      <c r="MZ50" s="205"/>
      <c r="NA50" s="205"/>
      <c r="NB50" s="205"/>
      <c r="NC50" s="205"/>
      <c r="ND50" s="205"/>
      <c r="NE50" s="205"/>
      <c r="NF50" s="205"/>
      <c r="NG50" s="205"/>
      <c r="NH50" s="205"/>
      <c r="NI50" s="205"/>
      <c r="NJ50" s="205"/>
      <c r="NK50" s="205"/>
      <c r="NL50" s="205"/>
      <c r="NM50" s="205"/>
      <c r="NN50" s="205"/>
      <c r="NO50" s="205"/>
      <c r="NP50" s="205"/>
      <c r="NQ50" s="205"/>
      <c r="NR50" s="205"/>
      <c r="NS50" s="205"/>
      <c r="NT50" s="205"/>
      <c r="NU50" s="205"/>
      <c r="NV50" s="205"/>
      <c r="NW50" s="205"/>
      <c r="NX50" s="205"/>
      <c r="NY50" s="205"/>
      <c r="NZ50" s="205"/>
      <c r="OA50" s="205"/>
      <c r="OB50" s="205"/>
      <c r="OC50" s="205"/>
      <c r="OD50" s="205"/>
      <c r="OE50" s="205"/>
      <c r="OF50" s="205"/>
      <c r="OG50" s="205"/>
      <c r="OH50" s="205"/>
      <c r="OI50" s="205"/>
      <c r="OJ50" s="205"/>
      <c r="OK50" s="205"/>
      <c r="OL50" s="205"/>
      <c r="OM50" s="205"/>
      <c r="ON50" s="205"/>
      <c r="OO50" s="205"/>
      <c r="OP50" s="205"/>
      <c r="OQ50" s="205"/>
      <c r="OR50" s="205"/>
      <c r="OS50" s="205"/>
      <c r="OT50" s="205"/>
      <c r="OU50" s="205"/>
      <c r="OV50" s="205"/>
      <c r="OW50" s="205"/>
      <c r="OX50" s="205"/>
      <c r="OY50" s="205"/>
      <c r="OZ50" s="205"/>
      <c r="PA50" s="205"/>
      <c r="PB50" s="205"/>
      <c r="PC50" s="205"/>
      <c r="PD50" s="205"/>
      <c r="PE50" s="205"/>
      <c r="PF50" s="205"/>
      <c r="PG50" s="205"/>
      <c r="PH50" s="205"/>
      <c r="PI50" s="205"/>
      <c r="PJ50" s="205"/>
      <c r="PK50" s="205"/>
      <c r="PL50" s="205"/>
      <c r="PM50" s="205"/>
      <c r="PN50" s="205"/>
      <c r="PO50" s="205"/>
      <c r="PP50" s="205"/>
      <c r="PQ50" s="205"/>
      <c r="PR50" s="205"/>
      <c r="PS50" s="205"/>
      <c r="PT50" s="205"/>
      <c r="PU50" s="205"/>
      <c r="PV50" s="205"/>
      <c r="PW50" s="205"/>
      <c r="PX50" s="205"/>
      <c r="PY50" s="205"/>
      <c r="PZ50" s="205"/>
      <c r="QA50" s="205"/>
      <c r="QB50" s="205"/>
      <c r="QC50" s="205"/>
      <c r="QD50" s="205"/>
      <c r="QE50" s="205"/>
      <c r="QF50" s="205"/>
      <c r="QG50" s="205"/>
      <c r="QH50" s="205"/>
      <c r="QI50" s="205"/>
      <c r="QJ50" s="205"/>
      <c r="QK50" s="205"/>
      <c r="QL50" s="205"/>
      <c r="QM50" s="205"/>
      <c r="QN50" s="205"/>
      <c r="QO50" s="205"/>
      <c r="QP50" s="205"/>
      <c r="QQ50" s="205"/>
      <c r="QR50" s="205"/>
      <c r="QS50" s="205"/>
      <c r="QT50" s="205"/>
      <c r="QU50" s="205"/>
      <c r="QV50" s="205"/>
      <c r="QW50" s="205"/>
      <c r="QX50" s="205"/>
      <c r="QY50" s="205"/>
      <c r="QZ50" s="205"/>
      <c r="RA50" s="205"/>
      <c r="RB50" s="205"/>
      <c r="RC50" s="205"/>
      <c r="RD50" s="205"/>
      <c r="RE50" s="205"/>
      <c r="RF50" s="205"/>
      <c r="RG50" s="205"/>
      <c r="RH50" s="205"/>
      <c r="RI50" s="205"/>
      <c r="RJ50" s="205"/>
      <c r="RK50" s="205"/>
      <c r="RL50" s="205"/>
      <c r="RM50" s="205"/>
      <c r="RN50" s="205"/>
      <c r="RO50" s="205"/>
      <c r="RP50" s="205"/>
      <c r="RQ50" s="205"/>
      <c r="RR50" s="205"/>
      <c r="RS50" s="205"/>
      <c r="RT50" s="205"/>
      <c r="RU50" s="205"/>
      <c r="RV50" s="205"/>
      <c r="RW50" s="205"/>
      <c r="RX50" s="205"/>
      <c r="RY50" s="205"/>
      <c r="RZ50" s="205"/>
      <c r="SA50" s="205"/>
      <c r="SB50" s="205"/>
      <c r="SC50" s="205"/>
      <c r="SD50" s="205"/>
      <c r="SE50" s="205"/>
      <c r="SF50" s="205"/>
      <c r="SG50" s="205"/>
      <c r="SH50" s="205"/>
      <c r="SI50" s="205"/>
      <c r="SJ50" s="205"/>
      <c r="SK50" s="205"/>
      <c r="SL50" s="205"/>
      <c r="SM50" s="205"/>
      <c r="SN50" s="205"/>
      <c r="SO50" s="205"/>
      <c r="SP50" s="205"/>
      <c r="SQ50" s="205"/>
      <c r="SR50" s="205"/>
      <c r="SS50" s="205"/>
      <c r="ST50" s="205"/>
      <c r="SU50" s="205"/>
      <c r="SV50" s="205"/>
      <c r="SW50" s="205"/>
      <c r="SX50" s="205"/>
      <c r="SY50" s="205"/>
      <c r="SZ50" s="205"/>
      <c r="TA50" s="205"/>
      <c r="TB50" s="205"/>
      <c r="TC50" s="205"/>
      <c r="TD50" s="205"/>
      <c r="TE50" s="205"/>
      <c r="TF50" s="205"/>
      <c r="TG50" s="205"/>
      <c r="TH50" s="205"/>
      <c r="TI50" s="205"/>
      <c r="TJ50" s="205"/>
      <c r="TK50" s="205"/>
      <c r="TL50" s="205"/>
      <c r="TM50" s="205"/>
      <c r="TN50" s="205"/>
      <c r="TO50" s="205"/>
      <c r="TP50" s="205"/>
      <c r="TQ50" s="205"/>
      <c r="TR50" s="205"/>
      <c r="TS50" s="205"/>
      <c r="TT50" s="205"/>
      <c r="TU50" s="205"/>
      <c r="TV50" s="205"/>
      <c r="TW50" s="205"/>
      <c r="TX50" s="205"/>
      <c r="TY50" s="205"/>
      <c r="TZ50" s="205"/>
      <c r="UA50" s="205"/>
      <c r="UB50" s="205"/>
      <c r="UC50" s="205"/>
      <c r="UD50" s="205"/>
      <c r="UE50" s="205"/>
      <c r="UF50" s="205"/>
      <c r="UG50" s="205"/>
      <c r="UH50" s="205"/>
      <c r="UI50" s="205"/>
      <c r="UJ50" s="205"/>
      <c r="UK50" s="205"/>
      <c r="UL50" s="205"/>
      <c r="UM50" s="205"/>
      <c r="UN50" s="205"/>
      <c r="UO50" s="205"/>
      <c r="UP50" s="205"/>
      <c r="UQ50" s="205"/>
      <c r="UR50" s="205"/>
      <c r="US50" s="205"/>
      <c r="UT50" s="205"/>
      <c r="UU50" s="205"/>
      <c r="UV50" s="205"/>
      <c r="UW50" s="205"/>
      <c r="UX50" s="205"/>
      <c r="UY50" s="205"/>
      <c r="UZ50" s="205"/>
      <c r="VA50" s="205"/>
      <c r="VB50" s="205"/>
      <c r="VC50" s="205"/>
      <c r="VD50" s="205"/>
      <c r="VE50" s="205"/>
      <c r="VF50" s="205"/>
      <c r="VG50" s="205"/>
      <c r="VH50" s="205"/>
      <c r="VI50" s="205"/>
      <c r="VJ50" s="205"/>
      <c r="VK50" s="205"/>
      <c r="VL50" s="205"/>
      <c r="VM50" s="205"/>
      <c r="VN50" s="205"/>
      <c r="VO50" s="205"/>
      <c r="VP50" s="205"/>
      <c r="VQ50" s="205"/>
      <c r="VR50" s="205"/>
      <c r="VS50" s="205"/>
      <c r="VT50" s="205"/>
      <c r="VU50" s="205"/>
      <c r="VV50" s="205"/>
      <c r="VW50" s="205"/>
      <c r="VX50" s="205"/>
      <c r="VY50" s="205"/>
      <c r="VZ50" s="205"/>
      <c r="WA50" s="205"/>
      <c r="WB50" s="205"/>
      <c r="WC50" s="205"/>
      <c r="WD50" s="205"/>
      <c r="WE50" s="205"/>
      <c r="WF50" s="205"/>
      <c r="WG50" s="205"/>
      <c r="WH50" s="205"/>
      <c r="WI50" s="205"/>
      <c r="WJ50" s="205"/>
      <c r="WK50" s="205"/>
      <c r="WL50" s="205"/>
      <c r="WM50" s="205"/>
      <c r="WN50" s="205"/>
      <c r="WO50" s="205"/>
      <c r="WP50" s="205"/>
      <c r="WQ50" s="205"/>
      <c r="WR50" s="205"/>
      <c r="WS50" s="205"/>
      <c r="WT50" s="205"/>
      <c r="WU50" s="205"/>
      <c r="WV50" s="205"/>
      <c r="WW50" s="205"/>
      <c r="WX50" s="205"/>
      <c r="WY50" s="205"/>
      <c r="WZ50" s="205"/>
      <c r="XA50" s="205"/>
      <c r="XB50" s="205"/>
      <c r="XC50" s="205"/>
      <c r="XD50" s="205"/>
      <c r="XE50" s="205"/>
      <c r="XF50" s="205"/>
      <c r="XG50" s="205"/>
      <c r="XH50" s="205"/>
      <c r="XI50" s="205"/>
      <c r="XJ50" s="205"/>
      <c r="XK50" s="205"/>
      <c r="XL50" s="205"/>
      <c r="XM50" s="205"/>
      <c r="XN50" s="205"/>
      <c r="XO50" s="205"/>
      <c r="XP50" s="205"/>
      <c r="XQ50" s="205"/>
      <c r="XR50" s="205"/>
      <c r="XS50" s="205"/>
      <c r="XT50" s="205"/>
    </row>
    <row r="51" spans="1:644" customFormat="1">
      <c r="A51" s="161"/>
      <c r="B51" s="92"/>
      <c r="C51" s="165"/>
      <c r="D51" s="166"/>
      <c r="E51" s="166"/>
      <c r="F51" s="164"/>
      <c r="G51" s="165"/>
      <c r="H51" s="166"/>
      <c r="I51" s="166"/>
      <c r="J51" s="164"/>
      <c r="K51" s="205"/>
      <c r="L51" s="205"/>
      <c r="M51" s="161"/>
      <c r="N51" s="92"/>
      <c r="O51" s="165"/>
      <c r="P51" s="166"/>
      <c r="Q51" s="166"/>
      <c r="R51" s="164"/>
      <c r="S51" s="165"/>
      <c r="T51" s="166"/>
      <c r="U51" s="166"/>
      <c r="V51" s="164"/>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05"/>
      <c r="BC51" s="205"/>
      <c r="BD51" s="205"/>
      <c r="BE51" s="205"/>
      <c r="BF51" s="205"/>
      <c r="BG51" s="205"/>
      <c r="BH51" s="205"/>
      <c r="BI51" s="205"/>
      <c r="BJ51" s="205"/>
      <c r="BK51" s="205"/>
      <c r="BL51" s="205"/>
      <c r="BM51" s="205"/>
      <c r="BN51" s="205"/>
      <c r="BO51" s="205"/>
      <c r="BP51" s="205"/>
      <c r="BQ51" s="205"/>
      <c r="BR51" s="205"/>
      <c r="BS51" s="205"/>
      <c r="BT51" s="205"/>
      <c r="BU51" s="205"/>
      <c r="BV51" s="205"/>
      <c r="BW51" s="205"/>
      <c r="BX51" s="205"/>
      <c r="BY51" s="205"/>
      <c r="BZ51" s="205"/>
      <c r="CA51" s="205"/>
      <c r="CB51" s="205"/>
      <c r="CC51" s="205"/>
      <c r="CD51" s="205"/>
      <c r="CE51" s="205"/>
      <c r="CF51" s="205"/>
      <c r="CG51" s="205"/>
      <c r="CH51" s="205"/>
      <c r="CI51" s="205"/>
      <c r="CJ51" s="205"/>
      <c r="CK51" s="205"/>
      <c r="CL51" s="205"/>
      <c r="CM51" s="205"/>
      <c r="CN51" s="205"/>
      <c r="CO51" s="205"/>
      <c r="CP51" s="205"/>
      <c r="CQ51" s="205"/>
      <c r="CR51" s="205"/>
      <c r="CS51" s="205"/>
      <c r="CT51" s="205"/>
      <c r="CU51" s="205"/>
      <c r="CV51" s="205"/>
      <c r="CW51" s="205"/>
      <c r="CX51" s="205"/>
      <c r="CY51" s="205"/>
      <c r="CZ51" s="205"/>
      <c r="DA51" s="205"/>
      <c r="DB51" s="205"/>
      <c r="DC51" s="205"/>
      <c r="DD51" s="205"/>
      <c r="DE51" s="205"/>
      <c r="DF51" s="205"/>
      <c r="DG51" s="205"/>
      <c r="DH51" s="205"/>
      <c r="DI51" s="205"/>
      <c r="DJ51" s="205"/>
      <c r="DK51" s="205"/>
      <c r="DL51" s="205"/>
      <c r="DM51" s="205"/>
      <c r="DN51" s="205"/>
      <c r="DO51" s="205"/>
      <c r="DP51" s="205"/>
      <c r="DQ51" s="205"/>
      <c r="DR51" s="205"/>
      <c r="DS51" s="205"/>
      <c r="DT51" s="205"/>
      <c r="DU51" s="205"/>
      <c r="DV51" s="205"/>
      <c r="DW51" s="205"/>
      <c r="DX51" s="205"/>
      <c r="DY51" s="205"/>
      <c r="DZ51" s="205"/>
      <c r="EA51" s="205"/>
      <c r="EB51" s="205"/>
      <c r="EC51" s="205"/>
      <c r="ED51" s="205"/>
      <c r="EE51" s="205"/>
      <c r="EF51" s="205"/>
      <c r="EG51" s="205"/>
      <c r="EH51" s="205"/>
      <c r="EI51" s="205"/>
      <c r="EJ51" s="205"/>
      <c r="EK51" s="205"/>
      <c r="EL51" s="205"/>
      <c r="EM51" s="205"/>
      <c r="EN51" s="205"/>
      <c r="EO51" s="205"/>
      <c r="EP51" s="205"/>
      <c r="EQ51" s="205"/>
      <c r="ER51" s="205"/>
      <c r="ES51" s="205"/>
      <c r="ET51" s="205"/>
      <c r="EU51" s="205"/>
      <c r="EV51" s="205"/>
      <c r="EW51" s="205"/>
      <c r="EX51" s="205"/>
      <c r="EY51" s="205"/>
      <c r="EZ51" s="205"/>
      <c r="FA51" s="205"/>
      <c r="FB51" s="205"/>
      <c r="FC51" s="205"/>
      <c r="FD51" s="205"/>
      <c r="FE51" s="205"/>
      <c r="FF51" s="205"/>
      <c r="FG51" s="205"/>
      <c r="FH51" s="205"/>
      <c r="FI51" s="205"/>
      <c r="FJ51" s="205"/>
      <c r="FK51" s="205"/>
      <c r="FL51" s="205"/>
      <c r="FM51" s="205"/>
      <c r="FN51" s="205"/>
      <c r="FO51" s="205"/>
      <c r="FP51" s="205"/>
      <c r="FQ51" s="205"/>
      <c r="FR51" s="205"/>
      <c r="FS51" s="205"/>
      <c r="FT51" s="205"/>
      <c r="FU51" s="205"/>
      <c r="FV51" s="205"/>
      <c r="FW51" s="205"/>
      <c r="FX51" s="205"/>
      <c r="FY51" s="205"/>
      <c r="FZ51" s="205"/>
      <c r="GA51" s="205"/>
      <c r="GB51" s="205"/>
      <c r="GC51" s="205"/>
      <c r="GD51" s="205"/>
      <c r="GE51" s="205"/>
      <c r="GF51" s="205"/>
      <c r="GG51" s="205"/>
      <c r="GH51" s="205"/>
      <c r="GI51" s="205"/>
      <c r="GJ51" s="205"/>
      <c r="GK51" s="205"/>
      <c r="GL51" s="205"/>
      <c r="GM51" s="205"/>
      <c r="GN51" s="205"/>
      <c r="GO51" s="205"/>
      <c r="GP51" s="205"/>
      <c r="GQ51" s="205"/>
      <c r="GR51" s="205"/>
      <c r="GS51" s="205"/>
      <c r="GT51" s="205"/>
      <c r="GU51" s="205"/>
      <c r="GV51" s="205"/>
      <c r="GW51" s="205"/>
      <c r="GX51" s="205"/>
      <c r="GY51" s="205"/>
      <c r="GZ51" s="205"/>
      <c r="HA51" s="205"/>
      <c r="HB51" s="205"/>
      <c r="HC51" s="205"/>
      <c r="HD51" s="205"/>
      <c r="HE51" s="205"/>
      <c r="HF51" s="205"/>
      <c r="HG51" s="205"/>
      <c r="HH51" s="205"/>
      <c r="HI51" s="205"/>
      <c r="HJ51" s="205"/>
      <c r="HK51" s="205"/>
      <c r="HL51" s="205"/>
      <c r="HM51" s="205"/>
      <c r="HN51" s="205"/>
      <c r="HO51" s="205"/>
      <c r="HP51" s="205"/>
      <c r="HQ51" s="205"/>
      <c r="HR51" s="205"/>
      <c r="HS51" s="205"/>
      <c r="HT51" s="205"/>
      <c r="HU51" s="205"/>
      <c r="HV51" s="205"/>
      <c r="HW51" s="205"/>
      <c r="HX51" s="205"/>
      <c r="HY51" s="205"/>
      <c r="HZ51" s="205"/>
      <c r="IA51" s="205"/>
      <c r="IB51" s="205"/>
      <c r="IC51" s="205"/>
      <c r="ID51" s="205"/>
      <c r="IE51" s="205"/>
      <c r="IF51" s="205"/>
      <c r="IG51" s="205"/>
      <c r="IH51" s="205"/>
      <c r="II51" s="205"/>
      <c r="IJ51" s="205"/>
      <c r="IK51" s="205"/>
      <c r="IL51" s="205"/>
      <c r="IM51" s="205"/>
      <c r="IN51" s="205"/>
      <c r="IO51" s="205"/>
      <c r="IP51" s="205"/>
      <c r="IQ51" s="205"/>
      <c r="IR51" s="205"/>
      <c r="IS51" s="205"/>
      <c r="IT51" s="205"/>
      <c r="IU51" s="205"/>
      <c r="IV51" s="205"/>
      <c r="IW51" s="205"/>
      <c r="IX51" s="205"/>
      <c r="IY51" s="205"/>
      <c r="IZ51" s="205"/>
      <c r="JA51" s="205"/>
      <c r="JB51" s="205"/>
      <c r="JC51" s="205"/>
      <c r="JD51" s="205"/>
      <c r="JE51" s="205"/>
      <c r="JF51" s="205"/>
      <c r="JG51" s="205"/>
      <c r="JH51" s="205"/>
      <c r="JI51" s="205"/>
      <c r="JJ51" s="205"/>
      <c r="JK51" s="205"/>
      <c r="JL51" s="205"/>
      <c r="JM51" s="205"/>
      <c r="JN51" s="205"/>
      <c r="JO51" s="205"/>
      <c r="JP51" s="205"/>
      <c r="JQ51" s="205"/>
      <c r="JR51" s="205"/>
      <c r="JS51" s="205"/>
      <c r="JT51" s="205"/>
      <c r="JU51" s="205"/>
      <c r="JV51" s="205"/>
      <c r="JW51" s="205"/>
      <c r="JX51" s="205"/>
      <c r="JY51" s="205"/>
      <c r="JZ51" s="205"/>
      <c r="KA51" s="205"/>
      <c r="KB51" s="205"/>
      <c r="KC51" s="205"/>
      <c r="KD51" s="205"/>
      <c r="KE51" s="205"/>
      <c r="KF51" s="205"/>
      <c r="KG51" s="205"/>
      <c r="KH51" s="205"/>
      <c r="KI51" s="205"/>
      <c r="KJ51" s="205"/>
      <c r="KK51" s="205"/>
      <c r="KL51" s="205"/>
      <c r="KM51" s="205"/>
      <c r="KN51" s="205"/>
      <c r="KO51" s="205"/>
      <c r="KP51" s="205"/>
      <c r="KQ51" s="205"/>
      <c r="KR51" s="205"/>
      <c r="KS51" s="205"/>
      <c r="KT51" s="205"/>
      <c r="KU51" s="205"/>
      <c r="KV51" s="205"/>
      <c r="KW51" s="205"/>
      <c r="KX51" s="205"/>
      <c r="KY51" s="205"/>
      <c r="KZ51" s="205"/>
      <c r="LA51" s="205"/>
      <c r="LB51" s="205"/>
      <c r="LC51" s="205"/>
      <c r="LD51" s="205"/>
      <c r="LE51" s="205"/>
      <c r="LF51" s="205"/>
      <c r="LG51" s="205"/>
      <c r="LH51" s="205"/>
      <c r="LI51" s="205"/>
      <c r="LJ51" s="205"/>
      <c r="LK51" s="205"/>
      <c r="LL51" s="205"/>
      <c r="LM51" s="205"/>
      <c r="LN51" s="205"/>
      <c r="LO51" s="205"/>
      <c r="LP51" s="205"/>
      <c r="LQ51" s="205"/>
      <c r="LR51" s="205"/>
      <c r="LS51" s="205"/>
      <c r="LT51" s="205"/>
      <c r="LU51" s="205"/>
      <c r="LV51" s="205"/>
      <c r="LW51" s="205"/>
      <c r="LX51" s="205"/>
      <c r="LY51" s="205"/>
      <c r="LZ51" s="205"/>
      <c r="MA51" s="205"/>
      <c r="MB51" s="205"/>
      <c r="MC51" s="205"/>
      <c r="MD51" s="205"/>
      <c r="ME51" s="205"/>
      <c r="MF51" s="205"/>
      <c r="MG51" s="205"/>
      <c r="MH51" s="205"/>
      <c r="MI51" s="205"/>
      <c r="MJ51" s="205"/>
      <c r="MK51" s="205"/>
      <c r="ML51" s="205"/>
      <c r="MM51" s="205"/>
      <c r="MN51" s="205"/>
      <c r="MO51" s="205"/>
      <c r="MP51" s="205"/>
      <c r="MQ51" s="205"/>
      <c r="MR51" s="205"/>
      <c r="MS51" s="205"/>
      <c r="MT51" s="205"/>
      <c r="MU51" s="205"/>
      <c r="MV51" s="205"/>
      <c r="MW51" s="205"/>
      <c r="MX51" s="205"/>
      <c r="MY51" s="205"/>
      <c r="MZ51" s="205"/>
      <c r="NA51" s="205"/>
      <c r="NB51" s="205"/>
      <c r="NC51" s="205"/>
      <c r="ND51" s="205"/>
      <c r="NE51" s="205"/>
      <c r="NF51" s="205"/>
      <c r="NG51" s="205"/>
      <c r="NH51" s="205"/>
      <c r="NI51" s="205"/>
      <c r="NJ51" s="205"/>
      <c r="NK51" s="205"/>
      <c r="NL51" s="205"/>
      <c r="NM51" s="205"/>
      <c r="NN51" s="205"/>
      <c r="NO51" s="205"/>
      <c r="NP51" s="205"/>
      <c r="NQ51" s="205"/>
      <c r="NR51" s="205"/>
      <c r="NS51" s="205"/>
      <c r="NT51" s="205"/>
      <c r="NU51" s="205"/>
      <c r="NV51" s="205"/>
      <c r="NW51" s="205"/>
      <c r="NX51" s="205"/>
      <c r="NY51" s="205"/>
      <c r="NZ51" s="205"/>
      <c r="OA51" s="205"/>
      <c r="OB51" s="205"/>
      <c r="OC51" s="205"/>
      <c r="OD51" s="205"/>
      <c r="OE51" s="205"/>
      <c r="OF51" s="205"/>
      <c r="OG51" s="205"/>
      <c r="OH51" s="205"/>
      <c r="OI51" s="205"/>
      <c r="OJ51" s="205"/>
      <c r="OK51" s="205"/>
      <c r="OL51" s="205"/>
      <c r="OM51" s="205"/>
      <c r="ON51" s="205"/>
      <c r="OO51" s="205"/>
      <c r="OP51" s="205"/>
      <c r="OQ51" s="205"/>
      <c r="OR51" s="205"/>
      <c r="OS51" s="205"/>
      <c r="OT51" s="205"/>
      <c r="OU51" s="205"/>
      <c r="OV51" s="205"/>
      <c r="OW51" s="205"/>
      <c r="OX51" s="205"/>
      <c r="OY51" s="205"/>
      <c r="OZ51" s="205"/>
      <c r="PA51" s="205"/>
      <c r="PB51" s="205"/>
      <c r="PC51" s="205"/>
      <c r="PD51" s="205"/>
      <c r="PE51" s="205"/>
      <c r="PF51" s="205"/>
      <c r="PG51" s="205"/>
      <c r="PH51" s="205"/>
      <c r="PI51" s="205"/>
      <c r="PJ51" s="205"/>
      <c r="PK51" s="205"/>
      <c r="PL51" s="205"/>
      <c r="PM51" s="205"/>
      <c r="PN51" s="205"/>
      <c r="PO51" s="205"/>
      <c r="PP51" s="205"/>
      <c r="PQ51" s="205"/>
      <c r="PR51" s="205"/>
      <c r="PS51" s="205"/>
      <c r="PT51" s="205"/>
      <c r="PU51" s="205"/>
      <c r="PV51" s="205"/>
      <c r="PW51" s="205"/>
      <c r="PX51" s="205"/>
      <c r="PY51" s="205"/>
      <c r="PZ51" s="205"/>
      <c r="QA51" s="205"/>
      <c r="QB51" s="205"/>
      <c r="QC51" s="205"/>
      <c r="QD51" s="205"/>
      <c r="QE51" s="205"/>
      <c r="QF51" s="205"/>
      <c r="QG51" s="205"/>
      <c r="QH51" s="205"/>
      <c r="QI51" s="205"/>
      <c r="QJ51" s="205"/>
      <c r="QK51" s="205"/>
      <c r="QL51" s="205"/>
      <c r="QM51" s="205"/>
      <c r="QN51" s="205"/>
      <c r="QO51" s="205"/>
      <c r="QP51" s="205"/>
      <c r="QQ51" s="205"/>
      <c r="QR51" s="205"/>
      <c r="QS51" s="205"/>
      <c r="QT51" s="205"/>
      <c r="QU51" s="205"/>
      <c r="QV51" s="205"/>
      <c r="QW51" s="205"/>
      <c r="QX51" s="205"/>
      <c r="QY51" s="205"/>
      <c r="QZ51" s="205"/>
      <c r="RA51" s="205"/>
      <c r="RB51" s="205"/>
      <c r="RC51" s="205"/>
      <c r="RD51" s="205"/>
      <c r="RE51" s="205"/>
      <c r="RF51" s="205"/>
      <c r="RG51" s="205"/>
      <c r="RH51" s="205"/>
      <c r="RI51" s="205"/>
      <c r="RJ51" s="205"/>
      <c r="RK51" s="205"/>
      <c r="RL51" s="205"/>
      <c r="RM51" s="205"/>
      <c r="RN51" s="205"/>
      <c r="RO51" s="205"/>
      <c r="RP51" s="205"/>
      <c r="RQ51" s="205"/>
      <c r="RR51" s="205"/>
      <c r="RS51" s="205"/>
      <c r="RT51" s="205"/>
      <c r="RU51" s="205"/>
      <c r="RV51" s="205"/>
      <c r="RW51" s="205"/>
      <c r="RX51" s="205"/>
      <c r="RY51" s="205"/>
      <c r="RZ51" s="205"/>
      <c r="SA51" s="205"/>
      <c r="SB51" s="205"/>
      <c r="SC51" s="205"/>
      <c r="SD51" s="205"/>
      <c r="SE51" s="205"/>
      <c r="SF51" s="205"/>
      <c r="SG51" s="205"/>
      <c r="SH51" s="205"/>
      <c r="SI51" s="205"/>
      <c r="SJ51" s="205"/>
      <c r="SK51" s="205"/>
      <c r="SL51" s="205"/>
      <c r="SM51" s="205"/>
      <c r="SN51" s="205"/>
      <c r="SO51" s="205"/>
      <c r="SP51" s="205"/>
      <c r="SQ51" s="205"/>
      <c r="SR51" s="205"/>
      <c r="SS51" s="205"/>
      <c r="ST51" s="205"/>
      <c r="SU51" s="205"/>
      <c r="SV51" s="205"/>
      <c r="SW51" s="205"/>
      <c r="SX51" s="205"/>
      <c r="SY51" s="205"/>
      <c r="SZ51" s="205"/>
      <c r="TA51" s="205"/>
      <c r="TB51" s="205"/>
      <c r="TC51" s="205"/>
      <c r="TD51" s="205"/>
      <c r="TE51" s="205"/>
      <c r="TF51" s="205"/>
      <c r="TG51" s="205"/>
      <c r="TH51" s="205"/>
      <c r="TI51" s="205"/>
      <c r="TJ51" s="205"/>
      <c r="TK51" s="205"/>
      <c r="TL51" s="205"/>
      <c r="TM51" s="205"/>
      <c r="TN51" s="205"/>
      <c r="TO51" s="205"/>
      <c r="TP51" s="205"/>
      <c r="TQ51" s="205"/>
      <c r="TR51" s="205"/>
      <c r="TS51" s="205"/>
      <c r="TT51" s="205"/>
      <c r="TU51" s="205"/>
      <c r="TV51" s="205"/>
      <c r="TW51" s="205"/>
      <c r="TX51" s="205"/>
      <c r="TY51" s="205"/>
      <c r="TZ51" s="205"/>
      <c r="UA51" s="205"/>
      <c r="UB51" s="205"/>
      <c r="UC51" s="205"/>
      <c r="UD51" s="205"/>
      <c r="UE51" s="205"/>
      <c r="UF51" s="205"/>
      <c r="UG51" s="205"/>
      <c r="UH51" s="205"/>
      <c r="UI51" s="205"/>
      <c r="UJ51" s="205"/>
      <c r="UK51" s="205"/>
      <c r="UL51" s="205"/>
      <c r="UM51" s="205"/>
      <c r="UN51" s="205"/>
      <c r="UO51" s="205"/>
      <c r="UP51" s="205"/>
      <c r="UQ51" s="205"/>
      <c r="UR51" s="205"/>
      <c r="US51" s="205"/>
      <c r="UT51" s="205"/>
      <c r="UU51" s="205"/>
      <c r="UV51" s="205"/>
      <c r="UW51" s="205"/>
      <c r="UX51" s="205"/>
      <c r="UY51" s="205"/>
      <c r="UZ51" s="205"/>
      <c r="VA51" s="205"/>
      <c r="VB51" s="205"/>
      <c r="VC51" s="205"/>
      <c r="VD51" s="205"/>
      <c r="VE51" s="205"/>
      <c r="VF51" s="205"/>
      <c r="VG51" s="205"/>
      <c r="VH51" s="205"/>
      <c r="VI51" s="205"/>
      <c r="VJ51" s="205"/>
      <c r="VK51" s="205"/>
      <c r="VL51" s="205"/>
      <c r="VM51" s="205"/>
      <c r="VN51" s="205"/>
      <c r="VO51" s="205"/>
      <c r="VP51" s="205"/>
      <c r="VQ51" s="205"/>
      <c r="VR51" s="205"/>
      <c r="VS51" s="205"/>
      <c r="VT51" s="205"/>
      <c r="VU51" s="205"/>
      <c r="VV51" s="205"/>
      <c r="VW51" s="205"/>
      <c r="VX51" s="205"/>
      <c r="VY51" s="205"/>
      <c r="VZ51" s="205"/>
      <c r="WA51" s="205"/>
      <c r="WB51" s="205"/>
      <c r="WC51" s="205"/>
      <c r="WD51" s="205"/>
      <c r="WE51" s="205"/>
      <c r="WF51" s="205"/>
      <c r="WG51" s="205"/>
      <c r="WH51" s="205"/>
      <c r="WI51" s="205"/>
      <c r="WJ51" s="205"/>
      <c r="WK51" s="205"/>
      <c r="WL51" s="205"/>
      <c r="WM51" s="205"/>
      <c r="WN51" s="205"/>
      <c r="WO51" s="205"/>
      <c r="WP51" s="205"/>
      <c r="WQ51" s="205"/>
      <c r="WR51" s="205"/>
      <c r="WS51" s="205"/>
      <c r="WT51" s="205"/>
      <c r="WU51" s="205"/>
      <c r="WV51" s="205"/>
      <c r="WW51" s="205"/>
      <c r="WX51" s="205"/>
      <c r="WY51" s="205"/>
      <c r="WZ51" s="205"/>
      <c r="XA51" s="205"/>
      <c r="XB51" s="205"/>
      <c r="XC51" s="205"/>
      <c r="XD51" s="205"/>
      <c r="XE51" s="205"/>
      <c r="XF51" s="205"/>
      <c r="XG51" s="205"/>
      <c r="XH51" s="205"/>
      <c r="XI51" s="205"/>
      <c r="XJ51" s="205"/>
      <c r="XK51" s="205"/>
      <c r="XL51" s="205"/>
      <c r="XM51" s="205"/>
      <c r="XN51" s="205"/>
      <c r="XO51" s="205"/>
      <c r="XP51" s="205"/>
      <c r="XQ51" s="205"/>
      <c r="XR51" s="205"/>
      <c r="XS51" s="205"/>
      <c r="XT51" s="205"/>
    </row>
    <row r="52" spans="1:644" customFormat="1">
      <c r="A52" s="161"/>
      <c r="B52" s="92"/>
      <c r="C52" s="165"/>
      <c r="D52" s="166"/>
      <c r="E52" s="166"/>
      <c r="F52" s="164"/>
      <c r="G52" s="165"/>
      <c r="H52" s="166"/>
      <c r="I52" s="166"/>
      <c r="J52" s="164"/>
      <c r="K52" s="205"/>
      <c r="L52" s="205"/>
      <c r="M52" s="161"/>
      <c r="N52" s="92"/>
      <c r="O52" s="165"/>
      <c r="P52" s="166"/>
      <c r="Q52" s="166"/>
      <c r="R52" s="164"/>
      <c r="S52" s="165"/>
      <c r="T52" s="166"/>
      <c r="U52" s="166"/>
      <c r="V52" s="164"/>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205"/>
      <c r="BA52" s="205"/>
      <c r="BB52" s="205"/>
      <c r="BC52" s="205"/>
      <c r="BD52" s="205"/>
      <c r="BE52" s="205"/>
      <c r="BF52" s="205"/>
      <c r="BG52" s="205"/>
      <c r="BH52" s="205"/>
      <c r="BI52" s="205"/>
      <c r="BJ52" s="205"/>
      <c r="BK52" s="205"/>
      <c r="BL52" s="205"/>
      <c r="BM52" s="205"/>
      <c r="BN52" s="205"/>
      <c r="BO52" s="205"/>
      <c r="BP52" s="205"/>
      <c r="BQ52" s="205"/>
      <c r="BR52" s="205"/>
      <c r="BS52" s="205"/>
      <c r="BT52" s="205"/>
      <c r="BU52" s="205"/>
      <c r="BV52" s="205"/>
      <c r="BW52" s="205"/>
      <c r="BX52" s="205"/>
      <c r="BY52" s="205"/>
      <c r="BZ52" s="205"/>
      <c r="CA52" s="205"/>
      <c r="CB52" s="205"/>
      <c r="CC52" s="205"/>
      <c r="CD52" s="205"/>
      <c r="CE52" s="205"/>
      <c r="CF52" s="205"/>
      <c r="CG52" s="205"/>
      <c r="CH52" s="205"/>
      <c r="CI52" s="205"/>
      <c r="CJ52" s="205"/>
      <c r="CK52" s="205"/>
      <c r="CL52" s="205"/>
      <c r="CM52" s="205"/>
      <c r="CN52" s="205"/>
      <c r="CO52" s="205"/>
      <c r="CP52" s="205"/>
      <c r="CQ52" s="205"/>
      <c r="CR52" s="205"/>
      <c r="CS52" s="205"/>
      <c r="CT52" s="205"/>
      <c r="CU52" s="205"/>
      <c r="CV52" s="205"/>
      <c r="CW52" s="205"/>
      <c r="CX52" s="205"/>
      <c r="CY52" s="205"/>
      <c r="CZ52" s="205"/>
      <c r="DA52" s="205"/>
      <c r="DB52" s="205"/>
      <c r="DC52" s="205"/>
      <c r="DD52" s="205"/>
      <c r="DE52" s="205"/>
      <c r="DF52" s="205"/>
      <c r="DG52" s="205"/>
      <c r="DH52" s="205"/>
      <c r="DI52" s="205"/>
      <c r="DJ52" s="205"/>
      <c r="DK52" s="205"/>
      <c r="DL52" s="205"/>
      <c r="DM52" s="205"/>
      <c r="DN52" s="205"/>
      <c r="DO52" s="205"/>
      <c r="DP52" s="205"/>
      <c r="DQ52" s="205"/>
      <c r="DR52" s="205"/>
      <c r="DS52" s="205"/>
      <c r="DT52" s="205"/>
      <c r="DU52" s="205"/>
      <c r="DV52" s="205"/>
      <c r="DW52" s="205"/>
      <c r="DX52" s="205"/>
      <c r="DY52" s="205"/>
      <c r="DZ52" s="205"/>
      <c r="EA52" s="205"/>
      <c r="EB52" s="205"/>
      <c r="EC52" s="205"/>
      <c r="ED52" s="205"/>
      <c r="EE52" s="205"/>
      <c r="EF52" s="205"/>
      <c r="EG52" s="205"/>
      <c r="EH52" s="205"/>
      <c r="EI52" s="205"/>
      <c r="EJ52" s="205"/>
      <c r="EK52" s="205"/>
      <c r="EL52" s="205"/>
      <c r="EM52" s="205"/>
      <c r="EN52" s="205"/>
      <c r="EO52" s="205"/>
      <c r="EP52" s="205"/>
      <c r="EQ52" s="205"/>
      <c r="ER52" s="205"/>
      <c r="ES52" s="205"/>
      <c r="ET52" s="205"/>
      <c r="EU52" s="205"/>
      <c r="EV52" s="205"/>
      <c r="EW52" s="205"/>
      <c r="EX52" s="205"/>
      <c r="EY52" s="205"/>
      <c r="EZ52" s="205"/>
      <c r="FA52" s="205"/>
      <c r="FB52" s="205"/>
      <c r="FC52" s="205"/>
      <c r="FD52" s="205"/>
      <c r="FE52" s="205"/>
      <c r="FF52" s="205"/>
      <c r="FG52" s="205"/>
      <c r="FH52" s="205"/>
      <c r="FI52" s="205"/>
      <c r="FJ52" s="205"/>
      <c r="FK52" s="205"/>
      <c r="FL52" s="205"/>
      <c r="FM52" s="205"/>
      <c r="FN52" s="205"/>
      <c r="FO52" s="205"/>
      <c r="FP52" s="205"/>
      <c r="FQ52" s="205"/>
      <c r="FR52" s="205"/>
      <c r="FS52" s="205"/>
      <c r="FT52" s="205"/>
      <c r="FU52" s="205"/>
      <c r="FV52" s="205"/>
      <c r="FW52" s="205"/>
      <c r="FX52" s="205"/>
      <c r="FY52" s="205"/>
      <c r="FZ52" s="205"/>
      <c r="GA52" s="205"/>
      <c r="GB52" s="205"/>
      <c r="GC52" s="205"/>
      <c r="GD52" s="205"/>
      <c r="GE52" s="205"/>
      <c r="GF52" s="205"/>
      <c r="GG52" s="205"/>
      <c r="GH52" s="205"/>
      <c r="GI52" s="205"/>
      <c r="GJ52" s="205"/>
      <c r="GK52" s="205"/>
      <c r="GL52" s="205"/>
      <c r="GM52" s="205"/>
      <c r="GN52" s="205"/>
      <c r="GO52" s="205"/>
      <c r="GP52" s="205"/>
      <c r="GQ52" s="205"/>
      <c r="GR52" s="205"/>
      <c r="GS52" s="205"/>
      <c r="GT52" s="205"/>
      <c r="GU52" s="205"/>
      <c r="GV52" s="205"/>
      <c r="GW52" s="205"/>
      <c r="GX52" s="205"/>
      <c r="GY52" s="205"/>
      <c r="GZ52" s="205"/>
      <c r="HA52" s="205"/>
      <c r="HB52" s="205"/>
      <c r="HC52" s="205"/>
      <c r="HD52" s="205"/>
      <c r="HE52" s="205"/>
      <c r="HF52" s="205"/>
      <c r="HG52" s="205"/>
      <c r="HH52" s="205"/>
      <c r="HI52" s="205"/>
      <c r="HJ52" s="205"/>
      <c r="HK52" s="205"/>
      <c r="HL52" s="205"/>
      <c r="HM52" s="205"/>
      <c r="HN52" s="205"/>
      <c r="HO52" s="205"/>
      <c r="HP52" s="205"/>
      <c r="HQ52" s="205"/>
      <c r="HR52" s="205"/>
      <c r="HS52" s="205"/>
      <c r="HT52" s="205"/>
      <c r="HU52" s="205"/>
      <c r="HV52" s="205"/>
      <c r="HW52" s="205"/>
      <c r="HX52" s="205"/>
      <c r="HY52" s="205"/>
      <c r="HZ52" s="205"/>
      <c r="IA52" s="205"/>
      <c r="IB52" s="205"/>
      <c r="IC52" s="205"/>
      <c r="ID52" s="205"/>
      <c r="IE52" s="205"/>
      <c r="IF52" s="205"/>
      <c r="IG52" s="205"/>
      <c r="IH52" s="205"/>
      <c r="II52" s="205"/>
      <c r="IJ52" s="205"/>
      <c r="IK52" s="205"/>
      <c r="IL52" s="205"/>
      <c r="IM52" s="205"/>
      <c r="IN52" s="205"/>
      <c r="IO52" s="205"/>
      <c r="IP52" s="205"/>
      <c r="IQ52" s="205"/>
      <c r="IR52" s="205"/>
      <c r="IS52" s="205"/>
      <c r="IT52" s="205"/>
      <c r="IU52" s="205"/>
      <c r="IV52" s="205"/>
      <c r="IW52" s="205"/>
      <c r="IX52" s="205"/>
      <c r="IY52" s="205"/>
      <c r="IZ52" s="205"/>
      <c r="JA52" s="205"/>
      <c r="JB52" s="205"/>
      <c r="JC52" s="205"/>
      <c r="JD52" s="205"/>
      <c r="JE52" s="205"/>
      <c r="JF52" s="205"/>
      <c r="JG52" s="205"/>
      <c r="JH52" s="205"/>
      <c r="JI52" s="205"/>
      <c r="JJ52" s="205"/>
      <c r="JK52" s="205"/>
      <c r="JL52" s="205"/>
      <c r="JM52" s="205"/>
      <c r="JN52" s="205"/>
      <c r="JO52" s="205"/>
      <c r="JP52" s="205"/>
      <c r="JQ52" s="205"/>
      <c r="JR52" s="205"/>
      <c r="JS52" s="205"/>
      <c r="JT52" s="205"/>
      <c r="JU52" s="205"/>
      <c r="JV52" s="205"/>
      <c r="JW52" s="205"/>
      <c r="JX52" s="205"/>
      <c r="JY52" s="205"/>
      <c r="JZ52" s="205"/>
      <c r="KA52" s="205"/>
      <c r="KB52" s="205"/>
      <c r="KC52" s="205"/>
      <c r="KD52" s="205"/>
      <c r="KE52" s="205"/>
      <c r="KF52" s="205"/>
      <c r="KG52" s="205"/>
      <c r="KH52" s="205"/>
      <c r="KI52" s="205"/>
      <c r="KJ52" s="205"/>
      <c r="KK52" s="205"/>
      <c r="KL52" s="205"/>
      <c r="KM52" s="205"/>
      <c r="KN52" s="205"/>
      <c r="KO52" s="205"/>
      <c r="KP52" s="205"/>
      <c r="KQ52" s="205"/>
      <c r="KR52" s="205"/>
      <c r="KS52" s="205"/>
      <c r="KT52" s="205"/>
      <c r="KU52" s="205"/>
      <c r="KV52" s="205"/>
      <c r="KW52" s="205"/>
      <c r="KX52" s="205"/>
      <c r="KY52" s="205"/>
      <c r="KZ52" s="205"/>
      <c r="LA52" s="205"/>
      <c r="LB52" s="205"/>
      <c r="LC52" s="205"/>
      <c r="LD52" s="205"/>
      <c r="LE52" s="205"/>
      <c r="LF52" s="205"/>
      <c r="LG52" s="205"/>
      <c r="LH52" s="205"/>
      <c r="LI52" s="205"/>
      <c r="LJ52" s="205"/>
      <c r="LK52" s="205"/>
      <c r="LL52" s="205"/>
      <c r="LM52" s="205"/>
      <c r="LN52" s="205"/>
      <c r="LO52" s="205"/>
      <c r="LP52" s="205"/>
      <c r="LQ52" s="205"/>
      <c r="LR52" s="205"/>
      <c r="LS52" s="205"/>
      <c r="LT52" s="205"/>
      <c r="LU52" s="205"/>
      <c r="LV52" s="205"/>
      <c r="LW52" s="205"/>
      <c r="LX52" s="205"/>
      <c r="LY52" s="205"/>
      <c r="LZ52" s="205"/>
      <c r="MA52" s="205"/>
      <c r="MB52" s="205"/>
      <c r="MC52" s="205"/>
      <c r="MD52" s="205"/>
      <c r="ME52" s="205"/>
      <c r="MF52" s="205"/>
      <c r="MG52" s="205"/>
      <c r="MH52" s="205"/>
      <c r="MI52" s="205"/>
      <c r="MJ52" s="205"/>
      <c r="MK52" s="205"/>
      <c r="ML52" s="205"/>
      <c r="MM52" s="205"/>
      <c r="MN52" s="205"/>
      <c r="MO52" s="205"/>
      <c r="MP52" s="205"/>
      <c r="MQ52" s="205"/>
      <c r="MR52" s="205"/>
      <c r="MS52" s="205"/>
      <c r="MT52" s="205"/>
      <c r="MU52" s="205"/>
      <c r="MV52" s="205"/>
      <c r="MW52" s="205"/>
      <c r="MX52" s="205"/>
      <c r="MY52" s="205"/>
      <c r="MZ52" s="205"/>
      <c r="NA52" s="205"/>
      <c r="NB52" s="205"/>
      <c r="NC52" s="205"/>
      <c r="ND52" s="205"/>
      <c r="NE52" s="205"/>
      <c r="NF52" s="205"/>
      <c r="NG52" s="205"/>
      <c r="NH52" s="205"/>
      <c r="NI52" s="205"/>
      <c r="NJ52" s="205"/>
      <c r="NK52" s="205"/>
      <c r="NL52" s="205"/>
      <c r="NM52" s="205"/>
      <c r="NN52" s="205"/>
      <c r="NO52" s="205"/>
      <c r="NP52" s="205"/>
      <c r="NQ52" s="205"/>
      <c r="NR52" s="205"/>
      <c r="NS52" s="205"/>
      <c r="NT52" s="205"/>
      <c r="NU52" s="205"/>
      <c r="NV52" s="205"/>
      <c r="NW52" s="205"/>
      <c r="NX52" s="205"/>
      <c r="NY52" s="205"/>
      <c r="NZ52" s="205"/>
      <c r="OA52" s="205"/>
      <c r="OB52" s="205"/>
      <c r="OC52" s="205"/>
      <c r="OD52" s="205"/>
      <c r="OE52" s="205"/>
      <c r="OF52" s="205"/>
      <c r="OG52" s="205"/>
      <c r="OH52" s="205"/>
      <c r="OI52" s="205"/>
      <c r="OJ52" s="205"/>
      <c r="OK52" s="205"/>
      <c r="OL52" s="205"/>
      <c r="OM52" s="205"/>
      <c r="ON52" s="205"/>
      <c r="OO52" s="205"/>
      <c r="OP52" s="205"/>
      <c r="OQ52" s="205"/>
      <c r="OR52" s="205"/>
      <c r="OS52" s="205"/>
      <c r="OT52" s="205"/>
      <c r="OU52" s="205"/>
      <c r="OV52" s="205"/>
      <c r="OW52" s="205"/>
      <c r="OX52" s="205"/>
      <c r="OY52" s="205"/>
      <c r="OZ52" s="205"/>
      <c r="PA52" s="205"/>
      <c r="PB52" s="205"/>
      <c r="PC52" s="205"/>
      <c r="PD52" s="205"/>
      <c r="PE52" s="205"/>
      <c r="PF52" s="205"/>
      <c r="PG52" s="205"/>
      <c r="PH52" s="205"/>
      <c r="PI52" s="205"/>
      <c r="PJ52" s="205"/>
      <c r="PK52" s="205"/>
      <c r="PL52" s="205"/>
      <c r="PM52" s="205"/>
      <c r="PN52" s="205"/>
      <c r="PO52" s="205"/>
      <c r="PP52" s="205"/>
      <c r="PQ52" s="205"/>
      <c r="PR52" s="205"/>
      <c r="PS52" s="205"/>
      <c r="PT52" s="205"/>
      <c r="PU52" s="205"/>
      <c r="PV52" s="205"/>
      <c r="PW52" s="205"/>
      <c r="PX52" s="205"/>
      <c r="PY52" s="205"/>
      <c r="PZ52" s="205"/>
      <c r="QA52" s="205"/>
      <c r="QB52" s="205"/>
      <c r="QC52" s="205"/>
      <c r="QD52" s="205"/>
      <c r="QE52" s="205"/>
      <c r="QF52" s="205"/>
      <c r="QG52" s="205"/>
      <c r="QH52" s="205"/>
      <c r="QI52" s="205"/>
      <c r="QJ52" s="205"/>
      <c r="QK52" s="205"/>
      <c r="QL52" s="205"/>
      <c r="QM52" s="205"/>
      <c r="QN52" s="205"/>
      <c r="QO52" s="205"/>
      <c r="QP52" s="205"/>
      <c r="QQ52" s="205"/>
      <c r="QR52" s="205"/>
      <c r="QS52" s="205"/>
      <c r="QT52" s="205"/>
      <c r="QU52" s="205"/>
      <c r="QV52" s="205"/>
      <c r="QW52" s="205"/>
      <c r="QX52" s="205"/>
      <c r="QY52" s="205"/>
      <c r="QZ52" s="205"/>
      <c r="RA52" s="205"/>
      <c r="RB52" s="205"/>
      <c r="RC52" s="205"/>
      <c r="RD52" s="205"/>
      <c r="RE52" s="205"/>
      <c r="RF52" s="205"/>
      <c r="RG52" s="205"/>
      <c r="RH52" s="205"/>
      <c r="RI52" s="205"/>
      <c r="RJ52" s="205"/>
      <c r="RK52" s="205"/>
      <c r="RL52" s="205"/>
      <c r="RM52" s="205"/>
      <c r="RN52" s="205"/>
      <c r="RO52" s="205"/>
      <c r="RP52" s="205"/>
      <c r="RQ52" s="205"/>
      <c r="RR52" s="205"/>
      <c r="RS52" s="205"/>
      <c r="RT52" s="205"/>
      <c r="RU52" s="205"/>
      <c r="RV52" s="205"/>
      <c r="RW52" s="205"/>
      <c r="RX52" s="205"/>
      <c r="RY52" s="205"/>
      <c r="RZ52" s="205"/>
      <c r="SA52" s="205"/>
      <c r="SB52" s="205"/>
      <c r="SC52" s="205"/>
      <c r="SD52" s="205"/>
      <c r="SE52" s="205"/>
      <c r="SF52" s="205"/>
      <c r="SG52" s="205"/>
      <c r="SH52" s="205"/>
      <c r="SI52" s="205"/>
      <c r="SJ52" s="205"/>
      <c r="SK52" s="205"/>
      <c r="SL52" s="205"/>
      <c r="SM52" s="205"/>
      <c r="SN52" s="205"/>
      <c r="SO52" s="205"/>
      <c r="SP52" s="205"/>
      <c r="SQ52" s="205"/>
      <c r="SR52" s="205"/>
      <c r="SS52" s="205"/>
      <c r="ST52" s="205"/>
      <c r="SU52" s="205"/>
      <c r="SV52" s="205"/>
      <c r="SW52" s="205"/>
      <c r="SX52" s="205"/>
      <c r="SY52" s="205"/>
      <c r="SZ52" s="205"/>
      <c r="TA52" s="205"/>
      <c r="TB52" s="205"/>
      <c r="TC52" s="205"/>
      <c r="TD52" s="205"/>
      <c r="TE52" s="205"/>
      <c r="TF52" s="205"/>
      <c r="TG52" s="205"/>
      <c r="TH52" s="205"/>
      <c r="TI52" s="205"/>
      <c r="TJ52" s="205"/>
      <c r="TK52" s="205"/>
      <c r="TL52" s="205"/>
      <c r="TM52" s="205"/>
      <c r="TN52" s="205"/>
      <c r="TO52" s="205"/>
      <c r="TP52" s="205"/>
      <c r="TQ52" s="205"/>
      <c r="TR52" s="205"/>
      <c r="TS52" s="205"/>
      <c r="TT52" s="205"/>
      <c r="TU52" s="205"/>
      <c r="TV52" s="205"/>
      <c r="TW52" s="205"/>
      <c r="TX52" s="205"/>
      <c r="TY52" s="205"/>
      <c r="TZ52" s="205"/>
      <c r="UA52" s="205"/>
      <c r="UB52" s="205"/>
      <c r="UC52" s="205"/>
      <c r="UD52" s="205"/>
      <c r="UE52" s="205"/>
      <c r="UF52" s="205"/>
      <c r="UG52" s="205"/>
      <c r="UH52" s="205"/>
      <c r="UI52" s="205"/>
      <c r="UJ52" s="205"/>
      <c r="UK52" s="205"/>
      <c r="UL52" s="205"/>
      <c r="UM52" s="205"/>
      <c r="UN52" s="205"/>
      <c r="UO52" s="205"/>
      <c r="UP52" s="205"/>
      <c r="UQ52" s="205"/>
      <c r="UR52" s="205"/>
      <c r="US52" s="205"/>
      <c r="UT52" s="205"/>
      <c r="UU52" s="205"/>
      <c r="UV52" s="205"/>
      <c r="UW52" s="205"/>
      <c r="UX52" s="205"/>
      <c r="UY52" s="205"/>
      <c r="UZ52" s="205"/>
      <c r="VA52" s="205"/>
      <c r="VB52" s="205"/>
      <c r="VC52" s="205"/>
      <c r="VD52" s="205"/>
      <c r="VE52" s="205"/>
      <c r="VF52" s="205"/>
      <c r="VG52" s="205"/>
      <c r="VH52" s="205"/>
      <c r="VI52" s="205"/>
      <c r="VJ52" s="205"/>
      <c r="VK52" s="205"/>
      <c r="VL52" s="205"/>
      <c r="VM52" s="205"/>
      <c r="VN52" s="205"/>
      <c r="VO52" s="205"/>
      <c r="VP52" s="205"/>
      <c r="VQ52" s="205"/>
      <c r="VR52" s="205"/>
      <c r="VS52" s="205"/>
      <c r="VT52" s="205"/>
      <c r="VU52" s="205"/>
      <c r="VV52" s="205"/>
      <c r="VW52" s="205"/>
      <c r="VX52" s="205"/>
      <c r="VY52" s="205"/>
      <c r="VZ52" s="205"/>
      <c r="WA52" s="205"/>
      <c r="WB52" s="205"/>
      <c r="WC52" s="205"/>
      <c r="WD52" s="205"/>
      <c r="WE52" s="205"/>
      <c r="WF52" s="205"/>
      <c r="WG52" s="205"/>
      <c r="WH52" s="205"/>
      <c r="WI52" s="205"/>
      <c r="WJ52" s="205"/>
      <c r="WK52" s="205"/>
      <c r="WL52" s="205"/>
      <c r="WM52" s="205"/>
      <c r="WN52" s="205"/>
      <c r="WO52" s="205"/>
      <c r="WP52" s="205"/>
      <c r="WQ52" s="205"/>
      <c r="WR52" s="205"/>
      <c r="WS52" s="205"/>
      <c r="WT52" s="205"/>
      <c r="WU52" s="205"/>
      <c r="WV52" s="205"/>
      <c r="WW52" s="205"/>
      <c r="WX52" s="205"/>
      <c r="WY52" s="205"/>
      <c r="WZ52" s="205"/>
      <c r="XA52" s="205"/>
      <c r="XB52" s="205"/>
      <c r="XC52" s="205"/>
      <c r="XD52" s="205"/>
      <c r="XE52" s="205"/>
      <c r="XF52" s="205"/>
      <c r="XG52" s="205"/>
      <c r="XH52" s="205"/>
      <c r="XI52" s="205"/>
      <c r="XJ52" s="205"/>
      <c r="XK52" s="205"/>
      <c r="XL52" s="205"/>
      <c r="XM52" s="205"/>
      <c r="XN52" s="205"/>
      <c r="XO52" s="205"/>
      <c r="XP52" s="205"/>
      <c r="XQ52" s="205"/>
      <c r="XR52" s="205"/>
      <c r="XS52" s="205"/>
      <c r="XT52" s="205"/>
    </row>
    <row r="53" spans="1:644" customFormat="1">
      <c r="A53" s="161"/>
      <c r="B53" s="92"/>
      <c r="C53" s="165"/>
      <c r="D53" s="166"/>
      <c r="E53" s="166"/>
      <c r="F53" s="164"/>
      <c r="G53" s="165"/>
      <c r="H53" s="166"/>
      <c r="I53" s="166"/>
      <c r="J53" s="164"/>
      <c r="K53" s="205"/>
      <c r="L53" s="205"/>
      <c r="M53" s="161"/>
      <c r="N53" s="92"/>
      <c r="O53" s="165"/>
      <c r="P53" s="166"/>
      <c r="Q53" s="166"/>
      <c r="R53" s="164"/>
      <c r="S53" s="165"/>
      <c r="T53" s="166"/>
      <c r="U53" s="166"/>
      <c r="V53" s="164"/>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c r="AY53" s="205"/>
      <c r="AZ53" s="205"/>
      <c r="BA53" s="205"/>
      <c r="BB53" s="205"/>
      <c r="BC53" s="205"/>
      <c r="BD53" s="205"/>
      <c r="BE53" s="205"/>
      <c r="BF53" s="205"/>
      <c r="BG53" s="205"/>
      <c r="BH53" s="205"/>
      <c r="BI53" s="205"/>
      <c r="BJ53" s="205"/>
      <c r="BK53" s="205"/>
      <c r="BL53" s="205"/>
      <c r="BM53" s="205"/>
      <c r="BN53" s="205"/>
      <c r="BO53" s="205"/>
      <c r="BP53" s="205"/>
      <c r="BQ53" s="205"/>
      <c r="BR53" s="205"/>
      <c r="BS53" s="205"/>
      <c r="BT53" s="205"/>
      <c r="BU53" s="205"/>
      <c r="BV53" s="205"/>
      <c r="BW53" s="205"/>
      <c r="BX53" s="205"/>
      <c r="BY53" s="205"/>
      <c r="BZ53" s="205"/>
      <c r="CA53" s="205"/>
      <c r="CB53" s="205"/>
      <c r="CC53" s="205"/>
      <c r="CD53" s="205"/>
      <c r="CE53" s="205"/>
      <c r="CF53" s="205"/>
      <c r="CG53" s="205"/>
      <c r="CH53" s="205"/>
      <c r="CI53" s="205"/>
      <c r="CJ53" s="205"/>
      <c r="CK53" s="205"/>
      <c r="CL53" s="205"/>
      <c r="CM53" s="205"/>
      <c r="CN53" s="205"/>
      <c r="CO53" s="205"/>
      <c r="CP53" s="205"/>
      <c r="CQ53" s="205"/>
      <c r="CR53" s="205"/>
      <c r="CS53" s="205"/>
      <c r="CT53" s="205"/>
      <c r="CU53" s="205"/>
      <c r="CV53" s="205"/>
      <c r="CW53" s="205"/>
      <c r="CX53" s="205"/>
      <c r="CY53" s="205"/>
      <c r="CZ53" s="205"/>
      <c r="DA53" s="205"/>
      <c r="DB53" s="205"/>
      <c r="DC53" s="205"/>
      <c r="DD53" s="205"/>
      <c r="DE53" s="205"/>
      <c r="DF53" s="205"/>
      <c r="DG53" s="205"/>
      <c r="DH53" s="205"/>
      <c r="DI53" s="205"/>
      <c r="DJ53" s="205"/>
      <c r="DK53" s="205"/>
      <c r="DL53" s="205"/>
      <c r="DM53" s="205"/>
      <c r="DN53" s="205"/>
      <c r="DO53" s="205"/>
      <c r="DP53" s="205"/>
      <c r="DQ53" s="205"/>
      <c r="DR53" s="205"/>
      <c r="DS53" s="205"/>
      <c r="DT53" s="205"/>
      <c r="DU53" s="205"/>
      <c r="DV53" s="205"/>
      <c r="DW53" s="205"/>
      <c r="DX53" s="205"/>
      <c r="DY53" s="205"/>
      <c r="DZ53" s="205"/>
      <c r="EA53" s="205"/>
      <c r="EB53" s="205"/>
      <c r="EC53" s="205"/>
      <c r="ED53" s="205"/>
      <c r="EE53" s="205"/>
      <c r="EF53" s="205"/>
      <c r="EG53" s="205"/>
      <c r="EH53" s="205"/>
      <c r="EI53" s="205"/>
      <c r="EJ53" s="205"/>
      <c r="EK53" s="205"/>
      <c r="EL53" s="205"/>
      <c r="EM53" s="205"/>
      <c r="EN53" s="205"/>
      <c r="EO53" s="205"/>
      <c r="EP53" s="205"/>
      <c r="EQ53" s="205"/>
      <c r="ER53" s="205"/>
      <c r="ES53" s="205"/>
      <c r="ET53" s="205"/>
      <c r="EU53" s="205"/>
      <c r="EV53" s="205"/>
      <c r="EW53" s="205"/>
      <c r="EX53" s="205"/>
      <c r="EY53" s="205"/>
      <c r="EZ53" s="205"/>
      <c r="FA53" s="205"/>
      <c r="FB53" s="205"/>
      <c r="FC53" s="205"/>
      <c r="FD53" s="205"/>
      <c r="FE53" s="205"/>
      <c r="FF53" s="205"/>
      <c r="FG53" s="205"/>
      <c r="FH53" s="205"/>
      <c r="FI53" s="205"/>
      <c r="FJ53" s="205"/>
      <c r="FK53" s="205"/>
      <c r="FL53" s="205"/>
      <c r="FM53" s="205"/>
      <c r="FN53" s="205"/>
      <c r="FO53" s="205"/>
      <c r="FP53" s="205"/>
      <c r="FQ53" s="205"/>
      <c r="FR53" s="205"/>
      <c r="FS53" s="205"/>
      <c r="FT53" s="205"/>
      <c r="FU53" s="205"/>
      <c r="FV53" s="205"/>
      <c r="FW53" s="205"/>
      <c r="FX53" s="205"/>
      <c r="FY53" s="205"/>
      <c r="FZ53" s="205"/>
      <c r="GA53" s="205"/>
      <c r="GB53" s="205"/>
      <c r="GC53" s="205"/>
      <c r="GD53" s="205"/>
      <c r="GE53" s="205"/>
      <c r="GF53" s="205"/>
      <c r="GG53" s="205"/>
      <c r="GH53" s="205"/>
      <c r="GI53" s="205"/>
      <c r="GJ53" s="205"/>
      <c r="GK53" s="205"/>
      <c r="GL53" s="205"/>
      <c r="GM53" s="205"/>
      <c r="GN53" s="205"/>
      <c r="GO53" s="205"/>
      <c r="GP53" s="205"/>
      <c r="GQ53" s="205"/>
      <c r="GR53" s="205"/>
      <c r="GS53" s="205"/>
      <c r="GT53" s="205"/>
      <c r="GU53" s="205"/>
      <c r="GV53" s="205"/>
      <c r="GW53" s="205"/>
      <c r="GX53" s="205"/>
      <c r="GY53" s="205"/>
      <c r="GZ53" s="205"/>
      <c r="HA53" s="205"/>
      <c r="HB53" s="205"/>
      <c r="HC53" s="205"/>
      <c r="HD53" s="205"/>
      <c r="HE53" s="205"/>
      <c r="HF53" s="205"/>
      <c r="HG53" s="205"/>
      <c r="HH53" s="205"/>
      <c r="HI53" s="205"/>
      <c r="HJ53" s="205"/>
      <c r="HK53" s="205"/>
      <c r="HL53" s="205"/>
      <c r="HM53" s="205"/>
      <c r="HN53" s="205"/>
      <c r="HO53" s="205"/>
      <c r="HP53" s="205"/>
      <c r="HQ53" s="205"/>
      <c r="HR53" s="205"/>
      <c r="HS53" s="205"/>
      <c r="HT53" s="205"/>
      <c r="HU53" s="205"/>
      <c r="HV53" s="205"/>
      <c r="HW53" s="205"/>
      <c r="HX53" s="205"/>
      <c r="HY53" s="205"/>
      <c r="HZ53" s="205"/>
      <c r="IA53" s="205"/>
      <c r="IB53" s="205"/>
      <c r="IC53" s="205"/>
      <c r="ID53" s="205"/>
      <c r="IE53" s="205"/>
      <c r="IF53" s="205"/>
      <c r="IG53" s="205"/>
      <c r="IH53" s="205"/>
      <c r="II53" s="205"/>
      <c r="IJ53" s="205"/>
      <c r="IK53" s="205"/>
      <c r="IL53" s="205"/>
      <c r="IM53" s="205"/>
      <c r="IN53" s="205"/>
      <c r="IO53" s="205"/>
      <c r="IP53" s="205"/>
      <c r="IQ53" s="205"/>
      <c r="IR53" s="205"/>
      <c r="IS53" s="205"/>
      <c r="IT53" s="205"/>
      <c r="IU53" s="205"/>
      <c r="IV53" s="205"/>
      <c r="IW53" s="205"/>
      <c r="IX53" s="205"/>
      <c r="IY53" s="205"/>
      <c r="IZ53" s="205"/>
      <c r="JA53" s="205"/>
      <c r="JB53" s="205"/>
      <c r="JC53" s="205"/>
      <c r="JD53" s="205"/>
      <c r="JE53" s="205"/>
      <c r="JF53" s="205"/>
      <c r="JG53" s="205"/>
      <c r="JH53" s="205"/>
      <c r="JI53" s="205"/>
      <c r="JJ53" s="205"/>
      <c r="JK53" s="205"/>
      <c r="JL53" s="205"/>
      <c r="JM53" s="205"/>
      <c r="JN53" s="205"/>
      <c r="JO53" s="205"/>
      <c r="JP53" s="205"/>
      <c r="JQ53" s="205"/>
      <c r="JR53" s="205"/>
      <c r="JS53" s="205"/>
      <c r="JT53" s="205"/>
      <c r="JU53" s="205"/>
      <c r="JV53" s="205"/>
      <c r="JW53" s="205"/>
      <c r="JX53" s="205"/>
      <c r="JY53" s="205"/>
      <c r="JZ53" s="205"/>
      <c r="KA53" s="205"/>
      <c r="KB53" s="205"/>
      <c r="KC53" s="205"/>
      <c r="KD53" s="205"/>
      <c r="KE53" s="205"/>
      <c r="KF53" s="205"/>
      <c r="KG53" s="205"/>
      <c r="KH53" s="205"/>
      <c r="KI53" s="205"/>
      <c r="KJ53" s="205"/>
      <c r="KK53" s="205"/>
      <c r="KL53" s="205"/>
      <c r="KM53" s="205"/>
      <c r="KN53" s="205"/>
      <c r="KO53" s="205"/>
      <c r="KP53" s="205"/>
      <c r="KQ53" s="205"/>
      <c r="KR53" s="205"/>
      <c r="KS53" s="205"/>
      <c r="KT53" s="205"/>
      <c r="KU53" s="205"/>
      <c r="KV53" s="205"/>
      <c r="KW53" s="205"/>
      <c r="KX53" s="205"/>
      <c r="KY53" s="205"/>
      <c r="KZ53" s="205"/>
      <c r="LA53" s="205"/>
      <c r="LB53" s="205"/>
      <c r="LC53" s="205"/>
      <c r="LD53" s="205"/>
      <c r="LE53" s="205"/>
      <c r="LF53" s="205"/>
      <c r="LG53" s="205"/>
      <c r="LH53" s="205"/>
      <c r="LI53" s="205"/>
      <c r="LJ53" s="205"/>
      <c r="LK53" s="205"/>
      <c r="LL53" s="205"/>
      <c r="LM53" s="205"/>
      <c r="LN53" s="205"/>
      <c r="LO53" s="205"/>
      <c r="LP53" s="205"/>
      <c r="LQ53" s="205"/>
      <c r="LR53" s="205"/>
      <c r="LS53" s="205"/>
      <c r="LT53" s="205"/>
      <c r="LU53" s="205"/>
      <c r="LV53" s="205"/>
      <c r="LW53" s="205"/>
      <c r="LX53" s="205"/>
      <c r="LY53" s="205"/>
      <c r="LZ53" s="205"/>
      <c r="MA53" s="205"/>
      <c r="MB53" s="205"/>
      <c r="MC53" s="205"/>
      <c r="MD53" s="205"/>
      <c r="ME53" s="205"/>
      <c r="MF53" s="205"/>
      <c r="MG53" s="205"/>
      <c r="MH53" s="205"/>
      <c r="MI53" s="205"/>
      <c r="MJ53" s="205"/>
      <c r="MK53" s="205"/>
      <c r="ML53" s="205"/>
      <c r="MM53" s="205"/>
      <c r="MN53" s="205"/>
      <c r="MO53" s="205"/>
      <c r="MP53" s="205"/>
      <c r="MQ53" s="205"/>
      <c r="MR53" s="205"/>
      <c r="MS53" s="205"/>
      <c r="MT53" s="205"/>
      <c r="MU53" s="205"/>
      <c r="MV53" s="205"/>
      <c r="MW53" s="205"/>
      <c r="MX53" s="205"/>
      <c r="MY53" s="205"/>
      <c r="MZ53" s="205"/>
      <c r="NA53" s="205"/>
      <c r="NB53" s="205"/>
      <c r="NC53" s="205"/>
      <c r="ND53" s="205"/>
      <c r="NE53" s="205"/>
      <c r="NF53" s="205"/>
      <c r="NG53" s="205"/>
      <c r="NH53" s="205"/>
      <c r="NI53" s="205"/>
      <c r="NJ53" s="205"/>
      <c r="NK53" s="205"/>
      <c r="NL53" s="205"/>
      <c r="NM53" s="205"/>
      <c r="NN53" s="205"/>
      <c r="NO53" s="205"/>
      <c r="NP53" s="205"/>
      <c r="NQ53" s="205"/>
      <c r="NR53" s="205"/>
      <c r="NS53" s="205"/>
      <c r="NT53" s="205"/>
      <c r="NU53" s="205"/>
      <c r="NV53" s="205"/>
      <c r="NW53" s="205"/>
      <c r="NX53" s="205"/>
      <c r="NY53" s="205"/>
      <c r="NZ53" s="205"/>
      <c r="OA53" s="205"/>
      <c r="OB53" s="205"/>
      <c r="OC53" s="205"/>
      <c r="OD53" s="205"/>
      <c r="OE53" s="205"/>
      <c r="OF53" s="205"/>
      <c r="OG53" s="205"/>
      <c r="OH53" s="205"/>
      <c r="OI53" s="205"/>
      <c r="OJ53" s="205"/>
      <c r="OK53" s="205"/>
      <c r="OL53" s="205"/>
      <c r="OM53" s="205"/>
      <c r="ON53" s="205"/>
      <c r="OO53" s="205"/>
      <c r="OP53" s="205"/>
      <c r="OQ53" s="205"/>
      <c r="OR53" s="205"/>
      <c r="OS53" s="205"/>
      <c r="OT53" s="205"/>
      <c r="OU53" s="205"/>
      <c r="OV53" s="205"/>
      <c r="OW53" s="205"/>
      <c r="OX53" s="205"/>
      <c r="OY53" s="205"/>
      <c r="OZ53" s="205"/>
      <c r="PA53" s="205"/>
      <c r="PB53" s="205"/>
      <c r="PC53" s="205"/>
      <c r="PD53" s="205"/>
      <c r="PE53" s="205"/>
      <c r="PF53" s="205"/>
      <c r="PG53" s="205"/>
      <c r="PH53" s="205"/>
      <c r="PI53" s="205"/>
      <c r="PJ53" s="205"/>
      <c r="PK53" s="205"/>
      <c r="PL53" s="205"/>
      <c r="PM53" s="205"/>
      <c r="PN53" s="205"/>
      <c r="PO53" s="205"/>
      <c r="PP53" s="205"/>
      <c r="PQ53" s="205"/>
      <c r="PR53" s="205"/>
      <c r="PS53" s="205"/>
      <c r="PT53" s="205"/>
      <c r="PU53" s="205"/>
      <c r="PV53" s="205"/>
      <c r="PW53" s="205"/>
      <c r="PX53" s="205"/>
      <c r="PY53" s="205"/>
      <c r="PZ53" s="205"/>
      <c r="QA53" s="205"/>
      <c r="QB53" s="205"/>
      <c r="QC53" s="205"/>
      <c r="QD53" s="205"/>
      <c r="QE53" s="205"/>
      <c r="QF53" s="205"/>
      <c r="QG53" s="205"/>
      <c r="QH53" s="205"/>
      <c r="QI53" s="205"/>
      <c r="QJ53" s="205"/>
      <c r="QK53" s="205"/>
      <c r="QL53" s="205"/>
      <c r="QM53" s="205"/>
      <c r="QN53" s="205"/>
      <c r="QO53" s="205"/>
      <c r="QP53" s="205"/>
      <c r="QQ53" s="205"/>
      <c r="QR53" s="205"/>
      <c r="QS53" s="205"/>
      <c r="QT53" s="205"/>
      <c r="QU53" s="205"/>
      <c r="QV53" s="205"/>
      <c r="QW53" s="205"/>
      <c r="QX53" s="205"/>
      <c r="QY53" s="205"/>
      <c r="QZ53" s="205"/>
      <c r="RA53" s="205"/>
      <c r="RB53" s="205"/>
      <c r="RC53" s="205"/>
      <c r="RD53" s="205"/>
      <c r="RE53" s="205"/>
      <c r="RF53" s="205"/>
      <c r="RG53" s="205"/>
      <c r="RH53" s="205"/>
      <c r="RI53" s="205"/>
      <c r="RJ53" s="205"/>
      <c r="RK53" s="205"/>
      <c r="RL53" s="205"/>
      <c r="RM53" s="205"/>
      <c r="RN53" s="205"/>
      <c r="RO53" s="205"/>
      <c r="RP53" s="205"/>
      <c r="RQ53" s="205"/>
      <c r="RR53" s="205"/>
      <c r="RS53" s="205"/>
      <c r="RT53" s="205"/>
      <c r="RU53" s="205"/>
      <c r="RV53" s="205"/>
      <c r="RW53" s="205"/>
      <c r="RX53" s="205"/>
      <c r="RY53" s="205"/>
      <c r="RZ53" s="205"/>
      <c r="SA53" s="205"/>
      <c r="SB53" s="205"/>
      <c r="SC53" s="205"/>
      <c r="SD53" s="205"/>
      <c r="SE53" s="205"/>
      <c r="SF53" s="205"/>
      <c r="SG53" s="205"/>
      <c r="SH53" s="205"/>
      <c r="SI53" s="205"/>
      <c r="SJ53" s="205"/>
      <c r="SK53" s="205"/>
      <c r="SL53" s="205"/>
      <c r="SM53" s="205"/>
      <c r="SN53" s="205"/>
      <c r="SO53" s="205"/>
      <c r="SP53" s="205"/>
      <c r="SQ53" s="205"/>
      <c r="SR53" s="205"/>
      <c r="SS53" s="205"/>
      <c r="ST53" s="205"/>
      <c r="SU53" s="205"/>
      <c r="SV53" s="205"/>
      <c r="SW53" s="205"/>
      <c r="SX53" s="205"/>
      <c r="SY53" s="205"/>
      <c r="SZ53" s="205"/>
      <c r="TA53" s="205"/>
      <c r="TB53" s="205"/>
      <c r="TC53" s="205"/>
      <c r="TD53" s="205"/>
      <c r="TE53" s="205"/>
      <c r="TF53" s="205"/>
      <c r="TG53" s="205"/>
      <c r="TH53" s="205"/>
      <c r="TI53" s="205"/>
      <c r="TJ53" s="205"/>
      <c r="TK53" s="205"/>
      <c r="TL53" s="205"/>
      <c r="TM53" s="205"/>
      <c r="TN53" s="205"/>
      <c r="TO53" s="205"/>
      <c r="TP53" s="205"/>
      <c r="TQ53" s="205"/>
      <c r="TR53" s="205"/>
      <c r="TS53" s="205"/>
      <c r="TT53" s="205"/>
      <c r="TU53" s="205"/>
      <c r="TV53" s="205"/>
      <c r="TW53" s="205"/>
      <c r="TX53" s="205"/>
      <c r="TY53" s="205"/>
      <c r="TZ53" s="205"/>
      <c r="UA53" s="205"/>
      <c r="UB53" s="205"/>
      <c r="UC53" s="205"/>
      <c r="UD53" s="205"/>
      <c r="UE53" s="205"/>
      <c r="UF53" s="205"/>
      <c r="UG53" s="205"/>
      <c r="UH53" s="205"/>
      <c r="UI53" s="205"/>
      <c r="UJ53" s="205"/>
      <c r="UK53" s="205"/>
      <c r="UL53" s="205"/>
      <c r="UM53" s="205"/>
      <c r="UN53" s="205"/>
      <c r="UO53" s="205"/>
      <c r="UP53" s="205"/>
      <c r="UQ53" s="205"/>
      <c r="UR53" s="205"/>
      <c r="US53" s="205"/>
      <c r="UT53" s="205"/>
      <c r="UU53" s="205"/>
      <c r="UV53" s="205"/>
      <c r="UW53" s="205"/>
      <c r="UX53" s="205"/>
      <c r="UY53" s="205"/>
      <c r="UZ53" s="205"/>
      <c r="VA53" s="205"/>
      <c r="VB53" s="205"/>
      <c r="VC53" s="205"/>
      <c r="VD53" s="205"/>
      <c r="VE53" s="205"/>
      <c r="VF53" s="205"/>
      <c r="VG53" s="205"/>
      <c r="VH53" s="205"/>
      <c r="VI53" s="205"/>
      <c r="VJ53" s="205"/>
      <c r="VK53" s="205"/>
      <c r="VL53" s="205"/>
      <c r="VM53" s="205"/>
      <c r="VN53" s="205"/>
      <c r="VO53" s="205"/>
      <c r="VP53" s="205"/>
      <c r="VQ53" s="205"/>
      <c r="VR53" s="205"/>
      <c r="VS53" s="205"/>
      <c r="VT53" s="205"/>
      <c r="VU53" s="205"/>
      <c r="VV53" s="205"/>
      <c r="VW53" s="205"/>
      <c r="VX53" s="205"/>
      <c r="VY53" s="205"/>
      <c r="VZ53" s="205"/>
      <c r="WA53" s="205"/>
      <c r="WB53" s="205"/>
      <c r="WC53" s="205"/>
      <c r="WD53" s="205"/>
      <c r="WE53" s="205"/>
      <c r="WF53" s="205"/>
      <c r="WG53" s="205"/>
      <c r="WH53" s="205"/>
      <c r="WI53" s="205"/>
      <c r="WJ53" s="205"/>
      <c r="WK53" s="205"/>
      <c r="WL53" s="205"/>
      <c r="WM53" s="205"/>
      <c r="WN53" s="205"/>
      <c r="WO53" s="205"/>
      <c r="WP53" s="205"/>
      <c r="WQ53" s="205"/>
      <c r="WR53" s="205"/>
      <c r="WS53" s="205"/>
      <c r="WT53" s="205"/>
      <c r="WU53" s="205"/>
      <c r="WV53" s="205"/>
      <c r="WW53" s="205"/>
      <c r="WX53" s="205"/>
      <c r="WY53" s="205"/>
      <c r="WZ53" s="205"/>
      <c r="XA53" s="205"/>
      <c r="XB53" s="205"/>
      <c r="XC53" s="205"/>
      <c r="XD53" s="205"/>
      <c r="XE53" s="205"/>
      <c r="XF53" s="205"/>
      <c r="XG53" s="205"/>
      <c r="XH53" s="205"/>
      <c r="XI53" s="205"/>
      <c r="XJ53" s="205"/>
      <c r="XK53" s="205"/>
      <c r="XL53" s="205"/>
      <c r="XM53" s="205"/>
      <c r="XN53" s="205"/>
      <c r="XO53" s="205"/>
      <c r="XP53" s="205"/>
      <c r="XQ53" s="205"/>
      <c r="XR53" s="205"/>
      <c r="XS53" s="205"/>
      <c r="XT53" s="205"/>
    </row>
    <row r="54" spans="1:644" customFormat="1">
      <c r="A54" s="161"/>
      <c r="B54" s="92"/>
      <c r="C54" s="165"/>
      <c r="D54" s="166"/>
      <c r="E54" s="166"/>
      <c r="F54" s="164"/>
      <c r="G54" s="165"/>
      <c r="H54" s="166"/>
      <c r="I54" s="166"/>
      <c r="J54" s="164"/>
      <c r="K54" s="205"/>
      <c r="L54" s="205"/>
      <c r="M54" s="161"/>
      <c r="N54" s="92"/>
      <c r="O54" s="165"/>
      <c r="P54" s="166"/>
      <c r="Q54" s="166"/>
      <c r="R54" s="164"/>
      <c r="S54" s="165"/>
      <c r="T54" s="166"/>
      <c r="U54" s="166"/>
      <c r="V54" s="164"/>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05"/>
      <c r="BC54" s="205"/>
      <c r="BD54" s="205"/>
      <c r="BE54" s="205"/>
      <c r="BF54" s="205"/>
      <c r="BG54" s="205"/>
      <c r="BH54" s="205"/>
      <c r="BI54" s="205"/>
      <c r="BJ54" s="205"/>
      <c r="BK54" s="205"/>
      <c r="BL54" s="205"/>
      <c r="BM54" s="205"/>
      <c r="BN54" s="205"/>
      <c r="BO54" s="205"/>
      <c r="BP54" s="205"/>
      <c r="BQ54" s="205"/>
      <c r="BR54" s="205"/>
      <c r="BS54" s="205"/>
      <c r="BT54" s="205"/>
      <c r="BU54" s="205"/>
      <c r="BV54" s="205"/>
      <c r="BW54" s="205"/>
      <c r="BX54" s="205"/>
      <c r="BY54" s="205"/>
      <c r="BZ54" s="205"/>
      <c r="CA54" s="205"/>
      <c r="CB54" s="205"/>
      <c r="CC54" s="205"/>
      <c r="CD54" s="205"/>
      <c r="CE54" s="205"/>
      <c r="CF54" s="205"/>
      <c r="CG54" s="205"/>
      <c r="CH54" s="205"/>
      <c r="CI54" s="205"/>
      <c r="CJ54" s="205"/>
      <c r="CK54" s="205"/>
      <c r="CL54" s="205"/>
      <c r="CM54" s="205"/>
      <c r="CN54" s="205"/>
      <c r="CO54" s="205"/>
      <c r="CP54" s="205"/>
      <c r="CQ54" s="205"/>
      <c r="CR54" s="205"/>
      <c r="CS54" s="205"/>
      <c r="CT54" s="205"/>
      <c r="CU54" s="205"/>
      <c r="CV54" s="205"/>
      <c r="CW54" s="205"/>
      <c r="CX54" s="205"/>
      <c r="CY54" s="205"/>
      <c r="CZ54" s="205"/>
      <c r="DA54" s="205"/>
      <c r="DB54" s="205"/>
      <c r="DC54" s="205"/>
      <c r="DD54" s="205"/>
      <c r="DE54" s="205"/>
      <c r="DF54" s="205"/>
      <c r="DG54" s="205"/>
      <c r="DH54" s="205"/>
      <c r="DI54" s="205"/>
      <c r="DJ54" s="205"/>
      <c r="DK54" s="205"/>
      <c r="DL54" s="205"/>
      <c r="DM54" s="205"/>
      <c r="DN54" s="205"/>
      <c r="DO54" s="205"/>
      <c r="DP54" s="205"/>
      <c r="DQ54" s="205"/>
      <c r="DR54" s="205"/>
      <c r="DS54" s="205"/>
      <c r="DT54" s="205"/>
      <c r="DU54" s="205"/>
      <c r="DV54" s="205"/>
      <c r="DW54" s="205"/>
      <c r="DX54" s="205"/>
      <c r="DY54" s="205"/>
      <c r="DZ54" s="205"/>
      <c r="EA54" s="205"/>
      <c r="EB54" s="205"/>
      <c r="EC54" s="205"/>
      <c r="ED54" s="205"/>
      <c r="EE54" s="205"/>
      <c r="EF54" s="205"/>
      <c r="EG54" s="205"/>
      <c r="EH54" s="205"/>
      <c r="EI54" s="205"/>
      <c r="EJ54" s="205"/>
      <c r="EK54" s="205"/>
      <c r="EL54" s="205"/>
      <c r="EM54" s="205"/>
      <c r="EN54" s="205"/>
      <c r="EO54" s="205"/>
      <c r="EP54" s="205"/>
      <c r="EQ54" s="205"/>
      <c r="ER54" s="205"/>
      <c r="ES54" s="205"/>
      <c r="ET54" s="205"/>
      <c r="EU54" s="205"/>
      <c r="EV54" s="205"/>
      <c r="EW54" s="205"/>
      <c r="EX54" s="205"/>
      <c r="EY54" s="205"/>
      <c r="EZ54" s="205"/>
      <c r="FA54" s="205"/>
      <c r="FB54" s="205"/>
      <c r="FC54" s="205"/>
      <c r="FD54" s="205"/>
      <c r="FE54" s="205"/>
      <c r="FF54" s="205"/>
      <c r="FG54" s="205"/>
      <c r="FH54" s="205"/>
      <c r="FI54" s="205"/>
      <c r="FJ54" s="205"/>
      <c r="FK54" s="205"/>
      <c r="FL54" s="205"/>
      <c r="FM54" s="205"/>
      <c r="FN54" s="205"/>
      <c r="FO54" s="205"/>
      <c r="FP54" s="205"/>
      <c r="FQ54" s="205"/>
      <c r="FR54" s="205"/>
      <c r="FS54" s="205"/>
      <c r="FT54" s="205"/>
      <c r="FU54" s="205"/>
      <c r="FV54" s="205"/>
      <c r="FW54" s="205"/>
      <c r="FX54" s="205"/>
      <c r="FY54" s="205"/>
      <c r="FZ54" s="205"/>
      <c r="GA54" s="205"/>
      <c r="GB54" s="205"/>
      <c r="GC54" s="205"/>
      <c r="GD54" s="205"/>
      <c r="GE54" s="205"/>
      <c r="GF54" s="205"/>
      <c r="GG54" s="205"/>
      <c r="GH54" s="205"/>
      <c r="GI54" s="205"/>
      <c r="GJ54" s="205"/>
      <c r="GK54" s="205"/>
      <c r="GL54" s="205"/>
      <c r="GM54" s="205"/>
      <c r="GN54" s="205"/>
      <c r="GO54" s="205"/>
      <c r="GP54" s="205"/>
      <c r="GQ54" s="205"/>
      <c r="GR54" s="205"/>
      <c r="GS54" s="205"/>
      <c r="GT54" s="205"/>
      <c r="GU54" s="205"/>
      <c r="GV54" s="205"/>
      <c r="GW54" s="205"/>
      <c r="GX54" s="205"/>
      <c r="GY54" s="205"/>
      <c r="GZ54" s="205"/>
      <c r="HA54" s="205"/>
      <c r="HB54" s="205"/>
      <c r="HC54" s="205"/>
      <c r="HD54" s="205"/>
      <c r="HE54" s="205"/>
      <c r="HF54" s="205"/>
      <c r="HG54" s="205"/>
      <c r="HH54" s="205"/>
      <c r="HI54" s="205"/>
      <c r="HJ54" s="205"/>
      <c r="HK54" s="205"/>
      <c r="HL54" s="205"/>
      <c r="HM54" s="205"/>
      <c r="HN54" s="205"/>
      <c r="HO54" s="205"/>
      <c r="HP54" s="205"/>
      <c r="HQ54" s="205"/>
      <c r="HR54" s="205"/>
      <c r="HS54" s="205"/>
      <c r="HT54" s="205"/>
      <c r="HU54" s="205"/>
      <c r="HV54" s="205"/>
      <c r="HW54" s="205"/>
      <c r="HX54" s="205"/>
      <c r="HY54" s="205"/>
      <c r="HZ54" s="205"/>
      <c r="IA54" s="205"/>
      <c r="IB54" s="205"/>
      <c r="IC54" s="205"/>
      <c r="ID54" s="205"/>
      <c r="IE54" s="205"/>
      <c r="IF54" s="205"/>
      <c r="IG54" s="205"/>
      <c r="IH54" s="205"/>
      <c r="II54" s="205"/>
      <c r="IJ54" s="205"/>
      <c r="IK54" s="205"/>
      <c r="IL54" s="205"/>
      <c r="IM54" s="205"/>
      <c r="IN54" s="205"/>
      <c r="IO54" s="205"/>
      <c r="IP54" s="205"/>
      <c r="IQ54" s="205"/>
      <c r="IR54" s="205"/>
      <c r="IS54" s="205"/>
      <c r="IT54" s="205"/>
      <c r="IU54" s="205"/>
      <c r="IV54" s="205"/>
      <c r="IW54" s="205"/>
      <c r="IX54" s="205"/>
      <c r="IY54" s="205"/>
      <c r="IZ54" s="205"/>
      <c r="JA54" s="205"/>
      <c r="JB54" s="205"/>
      <c r="JC54" s="205"/>
      <c r="JD54" s="205"/>
      <c r="JE54" s="205"/>
      <c r="JF54" s="205"/>
      <c r="JG54" s="205"/>
      <c r="JH54" s="205"/>
      <c r="JI54" s="205"/>
      <c r="JJ54" s="205"/>
      <c r="JK54" s="205"/>
      <c r="JL54" s="205"/>
      <c r="JM54" s="205"/>
      <c r="JN54" s="205"/>
      <c r="JO54" s="205"/>
      <c r="JP54" s="205"/>
      <c r="JQ54" s="205"/>
      <c r="JR54" s="205"/>
      <c r="JS54" s="205"/>
      <c r="JT54" s="205"/>
      <c r="JU54" s="205"/>
      <c r="JV54" s="205"/>
      <c r="JW54" s="205"/>
      <c r="JX54" s="205"/>
      <c r="JY54" s="205"/>
      <c r="JZ54" s="205"/>
      <c r="KA54" s="205"/>
      <c r="KB54" s="205"/>
      <c r="KC54" s="205"/>
      <c r="KD54" s="205"/>
      <c r="KE54" s="205"/>
      <c r="KF54" s="205"/>
      <c r="KG54" s="205"/>
      <c r="KH54" s="205"/>
      <c r="KI54" s="205"/>
      <c r="KJ54" s="205"/>
      <c r="KK54" s="205"/>
      <c r="KL54" s="205"/>
      <c r="KM54" s="205"/>
      <c r="KN54" s="205"/>
      <c r="KO54" s="205"/>
      <c r="KP54" s="205"/>
      <c r="KQ54" s="205"/>
      <c r="KR54" s="205"/>
      <c r="KS54" s="205"/>
      <c r="KT54" s="205"/>
      <c r="KU54" s="205"/>
      <c r="KV54" s="205"/>
      <c r="KW54" s="205"/>
      <c r="KX54" s="205"/>
      <c r="KY54" s="205"/>
      <c r="KZ54" s="205"/>
      <c r="LA54" s="205"/>
      <c r="LB54" s="205"/>
      <c r="LC54" s="205"/>
      <c r="LD54" s="205"/>
      <c r="LE54" s="205"/>
      <c r="LF54" s="205"/>
      <c r="LG54" s="205"/>
      <c r="LH54" s="205"/>
      <c r="LI54" s="205"/>
      <c r="LJ54" s="205"/>
      <c r="LK54" s="205"/>
      <c r="LL54" s="205"/>
      <c r="LM54" s="205"/>
      <c r="LN54" s="205"/>
      <c r="LO54" s="205"/>
      <c r="LP54" s="205"/>
      <c r="LQ54" s="205"/>
      <c r="LR54" s="205"/>
      <c r="LS54" s="205"/>
      <c r="LT54" s="205"/>
      <c r="LU54" s="205"/>
      <c r="LV54" s="205"/>
      <c r="LW54" s="205"/>
      <c r="LX54" s="205"/>
      <c r="LY54" s="205"/>
      <c r="LZ54" s="205"/>
      <c r="MA54" s="205"/>
      <c r="MB54" s="205"/>
      <c r="MC54" s="205"/>
      <c r="MD54" s="205"/>
      <c r="ME54" s="205"/>
      <c r="MF54" s="205"/>
      <c r="MG54" s="205"/>
      <c r="MH54" s="205"/>
      <c r="MI54" s="205"/>
      <c r="MJ54" s="205"/>
      <c r="MK54" s="205"/>
      <c r="ML54" s="205"/>
      <c r="MM54" s="205"/>
      <c r="MN54" s="205"/>
      <c r="MO54" s="205"/>
      <c r="MP54" s="205"/>
      <c r="MQ54" s="205"/>
      <c r="MR54" s="205"/>
      <c r="MS54" s="205"/>
      <c r="MT54" s="205"/>
      <c r="MU54" s="205"/>
      <c r="MV54" s="205"/>
      <c r="MW54" s="205"/>
      <c r="MX54" s="205"/>
      <c r="MY54" s="205"/>
      <c r="MZ54" s="205"/>
      <c r="NA54" s="205"/>
      <c r="NB54" s="205"/>
      <c r="NC54" s="205"/>
      <c r="ND54" s="205"/>
      <c r="NE54" s="205"/>
      <c r="NF54" s="205"/>
      <c r="NG54" s="205"/>
      <c r="NH54" s="205"/>
      <c r="NI54" s="205"/>
      <c r="NJ54" s="205"/>
      <c r="NK54" s="205"/>
      <c r="NL54" s="205"/>
      <c r="NM54" s="205"/>
      <c r="NN54" s="205"/>
      <c r="NO54" s="205"/>
      <c r="NP54" s="205"/>
      <c r="NQ54" s="205"/>
      <c r="NR54" s="205"/>
      <c r="NS54" s="205"/>
      <c r="NT54" s="205"/>
      <c r="NU54" s="205"/>
      <c r="NV54" s="205"/>
      <c r="NW54" s="205"/>
      <c r="NX54" s="205"/>
      <c r="NY54" s="205"/>
      <c r="NZ54" s="205"/>
      <c r="OA54" s="205"/>
      <c r="OB54" s="205"/>
      <c r="OC54" s="205"/>
      <c r="OD54" s="205"/>
      <c r="OE54" s="205"/>
      <c r="OF54" s="205"/>
      <c r="OG54" s="205"/>
      <c r="OH54" s="205"/>
      <c r="OI54" s="205"/>
      <c r="OJ54" s="205"/>
      <c r="OK54" s="205"/>
      <c r="OL54" s="205"/>
      <c r="OM54" s="205"/>
      <c r="ON54" s="205"/>
      <c r="OO54" s="205"/>
      <c r="OP54" s="205"/>
      <c r="OQ54" s="205"/>
      <c r="OR54" s="205"/>
      <c r="OS54" s="205"/>
      <c r="OT54" s="205"/>
      <c r="OU54" s="205"/>
      <c r="OV54" s="205"/>
      <c r="OW54" s="205"/>
      <c r="OX54" s="205"/>
      <c r="OY54" s="205"/>
      <c r="OZ54" s="205"/>
      <c r="PA54" s="205"/>
      <c r="PB54" s="205"/>
      <c r="PC54" s="205"/>
      <c r="PD54" s="205"/>
      <c r="PE54" s="205"/>
      <c r="PF54" s="205"/>
      <c r="PG54" s="205"/>
      <c r="PH54" s="205"/>
      <c r="PI54" s="205"/>
      <c r="PJ54" s="205"/>
      <c r="PK54" s="205"/>
      <c r="PL54" s="205"/>
      <c r="PM54" s="205"/>
      <c r="PN54" s="205"/>
      <c r="PO54" s="205"/>
      <c r="PP54" s="205"/>
      <c r="PQ54" s="205"/>
      <c r="PR54" s="205"/>
      <c r="PS54" s="205"/>
      <c r="PT54" s="205"/>
      <c r="PU54" s="205"/>
      <c r="PV54" s="205"/>
      <c r="PW54" s="205"/>
      <c r="PX54" s="205"/>
      <c r="PY54" s="205"/>
      <c r="PZ54" s="205"/>
      <c r="QA54" s="205"/>
      <c r="QB54" s="205"/>
      <c r="QC54" s="205"/>
      <c r="QD54" s="205"/>
      <c r="QE54" s="205"/>
      <c r="QF54" s="205"/>
      <c r="QG54" s="205"/>
      <c r="QH54" s="205"/>
      <c r="QI54" s="205"/>
      <c r="QJ54" s="205"/>
      <c r="QK54" s="205"/>
      <c r="QL54" s="205"/>
      <c r="QM54" s="205"/>
      <c r="QN54" s="205"/>
      <c r="QO54" s="205"/>
      <c r="QP54" s="205"/>
      <c r="QQ54" s="205"/>
      <c r="QR54" s="205"/>
      <c r="QS54" s="205"/>
      <c r="QT54" s="205"/>
      <c r="QU54" s="205"/>
      <c r="QV54" s="205"/>
      <c r="QW54" s="205"/>
      <c r="QX54" s="205"/>
      <c r="QY54" s="205"/>
      <c r="QZ54" s="205"/>
      <c r="RA54" s="205"/>
      <c r="RB54" s="205"/>
      <c r="RC54" s="205"/>
      <c r="RD54" s="205"/>
      <c r="RE54" s="205"/>
      <c r="RF54" s="205"/>
      <c r="RG54" s="205"/>
      <c r="RH54" s="205"/>
      <c r="RI54" s="205"/>
      <c r="RJ54" s="205"/>
      <c r="RK54" s="205"/>
      <c r="RL54" s="205"/>
      <c r="RM54" s="205"/>
      <c r="RN54" s="205"/>
      <c r="RO54" s="205"/>
      <c r="RP54" s="205"/>
      <c r="RQ54" s="205"/>
      <c r="RR54" s="205"/>
      <c r="RS54" s="205"/>
      <c r="RT54" s="205"/>
      <c r="RU54" s="205"/>
      <c r="RV54" s="205"/>
      <c r="RW54" s="205"/>
      <c r="RX54" s="205"/>
      <c r="RY54" s="205"/>
      <c r="RZ54" s="205"/>
      <c r="SA54" s="205"/>
      <c r="SB54" s="205"/>
      <c r="SC54" s="205"/>
      <c r="SD54" s="205"/>
      <c r="SE54" s="205"/>
      <c r="SF54" s="205"/>
      <c r="SG54" s="205"/>
      <c r="SH54" s="205"/>
      <c r="SI54" s="205"/>
      <c r="SJ54" s="205"/>
      <c r="SK54" s="205"/>
      <c r="SL54" s="205"/>
      <c r="SM54" s="205"/>
      <c r="SN54" s="205"/>
      <c r="SO54" s="205"/>
      <c r="SP54" s="205"/>
      <c r="SQ54" s="205"/>
      <c r="SR54" s="205"/>
      <c r="SS54" s="205"/>
      <c r="ST54" s="205"/>
      <c r="SU54" s="205"/>
      <c r="SV54" s="205"/>
      <c r="SW54" s="205"/>
      <c r="SX54" s="205"/>
      <c r="SY54" s="205"/>
      <c r="SZ54" s="205"/>
      <c r="TA54" s="205"/>
      <c r="TB54" s="205"/>
      <c r="TC54" s="205"/>
      <c r="TD54" s="205"/>
      <c r="TE54" s="205"/>
      <c r="TF54" s="205"/>
      <c r="TG54" s="205"/>
      <c r="TH54" s="205"/>
      <c r="TI54" s="205"/>
      <c r="TJ54" s="205"/>
      <c r="TK54" s="205"/>
      <c r="TL54" s="205"/>
      <c r="TM54" s="205"/>
      <c r="TN54" s="205"/>
      <c r="TO54" s="205"/>
      <c r="TP54" s="205"/>
      <c r="TQ54" s="205"/>
      <c r="TR54" s="205"/>
      <c r="TS54" s="205"/>
      <c r="TT54" s="205"/>
      <c r="TU54" s="205"/>
      <c r="TV54" s="205"/>
      <c r="TW54" s="205"/>
      <c r="TX54" s="205"/>
      <c r="TY54" s="205"/>
      <c r="TZ54" s="205"/>
      <c r="UA54" s="205"/>
      <c r="UB54" s="205"/>
      <c r="UC54" s="205"/>
      <c r="UD54" s="205"/>
      <c r="UE54" s="205"/>
      <c r="UF54" s="205"/>
      <c r="UG54" s="205"/>
      <c r="UH54" s="205"/>
      <c r="UI54" s="205"/>
      <c r="UJ54" s="205"/>
      <c r="UK54" s="205"/>
      <c r="UL54" s="205"/>
      <c r="UM54" s="205"/>
      <c r="UN54" s="205"/>
      <c r="UO54" s="205"/>
      <c r="UP54" s="205"/>
      <c r="UQ54" s="205"/>
      <c r="UR54" s="205"/>
      <c r="US54" s="205"/>
      <c r="UT54" s="205"/>
      <c r="UU54" s="205"/>
      <c r="UV54" s="205"/>
      <c r="UW54" s="205"/>
      <c r="UX54" s="205"/>
      <c r="UY54" s="205"/>
      <c r="UZ54" s="205"/>
      <c r="VA54" s="205"/>
      <c r="VB54" s="205"/>
      <c r="VC54" s="205"/>
      <c r="VD54" s="205"/>
      <c r="VE54" s="205"/>
      <c r="VF54" s="205"/>
      <c r="VG54" s="205"/>
      <c r="VH54" s="205"/>
      <c r="VI54" s="205"/>
      <c r="VJ54" s="205"/>
      <c r="VK54" s="205"/>
      <c r="VL54" s="205"/>
      <c r="VM54" s="205"/>
      <c r="VN54" s="205"/>
      <c r="VO54" s="205"/>
      <c r="VP54" s="205"/>
      <c r="VQ54" s="205"/>
      <c r="VR54" s="205"/>
      <c r="VS54" s="205"/>
      <c r="VT54" s="205"/>
      <c r="VU54" s="205"/>
      <c r="VV54" s="205"/>
      <c r="VW54" s="205"/>
      <c r="VX54" s="205"/>
      <c r="VY54" s="205"/>
      <c r="VZ54" s="205"/>
      <c r="WA54" s="205"/>
      <c r="WB54" s="205"/>
      <c r="WC54" s="205"/>
      <c r="WD54" s="205"/>
      <c r="WE54" s="205"/>
      <c r="WF54" s="205"/>
      <c r="WG54" s="205"/>
      <c r="WH54" s="205"/>
      <c r="WI54" s="205"/>
      <c r="WJ54" s="205"/>
      <c r="WK54" s="205"/>
      <c r="WL54" s="205"/>
      <c r="WM54" s="205"/>
      <c r="WN54" s="205"/>
      <c r="WO54" s="205"/>
      <c r="WP54" s="205"/>
      <c r="WQ54" s="205"/>
      <c r="WR54" s="205"/>
      <c r="WS54" s="205"/>
      <c r="WT54" s="205"/>
      <c r="WU54" s="205"/>
      <c r="WV54" s="205"/>
      <c r="WW54" s="205"/>
      <c r="WX54" s="205"/>
      <c r="WY54" s="205"/>
      <c r="WZ54" s="205"/>
      <c r="XA54" s="205"/>
      <c r="XB54" s="205"/>
      <c r="XC54" s="205"/>
      <c r="XD54" s="205"/>
      <c r="XE54" s="205"/>
      <c r="XF54" s="205"/>
      <c r="XG54" s="205"/>
      <c r="XH54" s="205"/>
      <c r="XI54" s="205"/>
      <c r="XJ54" s="205"/>
      <c r="XK54" s="205"/>
      <c r="XL54" s="205"/>
      <c r="XM54" s="205"/>
      <c r="XN54" s="205"/>
      <c r="XO54" s="205"/>
      <c r="XP54" s="205"/>
      <c r="XQ54" s="205"/>
      <c r="XR54" s="205"/>
      <c r="XS54" s="205"/>
      <c r="XT54" s="205"/>
    </row>
    <row r="55" spans="1:644" customFormat="1">
      <c r="A55" s="161"/>
      <c r="B55" s="92"/>
      <c r="C55" s="165"/>
      <c r="D55" s="166"/>
      <c r="E55" s="166"/>
      <c r="F55" s="164"/>
      <c r="G55" s="165"/>
      <c r="H55" s="166"/>
      <c r="I55" s="166"/>
      <c r="J55" s="164"/>
      <c r="K55" s="205"/>
      <c r="L55" s="205"/>
      <c r="M55" s="161"/>
      <c r="N55" s="92"/>
      <c r="O55" s="165"/>
      <c r="P55" s="166"/>
      <c r="Q55" s="166"/>
      <c r="R55" s="164"/>
      <c r="S55" s="165"/>
      <c r="T55" s="166"/>
      <c r="U55" s="166"/>
      <c r="V55" s="164"/>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5"/>
      <c r="BF55" s="205"/>
      <c r="BG55" s="205"/>
      <c r="BH55" s="205"/>
      <c r="BI55" s="205"/>
      <c r="BJ55" s="205"/>
      <c r="BK55" s="205"/>
      <c r="BL55" s="205"/>
      <c r="BM55" s="205"/>
      <c r="BN55" s="205"/>
      <c r="BO55" s="205"/>
      <c r="BP55" s="205"/>
      <c r="BQ55" s="205"/>
      <c r="BR55" s="205"/>
      <c r="BS55" s="205"/>
      <c r="BT55" s="205"/>
      <c r="BU55" s="205"/>
      <c r="BV55" s="205"/>
      <c r="BW55" s="205"/>
      <c r="BX55" s="205"/>
      <c r="BY55" s="205"/>
      <c r="BZ55" s="205"/>
      <c r="CA55" s="205"/>
      <c r="CB55" s="205"/>
      <c r="CC55" s="205"/>
      <c r="CD55" s="205"/>
      <c r="CE55" s="205"/>
      <c r="CF55" s="205"/>
      <c r="CG55" s="205"/>
      <c r="CH55" s="205"/>
      <c r="CI55" s="205"/>
      <c r="CJ55" s="205"/>
      <c r="CK55" s="205"/>
      <c r="CL55" s="205"/>
      <c r="CM55" s="205"/>
      <c r="CN55" s="205"/>
      <c r="CO55" s="205"/>
      <c r="CP55" s="205"/>
      <c r="CQ55" s="205"/>
      <c r="CR55" s="205"/>
      <c r="CS55" s="205"/>
      <c r="CT55" s="205"/>
      <c r="CU55" s="205"/>
      <c r="CV55" s="205"/>
      <c r="CW55" s="205"/>
      <c r="CX55" s="205"/>
      <c r="CY55" s="205"/>
      <c r="CZ55" s="205"/>
      <c r="DA55" s="205"/>
      <c r="DB55" s="205"/>
      <c r="DC55" s="205"/>
      <c r="DD55" s="205"/>
      <c r="DE55" s="205"/>
      <c r="DF55" s="205"/>
      <c r="DG55" s="205"/>
      <c r="DH55" s="205"/>
      <c r="DI55" s="205"/>
      <c r="DJ55" s="205"/>
      <c r="DK55" s="205"/>
      <c r="DL55" s="205"/>
      <c r="DM55" s="205"/>
      <c r="DN55" s="205"/>
      <c r="DO55" s="205"/>
      <c r="DP55" s="205"/>
      <c r="DQ55" s="205"/>
      <c r="DR55" s="205"/>
      <c r="DS55" s="205"/>
      <c r="DT55" s="205"/>
      <c r="DU55" s="205"/>
      <c r="DV55" s="205"/>
      <c r="DW55" s="205"/>
      <c r="DX55" s="205"/>
      <c r="DY55" s="205"/>
      <c r="DZ55" s="205"/>
      <c r="EA55" s="205"/>
      <c r="EB55" s="205"/>
      <c r="EC55" s="205"/>
      <c r="ED55" s="205"/>
      <c r="EE55" s="205"/>
      <c r="EF55" s="205"/>
      <c r="EG55" s="205"/>
      <c r="EH55" s="205"/>
      <c r="EI55" s="205"/>
      <c r="EJ55" s="205"/>
      <c r="EK55" s="205"/>
      <c r="EL55" s="205"/>
      <c r="EM55" s="205"/>
      <c r="EN55" s="205"/>
      <c r="EO55" s="205"/>
      <c r="EP55" s="205"/>
      <c r="EQ55" s="205"/>
      <c r="ER55" s="205"/>
      <c r="ES55" s="205"/>
      <c r="ET55" s="205"/>
      <c r="EU55" s="205"/>
      <c r="EV55" s="205"/>
      <c r="EW55" s="205"/>
      <c r="EX55" s="205"/>
      <c r="EY55" s="205"/>
      <c r="EZ55" s="205"/>
      <c r="FA55" s="205"/>
      <c r="FB55" s="205"/>
      <c r="FC55" s="205"/>
      <c r="FD55" s="205"/>
      <c r="FE55" s="205"/>
      <c r="FF55" s="205"/>
      <c r="FG55" s="205"/>
      <c r="FH55" s="205"/>
      <c r="FI55" s="205"/>
      <c r="FJ55" s="205"/>
      <c r="FK55" s="205"/>
      <c r="FL55" s="205"/>
      <c r="FM55" s="205"/>
      <c r="FN55" s="205"/>
      <c r="FO55" s="205"/>
      <c r="FP55" s="205"/>
      <c r="FQ55" s="205"/>
      <c r="FR55" s="205"/>
      <c r="FS55" s="205"/>
      <c r="FT55" s="205"/>
      <c r="FU55" s="205"/>
      <c r="FV55" s="205"/>
      <c r="FW55" s="205"/>
      <c r="FX55" s="205"/>
      <c r="FY55" s="205"/>
      <c r="FZ55" s="205"/>
      <c r="GA55" s="205"/>
      <c r="GB55" s="205"/>
      <c r="GC55" s="205"/>
      <c r="GD55" s="205"/>
      <c r="GE55" s="205"/>
      <c r="GF55" s="205"/>
      <c r="GG55" s="205"/>
      <c r="GH55" s="205"/>
      <c r="GI55" s="205"/>
      <c r="GJ55" s="205"/>
      <c r="GK55" s="205"/>
      <c r="GL55" s="205"/>
      <c r="GM55" s="205"/>
      <c r="GN55" s="205"/>
      <c r="GO55" s="205"/>
      <c r="GP55" s="205"/>
      <c r="GQ55" s="205"/>
      <c r="GR55" s="205"/>
      <c r="GS55" s="205"/>
      <c r="GT55" s="205"/>
      <c r="GU55" s="205"/>
      <c r="GV55" s="205"/>
      <c r="GW55" s="205"/>
      <c r="GX55" s="205"/>
      <c r="GY55" s="205"/>
      <c r="GZ55" s="205"/>
      <c r="HA55" s="205"/>
      <c r="HB55" s="205"/>
      <c r="HC55" s="205"/>
      <c r="HD55" s="205"/>
      <c r="HE55" s="205"/>
      <c r="HF55" s="205"/>
      <c r="HG55" s="205"/>
      <c r="HH55" s="205"/>
      <c r="HI55" s="205"/>
      <c r="HJ55" s="205"/>
      <c r="HK55" s="205"/>
      <c r="HL55" s="205"/>
      <c r="HM55" s="205"/>
      <c r="HN55" s="205"/>
      <c r="HO55" s="205"/>
      <c r="HP55" s="205"/>
      <c r="HQ55" s="205"/>
      <c r="HR55" s="205"/>
      <c r="HS55" s="205"/>
      <c r="HT55" s="205"/>
      <c r="HU55" s="205"/>
      <c r="HV55" s="205"/>
      <c r="HW55" s="205"/>
      <c r="HX55" s="205"/>
      <c r="HY55" s="205"/>
      <c r="HZ55" s="205"/>
      <c r="IA55" s="205"/>
      <c r="IB55" s="205"/>
      <c r="IC55" s="205"/>
      <c r="ID55" s="205"/>
      <c r="IE55" s="205"/>
      <c r="IF55" s="205"/>
      <c r="IG55" s="205"/>
      <c r="IH55" s="205"/>
      <c r="II55" s="205"/>
      <c r="IJ55" s="205"/>
      <c r="IK55" s="205"/>
      <c r="IL55" s="205"/>
      <c r="IM55" s="205"/>
      <c r="IN55" s="205"/>
      <c r="IO55" s="205"/>
      <c r="IP55" s="205"/>
      <c r="IQ55" s="205"/>
      <c r="IR55" s="205"/>
      <c r="IS55" s="205"/>
      <c r="IT55" s="205"/>
      <c r="IU55" s="205"/>
      <c r="IV55" s="205"/>
      <c r="IW55" s="205"/>
      <c r="IX55" s="205"/>
      <c r="IY55" s="205"/>
      <c r="IZ55" s="205"/>
      <c r="JA55" s="205"/>
      <c r="JB55" s="205"/>
      <c r="JC55" s="205"/>
      <c r="JD55" s="205"/>
      <c r="JE55" s="205"/>
      <c r="JF55" s="205"/>
      <c r="JG55" s="205"/>
      <c r="JH55" s="205"/>
      <c r="JI55" s="205"/>
      <c r="JJ55" s="205"/>
      <c r="JK55" s="205"/>
      <c r="JL55" s="205"/>
      <c r="JM55" s="205"/>
      <c r="JN55" s="205"/>
      <c r="JO55" s="205"/>
      <c r="JP55" s="205"/>
      <c r="JQ55" s="205"/>
      <c r="JR55" s="205"/>
      <c r="JS55" s="205"/>
      <c r="JT55" s="205"/>
      <c r="JU55" s="205"/>
      <c r="JV55" s="205"/>
      <c r="JW55" s="205"/>
      <c r="JX55" s="205"/>
      <c r="JY55" s="205"/>
      <c r="JZ55" s="205"/>
      <c r="KA55" s="205"/>
      <c r="KB55" s="205"/>
      <c r="KC55" s="205"/>
      <c r="KD55" s="205"/>
      <c r="KE55" s="205"/>
      <c r="KF55" s="205"/>
      <c r="KG55" s="205"/>
      <c r="KH55" s="205"/>
      <c r="KI55" s="205"/>
      <c r="KJ55" s="205"/>
      <c r="KK55" s="205"/>
      <c r="KL55" s="205"/>
      <c r="KM55" s="205"/>
      <c r="KN55" s="205"/>
      <c r="KO55" s="205"/>
      <c r="KP55" s="205"/>
      <c r="KQ55" s="205"/>
      <c r="KR55" s="205"/>
      <c r="KS55" s="205"/>
      <c r="KT55" s="205"/>
      <c r="KU55" s="205"/>
      <c r="KV55" s="205"/>
      <c r="KW55" s="205"/>
      <c r="KX55" s="205"/>
      <c r="KY55" s="205"/>
      <c r="KZ55" s="205"/>
      <c r="LA55" s="205"/>
      <c r="LB55" s="205"/>
      <c r="LC55" s="205"/>
      <c r="LD55" s="205"/>
      <c r="LE55" s="205"/>
      <c r="LF55" s="205"/>
      <c r="LG55" s="205"/>
      <c r="LH55" s="205"/>
      <c r="LI55" s="205"/>
      <c r="LJ55" s="205"/>
      <c r="LK55" s="205"/>
      <c r="LL55" s="205"/>
      <c r="LM55" s="205"/>
      <c r="LN55" s="205"/>
      <c r="LO55" s="205"/>
      <c r="LP55" s="205"/>
      <c r="LQ55" s="205"/>
      <c r="LR55" s="205"/>
      <c r="LS55" s="205"/>
      <c r="LT55" s="205"/>
      <c r="LU55" s="205"/>
      <c r="LV55" s="205"/>
      <c r="LW55" s="205"/>
      <c r="LX55" s="205"/>
      <c r="LY55" s="205"/>
      <c r="LZ55" s="205"/>
      <c r="MA55" s="205"/>
      <c r="MB55" s="205"/>
      <c r="MC55" s="205"/>
      <c r="MD55" s="205"/>
      <c r="ME55" s="205"/>
      <c r="MF55" s="205"/>
      <c r="MG55" s="205"/>
      <c r="MH55" s="205"/>
      <c r="MI55" s="205"/>
      <c r="MJ55" s="205"/>
      <c r="MK55" s="205"/>
      <c r="ML55" s="205"/>
      <c r="MM55" s="205"/>
      <c r="MN55" s="205"/>
      <c r="MO55" s="205"/>
      <c r="MP55" s="205"/>
      <c r="MQ55" s="205"/>
      <c r="MR55" s="205"/>
      <c r="MS55" s="205"/>
      <c r="MT55" s="205"/>
      <c r="MU55" s="205"/>
      <c r="MV55" s="205"/>
      <c r="MW55" s="205"/>
      <c r="MX55" s="205"/>
      <c r="MY55" s="205"/>
      <c r="MZ55" s="205"/>
      <c r="NA55" s="205"/>
      <c r="NB55" s="205"/>
      <c r="NC55" s="205"/>
      <c r="ND55" s="205"/>
      <c r="NE55" s="205"/>
      <c r="NF55" s="205"/>
      <c r="NG55" s="205"/>
      <c r="NH55" s="205"/>
      <c r="NI55" s="205"/>
      <c r="NJ55" s="205"/>
      <c r="NK55" s="205"/>
      <c r="NL55" s="205"/>
      <c r="NM55" s="205"/>
      <c r="NN55" s="205"/>
      <c r="NO55" s="205"/>
      <c r="NP55" s="205"/>
      <c r="NQ55" s="205"/>
      <c r="NR55" s="205"/>
      <c r="NS55" s="205"/>
      <c r="NT55" s="205"/>
      <c r="NU55" s="205"/>
      <c r="NV55" s="205"/>
      <c r="NW55" s="205"/>
      <c r="NX55" s="205"/>
      <c r="NY55" s="205"/>
      <c r="NZ55" s="205"/>
      <c r="OA55" s="205"/>
      <c r="OB55" s="205"/>
      <c r="OC55" s="205"/>
      <c r="OD55" s="205"/>
      <c r="OE55" s="205"/>
      <c r="OF55" s="205"/>
      <c r="OG55" s="205"/>
      <c r="OH55" s="205"/>
      <c r="OI55" s="205"/>
      <c r="OJ55" s="205"/>
      <c r="OK55" s="205"/>
      <c r="OL55" s="205"/>
      <c r="OM55" s="205"/>
      <c r="ON55" s="205"/>
      <c r="OO55" s="205"/>
      <c r="OP55" s="205"/>
      <c r="OQ55" s="205"/>
      <c r="OR55" s="205"/>
      <c r="OS55" s="205"/>
      <c r="OT55" s="205"/>
      <c r="OU55" s="205"/>
      <c r="OV55" s="205"/>
      <c r="OW55" s="205"/>
      <c r="OX55" s="205"/>
      <c r="OY55" s="205"/>
      <c r="OZ55" s="205"/>
      <c r="PA55" s="205"/>
      <c r="PB55" s="205"/>
      <c r="PC55" s="205"/>
      <c r="PD55" s="205"/>
      <c r="PE55" s="205"/>
      <c r="PF55" s="205"/>
      <c r="PG55" s="205"/>
      <c r="PH55" s="205"/>
      <c r="PI55" s="205"/>
      <c r="PJ55" s="205"/>
      <c r="PK55" s="205"/>
      <c r="PL55" s="205"/>
      <c r="PM55" s="205"/>
      <c r="PN55" s="205"/>
      <c r="PO55" s="205"/>
      <c r="PP55" s="205"/>
      <c r="PQ55" s="205"/>
      <c r="PR55" s="205"/>
      <c r="PS55" s="205"/>
      <c r="PT55" s="205"/>
      <c r="PU55" s="205"/>
      <c r="PV55" s="205"/>
      <c r="PW55" s="205"/>
      <c r="PX55" s="205"/>
      <c r="PY55" s="205"/>
      <c r="PZ55" s="205"/>
      <c r="QA55" s="205"/>
      <c r="QB55" s="205"/>
      <c r="QC55" s="205"/>
      <c r="QD55" s="205"/>
      <c r="QE55" s="205"/>
      <c r="QF55" s="205"/>
      <c r="QG55" s="205"/>
      <c r="QH55" s="205"/>
      <c r="QI55" s="205"/>
      <c r="QJ55" s="205"/>
      <c r="QK55" s="205"/>
      <c r="QL55" s="205"/>
      <c r="QM55" s="205"/>
      <c r="QN55" s="205"/>
      <c r="QO55" s="205"/>
      <c r="QP55" s="205"/>
      <c r="QQ55" s="205"/>
      <c r="QR55" s="205"/>
      <c r="QS55" s="205"/>
      <c r="QT55" s="205"/>
      <c r="QU55" s="205"/>
      <c r="QV55" s="205"/>
      <c r="QW55" s="205"/>
      <c r="QX55" s="205"/>
      <c r="QY55" s="205"/>
      <c r="QZ55" s="205"/>
      <c r="RA55" s="205"/>
      <c r="RB55" s="205"/>
      <c r="RC55" s="205"/>
      <c r="RD55" s="205"/>
      <c r="RE55" s="205"/>
      <c r="RF55" s="205"/>
      <c r="RG55" s="205"/>
      <c r="RH55" s="205"/>
      <c r="RI55" s="205"/>
      <c r="RJ55" s="205"/>
      <c r="RK55" s="205"/>
      <c r="RL55" s="205"/>
      <c r="RM55" s="205"/>
      <c r="RN55" s="205"/>
      <c r="RO55" s="205"/>
      <c r="RP55" s="205"/>
      <c r="RQ55" s="205"/>
      <c r="RR55" s="205"/>
      <c r="RS55" s="205"/>
      <c r="RT55" s="205"/>
      <c r="RU55" s="205"/>
      <c r="RV55" s="205"/>
      <c r="RW55" s="205"/>
      <c r="RX55" s="205"/>
      <c r="RY55" s="205"/>
      <c r="RZ55" s="205"/>
      <c r="SA55" s="205"/>
      <c r="SB55" s="205"/>
      <c r="SC55" s="205"/>
      <c r="SD55" s="205"/>
      <c r="SE55" s="205"/>
      <c r="SF55" s="205"/>
      <c r="SG55" s="205"/>
      <c r="SH55" s="205"/>
      <c r="SI55" s="205"/>
      <c r="SJ55" s="205"/>
      <c r="SK55" s="205"/>
      <c r="SL55" s="205"/>
      <c r="SM55" s="205"/>
      <c r="SN55" s="205"/>
      <c r="SO55" s="205"/>
      <c r="SP55" s="205"/>
      <c r="SQ55" s="205"/>
      <c r="SR55" s="205"/>
      <c r="SS55" s="205"/>
      <c r="ST55" s="205"/>
      <c r="SU55" s="205"/>
      <c r="SV55" s="205"/>
      <c r="SW55" s="205"/>
      <c r="SX55" s="205"/>
      <c r="SY55" s="205"/>
      <c r="SZ55" s="205"/>
      <c r="TA55" s="205"/>
      <c r="TB55" s="205"/>
      <c r="TC55" s="205"/>
      <c r="TD55" s="205"/>
      <c r="TE55" s="205"/>
      <c r="TF55" s="205"/>
      <c r="TG55" s="205"/>
      <c r="TH55" s="205"/>
      <c r="TI55" s="205"/>
      <c r="TJ55" s="205"/>
      <c r="TK55" s="205"/>
      <c r="TL55" s="205"/>
      <c r="TM55" s="205"/>
      <c r="TN55" s="205"/>
      <c r="TO55" s="205"/>
      <c r="TP55" s="205"/>
      <c r="TQ55" s="205"/>
      <c r="TR55" s="205"/>
      <c r="TS55" s="205"/>
      <c r="TT55" s="205"/>
      <c r="TU55" s="205"/>
      <c r="TV55" s="205"/>
      <c r="TW55" s="205"/>
      <c r="TX55" s="205"/>
      <c r="TY55" s="205"/>
      <c r="TZ55" s="205"/>
      <c r="UA55" s="205"/>
      <c r="UB55" s="205"/>
      <c r="UC55" s="205"/>
      <c r="UD55" s="205"/>
      <c r="UE55" s="205"/>
      <c r="UF55" s="205"/>
      <c r="UG55" s="205"/>
      <c r="UH55" s="205"/>
      <c r="UI55" s="205"/>
      <c r="UJ55" s="205"/>
      <c r="UK55" s="205"/>
      <c r="UL55" s="205"/>
      <c r="UM55" s="205"/>
      <c r="UN55" s="205"/>
      <c r="UO55" s="205"/>
      <c r="UP55" s="205"/>
      <c r="UQ55" s="205"/>
      <c r="UR55" s="205"/>
      <c r="US55" s="205"/>
      <c r="UT55" s="205"/>
      <c r="UU55" s="205"/>
      <c r="UV55" s="205"/>
      <c r="UW55" s="205"/>
      <c r="UX55" s="205"/>
      <c r="UY55" s="205"/>
      <c r="UZ55" s="205"/>
      <c r="VA55" s="205"/>
      <c r="VB55" s="205"/>
      <c r="VC55" s="205"/>
      <c r="VD55" s="205"/>
      <c r="VE55" s="205"/>
      <c r="VF55" s="205"/>
      <c r="VG55" s="205"/>
      <c r="VH55" s="205"/>
      <c r="VI55" s="205"/>
      <c r="VJ55" s="205"/>
      <c r="VK55" s="205"/>
      <c r="VL55" s="205"/>
      <c r="VM55" s="205"/>
      <c r="VN55" s="205"/>
      <c r="VO55" s="205"/>
      <c r="VP55" s="205"/>
      <c r="VQ55" s="205"/>
      <c r="VR55" s="205"/>
      <c r="VS55" s="205"/>
      <c r="VT55" s="205"/>
      <c r="VU55" s="205"/>
      <c r="VV55" s="205"/>
      <c r="VW55" s="205"/>
      <c r="VX55" s="205"/>
      <c r="VY55" s="205"/>
      <c r="VZ55" s="205"/>
      <c r="WA55" s="205"/>
      <c r="WB55" s="205"/>
      <c r="WC55" s="205"/>
      <c r="WD55" s="205"/>
      <c r="WE55" s="205"/>
      <c r="WF55" s="205"/>
      <c r="WG55" s="205"/>
      <c r="WH55" s="205"/>
      <c r="WI55" s="205"/>
      <c r="WJ55" s="205"/>
      <c r="WK55" s="205"/>
      <c r="WL55" s="205"/>
      <c r="WM55" s="205"/>
      <c r="WN55" s="205"/>
      <c r="WO55" s="205"/>
      <c r="WP55" s="205"/>
      <c r="WQ55" s="205"/>
      <c r="WR55" s="205"/>
      <c r="WS55" s="205"/>
      <c r="WT55" s="205"/>
      <c r="WU55" s="205"/>
      <c r="WV55" s="205"/>
      <c r="WW55" s="205"/>
      <c r="WX55" s="205"/>
      <c r="WY55" s="205"/>
      <c r="WZ55" s="205"/>
      <c r="XA55" s="205"/>
      <c r="XB55" s="205"/>
      <c r="XC55" s="205"/>
      <c r="XD55" s="205"/>
      <c r="XE55" s="205"/>
      <c r="XF55" s="205"/>
      <c r="XG55" s="205"/>
      <c r="XH55" s="205"/>
      <c r="XI55" s="205"/>
      <c r="XJ55" s="205"/>
      <c r="XK55" s="205"/>
      <c r="XL55" s="205"/>
      <c r="XM55" s="205"/>
      <c r="XN55" s="205"/>
      <c r="XO55" s="205"/>
      <c r="XP55" s="205"/>
      <c r="XQ55" s="205"/>
      <c r="XR55" s="205"/>
      <c r="XS55" s="205"/>
      <c r="XT55" s="205"/>
    </row>
    <row r="56" spans="1:644" customFormat="1">
      <c r="A56" s="161"/>
      <c r="B56" s="92"/>
      <c r="C56" s="165"/>
      <c r="D56" s="166"/>
      <c r="E56" s="166"/>
      <c r="F56" s="164"/>
      <c r="G56" s="165"/>
      <c r="H56" s="166"/>
      <c r="I56" s="166"/>
      <c r="J56" s="164"/>
      <c r="K56" s="205"/>
      <c r="L56" s="205"/>
      <c r="M56" s="161"/>
      <c r="N56" s="92"/>
      <c r="O56" s="165"/>
      <c r="P56" s="166"/>
      <c r="Q56" s="166"/>
      <c r="R56" s="164"/>
      <c r="S56" s="165"/>
      <c r="T56" s="166"/>
      <c r="U56" s="166"/>
      <c r="V56" s="164"/>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c r="AT56" s="205"/>
      <c r="AU56" s="205"/>
      <c r="AV56" s="205"/>
      <c r="AW56" s="205"/>
      <c r="AX56" s="205"/>
      <c r="AY56" s="205"/>
      <c r="AZ56" s="205"/>
      <c r="BA56" s="205"/>
      <c r="BB56" s="205"/>
      <c r="BC56" s="205"/>
      <c r="BD56" s="205"/>
      <c r="BE56" s="205"/>
      <c r="BF56" s="205"/>
      <c r="BG56" s="205"/>
      <c r="BH56" s="205"/>
      <c r="BI56" s="205"/>
      <c r="BJ56" s="205"/>
      <c r="BK56" s="205"/>
      <c r="BL56" s="205"/>
      <c r="BM56" s="205"/>
      <c r="BN56" s="205"/>
      <c r="BO56" s="205"/>
      <c r="BP56" s="205"/>
      <c r="BQ56" s="205"/>
      <c r="BR56" s="205"/>
      <c r="BS56" s="205"/>
      <c r="BT56" s="205"/>
      <c r="BU56" s="205"/>
      <c r="BV56" s="205"/>
      <c r="BW56" s="205"/>
      <c r="BX56" s="205"/>
      <c r="BY56" s="205"/>
      <c r="BZ56" s="205"/>
      <c r="CA56" s="205"/>
      <c r="CB56" s="205"/>
      <c r="CC56" s="205"/>
      <c r="CD56" s="205"/>
      <c r="CE56" s="205"/>
      <c r="CF56" s="205"/>
      <c r="CG56" s="205"/>
      <c r="CH56" s="205"/>
      <c r="CI56" s="205"/>
      <c r="CJ56" s="205"/>
      <c r="CK56" s="205"/>
      <c r="CL56" s="205"/>
      <c r="CM56" s="205"/>
      <c r="CN56" s="205"/>
      <c r="CO56" s="205"/>
      <c r="CP56" s="205"/>
      <c r="CQ56" s="205"/>
      <c r="CR56" s="205"/>
      <c r="CS56" s="205"/>
      <c r="CT56" s="205"/>
      <c r="CU56" s="205"/>
      <c r="CV56" s="205"/>
      <c r="CW56" s="205"/>
      <c r="CX56" s="205"/>
      <c r="CY56" s="205"/>
      <c r="CZ56" s="205"/>
      <c r="DA56" s="205"/>
      <c r="DB56" s="205"/>
      <c r="DC56" s="205"/>
      <c r="DD56" s="205"/>
      <c r="DE56" s="205"/>
      <c r="DF56" s="205"/>
      <c r="DG56" s="205"/>
      <c r="DH56" s="205"/>
      <c r="DI56" s="205"/>
      <c r="DJ56" s="205"/>
      <c r="DK56" s="205"/>
      <c r="DL56" s="205"/>
      <c r="DM56" s="205"/>
      <c r="DN56" s="205"/>
      <c r="DO56" s="205"/>
      <c r="DP56" s="205"/>
      <c r="DQ56" s="205"/>
      <c r="DR56" s="205"/>
      <c r="DS56" s="205"/>
      <c r="DT56" s="205"/>
      <c r="DU56" s="205"/>
      <c r="DV56" s="205"/>
      <c r="DW56" s="205"/>
      <c r="DX56" s="205"/>
      <c r="DY56" s="205"/>
      <c r="DZ56" s="205"/>
      <c r="EA56" s="205"/>
      <c r="EB56" s="205"/>
      <c r="EC56" s="205"/>
      <c r="ED56" s="205"/>
      <c r="EE56" s="205"/>
      <c r="EF56" s="205"/>
      <c r="EG56" s="205"/>
      <c r="EH56" s="205"/>
      <c r="EI56" s="205"/>
      <c r="EJ56" s="205"/>
      <c r="EK56" s="205"/>
      <c r="EL56" s="205"/>
      <c r="EM56" s="205"/>
      <c r="EN56" s="205"/>
      <c r="EO56" s="205"/>
      <c r="EP56" s="205"/>
      <c r="EQ56" s="205"/>
      <c r="ER56" s="205"/>
      <c r="ES56" s="205"/>
      <c r="ET56" s="205"/>
      <c r="EU56" s="205"/>
      <c r="EV56" s="205"/>
      <c r="EW56" s="205"/>
      <c r="EX56" s="205"/>
      <c r="EY56" s="205"/>
      <c r="EZ56" s="205"/>
      <c r="FA56" s="205"/>
      <c r="FB56" s="205"/>
      <c r="FC56" s="205"/>
      <c r="FD56" s="205"/>
      <c r="FE56" s="205"/>
      <c r="FF56" s="205"/>
      <c r="FG56" s="205"/>
      <c r="FH56" s="205"/>
      <c r="FI56" s="205"/>
      <c r="FJ56" s="205"/>
      <c r="FK56" s="205"/>
      <c r="FL56" s="205"/>
      <c r="FM56" s="205"/>
      <c r="FN56" s="205"/>
      <c r="FO56" s="205"/>
      <c r="FP56" s="205"/>
      <c r="FQ56" s="205"/>
      <c r="FR56" s="205"/>
      <c r="FS56" s="205"/>
      <c r="FT56" s="205"/>
      <c r="FU56" s="205"/>
      <c r="FV56" s="205"/>
      <c r="FW56" s="205"/>
      <c r="FX56" s="205"/>
      <c r="FY56" s="205"/>
      <c r="FZ56" s="205"/>
      <c r="GA56" s="205"/>
      <c r="GB56" s="205"/>
      <c r="GC56" s="205"/>
      <c r="GD56" s="205"/>
      <c r="GE56" s="205"/>
      <c r="GF56" s="205"/>
      <c r="GG56" s="205"/>
      <c r="GH56" s="205"/>
      <c r="GI56" s="205"/>
      <c r="GJ56" s="205"/>
      <c r="GK56" s="205"/>
      <c r="GL56" s="205"/>
      <c r="GM56" s="205"/>
      <c r="GN56" s="205"/>
      <c r="GO56" s="205"/>
      <c r="GP56" s="205"/>
      <c r="GQ56" s="205"/>
      <c r="GR56" s="205"/>
      <c r="GS56" s="205"/>
      <c r="GT56" s="205"/>
      <c r="GU56" s="205"/>
      <c r="GV56" s="205"/>
      <c r="GW56" s="205"/>
      <c r="GX56" s="205"/>
      <c r="GY56" s="205"/>
      <c r="GZ56" s="205"/>
      <c r="HA56" s="205"/>
      <c r="HB56" s="205"/>
      <c r="HC56" s="205"/>
      <c r="HD56" s="205"/>
      <c r="HE56" s="205"/>
      <c r="HF56" s="205"/>
      <c r="HG56" s="205"/>
      <c r="HH56" s="205"/>
      <c r="HI56" s="205"/>
      <c r="HJ56" s="205"/>
      <c r="HK56" s="205"/>
      <c r="HL56" s="205"/>
      <c r="HM56" s="205"/>
      <c r="HN56" s="205"/>
      <c r="HO56" s="205"/>
      <c r="HP56" s="205"/>
      <c r="HQ56" s="205"/>
      <c r="HR56" s="205"/>
      <c r="HS56" s="205"/>
      <c r="HT56" s="205"/>
      <c r="HU56" s="205"/>
      <c r="HV56" s="205"/>
      <c r="HW56" s="205"/>
      <c r="HX56" s="205"/>
      <c r="HY56" s="205"/>
      <c r="HZ56" s="205"/>
      <c r="IA56" s="205"/>
      <c r="IB56" s="205"/>
      <c r="IC56" s="205"/>
      <c r="ID56" s="205"/>
      <c r="IE56" s="205"/>
      <c r="IF56" s="205"/>
      <c r="IG56" s="205"/>
      <c r="IH56" s="205"/>
      <c r="II56" s="205"/>
      <c r="IJ56" s="205"/>
      <c r="IK56" s="205"/>
      <c r="IL56" s="205"/>
      <c r="IM56" s="205"/>
      <c r="IN56" s="205"/>
      <c r="IO56" s="205"/>
      <c r="IP56" s="205"/>
      <c r="IQ56" s="205"/>
      <c r="IR56" s="205"/>
      <c r="IS56" s="205"/>
      <c r="IT56" s="205"/>
      <c r="IU56" s="205"/>
      <c r="IV56" s="205"/>
      <c r="IW56" s="205"/>
      <c r="IX56" s="205"/>
      <c r="IY56" s="205"/>
      <c r="IZ56" s="205"/>
      <c r="JA56" s="205"/>
      <c r="JB56" s="205"/>
      <c r="JC56" s="205"/>
      <c r="JD56" s="205"/>
      <c r="JE56" s="205"/>
      <c r="JF56" s="205"/>
      <c r="JG56" s="205"/>
      <c r="JH56" s="205"/>
      <c r="JI56" s="205"/>
      <c r="JJ56" s="205"/>
      <c r="JK56" s="205"/>
      <c r="JL56" s="205"/>
      <c r="JM56" s="205"/>
      <c r="JN56" s="205"/>
      <c r="JO56" s="205"/>
      <c r="JP56" s="205"/>
      <c r="JQ56" s="205"/>
      <c r="JR56" s="205"/>
      <c r="JS56" s="205"/>
      <c r="JT56" s="205"/>
      <c r="JU56" s="205"/>
      <c r="JV56" s="205"/>
      <c r="JW56" s="205"/>
      <c r="JX56" s="205"/>
      <c r="JY56" s="205"/>
      <c r="JZ56" s="205"/>
      <c r="KA56" s="205"/>
      <c r="KB56" s="205"/>
      <c r="KC56" s="205"/>
      <c r="KD56" s="205"/>
      <c r="KE56" s="205"/>
      <c r="KF56" s="205"/>
      <c r="KG56" s="205"/>
      <c r="KH56" s="205"/>
      <c r="KI56" s="205"/>
      <c r="KJ56" s="205"/>
      <c r="KK56" s="205"/>
      <c r="KL56" s="205"/>
      <c r="KM56" s="205"/>
      <c r="KN56" s="205"/>
      <c r="KO56" s="205"/>
      <c r="KP56" s="205"/>
      <c r="KQ56" s="205"/>
      <c r="KR56" s="205"/>
      <c r="KS56" s="205"/>
      <c r="KT56" s="205"/>
      <c r="KU56" s="205"/>
      <c r="KV56" s="205"/>
      <c r="KW56" s="205"/>
      <c r="KX56" s="205"/>
      <c r="KY56" s="205"/>
      <c r="KZ56" s="205"/>
      <c r="LA56" s="205"/>
      <c r="LB56" s="205"/>
      <c r="LC56" s="205"/>
      <c r="LD56" s="205"/>
      <c r="LE56" s="205"/>
      <c r="LF56" s="205"/>
      <c r="LG56" s="205"/>
      <c r="LH56" s="205"/>
      <c r="LI56" s="205"/>
      <c r="LJ56" s="205"/>
      <c r="LK56" s="205"/>
      <c r="LL56" s="205"/>
      <c r="LM56" s="205"/>
      <c r="LN56" s="205"/>
      <c r="LO56" s="205"/>
      <c r="LP56" s="205"/>
      <c r="LQ56" s="205"/>
      <c r="LR56" s="205"/>
      <c r="LS56" s="205"/>
      <c r="LT56" s="205"/>
      <c r="LU56" s="205"/>
      <c r="LV56" s="205"/>
      <c r="LW56" s="205"/>
      <c r="LX56" s="205"/>
      <c r="LY56" s="205"/>
      <c r="LZ56" s="205"/>
      <c r="MA56" s="205"/>
      <c r="MB56" s="205"/>
      <c r="MC56" s="205"/>
      <c r="MD56" s="205"/>
      <c r="ME56" s="205"/>
      <c r="MF56" s="205"/>
      <c r="MG56" s="205"/>
      <c r="MH56" s="205"/>
      <c r="MI56" s="205"/>
      <c r="MJ56" s="205"/>
      <c r="MK56" s="205"/>
      <c r="ML56" s="205"/>
      <c r="MM56" s="205"/>
      <c r="MN56" s="205"/>
      <c r="MO56" s="205"/>
      <c r="MP56" s="205"/>
      <c r="MQ56" s="205"/>
      <c r="MR56" s="205"/>
      <c r="MS56" s="205"/>
      <c r="MT56" s="205"/>
      <c r="MU56" s="205"/>
      <c r="MV56" s="205"/>
      <c r="MW56" s="205"/>
      <c r="MX56" s="205"/>
      <c r="MY56" s="205"/>
      <c r="MZ56" s="205"/>
      <c r="NA56" s="205"/>
      <c r="NB56" s="205"/>
      <c r="NC56" s="205"/>
      <c r="ND56" s="205"/>
      <c r="NE56" s="205"/>
      <c r="NF56" s="205"/>
      <c r="NG56" s="205"/>
      <c r="NH56" s="205"/>
      <c r="NI56" s="205"/>
      <c r="NJ56" s="205"/>
      <c r="NK56" s="205"/>
      <c r="NL56" s="205"/>
      <c r="NM56" s="205"/>
      <c r="NN56" s="205"/>
      <c r="NO56" s="205"/>
      <c r="NP56" s="205"/>
      <c r="NQ56" s="205"/>
      <c r="NR56" s="205"/>
      <c r="NS56" s="205"/>
      <c r="NT56" s="205"/>
      <c r="NU56" s="205"/>
      <c r="NV56" s="205"/>
      <c r="NW56" s="205"/>
      <c r="NX56" s="205"/>
      <c r="NY56" s="205"/>
      <c r="NZ56" s="205"/>
      <c r="OA56" s="205"/>
      <c r="OB56" s="205"/>
      <c r="OC56" s="205"/>
      <c r="OD56" s="205"/>
      <c r="OE56" s="205"/>
      <c r="OF56" s="205"/>
      <c r="OG56" s="205"/>
      <c r="OH56" s="205"/>
      <c r="OI56" s="205"/>
      <c r="OJ56" s="205"/>
      <c r="OK56" s="205"/>
      <c r="OL56" s="205"/>
      <c r="OM56" s="205"/>
      <c r="ON56" s="205"/>
      <c r="OO56" s="205"/>
      <c r="OP56" s="205"/>
      <c r="OQ56" s="205"/>
      <c r="OR56" s="205"/>
      <c r="OS56" s="205"/>
      <c r="OT56" s="205"/>
      <c r="OU56" s="205"/>
      <c r="OV56" s="205"/>
      <c r="OW56" s="205"/>
      <c r="OX56" s="205"/>
      <c r="OY56" s="205"/>
      <c r="OZ56" s="205"/>
      <c r="PA56" s="205"/>
      <c r="PB56" s="205"/>
      <c r="PC56" s="205"/>
      <c r="PD56" s="205"/>
      <c r="PE56" s="205"/>
      <c r="PF56" s="205"/>
      <c r="PG56" s="205"/>
      <c r="PH56" s="205"/>
      <c r="PI56" s="205"/>
      <c r="PJ56" s="205"/>
      <c r="PK56" s="205"/>
      <c r="PL56" s="205"/>
      <c r="PM56" s="205"/>
      <c r="PN56" s="205"/>
      <c r="PO56" s="205"/>
      <c r="PP56" s="205"/>
      <c r="PQ56" s="205"/>
      <c r="PR56" s="205"/>
      <c r="PS56" s="205"/>
      <c r="PT56" s="205"/>
      <c r="PU56" s="205"/>
      <c r="PV56" s="205"/>
      <c r="PW56" s="205"/>
      <c r="PX56" s="205"/>
      <c r="PY56" s="205"/>
      <c r="PZ56" s="205"/>
      <c r="QA56" s="205"/>
      <c r="QB56" s="205"/>
      <c r="QC56" s="205"/>
      <c r="QD56" s="205"/>
      <c r="QE56" s="205"/>
      <c r="QF56" s="205"/>
      <c r="QG56" s="205"/>
      <c r="QH56" s="205"/>
      <c r="QI56" s="205"/>
      <c r="QJ56" s="205"/>
      <c r="QK56" s="205"/>
      <c r="QL56" s="205"/>
      <c r="QM56" s="205"/>
      <c r="QN56" s="205"/>
      <c r="QO56" s="205"/>
      <c r="QP56" s="205"/>
      <c r="QQ56" s="205"/>
      <c r="QR56" s="205"/>
      <c r="QS56" s="205"/>
      <c r="QT56" s="205"/>
      <c r="QU56" s="205"/>
      <c r="QV56" s="205"/>
      <c r="QW56" s="205"/>
      <c r="QX56" s="205"/>
      <c r="QY56" s="205"/>
      <c r="QZ56" s="205"/>
      <c r="RA56" s="205"/>
      <c r="RB56" s="205"/>
      <c r="RC56" s="205"/>
      <c r="RD56" s="205"/>
      <c r="RE56" s="205"/>
      <c r="RF56" s="205"/>
      <c r="RG56" s="205"/>
      <c r="RH56" s="205"/>
      <c r="RI56" s="205"/>
      <c r="RJ56" s="205"/>
      <c r="RK56" s="205"/>
      <c r="RL56" s="205"/>
      <c r="RM56" s="205"/>
      <c r="RN56" s="205"/>
      <c r="RO56" s="205"/>
      <c r="RP56" s="205"/>
      <c r="RQ56" s="205"/>
      <c r="RR56" s="205"/>
      <c r="RS56" s="205"/>
      <c r="RT56" s="205"/>
      <c r="RU56" s="205"/>
      <c r="RV56" s="205"/>
      <c r="RW56" s="205"/>
      <c r="RX56" s="205"/>
      <c r="RY56" s="205"/>
      <c r="RZ56" s="205"/>
      <c r="SA56" s="205"/>
      <c r="SB56" s="205"/>
      <c r="SC56" s="205"/>
      <c r="SD56" s="205"/>
      <c r="SE56" s="205"/>
      <c r="SF56" s="205"/>
      <c r="SG56" s="205"/>
      <c r="SH56" s="205"/>
      <c r="SI56" s="205"/>
      <c r="SJ56" s="205"/>
      <c r="SK56" s="205"/>
      <c r="SL56" s="205"/>
      <c r="SM56" s="205"/>
      <c r="SN56" s="205"/>
      <c r="SO56" s="205"/>
      <c r="SP56" s="205"/>
      <c r="SQ56" s="205"/>
      <c r="SR56" s="205"/>
      <c r="SS56" s="205"/>
      <c r="ST56" s="205"/>
      <c r="SU56" s="205"/>
      <c r="SV56" s="205"/>
      <c r="SW56" s="205"/>
      <c r="SX56" s="205"/>
      <c r="SY56" s="205"/>
      <c r="SZ56" s="205"/>
      <c r="TA56" s="205"/>
      <c r="TB56" s="205"/>
      <c r="TC56" s="205"/>
      <c r="TD56" s="205"/>
      <c r="TE56" s="205"/>
      <c r="TF56" s="205"/>
      <c r="TG56" s="205"/>
      <c r="TH56" s="205"/>
      <c r="TI56" s="205"/>
      <c r="TJ56" s="205"/>
      <c r="TK56" s="205"/>
      <c r="TL56" s="205"/>
      <c r="TM56" s="205"/>
      <c r="TN56" s="205"/>
      <c r="TO56" s="205"/>
      <c r="TP56" s="205"/>
      <c r="TQ56" s="205"/>
      <c r="TR56" s="205"/>
      <c r="TS56" s="205"/>
      <c r="TT56" s="205"/>
      <c r="TU56" s="205"/>
      <c r="TV56" s="205"/>
      <c r="TW56" s="205"/>
      <c r="TX56" s="205"/>
      <c r="TY56" s="205"/>
      <c r="TZ56" s="205"/>
      <c r="UA56" s="205"/>
      <c r="UB56" s="205"/>
      <c r="UC56" s="205"/>
      <c r="UD56" s="205"/>
      <c r="UE56" s="205"/>
      <c r="UF56" s="205"/>
      <c r="UG56" s="205"/>
      <c r="UH56" s="205"/>
      <c r="UI56" s="205"/>
      <c r="UJ56" s="205"/>
      <c r="UK56" s="205"/>
      <c r="UL56" s="205"/>
      <c r="UM56" s="205"/>
      <c r="UN56" s="205"/>
      <c r="UO56" s="205"/>
      <c r="UP56" s="205"/>
      <c r="UQ56" s="205"/>
      <c r="UR56" s="205"/>
      <c r="US56" s="205"/>
      <c r="UT56" s="205"/>
      <c r="UU56" s="205"/>
      <c r="UV56" s="205"/>
      <c r="UW56" s="205"/>
      <c r="UX56" s="205"/>
      <c r="UY56" s="205"/>
      <c r="UZ56" s="205"/>
      <c r="VA56" s="205"/>
      <c r="VB56" s="205"/>
      <c r="VC56" s="205"/>
      <c r="VD56" s="205"/>
      <c r="VE56" s="205"/>
      <c r="VF56" s="205"/>
      <c r="VG56" s="205"/>
      <c r="VH56" s="205"/>
      <c r="VI56" s="205"/>
      <c r="VJ56" s="205"/>
      <c r="VK56" s="205"/>
      <c r="VL56" s="205"/>
      <c r="VM56" s="205"/>
      <c r="VN56" s="205"/>
      <c r="VO56" s="205"/>
      <c r="VP56" s="205"/>
      <c r="VQ56" s="205"/>
      <c r="VR56" s="205"/>
      <c r="VS56" s="205"/>
      <c r="VT56" s="205"/>
      <c r="VU56" s="205"/>
      <c r="VV56" s="205"/>
      <c r="VW56" s="205"/>
      <c r="VX56" s="205"/>
      <c r="VY56" s="205"/>
      <c r="VZ56" s="205"/>
      <c r="WA56" s="205"/>
      <c r="WB56" s="205"/>
      <c r="WC56" s="205"/>
      <c r="WD56" s="205"/>
      <c r="WE56" s="205"/>
      <c r="WF56" s="205"/>
      <c r="WG56" s="205"/>
      <c r="WH56" s="205"/>
      <c r="WI56" s="205"/>
      <c r="WJ56" s="205"/>
      <c r="WK56" s="205"/>
      <c r="WL56" s="205"/>
      <c r="WM56" s="205"/>
      <c r="WN56" s="205"/>
      <c r="WO56" s="205"/>
      <c r="WP56" s="205"/>
      <c r="WQ56" s="205"/>
      <c r="WR56" s="205"/>
      <c r="WS56" s="205"/>
      <c r="WT56" s="205"/>
      <c r="WU56" s="205"/>
      <c r="WV56" s="205"/>
      <c r="WW56" s="205"/>
      <c r="WX56" s="205"/>
      <c r="WY56" s="205"/>
      <c r="WZ56" s="205"/>
      <c r="XA56" s="205"/>
      <c r="XB56" s="205"/>
      <c r="XC56" s="205"/>
      <c r="XD56" s="205"/>
      <c r="XE56" s="205"/>
      <c r="XF56" s="205"/>
      <c r="XG56" s="205"/>
      <c r="XH56" s="205"/>
      <c r="XI56" s="205"/>
      <c r="XJ56" s="205"/>
      <c r="XK56" s="205"/>
      <c r="XL56" s="205"/>
      <c r="XM56" s="205"/>
      <c r="XN56" s="205"/>
      <c r="XO56" s="205"/>
      <c r="XP56" s="205"/>
      <c r="XQ56" s="205"/>
      <c r="XR56" s="205"/>
      <c r="XS56" s="205"/>
      <c r="XT56" s="205"/>
    </row>
    <row r="57" spans="1:644" customFormat="1">
      <c r="A57" s="161"/>
      <c r="B57" s="92"/>
      <c r="C57" s="165"/>
      <c r="D57" s="166"/>
      <c r="E57" s="166"/>
      <c r="F57" s="164"/>
      <c r="G57" s="165"/>
      <c r="H57" s="166"/>
      <c r="I57" s="166"/>
      <c r="J57" s="164"/>
      <c r="K57" s="205"/>
      <c r="L57" s="205"/>
      <c r="M57" s="161"/>
      <c r="N57" s="92"/>
      <c r="O57" s="165"/>
      <c r="P57" s="166"/>
      <c r="Q57" s="166"/>
      <c r="R57" s="164"/>
      <c r="S57" s="165"/>
      <c r="T57" s="166"/>
      <c r="U57" s="166"/>
      <c r="V57" s="164"/>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5"/>
      <c r="BF57" s="205"/>
      <c r="BG57" s="205"/>
      <c r="BH57" s="205"/>
      <c r="BI57" s="205"/>
      <c r="BJ57" s="205"/>
      <c r="BK57" s="205"/>
      <c r="BL57" s="205"/>
      <c r="BM57" s="205"/>
      <c r="BN57" s="205"/>
      <c r="BO57" s="205"/>
      <c r="BP57" s="205"/>
      <c r="BQ57" s="205"/>
      <c r="BR57" s="205"/>
      <c r="BS57" s="205"/>
      <c r="BT57" s="205"/>
      <c r="BU57" s="205"/>
      <c r="BV57" s="205"/>
      <c r="BW57" s="205"/>
      <c r="BX57" s="205"/>
      <c r="BY57" s="205"/>
      <c r="BZ57" s="205"/>
      <c r="CA57" s="205"/>
      <c r="CB57" s="205"/>
      <c r="CC57" s="205"/>
      <c r="CD57" s="205"/>
      <c r="CE57" s="205"/>
      <c r="CF57" s="205"/>
      <c r="CG57" s="205"/>
      <c r="CH57" s="205"/>
      <c r="CI57" s="205"/>
      <c r="CJ57" s="205"/>
      <c r="CK57" s="205"/>
      <c r="CL57" s="205"/>
      <c r="CM57" s="205"/>
      <c r="CN57" s="205"/>
      <c r="CO57" s="205"/>
      <c r="CP57" s="205"/>
      <c r="CQ57" s="205"/>
      <c r="CR57" s="205"/>
      <c r="CS57" s="205"/>
      <c r="CT57" s="205"/>
      <c r="CU57" s="205"/>
      <c r="CV57" s="205"/>
      <c r="CW57" s="205"/>
      <c r="CX57" s="205"/>
      <c r="CY57" s="205"/>
      <c r="CZ57" s="205"/>
      <c r="DA57" s="205"/>
      <c r="DB57" s="205"/>
      <c r="DC57" s="205"/>
      <c r="DD57" s="205"/>
      <c r="DE57" s="205"/>
      <c r="DF57" s="205"/>
      <c r="DG57" s="205"/>
      <c r="DH57" s="205"/>
      <c r="DI57" s="205"/>
      <c r="DJ57" s="205"/>
      <c r="DK57" s="205"/>
      <c r="DL57" s="205"/>
      <c r="DM57" s="205"/>
      <c r="DN57" s="205"/>
      <c r="DO57" s="205"/>
      <c r="DP57" s="205"/>
      <c r="DQ57" s="205"/>
      <c r="DR57" s="205"/>
      <c r="DS57" s="205"/>
      <c r="DT57" s="205"/>
      <c r="DU57" s="205"/>
      <c r="DV57" s="205"/>
      <c r="DW57" s="205"/>
      <c r="DX57" s="205"/>
      <c r="DY57" s="205"/>
      <c r="DZ57" s="205"/>
      <c r="EA57" s="205"/>
      <c r="EB57" s="205"/>
      <c r="EC57" s="205"/>
      <c r="ED57" s="205"/>
      <c r="EE57" s="205"/>
      <c r="EF57" s="205"/>
      <c r="EG57" s="205"/>
      <c r="EH57" s="205"/>
      <c r="EI57" s="205"/>
      <c r="EJ57" s="205"/>
      <c r="EK57" s="205"/>
      <c r="EL57" s="205"/>
      <c r="EM57" s="205"/>
      <c r="EN57" s="205"/>
      <c r="EO57" s="205"/>
      <c r="EP57" s="205"/>
      <c r="EQ57" s="205"/>
      <c r="ER57" s="205"/>
      <c r="ES57" s="205"/>
      <c r="ET57" s="205"/>
      <c r="EU57" s="205"/>
      <c r="EV57" s="205"/>
      <c r="EW57" s="205"/>
      <c r="EX57" s="205"/>
      <c r="EY57" s="205"/>
      <c r="EZ57" s="205"/>
      <c r="FA57" s="205"/>
      <c r="FB57" s="205"/>
      <c r="FC57" s="205"/>
      <c r="FD57" s="205"/>
      <c r="FE57" s="205"/>
      <c r="FF57" s="205"/>
      <c r="FG57" s="205"/>
      <c r="FH57" s="205"/>
      <c r="FI57" s="205"/>
      <c r="FJ57" s="205"/>
      <c r="FK57" s="205"/>
      <c r="FL57" s="205"/>
      <c r="FM57" s="205"/>
      <c r="FN57" s="205"/>
      <c r="FO57" s="205"/>
      <c r="FP57" s="205"/>
      <c r="FQ57" s="205"/>
      <c r="FR57" s="205"/>
      <c r="FS57" s="205"/>
      <c r="FT57" s="205"/>
      <c r="FU57" s="205"/>
      <c r="FV57" s="205"/>
      <c r="FW57" s="205"/>
      <c r="FX57" s="205"/>
      <c r="FY57" s="205"/>
      <c r="FZ57" s="205"/>
      <c r="GA57" s="205"/>
      <c r="GB57" s="205"/>
      <c r="GC57" s="205"/>
      <c r="GD57" s="205"/>
      <c r="GE57" s="205"/>
      <c r="GF57" s="205"/>
      <c r="GG57" s="205"/>
      <c r="GH57" s="205"/>
      <c r="GI57" s="205"/>
      <c r="GJ57" s="205"/>
      <c r="GK57" s="205"/>
      <c r="GL57" s="205"/>
      <c r="GM57" s="205"/>
      <c r="GN57" s="205"/>
      <c r="GO57" s="205"/>
      <c r="GP57" s="205"/>
      <c r="GQ57" s="205"/>
      <c r="GR57" s="205"/>
      <c r="GS57" s="205"/>
      <c r="GT57" s="205"/>
      <c r="GU57" s="205"/>
      <c r="GV57" s="205"/>
      <c r="GW57" s="205"/>
      <c r="GX57" s="205"/>
      <c r="GY57" s="205"/>
      <c r="GZ57" s="205"/>
      <c r="HA57" s="205"/>
      <c r="HB57" s="205"/>
      <c r="HC57" s="205"/>
      <c r="HD57" s="205"/>
      <c r="HE57" s="205"/>
      <c r="HF57" s="205"/>
      <c r="HG57" s="205"/>
      <c r="HH57" s="205"/>
      <c r="HI57" s="205"/>
      <c r="HJ57" s="205"/>
      <c r="HK57" s="205"/>
      <c r="HL57" s="205"/>
      <c r="HM57" s="205"/>
      <c r="HN57" s="205"/>
      <c r="HO57" s="205"/>
      <c r="HP57" s="205"/>
      <c r="HQ57" s="205"/>
      <c r="HR57" s="205"/>
      <c r="HS57" s="205"/>
      <c r="HT57" s="205"/>
      <c r="HU57" s="205"/>
      <c r="HV57" s="205"/>
      <c r="HW57" s="205"/>
      <c r="HX57" s="205"/>
      <c r="HY57" s="205"/>
      <c r="HZ57" s="205"/>
      <c r="IA57" s="205"/>
      <c r="IB57" s="205"/>
      <c r="IC57" s="205"/>
      <c r="ID57" s="205"/>
      <c r="IE57" s="205"/>
      <c r="IF57" s="205"/>
      <c r="IG57" s="205"/>
      <c r="IH57" s="205"/>
      <c r="II57" s="205"/>
      <c r="IJ57" s="205"/>
      <c r="IK57" s="205"/>
      <c r="IL57" s="205"/>
      <c r="IM57" s="205"/>
      <c r="IN57" s="205"/>
      <c r="IO57" s="205"/>
      <c r="IP57" s="205"/>
      <c r="IQ57" s="205"/>
      <c r="IR57" s="205"/>
      <c r="IS57" s="205"/>
      <c r="IT57" s="205"/>
      <c r="IU57" s="205"/>
      <c r="IV57" s="205"/>
      <c r="IW57" s="205"/>
      <c r="IX57" s="205"/>
      <c r="IY57" s="205"/>
      <c r="IZ57" s="205"/>
      <c r="JA57" s="205"/>
      <c r="JB57" s="205"/>
      <c r="JC57" s="205"/>
      <c r="JD57" s="205"/>
      <c r="JE57" s="205"/>
      <c r="JF57" s="205"/>
      <c r="JG57" s="205"/>
      <c r="JH57" s="205"/>
      <c r="JI57" s="205"/>
      <c r="JJ57" s="205"/>
      <c r="JK57" s="205"/>
      <c r="JL57" s="205"/>
      <c r="JM57" s="205"/>
      <c r="JN57" s="205"/>
      <c r="JO57" s="205"/>
      <c r="JP57" s="205"/>
      <c r="JQ57" s="205"/>
      <c r="JR57" s="205"/>
      <c r="JS57" s="205"/>
      <c r="JT57" s="205"/>
      <c r="JU57" s="205"/>
      <c r="JV57" s="205"/>
      <c r="JW57" s="205"/>
      <c r="JX57" s="205"/>
      <c r="JY57" s="205"/>
      <c r="JZ57" s="205"/>
      <c r="KA57" s="205"/>
      <c r="KB57" s="205"/>
      <c r="KC57" s="205"/>
      <c r="KD57" s="205"/>
      <c r="KE57" s="205"/>
      <c r="KF57" s="205"/>
      <c r="KG57" s="205"/>
      <c r="KH57" s="205"/>
      <c r="KI57" s="205"/>
      <c r="KJ57" s="205"/>
      <c r="KK57" s="205"/>
      <c r="KL57" s="205"/>
      <c r="KM57" s="205"/>
      <c r="KN57" s="205"/>
      <c r="KO57" s="205"/>
      <c r="KP57" s="205"/>
      <c r="KQ57" s="205"/>
      <c r="KR57" s="205"/>
      <c r="KS57" s="205"/>
      <c r="KT57" s="205"/>
      <c r="KU57" s="205"/>
      <c r="KV57" s="205"/>
      <c r="KW57" s="205"/>
      <c r="KX57" s="205"/>
      <c r="KY57" s="205"/>
      <c r="KZ57" s="205"/>
      <c r="LA57" s="205"/>
      <c r="LB57" s="205"/>
      <c r="LC57" s="205"/>
      <c r="LD57" s="205"/>
      <c r="LE57" s="205"/>
      <c r="LF57" s="205"/>
      <c r="LG57" s="205"/>
      <c r="LH57" s="205"/>
      <c r="LI57" s="205"/>
      <c r="LJ57" s="205"/>
      <c r="LK57" s="205"/>
      <c r="LL57" s="205"/>
      <c r="LM57" s="205"/>
      <c r="LN57" s="205"/>
      <c r="LO57" s="205"/>
      <c r="LP57" s="205"/>
      <c r="LQ57" s="205"/>
      <c r="LR57" s="205"/>
      <c r="LS57" s="205"/>
      <c r="LT57" s="205"/>
      <c r="LU57" s="205"/>
      <c r="LV57" s="205"/>
      <c r="LW57" s="205"/>
      <c r="LX57" s="205"/>
      <c r="LY57" s="205"/>
      <c r="LZ57" s="205"/>
      <c r="MA57" s="205"/>
      <c r="MB57" s="205"/>
      <c r="MC57" s="205"/>
      <c r="MD57" s="205"/>
      <c r="ME57" s="205"/>
      <c r="MF57" s="205"/>
      <c r="MG57" s="205"/>
      <c r="MH57" s="205"/>
      <c r="MI57" s="205"/>
      <c r="MJ57" s="205"/>
      <c r="MK57" s="205"/>
      <c r="ML57" s="205"/>
      <c r="MM57" s="205"/>
      <c r="MN57" s="205"/>
      <c r="MO57" s="205"/>
      <c r="MP57" s="205"/>
      <c r="MQ57" s="205"/>
      <c r="MR57" s="205"/>
      <c r="MS57" s="205"/>
      <c r="MT57" s="205"/>
      <c r="MU57" s="205"/>
      <c r="MV57" s="205"/>
      <c r="MW57" s="205"/>
      <c r="MX57" s="205"/>
      <c r="MY57" s="205"/>
      <c r="MZ57" s="205"/>
      <c r="NA57" s="205"/>
      <c r="NB57" s="205"/>
      <c r="NC57" s="205"/>
      <c r="ND57" s="205"/>
      <c r="NE57" s="205"/>
      <c r="NF57" s="205"/>
      <c r="NG57" s="205"/>
      <c r="NH57" s="205"/>
      <c r="NI57" s="205"/>
      <c r="NJ57" s="205"/>
      <c r="NK57" s="205"/>
      <c r="NL57" s="205"/>
      <c r="NM57" s="205"/>
      <c r="NN57" s="205"/>
      <c r="NO57" s="205"/>
      <c r="NP57" s="205"/>
      <c r="NQ57" s="205"/>
      <c r="NR57" s="205"/>
      <c r="NS57" s="205"/>
      <c r="NT57" s="205"/>
      <c r="NU57" s="205"/>
      <c r="NV57" s="205"/>
      <c r="NW57" s="205"/>
      <c r="NX57" s="205"/>
      <c r="NY57" s="205"/>
      <c r="NZ57" s="205"/>
      <c r="OA57" s="205"/>
      <c r="OB57" s="205"/>
      <c r="OC57" s="205"/>
      <c r="OD57" s="205"/>
      <c r="OE57" s="205"/>
      <c r="OF57" s="205"/>
      <c r="OG57" s="205"/>
      <c r="OH57" s="205"/>
      <c r="OI57" s="205"/>
      <c r="OJ57" s="205"/>
      <c r="OK57" s="205"/>
      <c r="OL57" s="205"/>
      <c r="OM57" s="205"/>
      <c r="ON57" s="205"/>
      <c r="OO57" s="205"/>
      <c r="OP57" s="205"/>
      <c r="OQ57" s="205"/>
      <c r="OR57" s="205"/>
      <c r="OS57" s="205"/>
      <c r="OT57" s="205"/>
      <c r="OU57" s="205"/>
      <c r="OV57" s="205"/>
      <c r="OW57" s="205"/>
      <c r="OX57" s="205"/>
      <c r="OY57" s="205"/>
      <c r="OZ57" s="205"/>
      <c r="PA57" s="205"/>
      <c r="PB57" s="205"/>
      <c r="PC57" s="205"/>
      <c r="PD57" s="205"/>
      <c r="PE57" s="205"/>
      <c r="PF57" s="205"/>
      <c r="PG57" s="205"/>
      <c r="PH57" s="205"/>
      <c r="PI57" s="205"/>
      <c r="PJ57" s="205"/>
      <c r="PK57" s="205"/>
      <c r="PL57" s="205"/>
      <c r="PM57" s="205"/>
      <c r="PN57" s="205"/>
      <c r="PO57" s="205"/>
      <c r="PP57" s="205"/>
      <c r="PQ57" s="205"/>
      <c r="PR57" s="205"/>
      <c r="PS57" s="205"/>
      <c r="PT57" s="205"/>
      <c r="PU57" s="205"/>
      <c r="PV57" s="205"/>
      <c r="PW57" s="205"/>
      <c r="PX57" s="205"/>
      <c r="PY57" s="205"/>
      <c r="PZ57" s="205"/>
      <c r="QA57" s="205"/>
      <c r="QB57" s="205"/>
      <c r="QC57" s="205"/>
      <c r="QD57" s="205"/>
      <c r="QE57" s="205"/>
      <c r="QF57" s="205"/>
      <c r="QG57" s="205"/>
      <c r="QH57" s="205"/>
      <c r="QI57" s="205"/>
      <c r="QJ57" s="205"/>
      <c r="QK57" s="205"/>
      <c r="QL57" s="205"/>
      <c r="QM57" s="205"/>
      <c r="QN57" s="205"/>
      <c r="QO57" s="205"/>
      <c r="QP57" s="205"/>
      <c r="QQ57" s="205"/>
      <c r="QR57" s="205"/>
      <c r="QS57" s="205"/>
      <c r="QT57" s="205"/>
      <c r="QU57" s="205"/>
      <c r="QV57" s="205"/>
      <c r="QW57" s="205"/>
      <c r="QX57" s="205"/>
      <c r="QY57" s="205"/>
      <c r="QZ57" s="205"/>
      <c r="RA57" s="205"/>
      <c r="RB57" s="205"/>
      <c r="RC57" s="205"/>
      <c r="RD57" s="205"/>
      <c r="RE57" s="205"/>
      <c r="RF57" s="205"/>
      <c r="RG57" s="205"/>
      <c r="RH57" s="205"/>
      <c r="RI57" s="205"/>
      <c r="RJ57" s="205"/>
      <c r="RK57" s="205"/>
      <c r="RL57" s="205"/>
      <c r="RM57" s="205"/>
      <c r="RN57" s="205"/>
      <c r="RO57" s="205"/>
      <c r="RP57" s="205"/>
      <c r="RQ57" s="205"/>
      <c r="RR57" s="205"/>
      <c r="RS57" s="205"/>
      <c r="RT57" s="205"/>
      <c r="RU57" s="205"/>
      <c r="RV57" s="205"/>
      <c r="RW57" s="205"/>
      <c r="RX57" s="205"/>
      <c r="RY57" s="205"/>
      <c r="RZ57" s="205"/>
      <c r="SA57" s="205"/>
      <c r="SB57" s="205"/>
      <c r="SC57" s="205"/>
      <c r="SD57" s="205"/>
      <c r="SE57" s="205"/>
      <c r="SF57" s="205"/>
      <c r="SG57" s="205"/>
      <c r="SH57" s="205"/>
      <c r="SI57" s="205"/>
      <c r="SJ57" s="205"/>
      <c r="SK57" s="205"/>
      <c r="SL57" s="205"/>
      <c r="SM57" s="205"/>
      <c r="SN57" s="205"/>
      <c r="SO57" s="205"/>
      <c r="SP57" s="205"/>
      <c r="SQ57" s="205"/>
      <c r="SR57" s="205"/>
      <c r="SS57" s="205"/>
      <c r="ST57" s="205"/>
      <c r="SU57" s="205"/>
      <c r="SV57" s="205"/>
      <c r="SW57" s="205"/>
      <c r="SX57" s="205"/>
      <c r="SY57" s="205"/>
      <c r="SZ57" s="205"/>
      <c r="TA57" s="205"/>
      <c r="TB57" s="205"/>
      <c r="TC57" s="205"/>
      <c r="TD57" s="205"/>
      <c r="TE57" s="205"/>
      <c r="TF57" s="205"/>
      <c r="TG57" s="205"/>
      <c r="TH57" s="205"/>
      <c r="TI57" s="205"/>
      <c r="TJ57" s="205"/>
      <c r="TK57" s="205"/>
      <c r="TL57" s="205"/>
      <c r="TM57" s="205"/>
      <c r="TN57" s="205"/>
      <c r="TO57" s="205"/>
      <c r="TP57" s="205"/>
      <c r="TQ57" s="205"/>
      <c r="TR57" s="205"/>
      <c r="TS57" s="205"/>
      <c r="TT57" s="205"/>
      <c r="TU57" s="205"/>
      <c r="TV57" s="205"/>
      <c r="TW57" s="205"/>
      <c r="TX57" s="205"/>
      <c r="TY57" s="205"/>
      <c r="TZ57" s="205"/>
      <c r="UA57" s="205"/>
      <c r="UB57" s="205"/>
      <c r="UC57" s="205"/>
      <c r="UD57" s="205"/>
      <c r="UE57" s="205"/>
      <c r="UF57" s="205"/>
      <c r="UG57" s="205"/>
      <c r="UH57" s="205"/>
      <c r="UI57" s="205"/>
      <c r="UJ57" s="205"/>
      <c r="UK57" s="205"/>
      <c r="UL57" s="205"/>
      <c r="UM57" s="205"/>
      <c r="UN57" s="205"/>
      <c r="UO57" s="205"/>
      <c r="UP57" s="205"/>
      <c r="UQ57" s="205"/>
      <c r="UR57" s="205"/>
      <c r="US57" s="205"/>
      <c r="UT57" s="205"/>
      <c r="UU57" s="205"/>
      <c r="UV57" s="205"/>
      <c r="UW57" s="205"/>
      <c r="UX57" s="205"/>
      <c r="UY57" s="205"/>
      <c r="UZ57" s="205"/>
      <c r="VA57" s="205"/>
      <c r="VB57" s="205"/>
      <c r="VC57" s="205"/>
      <c r="VD57" s="205"/>
      <c r="VE57" s="205"/>
      <c r="VF57" s="205"/>
      <c r="VG57" s="205"/>
      <c r="VH57" s="205"/>
      <c r="VI57" s="205"/>
      <c r="VJ57" s="205"/>
      <c r="VK57" s="205"/>
      <c r="VL57" s="205"/>
      <c r="VM57" s="205"/>
      <c r="VN57" s="205"/>
      <c r="VO57" s="205"/>
      <c r="VP57" s="205"/>
      <c r="VQ57" s="205"/>
      <c r="VR57" s="205"/>
      <c r="VS57" s="205"/>
      <c r="VT57" s="205"/>
      <c r="VU57" s="205"/>
      <c r="VV57" s="205"/>
      <c r="VW57" s="205"/>
      <c r="VX57" s="205"/>
      <c r="VY57" s="205"/>
      <c r="VZ57" s="205"/>
      <c r="WA57" s="205"/>
      <c r="WB57" s="205"/>
      <c r="WC57" s="205"/>
      <c r="WD57" s="205"/>
      <c r="WE57" s="205"/>
      <c r="WF57" s="205"/>
      <c r="WG57" s="205"/>
      <c r="WH57" s="205"/>
      <c r="WI57" s="205"/>
      <c r="WJ57" s="205"/>
      <c r="WK57" s="205"/>
      <c r="WL57" s="205"/>
      <c r="WM57" s="205"/>
      <c r="WN57" s="205"/>
      <c r="WO57" s="205"/>
      <c r="WP57" s="205"/>
      <c r="WQ57" s="205"/>
      <c r="WR57" s="205"/>
      <c r="WS57" s="205"/>
      <c r="WT57" s="205"/>
      <c r="WU57" s="205"/>
      <c r="WV57" s="205"/>
      <c r="WW57" s="205"/>
      <c r="WX57" s="205"/>
      <c r="WY57" s="205"/>
      <c r="WZ57" s="205"/>
      <c r="XA57" s="205"/>
      <c r="XB57" s="205"/>
      <c r="XC57" s="205"/>
      <c r="XD57" s="205"/>
      <c r="XE57" s="205"/>
      <c r="XF57" s="205"/>
      <c r="XG57" s="205"/>
      <c r="XH57" s="205"/>
      <c r="XI57" s="205"/>
      <c r="XJ57" s="205"/>
      <c r="XK57" s="205"/>
      <c r="XL57" s="205"/>
      <c r="XM57" s="205"/>
      <c r="XN57" s="205"/>
      <c r="XO57" s="205"/>
      <c r="XP57" s="205"/>
      <c r="XQ57" s="205"/>
      <c r="XR57" s="205"/>
      <c r="XS57" s="205"/>
      <c r="XT57" s="205"/>
    </row>
    <row r="58" spans="1:644" customFormat="1">
      <c r="A58" s="161"/>
      <c r="B58" s="92"/>
      <c r="C58" s="165"/>
      <c r="D58" s="166"/>
      <c r="E58" s="166"/>
      <c r="F58" s="164"/>
      <c r="G58" s="165"/>
      <c r="H58" s="166"/>
      <c r="I58" s="166"/>
      <c r="J58" s="164"/>
      <c r="K58" s="205"/>
      <c r="L58" s="205"/>
      <c r="M58" s="161"/>
      <c r="N58" s="92"/>
      <c r="O58" s="165"/>
      <c r="P58" s="166"/>
      <c r="Q58" s="166"/>
      <c r="R58" s="164"/>
      <c r="S58" s="165"/>
      <c r="T58" s="166"/>
      <c r="U58" s="166"/>
      <c r="V58" s="164"/>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5"/>
      <c r="BF58" s="205"/>
      <c r="BG58" s="205"/>
      <c r="BH58" s="205"/>
      <c r="BI58" s="205"/>
      <c r="BJ58" s="205"/>
      <c r="BK58" s="205"/>
      <c r="BL58" s="205"/>
      <c r="BM58" s="205"/>
      <c r="BN58" s="205"/>
      <c r="BO58" s="205"/>
      <c r="BP58" s="205"/>
      <c r="BQ58" s="205"/>
      <c r="BR58" s="205"/>
      <c r="BS58" s="205"/>
      <c r="BT58" s="205"/>
      <c r="BU58" s="205"/>
      <c r="BV58" s="205"/>
      <c r="BW58" s="205"/>
      <c r="BX58" s="205"/>
      <c r="BY58" s="205"/>
      <c r="BZ58" s="205"/>
      <c r="CA58" s="205"/>
      <c r="CB58" s="205"/>
      <c r="CC58" s="205"/>
      <c r="CD58" s="205"/>
      <c r="CE58" s="205"/>
      <c r="CF58" s="205"/>
      <c r="CG58" s="205"/>
      <c r="CH58" s="205"/>
      <c r="CI58" s="205"/>
      <c r="CJ58" s="205"/>
      <c r="CK58" s="205"/>
      <c r="CL58" s="205"/>
      <c r="CM58" s="205"/>
      <c r="CN58" s="205"/>
      <c r="CO58" s="205"/>
      <c r="CP58" s="205"/>
      <c r="CQ58" s="205"/>
      <c r="CR58" s="205"/>
      <c r="CS58" s="205"/>
      <c r="CT58" s="205"/>
      <c r="CU58" s="205"/>
      <c r="CV58" s="205"/>
      <c r="CW58" s="205"/>
      <c r="CX58" s="205"/>
      <c r="CY58" s="205"/>
      <c r="CZ58" s="205"/>
      <c r="DA58" s="205"/>
      <c r="DB58" s="205"/>
      <c r="DC58" s="205"/>
      <c r="DD58" s="205"/>
      <c r="DE58" s="205"/>
      <c r="DF58" s="205"/>
      <c r="DG58" s="205"/>
      <c r="DH58" s="205"/>
      <c r="DI58" s="205"/>
      <c r="DJ58" s="205"/>
      <c r="DK58" s="205"/>
      <c r="DL58" s="205"/>
      <c r="DM58" s="205"/>
      <c r="DN58" s="205"/>
      <c r="DO58" s="205"/>
      <c r="DP58" s="205"/>
      <c r="DQ58" s="205"/>
      <c r="DR58" s="205"/>
      <c r="DS58" s="205"/>
      <c r="DT58" s="205"/>
      <c r="DU58" s="205"/>
      <c r="DV58" s="205"/>
      <c r="DW58" s="205"/>
      <c r="DX58" s="205"/>
      <c r="DY58" s="205"/>
      <c r="DZ58" s="205"/>
      <c r="EA58" s="205"/>
      <c r="EB58" s="205"/>
      <c r="EC58" s="205"/>
      <c r="ED58" s="205"/>
      <c r="EE58" s="205"/>
      <c r="EF58" s="205"/>
      <c r="EG58" s="205"/>
      <c r="EH58" s="205"/>
      <c r="EI58" s="205"/>
      <c r="EJ58" s="205"/>
      <c r="EK58" s="205"/>
      <c r="EL58" s="205"/>
      <c r="EM58" s="205"/>
      <c r="EN58" s="205"/>
      <c r="EO58" s="205"/>
      <c r="EP58" s="205"/>
      <c r="EQ58" s="205"/>
      <c r="ER58" s="205"/>
      <c r="ES58" s="205"/>
      <c r="ET58" s="205"/>
      <c r="EU58" s="205"/>
      <c r="EV58" s="205"/>
      <c r="EW58" s="205"/>
      <c r="EX58" s="205"/>
      <c r="EY58" s="205"/>
      <c r="EZ58" s="205"/>
      <c r="FA58" s="205"/>
      <c r="FB58" s="205"/>
      <c r="FC58" s="205"/>
      <c r="FD58" s="205"/>
      <c r="FE58" s="205"/>
      <c r="FF58" s="205"/>
      <c r="FG58" s="205"/>
      <c r="FH58" s="205"/>
      <c r="FI58" s="205"/>
      <c r="FJ58" s="205"/>
      <c r="FK58" s="205"/>
      <c r="FL58" s="205"/>
      <c r="FM58" s="205"/>
      <c r="FN58" s="205"/>
      <c r="FO58" s="205"/>
      <c r="FP58" s="205"/>
      <c r="FQ58" s="205"/>
      <c r="FR58" s="205"/>
      <c r="FS58" s="205"/>
      <c r="FT58" s="205"/>
      <c r="FU58" s="205"/>
      <c r="FV58" s="205"/>
      <c r="FW58" s="205"/>
      <c r="FX58" s="205"/>
      <c r="FY58" s="205"/>
      <c r="FZ58" s="205"/>
      <c r="GA58" s="205"/>
      <c r="GB58" s="205"/>
      <c r="GC58" s="205"/>
      <c r="GD58" s="205"/>
      <c r="GE58" s="205"/>
      <c r="GF58" s="205"/>
      <c r="GG58" s="205"/>
      <c r="GH58" s="205"/>
      <c r="GI58" s="205"/>
      <c r="GJ58" s="205"/>
      <c r="GK58" s="205"/>
      <c r="GL58" s="205"/>
      <c r="GM58" s="205"/>
      <c r="GN58" s="205"/>
      <c r="GO58" s="205"/>
      <c r="GP58" s="205"/>
      <c r="GQ58" s="205"/>
      <c r="GR58" s="205"/>
      <c r="GS58" s="205"/>
      <c r="GT58" s="205"/>
      <c r="GU58" s="205"/>
      <c r="GV58" s="205"/>
      <c r="GW58" s="205"/>
      <c r="GX58" s="205"/>
      <c r="GY58" s="205"/>
      <c r="GZ58" s="205"/>
      <c r="HA58" s="205"/>
      <c r="HB58" s="205"/>
      <c r="HC58" s="205"/>
      <c r="HD58" s="205"/>
      <c r="HE58" s="205"/>
      <c r="HF58" s="205"/>
      <c r="HG58" s="205"/>
      <c r="HH58" s="205"/>
      <c r="HI58" s="205"/>
      <c r="HJ58" s="205"/>
      <c r="HK58" s="205"/>
      <c r="HL58" s="205"/>
      <c r="HM58" s="205"/>
      <c r="HN58" s="205"/>
      <c r="HO58" s="205"/>
      <c r="HP58" s="205"/>
      <c r="HQ58" s="205"/>
      <c r="HR58" s="205"/>
      <c r="HS58" s="205"/>
      <c r="HT58" s="205"/>
      <c r="HU58" s="205"/>
      <c r="HV58" s="205"/>
      <c r="HW58" s="205"/>
      <c r="HX58" s="205"/>
      <c r="HY58" s="205"/>
      <c r="HZ58" s="205"/>
      <c r="IA58" s="205"/>
      <c r="IB58" s="205"/>
      <c r="IC58" s="205"/>
      <c r="ID58" s="205"/>
      <c r="IE58" s="205"/>
      <c r="IF58" s="205"/>
      <c r="IG58" s="205"/>
      <c r="IH58" s="205"/>
      <c r="II58" s="205"/>
      <c r="IJ58" s="205"/>
      <c r="IK58" s="205"/>
      <c r="IL58" s="205"/>
      <c r="IM58" s="205"/>
      <c r="IN58" s="205"/>
      <c r="IO58" s="205"/>
      <c r="IP58" s="205"/>
      <c r="IQ58" s="205"/>
      <c r="IR58" s="205"/>
      <c r="IS58" s="205"/>
      <c r="IT58" s="205"/>
      <c r="IU58" s="205"/>
      <c r="IV58" s="205"/>
      <c r="IW58" s="205"/>
      <c r="IX58" s="205"/>
      <c r="IY58" s="205"/>
      <c r="IZ58" s="205"/>
      <c r="JA58" s="205"/>
      <c r="JB58" s="205"/>
      <c r="JC58" s="205"/>
      <c r="JD58" s="205"/>
      <c r="JE58" s="205"/>
      <c r="JF58" s="205"/>
      <c r="JG58" s="205"/>
      <c r="JH58" s="205"/>
      <c r="JI58" s="205"/>
      <c r="JJ58" s="205"/>
      <c r="JK58" s="205"/>
      <c r="JL58" s="205"/>
      <c r="JM58" s="205"/>
      <c r="JN58" s="205"/>
      <c r="JO58" s="205"/>
      <c r="JP58" s="205"/>
      <c r="JQ58" s="205"/>
      <c r="JR58" s="205"/>
      <c r="JS58" s="205"/>
      <c r="JT58" s="205"/>
      <c r="JU58" s="205"/>
      <c r="JV58" s="205"/>
      <c r="JW58" s="205"/>
      <c r="JX58" s="205"/>
      <c r="JY58" s="205"/>
      <c r="JZ58" s="205"/>
      <c r="KA58" s="205"/>
      <c r="KB58" s="205"/>
      <c r="KC58" s="205"/>
      <c r="KD58" s="205"/>
      <c r="KE58" s="205"/>
      <c r="KF58" s="205"/>
      <c r="KG58" s="205"/>
      <c r="KH58" s="205"/>
      <c r="KI58" s="205"/>
      <c r="KJ58" s="205"/>
      <c r="KK58" s="205"/>
      <c r="KL58" s="205"/>
      <c r="KM58" s="205"/>
      <c r="KN58" s="205"/>
      <c r="KO58" s="205"/>
      <c r="KP58" s="205"/>
      <c r="KQ58" s="205"/>
      <c r="KR58" s="205"/>
      <c r="KS58" s="205"/>
      <c r="KT58" s="205"/>
      <c r="KU58" s="205"/>
      <c r="KV58" s="205"/>
      <c r="KW58" s="205"/>
      <c r="KX58" s="205"/>
      <c r="KY58" s="205"/>
      <c r="KZ58" s="205"/>
      <c r="LA58" s="205"/>
      <c r="LB58" s="205"/>
      <c r="LC58" s="205"/>
      <c r="LD58" s="205"/>
      <c r="LE58" s="205"/>
      <c r="LF58" s="205"/>
      <c r="LG58" s="205"/>
      <c r="LH58" s="205"/>
      <c r="LI58" s="205"/>
      <c r="LJ58" s="205"/>
      <c r="LK58" s="205"/>
      <c r="LL58" s="205"/>
      <c r="LM58" s="205"/>
      <c r="LN58" s="205"/>
      <c r="LO58" s="205"/>
      <c r="LP58" s="205"/>
      <c r="LQ58" s="205"/>
      <c r="LR58" s="205"/>
      <c r="LS58" s="205"/>
      <c r="LT58" s="205"/>
      <c r="LU58" s="205"/>
      <c r="LV58" s="205"/>
      <c r="LW58" s="205"/>
      <c r="LX58" s="205"/>
      <c r="LY58" s="205"/>
      <c r="LZ58" s="205"/>
      <c r="MA58" s="205"/>
      <c r="MB58" s="205"/>
      <c r="MC58" s="205"/>
      <c r="MD58" s="205"/>
      <c r="ME58" s="205"/>
      <c r="MF58" s="205"/>
      <c r="MG58" s="205"/>
      <c r="MH58" s="205"/>
      <c r="MI58" s="205"/>
      <c r="MJ58" s="205"/>
      <c r="MK58" s="205"/>
      <c r="ML58" s="205"/>
      <c r="MM58" s="205"/>
      <c r="MN58" s="205"/>
      <c r="MO58" s="205"/>
      <c r="MP58" s="205"/>
      <c r="MQ58" s="205"/>
      <c r="MR58" s="205"/>
      <c r="MS58" s="205"/>
      <c r="MT58" s="205"/>
      <c r="MU58" s="205"/>
      <c r="MV58" s="205"/>
      <c r="MW58" s="205"/>
      <c r="MX58" s="205"/>
      <c r="MY58" s="205"/>
      <c r="MZ58" s="205"/>
      <c r="NA58" s="205"/>
      <c r="NB58" s="205"/>
      <c r="NC58" s="205"/>
      <c r="ND58" s="205"/>
      <c r="NE58" s="205"/>
      <c r="NF58" s="205"/>
      <c r="NG58" s="205"/>
      <c r="NH58" s="205"/>
      <c r="NI58" s="205"/>
      <c r="NJ58" s="205"/>
      <c r="NK58" s="205"/>
      <c r="NL58" s="205"/>
      <c r="NM58" s="205"/>
      <c r="NN58" s="205"/>
      <c r="NO58" s="205"/>
      <c r="NP58" s="205"/>
      <c r="NQ58" s="205"/>
      <c r="NR58" s="205"/>
      <c r="NS58" s="205"/>
      <c r="NT58" s="205"/>
      <c r="NU58" s="205"/>
      <c r="NV58" s="205"/>
      <c r="NW58" s="205"/>
      <c r="NX58" s="205"/>
      <c r="NY58" s="205"/>
      <c r="NZ58" s="205"/>
      <c r="OA58" s="205"/>
      <c r="OB58" s="205"/>
      <c r="OC58" s="205"/>
      <c r="OD58" s="205"/>
      <c r="OE58" s="205"/>
      <c r="OF58" s="205"/>
      <c r="OG58" s="205"/>
      <c r="OH58" s="205"/>
      <c r="OI58" s="205"/>
      <c r="OJ58" s="205"/>
      <c r="OK58" s="205"/>
      <c r="OL58" s="205"/>
      <c r="OM58" s="205"/>
      <c r="ON58" s="205"/>
      <c r="OO58" s="205"/>
      <c r="OP58" s="205"/>
      <c r="OQ58" s="205"/>
      <c r="OR58" s="205"/>
      <c r="OS58" s="205"/>
      <c r="OT58" s="205"/>
      <c r="OU58" s="205"/>
      <c r="OV58" s="205"/>
      <c r="OW58" s="205"/>
      <c r="OX58" s="205"/>
      <c r="OY58" s="205"/>
      <c r="OZ58" s="205"/>
      <c r="PA58" s="205"/>
      <c r="PB58" s="205"/>
      <c r="PC58" s="205"/>
      <c r="PD58" s="205"/>
      <c r="PE58" s="205"/>
      <c r="PF58" s="205"/>
      <c r="PG58" s="205"/>
      <c r="PH58" s="205"/>
      <c r="PI58" s="205"/>
      <c r="PJ58" s="205"/>
      <c r="PK58" s="205"/>
      <c r="PL58" s="205"/>
      <c r="PM58" s="205"/>
      <c r="PN58" s="205"/>
      <c r="PO58" s="205"/>
      <c r="PP58" s="205"/>
      <c r="PQ58" s="205"/>
      <c r="PR58" s="205"/>
      <c r="PS58" s="205"/>
      <c r="PT58" s="205"/>
      <c r="PU58" s="205"/>
      <c r="PV58" s="205"/>
      <c r="PW58" s="205"/>
      <c r="PX58" s="205"/>
      <c r="PY58" s="205"/>
      <c r="PZ58" s="205"/>
      <c r="QA58" s="205"/>
      <c r="QB58" s="205"/>
      <c r="QC58" s="205"/>
      <c r="QD58" s="205"/>
      <c r="QE58" s="205"/>
      <c r="QF58" s="205"/>
      <c r="QG58" s="205"/>
      <c r="QH58" s="205"/>
      <c r="QI58" s="205"/>
      <c r="QJ58" s="205"/>
      <c r="QK58" s="205"/>
      <c r="QL58" s="205"/>
      <c r="QM58" s="205"/>
      <c r="QN58" s="205"/>
      <c r="QO58" s="205"/>
      <c r="QP58" s="205"/>
      <c r="QQ58" s="205"/>
      <c r="QR58" s="205"/>
      <c r="QS58" s="205"/>
      <c r="QT58" s="205"/>
      <c r="QU58" s="205"/>
      <c r="QV58" s="205"/>
      <c r="QW58" s="205"/>
      <c r="QX58" s="205"/>
      <c r="QY58" s="205"/>
      <c r="QZ58" s="205"/>
      <c r="RA58" s="205"/>
      <c r="RB58" s="205"/>
      <c r="RC58" s="205"/>
      <c r="RD58" s="205"/>
      <c r="RE58" s="205"/>
      <c r="RF58" s="205"/>
      <c r="RG58" s="205"/>
      <c r="RH58" s="205"/>
      <c r="RI58" s="205"/>
      <c r="RJ58" s="205"/>
      <c r="RK58" s="205"/>
      <c r="RL58" s="205"/>
      <c r="RM58" s="205"/>
      <c r="RN58" s="205"/>
      <c r="RO58" s="205"/>
      <c r="RP58" s="205"/>
      <c r="RQ58" s="205"/>
      <c r="RR58" s="205"/>
      <c r="RS58" s="205"/>
      <c r="RT58" s="205"/>
      <c r="RU58" s="205"/>
      <c r="RV58" s="205"/>
      <c r="RW58" s="205"/>
      <c r="RX58" s="205"/>
      <c r="RY58" s="205"/>
      <c r="RZ58" s="205"/>
      <c r="SA58" s="205"/>
      <c r="SB58" s="205"/>
      <c r="SC58" s="205"/>
      <c r="SD58" s="205"/>
      <c r="SE58" s="205"/>
      <c r="SF58" s="205"/>
      <c r="SG58" s="205"/>
      <c r="SH58" s="205"/>
      <c r="SI58" s="205"/>
      <c r="SJ58" s="205"/>
      <c r="SK58" s="205"/>
      <c r="SL58" s="205"/>
      <c r="SM58" s="205"/>
      <c r="SN58" s="205"/>
      <c r="SO58" s="205"/>
      <c r="SP58" s="205"/>
      <c r="SQ58" s="205"/>
      <c r="SR58" s="205"/>
      <c r="SS58" s="205"/>
      <c r="ST58" s="205"/>
      <c r="SU58" s="205"/>
      <c r="SV58" s="205"/>
      <c r="SW58" s="205"/>
      <c r="SX58" s="205"/>
      <c r="SY58" s="205"/>
      <c r="SZ58" s="205"/>
      <c r="TA58" s="205"/>
      <c r="TB58" s="205"/>
      <c r="TC58" s="205"/>
      <c r="TD58" s="205"/>
      <c r="TE58" s="205"/>
      <c r="TF58" s="205"/>
      <c r="TG58" s="205"/>
      <c r="TH58" s="205"/>
      <c r="TI58" s="205"/>
      <c r="TJ58" s="205"/>
      <c r="TK58" s="205"/>
      <c r="TL58" s="205"/>
      <c r="TM58" s="205"/>
      <c r="TN58" s="205"/>
      <c r="TO58" s="205"/>
      <c r="TP58" s="205"/>
      <c r="TQ58" s="205"/>
      <c r="TR58" s="205"/>
      <c r="TS58" s="205"/>
      <c r="TT58" s="205"/>
      <c r="TU58" s="205"/>
      <c r="TV58" s="205"/>
      <c r="TW58" s="205"/>
      <c r="TX58" s="205"/>
      <c r="TY58" s="205"/>
      <c r="TZ58" s="205"/>
      <c r="UA58" s="205"/>
      <c r="UB58" s="205"/>
      <c r="UC58" s="205"/>
      <c r="UD58" s="205"/>
      <c r="UE58" s="205"/>
      <c r="UF58" s="205"/>
      <c r="UG58" s="205"/>
      <c r="UH58" s="205"/>
      <c r="UI58" s="205"/>
      <c r="UJ58" s="205"/>
      <c r="UK58" s="205"/>
      <c r="UL58" s="205"/>
      <c r="UM58" s="205"/>
      <c r="UN58" s="205"/>
      <c r="UO58" s="205"/>
      <c r="UP58" s="205"/>
      <c r="UQ58" s="205"/>
      <c r="UR58" s="205"/>
      <c r="US58" s="205"/>
      <c r="UT58" s="205"/>
      <c r="UU58" s="205"/>
      <c r="UV58" s="205"/>
      <c r="UW58" s="205"/>
      <c r="UX58" s="205"/>
      <c r="UY58" s="205"/>
      <c r="UZ58" s="205"/>
      <c r="VA58" s="205"/>
      <c r="VB58" s="205"/>
      <c r="VC58" s="205"/>
      <c r="VD58" s="205"/>
      <c r="VE58" s="205"/>
      <c r="VF58" s="205"/>
      <c r="VG58" s="205"/>
      <c r="VH58" s="205"/>
      <c r="VI58" s="205"/>
      <c r="VJ58" s="205"/>
      <c r="VK58" s="205"/>
      <c r="VL58" s="205"/>
      <c r="VM58" s="205"/>
      <c r="VN58" s="205"/>
      <c r="VO58" s="205"/>
      <c r="VP58" s="205"/>
      <c r="VQ58" s="205"/>
      <c r="VR58" s="205"/>
      <c r="VS58" s="205"/>
      <c r="VT58" s="205"/>
      <c r="VU58" s="205"/>
      <c r="VV58" s="205"/>
      <c r="VW58" s="205"/>
      <c r="VX58" s="205"/>
      <c r="VY58" s="205"/>
      <c r="VZ58" s="205"/>
      <c r="WA58" s="205"/>
      <c r="WB58" s="205"/>
      <c r="WC58" s="205"/>
      <c r="WD58" s="205"/>
      <c r="WE58" s="205"/>
      <c r="WF58" s="205"/>
      <c r="WG58" s="205"/>
      <c r="WH58" s="205"/>
      <c r="WI58" s="205"/>
      <c r="WJ58" s="205"/>
      <c r="WK58" s="205"/>
      <c r="WL58" s="205"/>
      <c r="WM58" s="205"/>
      <c r="WN58" s="205"/>
      <c r="WO58" s="205"/>
      <c r="WP58" s="205"/>
      <c r="WQ58" s="205"/>
      <c r="WR58" s="205"/>
      <c r="WS58" s="205"/>
      <c r="WT58" s="205"/>
      <c r="WU58" s="205"/>
      <c r="WV58" s="205"/>
      <c r="WW58" s="205"/>
      <c r="WX58" s="205"/>
      <c r="WY58" s="205"/>
      <c r="WZ58" s="205"/>
      <c r="XA58" s="205"/>
      <c r="XB58" s="205"/>
      <c r="XC58" s="205"/>
      <c r="XD58" s="205"/>
      <c r="XE58" s="205"/>
      <c r="XF58" s="205"/>
      <c r="XG58" s="205"/>
      <c r="XH58" s="205"/>
      <c r="XI58" s="205"/>
      <c r="XJ58" s="205"/>
      <c r="XK58" s="205"/>
      <c r="XL58" s="205"/>
      <c r="XM58" s="205"/>
      <c r="XN58" s="205"/>
      <c r="XO58" s="205"/>
      <c r="XP58" s="205"/>
      <c r="XQ58" s="205"/>
      <c r="XR58" s="205"/>
      <c r="XS58" s="205"/>
      <c r="XT58" s="205"/>
    </row>
    <row r="59" spans="1:644" customFormat="1">
      <c r="A59" s="161"/>
      <c r="B59" s="92"/>
      <c r="C59" s="165"/>
      <c r="D59" s="166"/>
      <c r="E59" s="166"/>
      <c r="F59" s="164"/>
      <c r="G59" s="165"/>
      <c r="H59" s="166"/>
      <c r="I59" s="166"/>
      <c r="J59" s="164"/>
      <c r="K59" s="205"/>
      <c r="L59" s="205"/>
      <c r="M59" s="161"/>
      <c r="N59" s="92"/>
      <c r="O59" s="165"/>
      <c r="P59" s="166"/>
      <c r="Q59" s="166"/>
      <c r="R59" s="164"/>
      <c r="S59" s="165"/>
      <c r="T59" s="166"/>
      <c r="U59" s="166"/>
      <c r="V59" s="164"/>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c r="DA59" s="205"/>
      <c r="DB59" s="205"/>
      <c r="DC59" s="205"/>
      <c r="DD59" s="205"/>
      <c r="DE59" s="205"/>
      <c r="DF59" s="205"/>
      <c r="DG59" s="205"/>
      <c r="DH59" s="205"/>
      <c r="DI59" s="205"/>
      <c r="DJ59" s="205"/>
      <c r="DK59" s="205"/>
      <c r="DL59" s="205"/>
      <c r="DM59" s="205"/>
      <c r="DN59" s="205"/>
      <c r="DO59" s="205"/>
      <c r="DP59" s="205"/>
      <c r="DQ59" s="205"/>
      <c r="DR59" s="205"/>
      <c r="DS59" s="205"/>
      <c r="DT59" s="205"/>
      <c r="DU59" s="205"/>
      <c r="DV59" s="205"/>
      <c r="DW59" s="205"/>
      <c r="DX59" s="205"/>
      <c r="DY59" s="205"/>
      <c r="DZ59" s="205"/>
      <c r="EA59" s="205"/>
      <c r="EB59" s="205"/>
      <c r="EC59" s="205"/>
      <c r="ED59" s="205"/>
      <c r="EE59" s="205"/>
      <c r="EF59" s="205"/>
      <c r="EG59" s="205"/>
      <c r="EH59" s="205"/>
      <c r="EI59" s="205"/>
      <c r="EJ59" s="205"/>
      <c r="EK59" s="205"/>
      <c r="EL59" s="205"/>
      <c r="EM59" s="205"/>
      <c r="EN59" s="205"/>
      <c r="EO59" s="205"/>
      <c r="EP59" s="205"/>
      <c r="EQ59" s="205"/>
      <c r="ER59" s="205"/>
      <c r="ES59" s="205"/>
      <c r="ET59" s="205"/>
      <c r="EU59" s="205"/>
      <c r="EV59" s="205"/>
      <c r="EW59" s="205"/>
      <c r="EX59" s="205"/>
      <c r="EY59" s="205"/>
      <c r="EZ59" s="205"/>
      <c r="FA59" s="205"/>
      <c r="FB59" s="205"/>
      <c r="FC59" s="205"/>
      <c r="FD59" s="205"/>
      <c r="FE59" s="205"/>
      <c r="FF59" s="205"/>
      <c r="FG59" s="205"/>
      <c r="FH59" s="205"/>
      <c r="FI59" s="205"/>
      <c r="FJ59" s="205"/>
      <c r="FK59" s="205"/>
      <c r="FL59" s="205"/>
      <c r="FM59" s="205"/>
      <c r="FN59" s="205"/>
      <c r="FO59" s="205"/>
      <c r="FP59" s="205"/>
      <c r="FQ59" s="205"/>
      <c r="FR59" s="205"/>
      <c r="FS59" s="205"/>
      <c r="FT59" s="205"/>
      <c r="FU59" s="205"/>
      <c r="FV59" s="205"/>
      <c r="FW59" s="205"/>
      <c r="FX59" s="205"/>
      <c r="FY59" s="205"/>
      <c r="FZ59" s="205"/>
      <c r="GA59" s="205"/>
      <c r="GB59" s="205"/>
      <c r="GC59" s="205"/>
      <c r="GD59" s="205"/>
      <c r="GE59" s="205"/>
      <c r="GF59" s="205"/>
      <c r="GG59" s="205"/>
      <c r="GH59" s="205"/>
      <c r="GI59" s="205"/>
      <c r="GJ59" s="205"/>
      <c r="GK59" s="205"/>
      <c r="GL59" s="205"/>
      <c r="GM59" s="205"/>
      <c r="GN59" s="205"/>
      <c r="GO59" s="205"/>
      <c r="GP59" s="205"/>
      <c r="GQ59" s="205"/>
      <c r="GR59" s="205"/>
      <c r="GS59" s="205"/>
      <c r="GT59" s="205"/>
      <c r="GU59" s="205"/>
      <c r="GV59" s="205"/>
      <c r="GW59" s="205"/>
      <c r="GX59" s="205"/>
      <c r="GY59" s="205"/>
      <c r="GZ59" s="205"/>
      <c r="HA59" s="205"/>
      <c r="HB59" s="205"/>
      <c r="HC59" s="205"/>
      <c r="HD59" s="205"/>
      <c r="HE59" s="205"/>
      <c r="HF59" s="205"/>
      <c r="HG59" s="205"/>
      <c r="HH59" s="205"/>
      <c r="HI59" s="205"/>
      <c r="HJ59" s="205"/>
      <c r="HK59" s="205"/>
      <c r="HL59" s="205"/>
      <c r="HM59" s="205"/>
      <c r="HN59" s="205"/>
      <c r="HO59" s="205"/>
      <c r="HP59" s="205"/>
      <c r="HQ59" s="205"/>
      <c r="HR59" s="205"/>
      <c r="HS59" s="205"/>
      <c r="HT59" s="205"/>
      <c r="HU59" s="205"/>
      <c r="HV59" s="205"/>
      <c r="HW59" s="205"/>
      <c r="HX59" s="205"/>
      <c r="HY59" s="205"/>
      <c r="HZ59" s="205"/>
      <c r="IA59" s="205"/>
      <c r="IB59" s="205"/>
      <c r="IC59" s="205"/>
      <c r="ID59" s="205"/>
      <c r="IE59" s="205"/>
      <c r="IF59" s="205"/>
      <c r="IG59" s="205"/>
      <c r="IH59" s="205"/>
      <c r="II59" s="205"/>
      <c r="IJ59" s="205"/>
      <c r="IK59" s="205"/>
      <c r="IL59" s="205"/>
      <c r="IM59" s="205"/>
      <c r="IN59" s="205"/>
      <c r="IO59" s="205"/>
      <c r="IP59" s="205"/>
      <c r="IQ59" s="205"/>
      <c r="IR59" s="205"/>
      <c r="IS59" s="205"/>
      <c r="IT59" s="205"/>
      <c r="IU59" s="205"/>
      <c r="IV59" s="205"/>
      <c r="IW59" s="205"/>
      <c r="IX59" s="205"/>
      <c r="IY59" s="205"/>
      <c r="IZ59" s="205"/>
      <c r="JA59" s="205"/>
      <c r="JB59" s="205"/>
      <c r="JC59" s="205"/>
      <c r="JD59" s="205"/>
      <c r="JE59" s="205"/>
      <c r="JF59" s="205"/>
      <c r="JG59" s="205"/>
      <c r="JH59" s="205"/>
      <c r="JI59" s="205"/>
      <c r="JJ59" s="205"/>
      <c r="JK59" s="205"/>
      <c r="JL59" s="205"/>
      <c r="JM59" s="205"/>
      <c r="JN59" s="205"/>
      <c r="JO59" s="205"/>
      <c r="JP59" s="205"/>
      <c r="JQ59" s="205"/>
      <c r="JR59" s="205"/>
      <c r="JS59" s="205"/>
      <c r="JT59" s="205"/>
      <c r="JU59" s="205"/>
      <c r="JV59" s="205"/>
      <c r="JW59" s="205"/>
      <c r="JX59" s="205"/>
      <c r="JY59" s="205"/>
      <c r="JZ59" s="205"/>
      <c r="KA59" s="205"/>
      <c r="KB59" s="205"/>
      <c r="KC59" s="205"/>
      <c r="KD59" s="205"/>
      <c r="KE59" s="205"/>
      <c r="KF59" s="205"/>
      <c r="KG59" s="205"/>
      <c r="KH59" s="205"/>
      <c r="KI59" s="205"/>
      <c r="KJ59" s="205"/>
      <c r="KK59" s="205"/>
      <c r="KL59" s="205"/>
      <c r="KM59" s="205"/>
      <c r="KN59" s="205"/>
      <c r="KO59" s="205"/>
      <c r="KP59" s="205"/>
      <c r="KQ59" s="205"/>
      <c r="KR59" s="205"/>
      <c r="KS59" s="205"/>
      <c r="KT59" s="205"/>
      <c r="KU59" s="205"/>
      <c r="KV59" s="205"/>
      <c r="KW59" s="205"/>
      <c r="KX59" s="205"/>
      <c r="KY59" s="205"/>
      <c r="KZ59" s="205"/>
      <c r="LA59" s="205"/>
      <c r="LB59" s="205"/>
      <c r="LC59" s="205"/>
      <c r="LD59" s="205"/>
      <c r="LE59" s="205"/>
      <c r="LF59" s="205"/>
      <c r="LG59" s="205"/>
      <c r="LH59" s="205"/>
      <c r="LI59" s="205"/>
      <c r="LJ59" s="205"/>
      <c r="LK59" s="205"/>
      <c r="LL59" s="205"/>
      <c r="LM59" s="205"/>
      <c r="LN59" s="205"/>
      <c r="LO59" s="205"/>
      <c r="LP59" s="205"/>
      <c r="LQ59" s="205"/>
      <c r="LR59" s="205"/>
      <c r="LS59" s="205"/>
      <c r="LT59" s="205"/>
      <c r="LU59" s="205"/>
      <c r="LV59" s="205"/>
      <c r="LW59" s="205"/>
      <c r="LX59" s="205"/>
      <c r="LY59" s="205"/>
      <c r="LZ59" s="205"/>
      <c r="MA59" s="205"/>
      <c r="MB59" s="205"/>
      <c r="MC59" s="205"/>
      <c r="MD59" s="205"/>
      <c r="ME59" s="205"/>
      <c r="MF59" s="205"/>
      <c r="MG59" s="205"/>
      <c r="MH59" s="205"/>
      <c r="MI59" s="205"/>
      <c r="MJ59" s="205"/>
      <c r="MK59" s="205"/>
      <c r="ML59" s="205"/>
      <c r="MM59" s="205"/>
      <c r="MN59" s="205"/>
      <c r="MO59" s="205"/>
      <c r="MP59" s="205"/>
      <c r="MQ59" s="205"/>
      <c r="MR59" s="205"/>
      <c r="MS59" s="205"/>
      <c r="MT59" s="205"/>
      <c r="MU59" s="205"/>
      <c r="MV59" s="205"/>
      <c r="MW59" s="205"/>
      <c r="MX59" s="205"/>
      <c r="MY59" s="205"/>
      <c r="MZ59" s="205"/>
      <c r="NA59" s="205"/>
      <c r="NB59" s="205"/>
      <c r="NC59" s="205"/>
      <c r="ND59" s="205"/>
      <c r="NE59" s="205"/>
      <c r="NF59" s="205"/>
      <c r="NG59" s="205"/>
      <c r="NH59" s="205"/>
      <c r="NI59" s="205"/>
      <c r="NJ59" s="205"/>
      <c r="NK59" s="205"/>
      <c r="NL59" s="205"/>
      <c r="NM59" s="205"/>
      <c r="NN59" s="205"/>
      <c r="NO59" s="205"/>
      <c r="NP59" s="205"/>
      <c r="NQ59" s="205"/>
      <c r="NR59" s="205"/>
      <c r="NS59" s="205"/>
      <c r="NT59" s="205"/>
      <c r="NU59" s="205"/>
      <c r="NV59" s="205"/>
      <c r="NW59" s="205"/>
      <c r="NX59" s="205"/>
      <c r="NY59" s="205"/>
      <c r="NZ59" s="205"/>
      <c r="OA59" s="205"/>
      <c r="OB59" s="205"/>
      <c r="OC59" s="205"/>
      <c r="OD59" s="205"/>
      <c r="OE59" s="205"/>
      <c r="OF59" s="205"/>
      <c r="OG59" s="205"/>
      <c r="OH59" s="205"/>
      <c r="OI59" s="205"/>
      <c r="OJ59" s="205"/>
      <c r="OK59" s="205"/>
      <c r="OL59" s="205"/>
      <c r="OM59" s="205"/>
      <c r="ON59" s="205"/>
      <c r="OO59" s="205"/>
      <c r="OP59" s="205"/>
      <c r="OQ59" s="205"/>
      <c r="OR59" s="205"/>
      <c r="OS59" s="205"/>
      <c r="OT59" s="205"/>
      <c r="OU59" s="205"/>
      <c r="OV59" s="205"/>
      <c r="OW59" s="205"/>
      <c r="OX59" s="205"/>
      <c r="OY59" s="205"/>
      <c r="OZ59" s="205"/>
      <c r="PA59" s="205"/>
      <c r="PB59" s="205"/>
      <c r="PC59" s="205"/>
      <c r="PD59" s="205"/>
      <c r="PE59" s="205"/>
      <c r="PF59" s="205"/>
      <c r="PG59" s="205"/>
      <c r="PH59" s="205"/>
      <c r="PI59" s="205"/>
      <c r="PJ59" s="205"/>
      <c r="PK59" s="205"/>
      <c r="PL59" s="205"/>
      <c r="PM59" s="205"/>
      <c r="PN59" s="205"/>
      <c r="PO59" s="205"/>
      <c r="PP59" s="205"/>
      <c r="PQ59" s="205"/>
      <c r="PR59" s="205"/>
      <c r="PS59" s="205"/>
      <c r="PT59" s="205"/>
      <c r="PU59" s="205"/>
      <c r="PV59" s="205"/>
      <c r="PW59" s="205"/>
      <c r="PX59" s="205"/>
      <c r="PY59" s="205"/>
      <c r="PZ59" s="205"/>
      <c r="QA59" s="205"/>
      <c r="QB59" s="205"/>
      <c r="QC59" s="205"/>
      <c r="QD59" s="205"/>
      <c r="QE59" s="205"/>
      <c r="QF59" s="205"/>
      <c r="QG59" s="205"/>
      <c r="QH59" s="205"/>
      <c r="QI59" s="205"/>
      <c r="QJ59" s="205"/>
      <c r="QK59" s="205"/>
      <c r="QL59" s="205"/>
      <c r="QM59" s="205"/>
      <c r="QN59" s="205"/>
      <c r="QO59" s="205"/>
      <c r="QP59" s="205"/>
      <c r="QQ59" s="205"/>
      <c r="QR59" s="205"/>
      <c r="QS59" s="205"/>
      <c r="QT59" s="205"/>
      <c r="QU59" s="205"/>
      <c r="QV59" s="205"/>
      <c r="QW59" s="205"/>
      <c r="QX59" s="205"/>
      <c r="QY59" s="205"/>
      <c r="QZ59" s="205"/>
      <c r="RA59" s="205"/>
      <c r="RB59" s="205"/>
      <c r="RC59" s="205"/>
      <c r="RD59" s="205"/>
      <c r="RE59" s="205"/>
      <c r="RF59" s="205"/>
      <c r="RG59" s="205"/>
      <c r="RH59" s="205"/>
      <c r="RI59" s="205"/>
      <c r="RJ59" s="205"/>
      <c r="RK59" s="205"/>
      <c r="RL59" s="205"/>
      <c r="RM59" s="205"/>
      <c r="RN59" s="205"/>
      <c r="RO59" s="205"/>
      <c r="RP59" s="205"/>
      <c r="RQ59" s="205"/>
      <c r="RR59" s="205"/>
      <c r="RS59" s="205"/>
      <c r="RT59" s="205"/>
      <c r="RU59" s="205"/>
      <c r="RV59" s="205"/>
      <c r="RW59" s="205"/>
      <c r="RX59" s="205"/>
      <c r="RY59" s="205"/>
      <c r="RZ59" s="205"/>
      <c r="SA59" s="205"/>
      <c r="SB59" s="205"/>
      <c r="SC59" s="205"/>
      <c r="SD59" s="205"/>
      <c r="SE59" s="205"/>
      <c r="SF59" s="205"/>
      <c r="SG59" s="205"/>
      <c r="SH59" s="205"/>
      <c r="SI59" s="205"/>
      <c r="SJ59" s="205"/>
      <c r="SK59" s="205"/>
      <c r="SL59" s="205"/>
      <c r="SM59" s="205"/>
      <c r="SN59" s="205"/>
      <c r="SO59" s="205"/>
      <c r="SP59" s="205"/>
      <c r="SQ59" s="205"/>
      <c r="SR59" s="205"/>
      <c r="SS59" s="205"/>
      <c r="ST59" s="205"/>
      <c r="SU59" s="205"/>
      <c r="SV59" s="205"/>
      <c r="SW59" s="205"/>
      <c r="SX59" s="205"/>
      <c r="SY59" s="205"/>
      <c r="SZ59" s="205"/>
      <c r="TA59" s="205"/>
      <c r="TB59" s="205"/>
      <c r="TC59" s="205"/>
      <c r="TD59" s="205"/>
      <c r="TE59" s="205"/>
      <c r="TF59" s="205"/>
      <c r="TG59" s="205"/>
      <c r="TH59" s="205"/>
      <c r="TI59" s="205"/>
      <c r="TJ59" s="205"/>
      <c r="TK59" s="205"/>
      <c r="TL59" s="205"/>
      <c r="TM59" s="205"/>
      <c r="TN59" s="205"/>
      <c r="TO59" s="205"/>
      <c r="TP59" s="205"/>
      <c r="TQ59" s="205"/>
      <c r="TR59" s="205"/>
      <c r="TS59" s="205"/>
      <c r="TT59" s="205"/>
      <c r="TU59" s="205"/>
      <c r="TV59" s="205"/>
      <c r="TW59" s="205"/>
      <c r="TX59" s="205"/>
      <c r="TY59" s="205"/>
      <c r="TZ59" s="205"/>
      <c r="UA59" s="205"/>
      <c r="UB59" s="205"/>
      <c r="UC59" s="205"/>
      <c r="UD59" s="205"/>
      <c r="UE59" s="205"/>
      <c r="UF59" s="205"/>
      <c r="UG59" s="205"/>
      <c r="UH59" s="205"/>
      <c r="UI59" s="205"/>
      <c r="UJ59" s="205"/>
      <c r="UK59" s="205"/>
      <c r="UL59" s="205"/>
      <c r="UM59" s="205"/>
      <c r="UN59" s="205"/>
      <c r="UO59" s="205"/>
      <c r="UP59" s="205"/>
      <c r="UQ59" s="205"/>
      <c r="UR59" s="205"/>
      <c r="US59" s="205"/>
      <c r="UT59" s="205"/>
      <c r="UU59" s="205"/>
      <c r="UV59" s="205"/>
      <c r="UW59" s="205"/>
      <c r="UX59" s="205"/>
      <c r="UY59" s="205"/>
      <c r="UZ59" s="205"/>
      <c r="VA59" s="205"/>
      <c r="VB59" s="205"/>
      <c r="VC59" s="205"/>
      <c r="VD59" s="205"/>
      <c r="VE59" s="205"/>
      <c r="VF59" s="205"/>
      <c r="VG59" s="205"/>
      <c r="VH59" s="205"/>
      <c r="VI59" s="205"/>
      <c r="VJ59" s="205"/>
      <c r="VK59" s="205"/>
      <c r="VL59" s="205"/>
      <c r="VM59" s="205"/>
      <c r="VN59" s="205"/>
      <c r="VO59" s="205"/>
      <c r="VP59" s="205"/>
      <c r="VQ59" s="205"/>
      <c r="VR59" s="205"/>
      <c r="VS59" s="205"/>
      <c r="VT59" s="205"/>
      <c r="VU59" s="205"/>
      <c r="VV59" s="205"/>
      <c r="VW59" s="205"/>
      <c r="VX59" s="205"/>
      <c r="VY59" s="205"/>
      <c r="VZ59" s="205"/>
      <c r="WA59" s="205"/>
      <c r="WB59" s="205"/>
      <c r="WC59" s="205"/>
      <c r="WD59" s="205"/>
      <c r="WE59" s="205"/>
      <c r="WF59" s="205"/>
      <c r="WG59" s="205"/>
      <c r="WH59" s="205"/>
      <c r="WI59" s="205"/>
      <c r="WJ59" s="205"/>
      <c r="WK59" s="205"/>
      <c r="WL59" s="205"/>
      <c r="WM59" s="205"/>
      <c r="WN59" s="205"/>
      <c r="WO59" s="205"/>
      <c r="WP59" s="205"/>
      <c r="WQ59" s="205"/>
      <c r="WR59" s="205"/>
      <c r="WS59" s="205"/>
      <c r="WT59" s="205"/>
      <c r="WU59" s="205"/>
      <c r="WV59" s="205"/>
      <c r="WW59" s="205"/>
      <c r="WX59" s="205"/>
      <c r="WY59" s="205"/>
      <c r="WZ59" s="205"/>
      <c r="XA59" s="205"/>
      <c r="XB59" s="205"/>
      <c r="XC59" s="205"/>
      <c r="XD59" s="205"/>
      <c r="XE59" s="205"/>
      <c r="XF59" s="205"/>
      <c r="XG59" s="205"/>
      <c r="XH59" s="205"/>
      <c r="XI59" s="205"/>
      <c r="XJ59" s="205"/>
      <c r="XK59" s="205"/>
      <c r="XL59" s="205"/>
      <c r="XM59" s="205"/>
      <c r="XN59" s="205"/>
      <c r="XO59" s="205"/>
      <c r="XP59" s="205"/>
      <c r="XQ59" s="205"/>
      <c r="XR59" s="205"/>
      <c r="XS59" s="205"/>
      <c r="XT59" s="205"/>
    </row>
    <row r="60" spans="1:644" customFormat="1">
      <c r="A60" s="161"/>
      <c r="B60" s="92"/>
      <c r="C60" s="165"/>
      <c r="D60" s="166"/>
      <c r="E60" s="166"/>
      <c r="F60" s="164"/>
      <c r="G60" s="165"/>
      <c r="H60" s="166"/>
      <c r="I60" s="166"/>
      <c r="J60" s="164"/>
      <c r="K60" s="205"/>
      <c r="L60" s="205"/>
      <c r="M60" s="161"/>
      <c r="N60" s="92"/>
      <c r="O60" s="165"/>
      <c r="P60" s="166"/>
      <c r="Q60" s="166"/>
      <c r="R60" s="164"/>
      <c r="S60" s="165"/>
      <c r="T60" s="166"/>
      <c r="U60" s="166"/>
      <c r="V60" s="164"/>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5"/>
      <c r="BQ60" s="205"/>
      <c r="BR60" s="205"/>
      <c r="BS60" s="205"/>
      <c r="BT60" s="205"/>
      <c r="BU60" s="205"/>
      <c r="BV60" s="205"/>
      <c r="BW60" s="205"/>
      <c r="BX60" s="205"/>
      <c r="BY60" s="205"/>
      <c r="BZ60" s="205"/>
      <c r="CA60" s="205"/>
      <c r="CB60" s="205"/>
      <c r="CC60" s="205"/>
      <c r="CD60" s="205"/>
      <c r="CE60" s="205"/>
      <c r="CF60" s="205"/>
      <c r="CG60" s="205"/>
      <c r="CH60" s="205"/>
      <c r="CI60" s="205"/>
      <c r="CJ60" s="205"/>
      <c r="CK60" s="205"/>
      <c r="CL60" s="205"/>
      <c r="CM60" s="205"/>
      <c r="CN60" s="205"/>
      <c r="CO60" s="205"/>
      <c r="CP60" s="205"/>
      <c r="CQ60" s="205"/>
      <c r="CR60" s="205"/>
      <c r="CS60" s="205"/>
      <c r="CT60" s="205"/>
      <c r="CU60" s="205"/>
      <c r="CV60" s="205"/>
      <c r="CW60" s="205"/>
      <c r="CX60" s="205"/>
      <c r="CY60" s="205"/>
      <c r="CZ60" s="205"/>
      <c r="DA60" s="205"/>
      <c r="DB60" s="205"/>
      <c r="DC60" s="205"/>
      <c r="DD60" s="205"/>
      <c r="DE60" s="205"/>
      <c r="DF60" s="205"/>
      <c r="DG60" s="205"/>
      <c r="DH60" s="205"/>
      <c r="DI60" s="205"/>
      <c r="DJ60" s="205"/>
      <c r="DK60" s="205"/>
      <c r="DL60" s="205"/>
      <c r="DM60" s="205"/>
      <c r="DN60" s="205"/>
      <c r="DO60" s="205"/>
      <c r="DP60" s="205"/>
      <c r="DQ60" s="205"/>
      <c r="DR60" s="205"/>
      <c r="DS60" s="205"/>
      <c r="DT60" s="205"/>
      <c r="DU60" s="205"/>
      <c r="DV60" s="205"/>
      <c r="DW60" s="205"/>
      <c r="DX60" s="205"/>
      <c r="DY60" s="205"/>
      <c r="DZ60" s="205"/>
      <c r="EA60" s="205"/>
      <c r="EB60" s="205"/>
      <c r="EC60" s="205"/>
      <c r="ED60" s="205"/>
      <c r="EE60" s="205"/>
      <c r="EF60" s="205"/>
      <c r="EG60" s="205"/>
      <c r="EH60" s="205"/>
      <c r="EI60" s="205"/>
      <c r="EJ60" s="205"/>
      <c r="EK60" s="205"/>
      <c r="EL60" s="205"/>
      <c r="EM60" s="205"/>
      <c r="EN60" s="205"/>
      <c r="EO60" s="205"/>
      <c r="EP60" s="205"/>
      <c r="EQ60" s="205"/>
      <c r="ER60" s="205"/>
      <c r="ES60" s="205"/>
      <c r="ET60" s="205"/>
      <c r="EU60" s="205"/>
      <c r="EV60" s="205"/>
      <c r="EW60" s="205"/>
      <c r="EX60" s="205"/>
      <c r="EY60" s="205"/>
      <c r="EZ60" s="205"/>
      <c r="FA60" s="205"/>
      <c r="FB60" s="205"/>
      <c r="FC60" s="205"/>
      <c r="FD60" s="205"/>
      <c r="FE60" s="205"/>
      <c r="FF60" s="205"/>
      <c r="FG60" s="205"/>
      <c r="FH60" s="205"/>
      <c r="FI60" s="205"/>
      <c r="FJ60" s="205"/>
      <c r="FK60" s="205"/>
      <c r="FL60" s="205"/>
      <c r="FM60" s="205"/>
      <c r="FN60" s="205"/>
      <c r="FO60" s="205"/>
      <c r="FP60" s="205"/>
      <c r="FQ60" s="205"/>
      <c r="FR60" s="205"/>
      <c r="FS60" s="205"/>
      <c r="FT60" s="205"/>
      <c r="FU60" s="205"/>
      <c r="FV60" s="205"/>
      <c r="FW60" s="205"/>
      <c r="FX60" s="205"/>
      <c r="FY60" s="205"/>
      <c r="FZ60" s="205"/>
      <c r="GA60" s="205"/>
      <c r="GB60" s="205"/>
      <c r="GC60" s="205"/>
      <c r="GD60" s="205"/>
      <c r="GE60" s="205"/>
      <c r="GF60" s="205"/>
      <c r="GG60" s="205"/>
      <c r="GH60" s="205"/>
      <c r="GI60" s="205"/>
      <c r="GJ60" s="205"/>
      <c r="GK60" s="205"/>
      <c r="GL60" s="205"/>
      <c r="GM60" s="205"/>
      <c r="GN60" s="205"/>
      <c r="GO60" s="205"/>
      <c r="GP60" s="205"/>
      <c r="GQ60" s="205"/>
      <c r="GR60" s="205"/>
      <c r="GS60" s="205"/>
      <c r="GT60" s="205"/>
      <c r="GU60" s="205"/>
      <c r="GV60" s="205"/>
      <c r="GW60" s="205"/>
      <c r="GX60" s="205"/>
      <c r="GY60" s="205"/>
      <c r="GZ60" s="205"/>
      <c r="HA60" s="205"/>
      <c r="HB60" s="205"/>
      <c r="HC60" s="205"/>
      <c r="HD60" s="205"/>
      <c r="HE60" s="205"/>
      <c r="HF60" s="205"/>
      <c r="HG60" s="205"/>
      <c r="HH60" s="205"/>
      <c r="HI60" s="205"/>
      <c r="HJ60" s="205"/>
      <c r="HK60" s="205"/>
      <c r="HL60" s="205"/>
      <c r="HM60" s="205"/>
      <c r="HN60" s="205"/>
      <c r="HO60" s="205"/>
      <c r="HP60" s="205"/>
      <c r="HQ60" s="205"/>
      <c r="HR60" s="205"/>
      <c r="HS60" s="205"/>
      <c r="HT60" s="205"/>
      <c r="HU60" s="205"/>
      <c r="HV60" s="205"/>
      <c r="HW60" s="205"/>
      <c r="HX60" s="205"/>
      <c r="HY60" s="205"/>
      <c r="HZ60" s="205"/>
      <c r="IA60" s="205"/>
      <c r="IB60" s="205"/>
      <c r="IC60" s="205"/>
      <c r="ID60" s="205"/>
      <c r="IE60" s="205"/>
      <c r="IF60" s="205"/>
      <c r="IG60" s="205"/>
      <c r="IH60" s="205"/>
      <c r="II60" s="205"/>
      <c r="IJ60" s="205"/>
      <c r="IK60" s="205"/>
      <c r="IL60" s="205"/>
      <c r="IM60" s="205"/>
      <c r="IN60" s="205"/>
      <c r="IO60" s="205"/>
      <c r="IP60" s="205"/>
      <c r="IQ60" s="205"/>
      <c r="IR60" s="205"/>
      <c r="IS60" s="205"/>
      <c r="IT60" s="205"/>
      <c r="IU60" s="205"/>
      <c r="IV60" s="205"/>
      <c r="IW60" s="205"/>
      <c r="IX60" s="205"/>
      <c r="IY60" s="205"/>
      <c r="IZ60" s="205"/>
      <c r="JA60" s="205"/>
      <c r="JB60" s="205"/>
      <c r="JC60" s="205"/>
      <c r="JD60" s="205"/>
      <c r="JE60" s="205"/>
      <c r="JF60" s="205"/>
      <c r="JG60" s="205"/>
      <c r="JH60" s="205"/>
      <c r="JI60" s="205"/>
      <c r="JJ60" s="205"/>
      <c r="JK60" s="205"/>
      <c r="JL60" s="205"/>
      <c r="JM60" s="205"/>
      <c r="JN60" s="205"/>
      <c r="JO60" s="205"/>
      <c r="JP60" s="205"/>
      <c r="JQ60" s="205"/>
      <c r="JR60" s="205"/>
      <c r="JS60" s="205"/>
      <c r="JT60" s="205"/>
      <c r="JU60" s="205"/>
      <c r="JV60" s="205"/>
      <c r="JW60" s="205"/>
      <c r="JX60" s="205"/>
      <c r="JY60" s="205"/>
      <c r="JZ60" s="205"/>
      <c r="KA60" s="205"/>
      <c r="KB60" s="205"/>
      <c r="KC60" s="205"/>
      <c r="KD60" s="205"/>
      <c r="KE60" s="205"/>
      <c r="KF60" s="205"/>
      <c r="KG60" s="205"/>
      <c r="KH60" s="205"/>
      <c r="KI60" s="205"/>
      <c r="KJ60" s="205"/>
      <c r="KK60" s="205"/>
      <c r="KL60" s="205"/>
      <c r="KM60" s="205"/>
      <c r="KN60" s="205"/>
      <c r="KO60" s="205"/>
      <c r="KP60" s="205"/>
      <c r="KQ60" s="205"/>
      <c r="KR60" s="205"/>
      <c r="KS60" s="205"/>
      <c r="KT60" s="205"/>
      <c r="KU60" s="205"/>
      <c r="KV60" s="205"/>
      <c r="KW60" s="205"/>
      <c r="KX60" s="205"/>
      <c r="KY60" s="205"/>
      <c r="KZ60" s="205"/>
      <c r="LA60" s="205"/>
      <c r="LB60" s="205"/>
      <c r="LC60" s="205"/>
      <c r="LD60" s="205"/>
      <c r="LE60" s="205"/>
      <c r="LF60" s="205"/>
      <c r="LG60" s="205"/>
      <c r="LH60" s="205"/>
      <c r="LI60" s="205"/>
      <c r="LJ60" s="205"/>
      <c r="LK60" s="205"/>
      <c r="LL60" s="205"/>
      <c r="LM60" s="205"/>
      <c r="LN60" s="205"/>
      <c r="LO60" s="205"/>
      <c r="LP60" s="205"/>
      <c r="LQ60" s="205"/>
      <c r="LR60" s="205"/>
      <c r="LS60" s="205"/>
      <c r="LT60" s="205"/>
      <c r="LU60" s="205"/>
      <c r="LV60" s="205"/>
      <c r="LW60" s="205"/>
      <c r="LX60" s="205"/>
      <c r="LY60" s="205"/>
      <c r="LZ60" s="205"/>
      <c r="MA60" s="205"/>
      <c r="MB60" s="205"/>
      <c r="MC60" s="205"/>
      <c r="MD60" s="205"/>
      <c r="ME60" s="205"/>
      <c r="MF60" s="205"/>
      <c r="MG60" s="205"/>
      <c r="MH60" s="205"/>
      <c r="MI60" s="205"/>
      <c r="MJ60" s="205"/>
      <c r="MK60" s="205"/>
      <c r="ML60" s="205"/>
      <c r="MM60" s="205"/>
      <c r="MN60" s="205"/>
      <c r="MO60" s="205"/>
      <c r="MP60" s="205"/>
      <c r="MQ60" s="205"/>
      <c r="MR60" s="205"/>
      <c r="MS60" s="205"/>
      <c r="MT60" s="205"/>
      <c r="MU60" s="205"/>
      <c r="MV60" s="205"/>
      <c r="MW60" s="205"/>
      <c r="MX60" s="205"/>
      <c r="MY60" s="205"/>
      <c r="MZ60" s="205"/>
      <c r="NA60" s="205"/>
      <c r="NB60" s="205"/>
      <c r="NC60" s="205"/>
      <c r="ND60" s="205"/>
      <c r="NE60" s="205"/>
      <c r="NF60" s="205"/>
      <c r="NG60" s="205"/>
      <c r="NH60" s="205"/>
      <c r="NI60" s="205"/>
      <c r="NJ60" s="205"/>
      <c r="NK60" s="205"/>
      <c r="NL60" s="205"/>
      <c r="NM60" s="205"/>
      <c r="NN60" s="205"/>
      <c r="NO60" s="205"/>
      <c r="NP60" s="205"/>
      <c r="NQ60" s="205"/>
      <c r="NR60" s="205"/>
      <c r="NS60" s="205"/>
      <c r="NT60" s="205"/>
      <c r="NU60" s="205"/>
      <c r="NV60" s="205"/>
      <c r="NW60" s="205"/>
      <c r="NX60" s="205"/>
      <c r="NY60" s="205"/>
      <c r="NZ60" s="205"/>
      <c r="OA60" s="205"/>
      <c r="OB60" s="205"/>
      <c r="OC60" s="205"/>
      <c r="OD60" s="205"/>
      <c r="OE60" s="205"/>
      <c r="OF60" s="205"/>
      <c r="OG60" s="205"/>
      <c r="OH60" s="205"/>
      <c r="OI60" s="205"/>
      <c r="OJ60" s="205"/>
      <c r="OK60" s="205"/>
      <c r="OL60" s="205"/>
      <c r="OM60" s="205"/>
      <c r="ON60" s="205"/>
      <c r="OO60" s="205"/>
      <c r="OP60" s="205"/>
      <c r="OQ60" s="205"/>
      <c r="OR60" s="205"/>
      <c r="OS60" s="205"/>
      <c r="OT60" s="205"/>
      <c r="OU60" s="205"/>
      <c r="OV60" s="205"/>
      <c r="OW60" s="205"/>
      <c r="OX60" s="205"/>
      <c r="OY60" s="205"/>
      <c r="OZ60" s="205"/>
      <c r="PA60" s="205"/>
      <c r="PB60" s="205"/>
      <c r="PC60" s="205"/>
      <c r="PD60" s="205"/>
      <c r="PE60" s="205"/>
      <c r="PF60" s="205"/>
      <c r="PG60" s="205"/>
      <c r="PH60" s="205"/>
      <c r="PI60" s="205"/>
      <c r="PJ60" s="205"/>
      <c r="PK60" s="205"/>
      <c r="PL60" s="205"/>
      <c r="PM60" s="205"/>
      <c r="PN60" s="205"/>
      <c r="PO60" s="205"/>
      <c r="PP60" s="205"/>
      <c r="PQ60" s="205"/>
      <c r="PR60" s="205"/>
      <c r="PS60" s="205"/>
      <c r="PT60" s="205"/>
      <c r="PU60" s="205"/>
      <c r="PV60" s="205"/>
      <c r="PW60" s="205"/>
      <c r="PX60" s="205"/>
      <c r="PY60" s="205"/>
      <c r="PZ60" s="205"/>
      <c r="QA60" s="205"/>
      <c r="QB60" s="205"/>
      <c r="QC60" s="205"/>
      <c r="QD60" s="205"/>
      <c r="QE60" s="205"/>
      <c r="QF60" s="205"/>
      <c r="QG60" s="205"/>
      <c r="QH60" s="205"/>
      <c r="QI60" s="205"/>
      <c r="QJ60" s="205"/>
      <c r="QK60" s="205"/>
      <c r="QL60" s="205"/>
      <c r="QM60" s="205"/>
      <c r="QN60" s="205"/>
      <c r="QO60" s="205"/>
      <c r="QP60" s="205"/>
      <c r="QQ60" s="205"/>
      <c r="QR60" s="205"/>
      <c r="QS60" s="205"/>
      <c r="QT60" s="205"/>
      <c r="QU60" s="205"/>
      <c r="QV60" s="205"/>
      <c r="QW60" s="205"/>
      <c r="QX60" s="205"/>
      <c r="QY60" s="205"/>
      <c r="QZ60" s="205"/>
      <c r="RA60" s="205"/>
      <c r="RB60" s="205"/>
      <c r="RC60" s="205"/>
      <c r="RD60" s="205"/>
      <c r="RE60" s="205"/>
      <c r="RF60" s="205"/>
      <c r="RG60" s="205"/>
      <c r="RH60" s="205"/>
      <c r="RI60" s="205"/>
      <c r="RJ60" s="205"/>
      <c r="RK60" s="205"/>
      <c r="RL60" s="205"/>
      <c r="RM60" s="205"/>
      <c r="RN60" s="205"/>
      <c r="RO60" s="205"/>
      <c r="RP60" s="205"/>
      <c r="RQ60" s="205"/>
      <c r="RR60" s="205"/>
      <c r="RS60" s="205"/>
      <c r="RT60" s="205"/>
      <c r="RU60" s="205"/>
      <c r="RV60" s="205"/>
      <c r="RW60" s="205"/>
      <c r="RX60" s="205"/>
      <c r="RY60" s="205"/>
      <c r="RZ60" s="205"/>
      <c r="SA60" s="205"/>
      <c r="SB60" s="205"/>
      <c r="SC60" s="205"/>
      <c r="SD60" s="205"/>
      <c r="SE60" s="205"/>
      <c r="SF60" s="205"/>
      <c r="SG60" s="205"/>
      <c r="SH60" s="205"/>
      <c r="SI60" s="205"/>
      <c r="SJ60" s="205"/>
      <c r="SK60" s="205"/>
      <c r="SL60" s="205"/>
      <c r="SM60" s="205"/>
      <c r="SN60" s="205"/>
      <c r="SO60" s="205"/>
      <c r="SP60" s="205"/>
      <c r="SQ60" s="205"/>
      <c r="SR60" s="205"/>
      <c r="SS60" s="205"/>
      <c r="ST60" s="205"/>
      <c r="SU60" s="205"/>
      <c r="SV60" s="205"/>
      <c r="SW60" s="205"/>
      <c r="SX60" s="205"/>
      <c r="SY60" s="205"/>
      <c r="SZ60" s="205"/>
      <c r="TA60" s="205"/>
      <c r="TB60" s="205"/>
      <c r="TC60" s="205"/>
      <c r="TD60" s="205"/>
      <c r="TE60" s="205"/>
      <c r="TF60" s="205"/>
      <c r="TG60" s="205"/>
      <c r="TH60" s="205"/>
      <c r="TI60" s="205"/>
      <c r="TJ60" s="205"/>
      <c r="TK60" s="205"/>
      <c r="TL60" s="205"/>
      <c r="TM60" s="205"/>
      <c r="TN60" s="205"/>
      <c r="TO60" s="205"/>
      <c r="TP60" s="205"/>
      <c r="TQ60" s="205"/>
      <c r="TR60" s="205"/>
      <c r="TS60" s="205"/>
      <c r="TT60" s="205"/>
      <c r="TU60" s="205"/>
      <c r="TV60" s="205"/>
      <c r="TW60" s="205"/>
      <c r="TX60" s="205"/>
      <c r="TY60" s="205"/>
      <c r="TZ60" s="205"/>
      <c r="UA60" s="205"/>
      <c r="UB60" s="205"/>
      <c r="UC60" s="205"/>
      <c r="UD60" s="205"/>
      <c r="UE60" s="205"/>
      <c r="UF60" s="205"/>
      <c r="UG60" s="205"/>
      <c r="UH60" s="205"/>
      <c r="UI60" s="205"/>
      <c r="UJ60" s="205"/>
      <c r="UK60" s="205"/>
      <c r="UL60" s="205"/>
      <c r="UM60" s="205"/>
      <c r="UN60" s="205"/>
      <c r="UO60" s="205"/>
      <c r="UP60" s="205"/>
      <c r="UQ60" s="205"/>
      <c r="UR60" s="205"/>
      <c r="US60" s="205"/>
      <c r="UT60" s="205"/>
      <c r="UU60" s="205"/>
      <c r="UV60" s="205"/>
      <c r="UW60" s="205"/>
      <c r="UX60" s="205"/>
      <c r="UY60" s="205"/>
      <c r="UZ60" s="205"/>
      <c r="VA60" s="205"/>
      <c r="VB60" s="205"/>
      <c r="VC60" s="205"/>
      <c r="VD60" s="205"/>
      <c r="VE60" s="205"/>
      <c r="VF60" s="205"/>
      <c r="VG60" s="205"/>
      <c r="VH60" s="205"/>
      <c r="VI60" s="205"/>
      <c r="VJ60" s="205"/>
      <c r="VK60" s="205"/>
      <c r="VL60" s="205"/>
      <c r="VM60" s="205"/>
      <c r="VN60" s="205"/>
      <c r="VO60" s="205"/>
      <c r="VP60" s="205"/>
      <c r="VQ60" s="205"/>
      <c r="VR60" s="205"/>
      <c r="VS60" s="205"/>
      <c r="VT60" s="205"/>
      <c r="VU60" s="205"/>
      <c r="VV60" s="205"/>
      <c r="VW60" s="205"/>
      <c r="VX60" s="205"/>
      <c r="VY60" s="205"/>
      <c r="VZ60" s="205"/>
      <c r="WA60" s="205"/>
      <c r="WB60" s="205"/>
      <c r="WC60" s="205"/>
      <c r="WD60" s="205"/>
      <c r="WE60" s="205"/>
      <c r="WF60" s="205"/>
      <c r="WG60" s="205"/>
      <c r="WH60" s="205"/>
      <c r="WI60" s="205"/>
      <c r="WJ60" s="205"/>
      <c r="WK60" s="205"/>
      <c r="WL60" s="205"/>
      <c r="WM60" s="205"/>
      <c r="WN60" s="205"/>
      <c r="WO60" s="205"/>
      <c r="WP60" s="205"/>
      <c r="WQ60" s="205"/>
      <c r="WR60" s="205"/>
      <c r="WS60" s="205"/>
      <c r="WT60" s="205"/>
      <c r="WU60" s="205"/>
      <c r="WV60" s="205"/>
      <c r="WW60" s="205"/>
      <c r="WX60" s="205"/>
      <c r="WY60" s="205"/>
      <c r="WZ60" s="205"/>
      <c r="XA60" s="205"/>
      <c r="XB60" s="205"/>
      <c r="XC60" s="205"/>
      <c r="XD60" s="205"/>
      <c r="XE60" s="205"/>
      <c r="XF60" s="205"/>
      <c r="XG60" s="205"/>
      <c r="XH60" s="205"/>
      <c r="XI60" s="205"/>
      <c r="XJ60" s="205"/>
      <c r="XK60" s="205"/>
      <c r="XL60" s="205"/>
      <c r="XM60" s="205"/>
      <c r="XN60" s="205"/>
      <c r="XO60" s="205"/>
      <c r="XP60" s="205"/>
      <c r="XQ60" s="205"/>
      <c r="XR60" s="205"/>
      <c r="XS60" s="205"/>
      <c r="XT60" s="205"/>
    </row>
    <row r="61" spans="1:644" customFormat="1">
      <c r="A61" s="161"/>
      <c r="B61" s="92"/>
      <c r="C61" s="165"/>
      <c r="D61" s="166"/>
      <c r="E61" s="166"/>
      <c r="F61" s="164"/>
      <c r="G61" s="165"/>
      <c r="H61" s="166"/>
      <c r="I61" s="166"/>
      <c r="J61" s="164"/>
      <c r="K61" s="205"/>
      <c r="L61" s="205"/>
      <c r="M61" s="161"/>
      <c r="N61" s="92"/>
      <c r="O61" s="165"/>
      <c r="P61" s="166"/>
      <c r="Q61" s="166"/>
      <c r="R61" s="164"/>
      <c r="S61" s="165"/>
      <c r="T61" s="166"/>
      <c r="U61" s="166"/>
      <c r="V61" s="164"/>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5"/>
      <c r="BQ61" s="205"/>
      <c r="BR61" s="205"/>
      <c r="BS61" s="205"/>
      <c r="BT61" s="205"/>
      <c r="BU61" s="205"/>
      <c r="BV61" s="205"/>
      <c r="BW61" s="205"/>
      <c r="BX61" s="205"/>
      <c r="BY61" s="205"/>
      <c r="BZ61" s="205"/>
      <c r="CA61" s="205"/>
      <c r="CB61" s="205"/>
      <c r="CC61" s="205"/>
      <c r="CD61" s="205"/>
      <c r="CE61" s="205"/>
      <c r="CF61" s="205"/>
      <c r="CG61" s="205"/>
      <c r="CH61" s="205"/>
      <c r="CI61" s="205"/>
      <c r="CJ61" s="205"/>
      <c r="CK61" s="205"/>
      <c r="CL61" s="205"/>
      <c r="CM61" s="205"/>
      <c r="CN61" s="205"/>
      <c r="CO61" s="205"/>
      <c r="CP61" s="205"/>
      <c r="CQ61" s="205"/>
      <c r="CR61" s="205"/>
      <c r="CS61" s="205"/>
      <c r="CT61" s="205"/>
      <c r="CU61" s="205"/>
      <c r="CV61" s="205"/>
      <c r="CW61" s="205"/>
      <c r="CX61" s="205"/>
      <c r="CY61" s="205"/>
      <c r="CZ61" s="205"/>
      <c r="DA61" s="205"/>
      <c r="DB61" s="205"/>
      <c r="DC61" s="205"/>
      <c r="DD61" s="205"/>
      <c r="DE61" s="205"/>
      <c r="DF61" s="205"/>
      <c r="DG61" s="205"/>
      <c r="DH61" s="205"/>
      <c r="DI61" s="205"/>
      <c r="DJ61" s="205"/>
      <c r="DK61" s="205"/>
      <c r="DL61" s="205"/>
      <c r="DM61" s="205"/>
      <c r="DN61" s="205"/>
      <c r="DO61" s="205"/>
      <c r="DP61" s="205"/>
      <c r="DQ61" s="205"/>
      <c r="DR61" s="205"/>
      <c r="DS61" s="205"/>
      <c r="DT61" s="205"/>
      <c r="DU61" s="205"/>
      <c r="DV61" s="205"/>
      <c r="DW61" s="205"/>
      <c r="DX61" s="205"/>
      <c r="DY61" s="205"/>
      <c r="DZ61" s="205"/>
      <c r="EA61" s="205"/>
      <c r="EB61" s="205"/>
      <c r="EC61" s="205"/>
      <c r="ED61" s="205"/>
      <c r="EE61" s="205"/>
      <c r="EF61" s="205"/>
      <c r="EG61" s="205"/>
      <c r="EH61" s="205"/>
      <c r="EI61" s="205"/>
      <c r="EJ61" s="205"/>
      <c r="EK61" s="205"/>
      <c r="EL61" s="205"/>
      <c r="EM61" s="205"/>
      <c r="EN61" s="205"/>
      <c r="EO61" s="205"/>
      <c r="EP61" s="205"/>
      <c r="EQ61" s="205"/>
      <c r="ER61" s="205"/>
      <c r="ES61" s="205"/>
      <c r="ET61" s="205"/>
      <c r="EU61" s="205"/>
      <c r="EV61" s="205"/>
      <c r="EW61" s="205"/>
      <c r="EX61" s="205"/>
      <c r="EY61" s="205"/>
      <c r="EZ61" s="205"/>
      <c r="FA61" s="205"/>
      <c r="FB61" s="205"/>
      <c r="FC61" s="205"/>
      <c r="FD61" s="205"/>
      <c r="FE61" s="205"/>
      <c r="FF61" s="205"/>
      <c r="FG61" s="205"/>
      <c r="FH61" s="205"/>
      <c r="FI61" s="205"/>
      <c r="FJ61" s="205"/>
      <c r="FK61" s="205"/>
      <c r="FL61" s="205"/>
      <c r="FM61" s="205"/>
      <c r="FN61" s="205"/>
      <c r="FO61" s="205"/>
      <c r="FP61" s="205"/>
      <c r="FQ61" s="205"/>
      <c r="FR61" s="205"/>
      <c r="FS61" s="205"/>
      <c r="FT61" s="205"/>
      <c r="FU61" s="205"/>
      <c r="FV61" s="205"/>
      <c r="FW61" s="205"/>
      <c r="FX61" s="205"/>
      <c r="FY61" s="205"/>
      <c r="FZ61" s="205"/>
      <c r="GA61" s="205"/>
      <c r="GB61" s="205"/>
      <c r="GC61" s="205"/>
      <c r="GD61" s="205"/>
      <c r="GE61" s="205"/>
      <c r="GF61" s="205"/>
      <c r="GG61" s="205"/>
      <c r="GH61" s="205"/>
      <c r="GI61" s="205"/>
      <c r="GJ61" s="205"/>
      <c r="GK61" s="205"/>
      <c r="GL61" s="205"/>
      <c r="GM61" s="205"/>
      <c r="GN61" s="205"/>
      <c r="GO61" s="205"/>
      <c r="GP61" s="205"/>
      <c r="GQ61" s="205"/>
      <c r="GR61" s="205"/>
      <c r="GS61" s="205"/>
      <c r="GT61" s="205"/>
      <c r="GU61" s="205"/>
      <c r="GV61" s="205"/>
      <c r="GW61" s="205"/>
      <c r="GX61" s="205"/>
      <c r="GY61" s="205"/>
      <c r="GZ61" s="205"/>
      <c r="HA61" s="205"/>
      <c r="HB61" s="205"/>
      <c r="HC61" s="205"/>
      <c r="HD61" s="205"/>
      <c r="HE61" s="205"/>
      <c r="HF61" s="205"/>
      <c r="HG61" s="205"/>
      <c r="HH61" s="205"/>
      <c r="HI61" s="205"/>
      <c r="HJ61" s="205"/>
      <c r="HK61" s="205"/>
      <c r="HL61" s="205"/>
      <c r="HM61" s="205"/>
      <c r="HN61" s="205"/>
      <c r="HO61" s="205"/>
      <c r="HP61" s="205"/>
      <c r="HQ61" s="205"/>
      <c r="HR61" s="205"/>
      <c r="HS61" s="205"/>
      <c r="HT61" s="205"/>
      <c r="HU61" s="205"/>
      <c r="HV61" s="205"/>
      <c r="HW61" s="205"/>
      <c r="HX61" s="205"/>
      <c r="HY61" s="205"/>
      <c r="HZ61" s="205"/>
      <c r="IA61" s="205"/>
      <c r="IB61" s="205"/>
      <c r="IC61" s="205"/>
      <c r="ID61" s="205"/>
      <c r="IE61" s="205"/>
      <c r="IF61" s="205"/>
      <c r="IG61" s="205"/>
      <c r="IH61" s="205"/>
      <c r="II61" s="205"/>
      <c r="IJ61" s="205"/>
      <c r="IK61" s="205"/>
      <c r="IL61" s="205"/>
      <c r="IM61" s="205"/>
      <c r="IN61" s="205"/>
      <c r="IO61" s="205"/>
      <c r="IP61" s="205"/>
      <c r="IQ61" s="205"/>
      <c r="IR61" s="205"/>
      <c r="IS61" s="205"/>
      <c r="IT61" s="205"/>
      <c r="IU61" s="205"/>
      <c r="IV61" s="205"/>
      <c r="IW61" s="205"/>
      <c r="IX61" s="205"/>
      <c r="IY61" s="205"/>
      <c r="IZ61" s="205"/>
      <c r="JA61" s="205"/>
      <c r="JB61" s="205"/>
      <c r="JC61" s="205"/>
      <c r="JD61" s="205"/>
      <c r="JE61" s="205"/>
      <c r="JF61" s="205"/>
      <c r="JG61" s="205"/>
      <c r="JH61" s="205"/>
      <c r="JI61" s="205"/>
      <c r="JJ61" s="205"/>
      <c r="JK61" s="205"/>
      <c r="JL61" s="205"/>
      <c r="JM61" s="205"/>
      <c r="JN61" s="205"/>
      <c r="JO61" s="205"/>
      <c r="JP61" s="205"/>
      <c r="JQ61" s="205"/>
      <c r="JR61" s="205"/>
      <c r="JS61" s="205"/>
      <c r="JT61" s="205"/>
      <c r="JU61" s="205"/>
      <c r="JV61" s="205"/>
      <c r="JW61" s="205"/>
      <c r="JX61" s="205"/>
      <c r="JY61" s="205"/>
      <c r="JZ61" s="205"/>
      <c r="KA61" s="205"/>
      <c r="KB61" s="205"/>
      <c r="KC61" s="205"/>
      <c r="KD61" s="205"/>
      <c r="KE61" s="205"/>
      <c r="KF61" s="205"/>
      <c r="KG61" s="205"/>
      <c r="KH61" s="205"/>
      <c r="KI61" s="205"/>
      <c r="KJ61" s="205"/>
      <c r="KK61" s="205"/>
      <c r="KL61" s="205"/>
      <c r="KM61" s="205"/>
      <c r="KN61" s="205"/>
      <c r="KO61" s="205"/>
      <c r="KP61" s="205"/>
      <c r="KQ61" s="205"/>
      <c r="KR61" s="205"/>
      <c r="KS61" s="205"/>
      <c r="KT61" s="205"/>
      <c r="KU61" s="205"/>
      <c r="KV61" s="205"/>
      <c r="KW61" s="205"/>
      <c r="KX61" s="205"/>
      <c r="KY61" s="205"/>
      <c r="KZ61" s="205"/>
      <c r="LA61" s="205"/>
      <c r="LB61" s="205"/>
      <c r="LC61" s="205"/>
      <c r="LD61" s="205"/>
      <c r="LE61" s="205"/>
      <c r="LF61" s="205"/>
      <c r="LG61" s="205"/>
      <c r="LH61" s="205"/>
      <c r="LI61" s="205"/>
      <c r="LJ61" s="205"/>
      <c r="LK61" s="205"/>
      <c r="LL61" s="205"/>
      <c r="LM61" s="205"/>
      <c r="LN61" s="205"/>
      <c r="LO61" s="205"/>
      <c r="LP61" s="205"/>
      <c r="LQ61" s="205"/>
      <c r="LR61" s="205"/>
      <c r="LS61" s="205"/>
      <c r="LT61" s="205"/>
      <c r="LU61" s="205"/>
      <c r="LV61" s="205"/>
      <c r="LW61" s="205"/>
      <c r="LX61" s="205"/>
      <c r="LY61" s="205"/>
      <c r="LZ61" s="205"/>
      <c r="MA61" s="205"/>
      <c r="MB61" s="205"/>
      <c r="MC61" s="205"/>
      <c r="MD61" s="205"/>
      <c r="ME61" s="205"/>
      <c r="MF61" s="205"/>
      <c r="MG61" s="205"/>
      <c r="MH61" s="205"/>
      <c r="MI61" s="205"/>
      <c r="MJ61" s="205"/>
      <c r="MK61" s="205"/>
      <c r="ML61" s="205"/>
      <c r="MM61" s="205"/>
      <c r="MN61" s="205"/>
      <c r="MO61" s="205"/>
      <c r="MP61" s="205"/>
      <c r="MQ61" s="205"/>
      <c r="MR61" s="205"/>
      <c r="MS61" s="205"/>
      <c r="MT61" s="205"/>
      <c r="MU61" s="205"/>
      <c r="MV61" s="205"/>
      <c r="MW61" s="205"/>
      <c r="MX61" s="205"/>
      <c r="MY61" s="205"/>
      <c r="MZ61" s="205"/>
      <c r="NA61" s="205"/>
      <c r="NB61" s="205"/>
      <c r="NC61" s="205"/>
      <c r="ND61" s="205"/>
      <c r="NE61" s="205"/>
      <c r="NF61" s="205"/>
      <c r="NG61" s="205"/>
      <c r="NH61" s="205"/>
      <c r="NI61" s="205"/>
      <c r="NJ61" s="205"/>
      <c r="NK61" s="205"/>
      <c r="NL61" s="205"/>
      <c r="NM61" s="205"/>
      <c r="NN61" s="205"/>
      <c r="NO61" s="205"/>
      <c r="NP61" s="205"/>
      <c r="NQ61" s="205"/>
      <c r="NR61" s="205"/>
      <c r="NS61" s="205"/>
      <c r="NT61" s="205"/>
      <c r="NU61" s="205"/>
      <c r="NV61" s="205"/>
      <c r="NW61" s="205"/>
      <c r="NX61" s="205"/>
      <c r="NY61" s="205"/>
      <c r="NZ61" s="205"/>
      <c r="OA61" s="205"/>
      <c r="OB61" s="205"/>
      <c r="OC61" s="205"/>
      <c r="OD61" s="205"/>
      <c r="OE61" s="205"/>
      <c r="OF61" s="205"/>
      <c r="OG61" s="205"/>
      <c r="OH61" s="205"/>
      <c r="OI61" s="205"/>
      <c r="OJ61" s="205"/>
      <c r="OK61" s="205"/>
      <c r="OL61" s="205"/>
      <c r="OM61" s="205"/>
      <c r="ON61" s="205"/>
      <c r="OO61" s="205"/>
      <c r="OP61" s="205"/>
      <c r="OQ61" s="205"/>
      <c r="OR61" s="205"/>
      <c r="OS61" s="205"/>
      <c r="OT61" s="205"/>
      <c r="OU61" s="205"/>
      <c r="OV61" s="205"/>
      <c r="OW61" s="205"/>
      <c r="OX61" s="205"/>
      <c r="OY61" s="205"/>
      <c r="OZ61" s="205"/>
      <c r="PA61" s="205"/>
      <c r="PB61" s="205"/>
      <c r="PC61" s="205"/>
      <c r="PD61" s="205"/>
      <c r="PE61" s="205"/>
      <c r="PF61" s="205"/>
      <c r="PG61" s="205"/>
      <c r="PH61" s="205"/>
      <c r="PI61" s="205"/>
      <c r="PJ61" s="205"/>
      <c r="PK61" s="205"/>
      <c r="PL61" s="205"/>
      <c r="PM61" s="205"/>
      <c r="PN61" s="205"/>
      <c r="PO61" s="205"/>
      <c r="PP61" s="205"/>
      <c r="PQ61" s="205"/>
      <c r="PR61" s="205"/>
      <c r="PS61" s="205"/>
      <c r="PT61" s="205"/>
      <c r="PU61" s="205"/>
      <c r="PV61" s="205"/>
      <c r="PW61" s="205"/>
      <c r="PX61" s="205"/>
      <c r="PY61" s="205"/>
      <c r="PZ61" s="205"/>
      <c r="QA61" s="205"/>
      <c r="QB61" s="205"/>
      <c r="QC61" s="205"/>
      <c r="QD61" s="205"/>
      <c r="QE61" s="205"/>
      <c r="QF61" s="205"/>
      <c r="QG61" s="205"/>
      <c r="QH61" s="205"/>
      <c r="QI61" s="205"/>
      <c r="QJ61" s="205"/>
      <c r="QK61" s="205"/>
      <c r="QL61" s="205"/>
      <c r="QM61" s="205"/>
      <c r="QN61" s="205"/>
      <c r="QO61" s="205"/>
      <c r="QP61" s="205"/>
      <c r="QQ61" s="205"/>
      <c r="QR61" s="205"/>
      <c r="QS61" s="205"/>
      <c r="QT61" s="205"/>
      <c r="QU61" s="205"/>
      <c r="QV61" s="205"/>
      <c r="QW61" s="205"/>
      <c r="QX61" s="205"/>
      <c r="QY61" s="205"/>
      <c r="QZ61" s="205"/>
      <c r="RA61" s="205"/>
      <c r="RB61" s="205"/>
      <c r="RC61" s="205"/>
      <c r="RD61" s="205"/>
      <c r="RE61" s="205"/>
      <c r="RF61" s="205"/>
      <c r="RG61" s="205"/>
      <c r="RH61" s="205"/>
      <c r="RI61" s="205"/>
      <c r="RJ61" s="205"/>
      <c r="RK61" s="205"/>
      <c r="RL61" s="205"/>
      <c r="RM61" s="205"/>
      <c r="RN61" s="205"/>
      <c r="RO61" s="205"/>
      <c r="RP61" s="205"/>
      <c r="RQ61" s="205"/>
      <c r="RR61" s="205"/>
      <c r="RS61" s="205"/>
      <c r="RT61" s="205"/>
      <c r="RU61" s="205"/>
      <c r="RV61" s="205"/>
      <c r="RW61" s="205"/>
      <c r="RX61" s="205"/>
      <c r="RY61" s="205"/>
      <c r="RZ61" s="205"/>
      <c r="SA61" s="205"/>
      <c r="SB61" s="205"/>
      <c r="SC61" s="205"/>
      <c r="SD61" s="205"/>
      <c r="SE61" s="205"/>
      <c r="SF61" s="205"/>
      <c r="SG61" s="205"/>
      <c r="SH61" s="205"/>
      <c r="SI61" s="205"/>
      <c r="SJ61" s="205"/>
      <c r="SK61" s="205"/>
      <c r="SL61" s="205"/>
      <c r="SM61" s="205"/>
      <c r="SN61" s="205"/>
      <c r="SO61" s="205"/>
      <c r="SP61" s="205"/>
      <c r="SQ61" s="205"/>
      <c r="SR61" s="205"/>
      <c r="SS61" s="205"/>
      <c r="ST61" s="205"/>
      <c r="SU61" s="205"/>
      <c r="SV61" s="205"/>
      <c r="SW61" s="205"/>
      <c r="SX61" s="205"/>
      <c r="SY61" s="205"/>
      <c r="SZ61" s="205"/>
      <c r="TA61" s="205"/>
      <c r="TB61" s="205"/>
      <c r="TC61" s="205"/>
      <c r="TD61" s="205"/>
      <c r="TE61" s="205"/>
      <c r="TF61" s="205"/>
      <c r="TG61" s="205"/>
      <c r="TH61" s="205"/>
      <c r="TI61" s="205"/>
      <c r="TJ61" s="205"/>
      <c r="TK61" s="205"/>
      <c r="TL61" s="205"/>
      <c r="TM61" s="205"/>
      <c r="TN61" s="205"/>
      <c r="TO61" s="205"/>
      <c r="TP61" s="205"/>
      <c r="TQ61" s="205"/>
      <c r="TR61" s="205"/>
      <c r="TS61" s="205"/>
      <c r="TT61" s="205"/>
      <c r="TU61" s="205"/>
      <c r="TV61" s="205"/>
      <c r="TW61" s="205"/>
      <c r="TX61" s="205"/>
      <c r="TY61" s="205"/>
      <c r="TZ61" s="205"/>
      <c r="UA61" s="205"/>
      <c r="UB61" s="205"/>
      <c r="UC61" s="205"/>
      <c r="UD61" s="205"/>
      <c r="UE61" s="205"/>
      <c r="UF61" s="205"/>
      <c r="UG61" s="205"/>
      <c r="UH61" s="205"/>
      <c r="UI61" s="205"/>
      <c r="UJ61" s="205"/>
      <c r="UK61" s="205"/>
      <c r="UL61" s="205"/>
      <c r="UM61" s="205"/>
      <c r="UN61" s="205"/>
      <c r="UO61" s="205"/>
      <c r="UP61" s="205"/>
      <c r="UQ61" s="205"/>
      <c r="UR61" s="205"/>
      <c r="US61" s="205"/>
      <c r="UT61" s="205"/>
      <c r="UU61" s="205"/>
      <c r="UV61" s="205"/>
      <c r="UW61" s="205"/>
      <c r="UX61" s="205"/>
      <c r="UY61" s="205"/>
      <c r="UZ61" s="205"/>
      <c r="VA61" s="205"/>
      <c r="VB61" s="205"/>
      <c r="VC61" s="205"/>
      <c r="VD61" s="205"/>
      <c r="VE61" s="205"/>
      <c r="VF61" s="205"/>
      <c r="VG61" s="205"/>
      <c r="VH61" s="205"/>
      <c r="VI61" s="205"/>
      <c r="VJ61" s="205"/>
      <c r="VK61" s="205"/>
      <c r="VL61" s="205"/>
      <c r="VM61" s="205"/>
      <c r="VN61" s="205"/>
      <c r="VO61" s="205"/>
      <c r="VP61" s="205"/>
      <c r="VQ61" s="205"/>
      <c r="VR61" s="205"/>
      <c r="VS61" s="205"/>
      <c r="VT61" s="205"/>
      <c r="VU61" s="205"/>
      <c r="VV61" s="205"/>
      <c r="VW61" s="205"/>
      <c r="VX61" s="205"/>
      <c r="VY61" s="205"/>
      <c r="VZ61" s="205"/>
      <c r="WA61" s="205"/>
      <c r="WB61" s="205"/>
      <c r="WC61" s="205"/>
      <c r="WD61" s="205"/>
      <c r="WE61" s="205"/>
      <c r="WF61" s="205"/>
      <c r="WG61" s="205"/>
      <c r="WH61" s="205"/>
      <c r="WI61" s="205"/>
      <c r="WJ61" s="205"/>
      <c r="WK61" s="205"/>
      <c r="WL61" s="205"/>
      <c r="WM61" s="205"/>
      <c r="WN61" s="205"/>
      <c r="WO61" s="205"/>
      <c r="WP61" s="205"/>
      <c r="WQ61" s="205"/>
      <c r="WR61" s="205"/>
      <c r="WS61" s="205"/>
      <c r="WT61" s="205"/>
      <c r="WU61" s="205"/>
      <c r="WV61" s="205"/>
      <c r="WW61" s="205"/>
      <c r="WX61" s="205"/>
      <c r="WY61" s="205"/>
      <c r="WZ61" s="205"/>
      <c r="XA61" s="205"/>
      <c r="XB61" s="205"/>
      <c r="XC61" s="205"/>
      <c r="XD61" s="205"/>
      <c r="XE61" s="205"/>
      <c r="XF61" s="205"/>
      <c r="XG61" s="205"/>
      <c r="XH61" s="205"/>
      <c r="XI61" s="205"/>
      <c r="XJ61" s="205"/>
      <c r="XK61" s="205"/>
      <c r="XL61" s="205"/>
      <c r="XM61" s="205"/>
      <c r="XN61" s="205"/>
      <c r="XO61" s="205"/>
      <c r="XP61" s="205"/>
      <c r="XQ61" s="205"/>
      <c r="XR61" s="205"/>
      <c r="XS61" s="205"/>
      <c r="XT61" s="205"/>
    </row>
    <row r="62" spans="1:644" customFormat="1">
      <c r="A62" s="161"/>
      <c r="B62" s="92"/>
      <c r="C62" s="165"/>
      <c r="D62" s="166"/>
      <c r="E62" s="166"/>
      <c r="F62" s="164"/>
      <c r="G62" s="165"/>
      <c r="H62" s="166"/>
      <c r="I62" s="166"/>
      <c r="J62" s="164"/>
      <c r="K62" s="205"/>
      <c r="L62" s="205"/>
      <c r="M62" s="161"/>
      <c r="N62" s="92"/>
      <c r="O62" s="165"/>
      <c r="P62" s="166"/>
      <c r="Q62" s="166"/>
      <c r="R62" s="164"/>
      <c r="S62" s="165"/>
      <c r="T62" s="166"/>
      <c r="U62" s="166"/>
      <c r="V62" s="164"/>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205"/>
      <c r="BD62" s="205"/>
      <c r="BE62" s="205"/>
      <c r="BF62" s="205"/>
      <c r="BG62" s="205"/>
      <c r="BH62" s="205"/>
      <c r="BI62" s="205"/>
      <c r="BJ62" s="205"/>
      <c r="BK62" s="205"/>
      <c r="BL62" s="205"/>
      <c r="BM62" s="205"/>
      <c r="BN62" s="205"/>
      <c r="BO62" s="205"/>
      <c r="BP62" s="205"/>
      <c r="BQ62" s="205"/>
      <c r="BR62" s="205"/>
      <c r="BS62" s="205"/>
      <c r="BT62" s="205"/>
      <c r="BU62" s="205"/>
      <c r="BV62" s="205"/>
      <c r="BW62" s="205"/>
      <c r="BX62" s="205"/>
      <c r="BY62" s="205"/>
      <c r="BZ62" s="205"/>
      <c r="CA62" s="205"/>
      <c r="CB62" s="205"/>
      <c r="CC62" s="205"/>
      <c r="CD62" s="205"/>
      <c r="CE62" s="205"/>
      <c r="CF62" s="205"/>
      <c r="CG62" s="205"/>
      <c r="CH62" s="205"/>
      <c r="CI62" s="205"/>
      <c r="CJ62" s="205"/>
      <c r="CK62" s="205"/>
      <c r="CL62" s="205"/>
      <c r="CM62" s="205"/>
      <c r="CN62" s="205"/>
      <c r="CO62" s="205"/>
      <c r="CP62" s="205"/>
      <c r="CQ62" s="205"/>
      <c r="CR62" s="205"/>
      <c r="CS62" s="205"/>
      <c r="CT62" s="205"/>
      <c r="CU62" s="205"/>
      <c r="CV62" s="205"/>
      <c r="CW62" s="205"/>
      <c r="CX62" s="205"/>
      <c r="CY62" s="205"/>
      <c r="CZ62" s="205"/>
      <c r="DA62" s="205"/>
      <c r="DB62" s="205"/>
      <c r="DC62" s="205"/>
      <c r="DD62" s="205"/>
      <c r="DE62" s="205"/>
      <c r="DF62" s="205"/>
      <c r="DG62" s="205"/>
      <c r="DH62" s="205"/>
      <c r="DI62" s="205"/>
      <c r="DJ62" s="205"/>
      <c r="DK62" s="205"/>
      <c r="DL62" s="205"/>
      <c r="DM62" s="205"/>
      <c r="DN62" s="205"/>
      <c r="DO62" s="205"/>
      <c r="DP62" s="205"/>
      <c r="DQ62" s="205"/>
      <c r="DR62" s="205"/>
      <c r="DS62" s="205"/>
      <c r="DT62" s="205"/>
      <c r="DU62" s="205"/>
      <c r="DV62" s="205"/>
      <c r="DW62" s="205"/>
      <c r="DX62" s="205"/>
      <c r="DY62" s="205"/>
      <c r="DZ62" s="205"/>
      <c r="EA62" s="205"/>
      <c r="EB62" s="205"/>
      <c r="EC62" s="205"/>
      <c r="ED62" s="205"/>
      <c r="EE62" s="205"/>
      <c r="EF62" s="205"/>
      <c r="EG62" s="205"/>
      <c r="EH62" s="205"/>
      <c r="EI62" s="205"/>
      <c r="EJ62" s="205"/>
      <c r="EK62" s="205"/>
      <c r="EL62" s="205"/>
      <c r="EM62" s="205"/>
      <c r="EN62" s="205"/>
      <c r="EO62" s="205"/>
      <c r="EP62" s="205"/>
      <c r="EQ62" s="205"/>
      <c r="ER62" s="205"/>
      <c r="ES62" s="205"/>
      <c r="ET62" s="205"/>
      <c r="EU62" s="205"/>
      <c r="EV62" s="205"/>
      <c r="EW62" s="205"/>
      <c r="EX62" s="205"/>
      <c r="EY62" s="205"/>
      <c r="EZ62" s="205"/>
      <c r="FA62" s="205"/>
      <c r="FB62" s="205"/>
      <c r="FC62" s="205"/>
      <c r="FD62" s="205"/>
      <c r="FE62" s="205"/>
      <c r="FF62" s="205"/>
      <c r="FG62" s="205"/>
      <c r="FH62" s="205"/>
      <c r="FI62" s="205"/>
      <c r="FJ62" s="205"/>
      <c r="FK62" s="205"/>
      <c r="FL62" s="205"/>
      <c r="FM62" s="205"/>
      <c r="FN62" s="205"/>
      <c r="FO62" s="205"/>
      <c r="FP62" s="205"/>
      <c r="FQ62" s="205"/>
      <c r="FR62" s="205"/>
      <c r="FS62" s="205"/>
      <c r="FT62" s="205"/>
      <c r="FU62" s="205"/>
      <c r="FV62" s="205"/>
      <c r="FW62" s="205"/>
      <c r="FX62" s="205"/>
      <c r="FY62" s="205"/>
      <c r="FZ62" s="205"/>
      <c r="GA62" s="205"/>
      <c r="GB62" s="205"/>
      <c r="GC62" s="205"/>
      <c r="GD62" s="205"/>
      <c r="GE62" s="205"/>
      <c r="GF62" s="205"/>
      <c r="GG62" s="205"/>
      <c r="GH62" s="205"/>
      <c r="GI62" s="205"/>
      <c r="GJ62" s="205"/>
      <c r="GK62" s="205"/>
      <c r="GL62" s="205"/>
      <c r="GM62" s="205"/>
      <c r="GN62" s="205"/>
      <c r="GO62" s="205"/>
      <c r="GP62" s="205"/>
      <c r="GQ62" s="205"/>
      <c r="GR62" s="205"/>
      <c r="GS62" s="205"/>
      <c r="GT62" s="205"/>
      <c r="GU62" s="205"/>
      <c r="GV62" s="205"/>
      <c r="GW62" s="205"/>
      <c r="GX62" s="205"/>
      <c r="GY62" s="205"/>
      <c r="GZ62" s="205"/>
      <c r="HA62" s="205"/>
      <c r="HB62" s="205"/>
      <c r="HC62" s="205"/>
      <c r="HD62" s="205"/>
      <c r="HE62" s="205"/>
      <c r="HF62" s="205"/>
      <c r="HG62" s="205"/>
      <c r="HH62" s="205"/>
      <c r="HI62" s="205"/>
      <c r="HJ62" s="205"/>
      <c r="HK62" s="205"/>
      <c r="HL62" s="205"/>
      <c r="HM62" s="205"/>
      <c r="HN62" s="205"/>
      <c r="HO62" s="205"/>
      <c r="HP62" s="205"/>
      <c r="HQ62" s="205"/>
      <c r="HR62" s="205"/>
      <c r="HS62" s="205"/>
      <c r="HT62" s="205"/>
      <c r="HU62" s="205"/>
      <c r="HV62" s="205"/>
      <c r="HW62" s="205"/>
      <c r="HX62" s="205"/>
      <c r="HY62" s="205"/>
      <c r="HZ62" s="205"/>
      <c r="IA62" s="205"/>
      <c r="IB62" s="205"/>
      <c r="IC62" s="205"/>
      <c r="ID62" s="205"/>
      <c r="IE62" s="205"/>
      <c r="IF62" s="205"/>
      <c r="IG62" s="205"/>
      <c r="IH62" s="205"/>
      <c r="II62" s="205"/>
      <c r="IJ62" s="205"/>
      <c r="IK62" s="205"/>
      <c r="IL62" s="205"/>
      <c r="IM62" s="205"/>
      <c r="IN62" s="205"/>
      <c r="IO62" s="205"/>
      <c r="IP62" s="205"/>
      <c r="IQ62" s="205"/>
      <c r="IR62" s="205"/>
      <c r="IS62" s="205"/>
      <c r="IT62" s="205"/>
      <c r="IU62" s="205"/>
      <c r="IV62" s="205"/>
      <c r="IW62" s="205"/>
      <c r="IX62" s="205"/>
      <c r="IY62" s="205"/>
      <c r="IZ62" s="205"/>
      <c r="JA62" s="205"/>
      <c r="JB62" s="205"/>
      <c r="JC62" s="205"/>
      <c r="JD62" s="205"/>
      <c r="JE62" s="205"/>
      <c r="JF62" s="205"/>
      <c r="JG62" s="205"/>
      <c r="JH62" s="205"/>
      <c r="JI62" s="205"/>
      <c r="JJ62" s="205"/>
      <c r="JK62" s="205"/>
      <c r="JL62" s="205"/>
      <c r="JM62" s="205"/>
      <c r="JN62" s="205"/>
      <c r="JO62" s="205"/>
      <c r="JP62" s="205"/>
      <c r="JQ62" s="205"/>
      <c r="JR62" s="205"/>
      <c r="JS62" s="205"/>
      <c r="JT62" s="205"/>
      <c r="JU62" s="205"/>
      <c r="JV62" s="205"/>
      <c r="JW62" s="205"/>
      <c r="JX62" s="205"/>
      <c r="JY62" s="205"/>
      <c r="JZ62" s="205"/>
      <c r="KA62" s="205"/>
      <c r="KB62" s="205"/>
      <c r="KC62" s="205"/>
      <c r="KD62" s="205"/>
      <c r="KE62" s="205"/>
      <c r="KF62" s="205"/>
      <c r="KG62" s="205"/>
      <c r="KH62" s="205"/>
      <c r="KI62" s="205"/>
      <c r="KJ62" s="205"/>
      <c r="KK62" s="205"/>
      <c r="KL62" s="205"/>
      <c r="KM62" s="205"/>
      <c r="KN62" s="205"/>
      <c r="KO62" s="205"/>
      <c r="KP62" s="205"/>
      <c r="KQ62" s="205"/>
      <c r="KR62" s="205"/>
      <c r="KS62" s="205"/>
      <c r="KT62" s="205"/>
      <c r="KU62" s="205"/>
      <c r="KV62" s="205"/>
      <c r="KW62" s="205"/>
      <c r="KX62" s="205"/>
      <c r="KY62" s="205"/>
      <c r="KZ62" s="205"/>
      <c r="LA62" s="205"/>
      <c r="LB62" s="205"/>
      <c r="LC62" s="205"/>
      <c r="LD62" s="205"/>
      <c r="LE62" s="205"/>
      <c r="LF62" s="205"/>
      <c r="LG62" s="205"/>
      <c r="LH62" s="205"/>
      <c r="LI62" s="205"/>
      <c r="LJ62" s="205"/>
      <c r="LK62" s="205"/>
      <c r="LL62" s="205"/>
      <c r="LM62" s="205"/>
      <c r="LN62" s="205"/>
      <c r="LO62" s="205"/>
      <c r="LP62" s="205"/>
      <c r="LQ62" s="205"/>
      <c r="LR62" s="205"/>
      <c r="LS62" s="205"/>
      <c r="LT62" s="205"/>
      <c r="LU62" s="205"/>
      <c r="LV62" s="205"/>
      <c r="LW62" s="205"/>
      <c r="LX62" s="205"/>
      <c r="LY62" s="205"/>
      <c r="LZ62" s="205"/>
      <c r="MA62" s="205"/>
      <c r="MB62" s="205"/>
      <c r="MC62" s="205"/>
      <c r="MD62" s="205"/>
      <c r="ME62" s="205"/>
      <c r="MF62" s="205"/>
      <c r="MG62" s="205"/>
      <c r="MH62" s="205"/>
      <c r="MI62" s="205"/>
      <c r="MJ62" s="205"/>
      <c r="MK62" s="205"/>
      <c r="ML62" s="205"/>
      <c r="MM62" s="205"/>
      <c r="MN62" s="205"/>
      <c r="MO62" s="205"/>
      <c r="MP62" s="205"/>
      <c r="MQ62" s="205"/>
      <c r="MR62" s="205"/>
      <c r="MS62" s="205"/>
      <c r="MT62" s="205"/>
      <c r="MU62" s="205"/>
      <c r="MV62" s="205"/>
      <c r="MW62" s="205"/>
      <c r="MX62" s="205"/>
      <c r="MY62" s="205"/>
      <c r="MZ62" s="205"/>
      <c r="NA62" s="205"/>
      <c r="NB62" s="205"/>
      <c r="NC62" s="205"/>
      <c r="ND62" s="205"/>
      <c r="NE62" s="205"/>
      <c r="NF62" s="205"/>
      <c r="NG62" s="205"/>
      <c r="NH62" s="205"/>
      <c r="NI62" s="205"/>
      <c r="NJ62" s="205"/>
      <c r="NK62" s="205"/>
      <c r="NL62" s="205"/>
      <c r="NM62" s="205"/>
      <c r="NN62" s="205"/>
      <c r="NO62" s="205"/>
      <c r="NP62" s="205"/>
      <c r="NQ62" s="205"/>
      <c r="NR62" s="205"/>
      <c r="NS62" s="205"/>
      <c r="NT62" s="205"/>
      <c r="NU62" s="205"/>
      <c r="NV62" s="205"/>
      <c r="NW62" s="205"/>
      <c r="NX62" s="205"/>
      <c r="NY62" s="205"/>
      <c r="NZ62" s="205"/>
      <c r="OA62" s="205"/>
      <c r="OB62" s="205"/>
      <c r="OC62" s="205"/>
      <c r="OD62" s="205"/>
      <c r="OE62" s="205"/>
      <c r="OF62" s="205"/>
      <c r="OG62" s="205"/>
      <c r="OH62" s="205"/>
      <c r="OI62" s="205"/>
      <c r="OJ62" s="205"/>
      <c r="OK62" s="205"/>
      <c r="OL62" s="205"/>
      <c r="OM62" s="205"/>
      <c r="ON62" s="205"/>
      <c r="OO62" s="205"/>
      <c r="OP62" s="205"/>
      <c r="OQ62" s="205"/>
      <c r="OR62" s="205"/>
      <c r="OS62" s="205"/>
      <c r="OT62" s="205"/>
      <c r="OU62" s="205"/>
      <c r="OV62" s="205"/>
      <c r="OW62" s="205"/>
      <c r="OX62" s="205"/>
      <c r="OY62" s="205"/>
      <c r="OZ62" s="205"/>
      <c r="PA62" s="205"/>
      <c r="PB62" s="205"/>
      <c r="PC62" s="205"/>
      <c r="PD62" s="205"/>
      <c r="PE62" s="205"/>
      <c r="PF62" s="205"/>
      <c r="PG62" s="205"/>
      <c r="PH62" s="205"/>
      <c r="PI62" s="205"/>
      <c r="PJ62" s="205"/>
      <c r="PK62" s="205"/>
      <c r="PL62" s="205"/>
      <c r="PM62" s="205"/>
      <c r="PN62" s="205"/>
      <c r="PO62" s="205"/>
      <c r="PP62" s="205"/>
      <c r="PQ62" s="205"/>
      <c r="PR62" s="205"/>
      <c r="PS62" s="205"/>
      <c r="PT62" s="205"/>
      <c r="PU62" s="205"/>
      <c r="PV62" s="205"/>
      <c r="PW62" s="205"/>
      <c r="PX62" s="205"/>
      <c r="PY62" s="205"/>
      <c r="PZ62" s="205"/>
      <c r="QA62" s="205"/>
      <c r="QB62" s="205"/>
      <c r="QC62" s="205"/>
      <c r="QD62" s="205"/>
      <c r="QE62" s="205"/>
      <c r="QF62" s="205"/>
      <c r="QG62" s="205"/>
      <c r="QH62" s="205"/>
      <c r="QI62" s="205"/>
      <c r="QJ62" s="205"/>
      <c r="QK62" s="205"/>
      <c r="QL62" s="205"/>
      <c r="QM62" s="205"/>
      <c r="QN62" s="205"/>
      <c r="QO62" s="205"/>
      <c r="QP62" s="205"/>
      <c r="QQ62" s="205"/>
      <c r="QR62" s="205"/>
      <c r="QS62" s="205"/>
      <c r="QT62" s="205"/>
      <c r="QU62" s="205"/>
      <c r="QV62" s="205"/>
      <c r="QW62" s="205"/>
      <c r="QX62" s="205"/>
      <c r="QY62" s="205"/>
      <c r="QZ62" s="205"/>
      <c r="RA62" s="205"/>
      <c r="RB62" s="205"/>
      <c r="RC62" s="205"/>
      <c r="RD62" s="205"/>
      <c r="RE62" s="205"/>
      <c r="RF62" s="205"/>
      <c r="RG62" s="205"/>
      <c r="RH62" s="205"/>
      <c r="RI62" s="205"/>
      <c r="RJ62" s="205"/>
      <c r="RK62" s="205"/>
      <c r="RL62" s="205"/>
      <c r="RM62" s="205"/>
      <c r="RN62" s="205"/>
      <c r="RO62" s="205"/>
      <c r="RP62" s="205"/>
      <c r="RQ62" s="205"/>
      <c r="RR62" s="205"/>
      <c r="RS62" s="205"/>
      <c r="RT62" s="205"/>
      <c r="RU62" s="205"/>
      <c r="RV62" s="205"/>
      <c r="RW62" s="205"/>
      <c r="RX62" s="205"/>
      <c r="RY62" s="205"/>
      <c r="RZ62" s="205"/>
      <c r="SA62" s="205"/>
      <c r="SB62" s="205"/>
      <c r="SC62" s="205"/>
      <c r="SD62" s="205"/>
      <c r="SE62" s="205"/>
      <c r="SF62" s="205"/>
      <c r="SG62" s="205"/>
      <c r="SH62" s="205"/>
      <c r="SI62" s="205"/>
      <c r="SJ62" s="205"/>
      <c r="SK62" s="205"/>
      <c r="SL62" s="205"/>
      <c r="SM62" s="205"/>
      <c r="SN62" s="205"/>
      <c r="SO62" s="205"/>
      <c r="SP62" s="205"/>
      <c r="SQ62" s="205"/>
      <c r="SR62" s="205"/>
      <c r="SS62" s="205"/>
      <c r="ST62" s="205"/>
      <c r="SU62" s="205"/>
      <c r="SV62" s="205"/>
      <c r="SW62" s="205"/>
      <c r="SX62" s="205"/>
      <c r="SY62" s="205"/>
      <c r="SZ62" s="205"/>
      <c r="TA62" s="205"/>
      <c r="TB62" s="205"/>
      <c r="TC62" s="205"/>
      <c r="TD62" s="205"/>
      <c r="TE62" s="205"/>
      <c r="TF62" s="205"/>
      <c r="TG62" s="205"/>
      <c r="TH62" s="205"/>
      <c r="TI62" s="205"/>
      <c r="TJ62" s="205"/>
      <c r="TK62" s="205"/>
      <c r="TL62" s="205"/>
      <c r="TM62" s="205"/>
      <c r="TN62" s="205"/>
      <c r="TO62" s="205"/>
      <c r="TP62" s="205"/>
      <c r="TQ62" s="205"/>
      <c r="TR62" s="205"/>
      <c r="TS62" s="205"/>
      <c r="TT62" s="205"/>
      <c r="TU62" s="205"/>
      <c r="TV62" s="205"/>
      <c r="TW62" s="205"/>
      <c r="TX62" s="205"/>
      <c r="TY62" s="205"/>
      <c r="TZ62" s="205"/>
      <c r="UA62" s="205"/>
      <c r="UB62" s="205"/>
      <c r="UC62" s="205"/>
      <c r="UD62" s="205"/>
      <c r="UE62" s="205"/>
      <c r="UF62" s="205"/>
      <c r="UG62" s="205"/>
      <c r="UH62" s="205"/>
      <c r="UI62" s="205"/>
      <c r="UJ62" s="205"/>
      <c r="UK62" s="205"/>
      <c r="UL62" s="205"/>
      <c r="UM62" s="205"/>
      <c r="UN62" s="205"/>
      <c r="UO62" s="205"/>
      <c r="UP62" s="205"/>
      <c r="UQ62" s="205"/>
      <c r="UR62" s="205"/>
      <c r="US62" s="205"/>
      <c r="UT62" s="205"/>
      <c r="UU62" s="205"/>
      <c r="UV62" s="205"/>
      <c r="UW62" s="205"/>
      <c r="UX62" s="205"/>
      <c r="UY62" s="205"/>
      <c r="UZ62" s="205"/>
      <c r="VA62" s="205"/>
      <c r="VB62" s="205"/>
      <c r="VC62" s="205"/>
      <c r="VD62" s="205"/>
      <c r="VE62" s="205"/>
      <c r="VF62" s="205"/>
      <c r="VG62" s="205"/>
      <c r="VH62" s="205"/>
      <c r="VI62" s="205"/>
      <c r="VJ62" s="205"/>
      <c r="VK62" s="205"/>
      <c r="VL62" s="205"/>
      <c r="VM62" s="205"/>
      <c r="VN62" s="205"/>
      <c r="VO62" s="205"/>
      <c r="VP62" s="205"/>
      <c r="VQ62" s="205"/>
      <c r="VR62" s="205"/>
      <c r="VS62" s="205"/>
      <c r="VT62" s="205"/>
      <c r="VU62" s="205"/>
      <c r="VV62" s="205"/>
      <c r="VW62" s="205"/>
      <c r="VX62" s="205"/>
      <c r="VY62" s="205"/>
      <c r="VZ62" s="205"/>
      <c r="WA62" s="205"/>
      <c r="WB62" s="205"/>
      <c r="WC62" s="205"/>
      <c r="WD62" s="205"/>
      <c r="WE62" s="205"/>
      <c r="WF62" s="205"/>
      <c r="WG62" s="205"/>
      <c r="WH62" s="205"/>
      <c r="WI62" s="205"/>
      <c r="WJ62" s="205"/>
      <c r="WK62" s="205"/>
      <c r="WL62" s="205"/>
      <c r="WM62" s="205"/>
      <c r="WN62" s="205"/>
      <c r="WO62" s="205"/>
      <c r="WP62" s="205"/>
      <c r="WQ62" s="205"/>
      <c r="WR62" s="205"/>
      <c r="WS62" s="205"/>
      <c r="WT62" s="205"/>
      <c r="WU62" s="205"/>
      <c r="WV62" s="205"/>
      <c r="WW62" s="205"/>
      <c r="WX62" s="205"/>
      <c r="WY62" s="205"/>
      <c r="WZ62" s="205"/>
      <c r="XA62" s="205"/>
      <c r="XB62" s="205"/>
      <c r="XC62" s="205"/>
      <c r="XD62" s="205"/>
      <c r="XE62" s="205"/>
      <c r="XF62" s="205"/>
      <c r="XG62" s="205"/>
      <c r="XH62" s="205"/>
      <c r="XI62" s="205"/>
      <c r="XJ62" s="205"/>
      <c r="XK62" s="205"/>
      <c r="XL62" s="205"/>
      <c r="XM62" s="205"/>
      <c r="XN62" s="205"/>
      <c r="XO62" s="205"/>
      <c r="XP62" s="205"/>
      <c r="XQ62" s="205"/>
      <c r="XR62" s="205"/>
      <c r="XS62" s="205"/>
      <c r="XT62" s="205"/>
    </row>
    <row r="63" spans="1:644" customFormat="1">
      <c r="A63" s="161"/>
      <c r="B63" s="92"/>
      <c r="C63" s="165"/>
      <c r="D63" s="166"/>
      <c r="E63" s="166"/>
      <c r="F63" s="164"/>
      <c r="G63" s="165"/>
      <c r="H63" s="166"/>
      <c r="I63" s="166"/>
      <c r="J63" s="164"/>
      <c r="K63" s="205"/>
      <c r="L63" s="205"/>
      <c r="M63" s="161"/>
      <c r="N63" s="92"/>
      <c r="O63" s="165"/>
      <c r="P63" s="166"/>
      <c r="Q63" s="166"/>
      <c r="R63" s="164"/>
      <c r="S63" s="165"/>
      <c r="T63" s="166"/>
      <c r="U63" s="166"/>
      <c r="V63" s="164"/>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5"/>
      <c r="BF63" s="205"/>
      <c r="BG63" s="205"/>
      <c r="BH63" s="205"/>
      <c r="BI63" s="205"/>
      <c r="BJ63" s="205"/>
      <c r="BK63" s="205"/>
      <c r="BL63" s="205"/>
      <c r="BM63" s="205"/>
      <c r="BN63" s="205"/>
      <c r="BO63" s="205"/>
      <c r="BP63" s="205"/>
      <c r="BQ63" s="205"/>
      <c r="BR63" s="205"/>
      <c r="BS63" s="205"/>
      <c r="BT63" s="205"/>
      <c r="BU63" s="205"/>
      <c r="BV63" s="205"/>
      <c r="BW63" s="205"/>
      <c r="BX63" s="205"/>
      <c r="BY63" s="205"/>
      <c r="BZ63" s="205"/>
      <c r="CA63" s="205"/>
      <c r="CB63" s="205"/>
      <c r="CC63" s="205"/>
      <c r="CD63" s="205"/>
      <c r="CE63" s="205"/>
      <c r="CF63" s="205"/>
      <c r="CG63" s="205"/>
      <c r="CH63" s="205"/>
      <c r="CI63" s="205"/>
      <c r="CJ63" s="205"/>
      <c r="CK63" s="205"/>
      <c r="CL63" s="205"/>
      <c r="CM63" s="205"/>
      <c r="CN63" s="205"/>
      <c r="CO63" s="205"/>
      <c r="CP63" s="205"/>
      <c r="CQ63" s="205"/>
      <c r="CR63" s="205"/>
      <c r="CS63" s="205"/>
      <c r="CT63" s="205"/>
      <c r="CU63" s="205"/>
      <c r="CV63" s="205"/>
      <c r="CW63" s="205"/>
      <c r="CX63" s="205"/>
      <c r="CY63" s="205"/>
      <c r="CZ63" s="205"/>
      <c r="DA63" s="205"/>
      <c r="DB63" s="205"/>
      <c r="DC63" s="205"/>
      <c r="DD63" s="205"/>
      <c r="DE63" s="205"/>
      <c r="DF63" s="205"/>
      <c r="DG63" s="205"/>
      <c r="DH63" s="205"/>
      <c r="DI63" s="205"/>
      <c r="DJ63" s="205"/>
      <c r="DK63" s="205"/>
      <c r="DL63" s="205"/>
      <c r="DM63" s="205"/>
      <c r="DN63" s="205"/>
      <c r="DO63" s="205"/>
      <c r="DP63" s="205"/>
      <c r="DQ63" s="205"/>
      <c r="DR63" s="205"/>
      <c r="DS63" s="205"/>
      <c r="DT63" s="205"/>
      <c r="DU63" s="205"/>
      <c r="DV63" s="205"/>
      <c r="DW63" s="205"/>
      <c r="DX63" s="205"/>
      <c r="DY63" s="205"/>
      <c r="DZ63" s="205"/>
      <c r="EA63" s="205"/>
      <c r="EB63" s="205"/>
      <c r="EC63" s="205"/>
      <c r="ED63" s="205"/>
      <c r="EE63" s="205"/>
      <c r="EF63" s="205"/>
      <c r="EG63" s="205"/>
      <c r="EH63" s="205"/>
      <c r="EI63" s="205"/>
      <c r="EJ63" s="205"/>
      <c r="EK63" s="205"/>
      <c r="EL63" s="205"/>
      <c r="EM63" s="205"/>
      <c r="EN63" s="205"/>
      <c r="EO63" s="205"/>
      <c r="EP63" s="205"/>
      <c r="EQ63" s="205"/>
      <c r="ER63" s="205"/>
      <c r="ES63" s="205"/>
      <c r="ET63" s="205"/>
      <c r="EU63" s="205"/>
      <c r="EV63" s="205"/>
      <c r="EW63" s="205"/>
      <c r="EX63" s="205"/>
      <c r="EY63" s="205"/>
      <c r="EZ63" s="205"/>
      <c r="FA63" s="205"/>
      <c r="FB63" s="205"/>
      <c r="FC63" s="205"/>
      <c r="FD63" s="205"/>
      <c r="FE63" s="205"/>
      <c r="FF63" s="205"/>
      <c r="FG63" s="205"/>
      <c r="FH63" s="205"/>
      <c r="FI63" s="205"/>
      <c r="FJ63" s="205"/>
      <c r="FK63" s="205"/>
      <c r="FL63" s="205"/>
      <c r="FM63" s="205"/>
      <c r="FN63" s="205"/>
      <c r="FO63" s="205"/>
      <c r="FP63" s="205"/>
      <c r="FQ63" s="205"/>
      <c r="FR63" s="205"/>
      <c r="FS63" s="205"/>
      <c r="FT63" s="205"/>
      <c r="FU63" s="205"/>
      <c r="FV63" s="205"/>
      <c r="FW63" s="205"/>
      <c r="FX63" s="205"/>
      <c r="FY63" s="205"/>
      <c r="FZ63" s="205"/>
      <c r="GA63" s="205"/>
      <c r="GB63" s="205"/>
      <c r="GC63" s="205"/>
      <c r="GD63" s="205"/>
      <c r="GE63" s="205"/>
      <c r="GF63" s="205"/>
      <c r="GG63" s="205"/>
      <c r="GH63" s="205"/>
      <c r="GI63" s="205"/>
      <c r="GJ63" s="205"/>
      <c r="GK63" s="205"/>
      <c r="GL63" s="205"/>
      <c r="GM63" s="205"/>
      <c r="GN63" s="205"/>
      <c r="GO63" s="205"/>
      <c r="GP63" s="205"/>
      <c r="GQ63" s="205"/>
      <c r="GR63" s="205"/>
      <c r="GS63" s="205"/>
      <c r="GT63" s="205"/>
      <c r="GU63" s="205"/>
      <c r="GV63" s="205"/>
      <c r="GW63" s="205"/>
      <c r="GX63" s="205"/>
      <c r="GY63" s="205"/>
      <c r="GZ63" s="205"/>
      <c r="HA63" s="205"/>
      <c r="HB63" s="205"/>
      <c r="HC63" s="205"/>
      <c r="HD63" s="205"/>
      <c r="HE63" s="205"/>
      <c r="HF63" s="205"/>
      <c r="HG63" s="205"/>
      <c r="HH63" s="205"/>
      <c r="HI63" s="205"/>
      <c r="HJ63" s="205"/>
      <c r="HK63" s="205"/>
      <c r="HL63" s="205"/>
      <c r="HM63" s="205"/>
      <c r="HN63" s="205"/>
      <c r="HO63" s="205"/>
      <c r="HP63" s="205"/>
      <c r="HQ63" s="205"/>
      <c r="HR63" s="205"/>
      <c r="HS63" s="205"/>
      <c r="HT63" s="205"/>
      <c r="HU63" s="205"/>
      <c r="HV63" s="205"/>
      <c r="HW63" s="205"/>
      <c r="HX63" s="205"/>
      <c r="HY63" s="205"/>
      <c r="HZ63" s="205"/>
      <c r="IA63" s="205"/>
      <c r="IB63" s="205"/>
      <c r="IC63" s="205"/>
      <c r="ID63" s="205"/>
      <c r="IE63" s="205"/>
      <c r="IF63" s="205"/>
      <c r="IG63" s="205"/>
      <c r="IH63" s="205"/>
      <c r="II63" s="205"/>
      <c r="IJ63" s="205"/>
      <c r="IK63" s="205"/>
      <c r="IL63" s="205"/>
      <c r="IM63" s="205"/>
      <c r="IN63" s="205"/>
      <c r="IO63" s="205"/>
      <c r="IP63" s="205"/>
      <c r="IQ63" s="205"/>
      <c r="IR63" s="205"/>
      <c r="IS63" s="205"/>
      <c r="IT63" s="205"/>
      <c r="IU63" s="205"/>
      <c r="IV63" s="205"/>
      <c r="IW63" s="205"/>
      <c r="IX63" s="205"/>
      <c r="IY63" s="205"/>
      <c r="IZ63" s="205"/>
      <c r="JA63" s="205"/>
      <c r="JB63" s="205"/>
      <c r="JC63" s="205"/>
      <c r="JD63" s="205"/>
      <c r="JE63" s="205"/>
      <c r="JF63" s="205"/>
      <c r="JG63" s="205"/>
      <c r="JH63" s="205"/>
      <c r="JI63" s="205"/>
      <c r="JJ63" s="205"/>
      <c r="JK63" s="205"/>
      <c r="JL63" s="205"/>
      <c r="JM63" s="205"/>
      <c r="JN63" s="205"/>
      <c r="JO63" s="205"/>
      <c r="JP63" s="205"/>
      <c r="JQ63" s="205"/>
      <c r="JR63" s="205"/>
      <c r="JS63" s="205"/>
      <c r="JT63" s="205"/>
      <c r="JU63" s="205"/>
      <c r="JV63" s="205"/>
      <c r="JW63" s="205"/>
      <c r="JX63" s="205"/>
      <c r="JY63" s="205"/>
      <c r="JZ63" s="205"/>
      <c r="KA63" s="205"/>
      <c r="KB63" s="205"/>
      <c r="KC63" s="205"/>
      <c r="KD63" s="205"/>
      <c r="KE63" s="205"/>
      <c r="KF63" s="205"/>
      <c r="KG63" s="205"/>
      <c r="KH63" s="205"/>
      <c r="KI63" s="205"/>
      <c r="KJ63" s="205"/>
      <c r="KK63" s="205"/>
      <c r="KL63" s="205"/>
      <c r="KM63" s="205"/>
      <c r="KN63" s="205"/>
      <c r="KO63" s="205"/>
      <c r="KP63" s="205"/>
      <c r="KQ63" s="205"/>
      <c r="KR63" s="205"/>
      <c r="KS63" s="205"/>
      <c r="KT63" s="205"/>
      <c r="KU63" s="205"/>
      <c r="KV63" s="205"/>
      <c r="KW63" s="205"/>
      <c r="KX63" s="205"/>
      <c r="KY63" s="205"/>
      <c r="KZ63" s="205"/>
      <c r="LA63" s="205"/>
      <c r="LB63" s="205"/>
      <c r="LC63" s="205"/>
      <c r="LD63" s="205"/>
      <c r="LE63" s="205"/>
      <c r="LF63" s="205"/>
      <c r="LG63" s="205"/>
      <c r="LH63" s="205"/>
      <c r="LI63" s="205"/>
      <c r="LJ63" s="205"/>
      <c r="LK63" s="205"/>
      <c r="LL63" s="205"/>
      <c r="LM63" s="205"/>
      <c r="LN63" s="205"/>
      <c r="LO63" s="205"/>
      <c r="LP63" s="205"/>
      <c r="LQ63" s="205"/>
      <c r="LR63" s="205"/>
      <c r="LS63" s="205"/>
      <c r="LT63" s="205"/>
      <c r="LU63" s="205"/>
      <c r="LV63" s="205"/>
      <c r="LW63" s="205"/>
      <c r="LX63" s="205"/>
      <c r="LY63" s="205"/>
      <c r="LZ63" s="205"/>
      <c r="MA63" s="205"/>
      <c r="MB63" s="205"/>
      <c r="MC63" s="205"/>
      <c r="MD63" s="205"/>
      <c r="ME63" s="205"/>
      <c r="MF63" s="205"/>
      <c r="MG63" s="205"/>
      <c r="MH63" s="205"/>
      <c r="MI63" s="205"/>
      <c r="MJ63" s="205"/>
      <c r="MK63" s="205"/>
      <c r="ML63" s="205"/>
      <c r="MM63" s="205"/>
      <c r="MN63" s="205"/>
      <c r="MO63" s="205"/>
      <c r="MP63" s="205"/>
      <c r="MQ63" s="205"/>
      <c r="MR63" s="205"/>
      <c r="MS63" s="205"/>
      <c r="MT63" s="205"/>
      <c r="MU63" s="205"/>
      <c r="MV63" s="205"/>
      <c r="MW63" s="205"/>
      <c r="MX63" s="205"/>
      <c r="MY63" s="205"/>
      <c r="MZ63" s="205"/>
      <c r="NA63" s="205"/>
      <c r="NB63" s="205"/>
      <c r="NC63" s="205"/>
      <c r="ND63" s="205"/>
      <c r="NE63" s="205"/>
      <c r="NF63" s="205"/>
      <c r="NG63" s="205"/>
      <c r="NH63" s="205"/>
      <c r="NI63" s="205"/>
      <c r="NJ63" s="205"/>
      <c r="NK63" s="205"/>
      <c r="NL63" s="205"/>
      <c r="NM63" s="205"/>
      <c r="NN63" s="205"/>
      <c r="NO63" s="205"/>
      <c r="NP63" s="205"/>
      <c r="NQ63" s="205"/>
      <c r="NR63" s="205"/>
      <c r="NS63" s="205"/>
      <c r="NT63" s="205"/>
      <c r="NU63" s="205"/>
      <c r="NV63" s="205"/>
      <c r="NW63" s="205"/>
      <c r="NX63" s="205"/>
      <c r="NY63" s="205"/>
      <c r="NZ63" s="205"/>
      <c r="OA63" s="205"/>
      <c r="OB63" s="205"/>
      <c r="OC63" s="205"/>
      <c r="OD63" s="205"/>
      <c r="OE63" s="205"/>
      <c r="OF63" s="205"/>
      <c r="OG63" s="205"/>
      <c r="OH63" s="205"/>
      <c r="OI63" s="205"/>
      <c r="OJ63" s="205"/>
      <c r="OK63" s="205"/>
      <c r="OL63" s="205"/>
      <c r="OM63" s="205"/>
      <c r="ON63" s="205"/>
      <c r="OO63" s="205"/>
      <c r="OP63" s="205"/>
      <c r="OQ63" s="205"/>
      <c r="OR63" s="205"/>
      <c r="OS63" s="205"/>
      <c r="OT63" s="205"/>
      <c r="OU63" s="205"/>
      <c r="OV63" s="205"/>
      <c r="OW63" s="205"/>
      <c r="OX63" s="205"/>
      <c r="OY63" s="205"/>
      <c r="OZ63" s="205"/>
      <c r="PA63" s="205"/>
      <c r="PB63" s="205"/>
      <c r="PC63" s="205"/>
      <c r="PD63" s="205"/>
      <c r="PE63" s="205"/>
      <c r="PF63" s="205"/>
      <c r="PG63" s="205"/>
      <c r="PH63" s="205"/>
      <c r="PI63" s="205"/>
      <c r="PJ63" s="205"/>
      <c r="PK63" s="205"/>
      <c r="PL63" s="205"/>
      <c r="PM63" s="205"/>
      <c r="PN63" s="205"/>
      <c r="PO63" s="205"/>
      <c r="PP63" s="205"/>
      <c r="PQ63" s="205"/>
      <c r="PR63" s="205"/>
      <c r="PS63" s="205"/>
      <c r="PT63" s="205"/>
      <c r="PU63" s="205"/>
      <c r="PV63" s="205"/>
      <c r="PW63" s="205"/>
      <c r="PX63" s="205"/>
      <c r="PY63" s="205"/>
      <c r="PZ63" s="205"/>
      <c r="QA63" s="205"/>
      <c r="QB63" s="205"/>
      <c r="QC63" s="205"/>
      <c r="QD63" s="205"/>
      <c r="QE63" s="205"/>
      <c r="QF63" s="205"/>
      <c r="QG63" s="205"/>
      <c r="QH63" s="205"/>
      <c r="QI63" s="205"/>
      <c r="QJ63" s="205"/>
      <c r="QK63" s="205"/>
      <c r="QL63" s="205"/>
      <c r="QM63" s="205"/>
      <c r="QN63" s="205"/>
      <c r="QO63" s="205"/>
      <c r="QP63" s="205"/>
      <c r="QQ63" s="205"/>
      <c r="QR63" s="205"/>
      <c r="QS63" s="205"/>
      <c r="QT63" s="205"/>
      <c r="QU63" s="205"/>
      <c r="QV63" s="205"/>
      <c r="QW63" s="205"/>
      <c r="QX63" s="205"/>
      <c r="QY63" s="205"/>
      <c r="QZ63" s="205"/>
      <c r="RA63" s="205"/>
      <c r="RB63" s="205"/>
      <c r="RC63" s="205"/>
      <c r="RD63" s="205"/>
      <c r="RE63" s="205"/>
      <c r="RF63" s="205"/>
      <c r="RG63" s="205"/>
      <c r="RH63" s="205"/>
      <c r="RI63" s="205"/>
      <c r="RJ63" s="205"/>
      <c r="RK63" s="205"/>
      <c r="RL63" s="205"/>
      <c r="RM63" s="205"/>
      <c r="RN63" s="205"/>
      <c r="RO63" s="205"/>
      <c r="RP63" s="205"/>
      <c r="RQ63" s="205"/>
      <c r="RR63" s="205"/>
      <c r="RS63" s="205"/>
      <c r="RT63" s="205"/>
      <c r="RU63" s="205"/>
      <c r="RV63" s="205"/>
      <c r="RW63" s="205"/>
      <c r="RX63" s="205"/>
      <c r="RY63" s="205"/>
      <c r="RZ63" s="205"/>
      <c r="SA63" s="205"/>
      <c r="SB63" s="205"/>
      <c r="SC63" s="205"/>
      <c r="SD63" s="205"/>
      <c r="SE63" s="205"/>
      <c r="SF63" s="205"/>
      <c r="SG63" s="205"/>
      <c r="SH63" s="205"/>
      <c r="SI63" s="205"/>
      <c r="SJ63" s="205"/>
      <c r="SK63" s="205"/>
      <c r="SL63" s="205"/>
      <c r="SM63" s="205"/>
      <c r="SN63" s="205"/>
      <c r="SO63" s="205"/>
      <c r="SP63" s="205"/>
      <c r="SQ63" s="205"/>
      <c r="SR63" s="205"/>
      <c r="SS63" s="205"/>
      <c r="ST63" s="205"/>
      <c r="SU63" s="205"/>
      <c r="SV63" s="205"/>
      <c r="SW63" s="205"/>
      <c r="SX63" s="205"/>
      <c r="SY63" s="205"/>
      <c r="SZ63" s="205"/>
      <c r="TA63" s="205"/>
      <c r="TB63" s="205"/>
      <c r="TC63" s="205"/>
      <c r="TD63" s="205"/>
      <c r="TE63" s="205"/>
      <c r="TF63" s="205"/>
      <c r="TG63" s="205"/>
      <c r="TH63" s="205"/>
      <c r="TI63" s="205"/>
      <c r="TJ63" s="205"/>
      <c r="TK63" s="205"/>
      <c r="TL63" s="205"/>
      <c r="TM63" s="205"/>
      <c r="TN63" s="205"/>
      <c r="TO63" s="205"/>
      <c r="TP63" s="205"/>
      <c r="TQ63" s="205"/>
      <c r="TR63" s="205"/>
      <c r="TS63" s="205"/>
      <c r="TT63" s="205"/>
      <c r="TU63" s="205"/>
      <c r="TV63" s="205"/>
      <c r="TW63" s="205"/>
      <c r="TX63" s="205"/>
      <c r="TY63" s="205"/>
      <c r="TZ63" s="205"/>
      <c r="UA63" s="205"/>
      <c r="UB63" s="205"/>
      <c r="UC63" s="205"/>
      <c r="UD63" s="205"/>
      <c r="UE63" s="205"/>
      <c r="UF63" s="205"/>
      <c r="UG63" s="205"/>
      <c r="UH63" s="205"/>
      <c r="UI63" s="205"/>
      <c r="UJ63" s="205"/>
      <c r="UK63" s="205"/>
      <c r="UL63" s="205"/>
      <c r="UM63" s="205"/>
      <c r="UN63" s="205"/>
      <c r="UO63" s="205"/>
      <c r="UP63" s="205"/>
      <c r="UQ63" s="205"/>
      <c r="UR63" s="205"/>
      <c r="US63" s="205"/>
      <c r="UT63" s="205"/>
      <c r="UU63" s="205"/>
      <c r="UV63" s="205"/>
      <c r="UW63" s="205"/>
      <c r="UX63" s="205"/>
      <c r="UY63" s="205"/>
      <c r="UZ63" s="205"/>
      <c r="VA63" s="205"/>
      <c r="VB63" s="205"/>
      <c r="VC63" s="205"/>
      <c r="VD63" s="205"/>
      <c r="VE63" s="205"/>
      <c r="VF63" s="205"/>
      <c r="VG63" s="205"/>
      <c r="VH63" s="205"/>
      <c r="VI63" s="205"/>
      <c r="VJ63" s="205"/>
      <c r="VK63" s="205"/>
      <c r="VL63" s="205"/>
      <c r="VM63" s="205"/>
      <c r="VN63" s="205"/>
      <c r="VO63" s="205"/>
      <c r="VP63" s="205"/>
      <c r="VQ63" s="205"/>
      <c r="VR63" s="205"/>
      <c r="VS63" s="205"/>
      <c r="VT63" s="205"/>
      <c r="VU63" s="205"/>
      <c r="VV63" s="205"/>
      <c r="VW63" s="205"/>
      <c r="VX63" s="205"/>
      <c r="VY63" s="205"/>
      <c r="VZ63" s="205"/>
      <c r="WA63" s="205"/>
      <c r="WB63" s="205"/>
      <c r="WC63" s="205"/>
      <c r="WD63" s="205"/>
      <c r="WE63" s="205"/>
      <c r="WF63" s="205"/>
      <c r="WG63" s="205"/>
      <c r="WH63" s="205"/>
      <c r="WI63" s="205"/>
      <c r="WJ63" s="205"/>
      <c r="WK63" s="205"/>
      <c r="WL63" s="205"/>
      <c r="WM63" s="205"/>
      <c r="WN63" s="205"/>
      <c r="WO63" s="205"/>
      <c r="WP63" s="205"/>
      <c r="WQ63" s="205"/>
      <c r="WR63" s="205"/>
      <c r="WS63" s="205"/>
      <c r="WT63" s="205"/>
      <c r="WU63" s="205"/>
      <c r="WV63" s="205"/>
      <c r="WW63" s="205"/>
      <c r="WX63" s="205"/>
      <c r="WY63" s="205"/>
      <c r="WZ63" s="205"/>
      <c r="XA63" s="205"/>
      <c r="XB63" s="205"/>
      <c r="XC63" s="205"/>
      <c r="XD63" s="205"/>
      <c r="XE63" s="205"/>
      <c r="XF63" s="205"/>
      <c r="XG63" s="205"/>
      <c r="XH63" s="205"/>
      <c r="XI63" s="205"/>
      <c r="XJ63" s="205"/>
      <c r="XK63" s="205"/>
      <c r="XL63" s="205"/>
      <c r="XM63" s="205"/>
      <c r="XN63" s="205"/>
      <c r="XO63" s="205"/>
      <c r="XP63" s="205"/>
      <c r="XQ63" s="205"/>
      <c r="XR63" s="205"/>
      <c r="XS63" s="205"/>
      <c r="XT63" s="205"/>
    </row>
    <row r="64" spans="1:644" customFormat="1">
      <c r="A64" s="161"/>
      <c r="B64" s="92"/>
      <c r="C64" s="165"/>
      <c r="D64" s="166"/>
      <c r="E64" s="166"/>
      <c r="F64" s="164"/>
      <c r="G64" s="165"/>
      <c r="H64" s="166"/>
      <c r="I64" s="166"/>
      <c r="J64" s="164"/>
      <c r="K64" s="205"/>
      <c r="L64" s="205"/>
      <c r="M64" s="161"/>
      <c r="N64" s="92"/>
      <c r="O64" s="165"/>
      <c r="P64" s="166"/>
      <c r="Q64" s="166"/>
      <c r="R64" s="164"/>
      <c r="S64" s="165"/>
      <c r="T64" s="166"/>
      <c r="U64" s="166"/>
      <c r="V64" s="164"/>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205"/>
      <c r="BA64" s="205"/>
      <c r="BB64" s="205"/>
      <c r="BC64" s="205"/>
      <c r="BD64" s="205"/>
      <c r="BE64" s="205"/>
      <c r="BF64" s="205"/>
      <c r="BG64" s="205"/>
      <c r="BH64" s="205"/>
      <c r="BI64" s="205"/>
      <c r="BJ64" s="205"/>
      <c r="BK64" s="205"/>
      <c r="BL64" s="205"/>
      <c r="BM64" s="205"/>
      <c r="BN64" s="205"/>
      <c r="BO64" s="205"/>
      <c r="BP64" s="205"/>
      <c r="BQ64" s="205"/>
      <c r="BR64" s="205"/>
      <c r="BS64" s="205"/>
      <c r="BT64" s="205"/>
      <c r="BU64" s="205"/>
      <c r="BV64" s="205"/>
      <c r="BW64" s="205"/>
      <c r="BX64" s="205"/>
      <c r="BY64" s="205"/>
      <c r="BZ64" s="205"/>
      <c r="CA64" s="205"/>
      <c r="CB64" s="205"/>
      <c r="CC64" s="205"/>
      <c r="CD64" s="205"/>
      <c r="CE64" s="205"/>
      <c r="CF64" s="205"/>
      <c r="CG64" s="205"/>
      <c r="CH64" s="205"/>
      <c r="CI64" s="205"/>
      <c r="CJ64" s="205"/>
      <c r="CK64" s="205"/>
      <c r="CL64" s="205"/>
      <c r="CM64" s="205"/>
      <c r="CN64" s="205"/>
      <c r="CO64" s="205"/>
      <c r="CP64" s="205"/>
      <c r="CQ64" s="205"/>
      <c r="CR64" s="205"/>
      <c r="CS64" s="205"/>
      <c r="CT64" s="205"/>
      <c r="CU64" s="205"/>
      <c r="CV64" s="205"/>
      <c r="CW64" s="205"/>
      <c r="CX64" s="205"/>
      <c r="CY64" s="205"/>
      <c r="CZ64" s="205"/>
      <c r="DA64" s="205"/>
      <c r="DB64" s="205"/>
      <c r="DC64" s="205"/>
      <c r="DD64" s="205"/>
      <c r="DE64" s="205"/>
      <c r="DF64" s="205"/>
      <c r="DG64" s="205"/>
      <c r="DH64" s="205"/>
      <c r="DI64" s="205"/>
      <c r="DJ64" s="205"/>
      <c r="DK64" s="205"/>
      <c r="DL64" s="205"/>
      <c r="DM64" s="205"/>
      <c r="DN64" s="205"/>
      <c r="DO64" s="205"/>
      <c r="DP64" s="205"/>
      <c r="DQ64" s="205"/>
      <c r="DR64" s="205"/>
      <c r="DS64" s="205"/>
      <c r="DT64" s="205"/>
      <c r="DU64" s="205"/>
      <c r="DV64" s="205"/>
      <c r="DW64" s="205"/>
      <c r="DX64" s="205"/>
      <c r="DY64" s="205"/>
      <c r="DZ64" s="205"/>
      <c r="EA64" s="205"/>
      <c r="EB64" s="205"/>
      <c r="EC64" s="205"/>
      <c r="ED64" s="205"/>
      <c r="EE64" s="205"/>
      <c r="EF64" s="205"/>
      <c r="EG64" s="205"/>
      <c r="EH64" s="205"/>
      <c r="EI64" s="205"/>
      <c r="EJ64" s="205"/>
      <c r="EK64" s="205"/>
      <c r="EL64" s="205"/>
      <c r="EM64" s="205"/>
      <c r="EN64" s="205"/>
      <c r="EO64" s="205"/>
      <c r="EP64" s="205"/>
      <c r="EQ64" s="205"/>
      <c r="ER64" s="205"/>
      <c r="ES64" s="205"/>
      <c r="ET64" s="205"/>
      <c r="EU64" s="205"/>
      <c r="EV64" s="205"/>
      <c r="EW64" s="205"/>
      <c r="EX64" s="205"/>
      <c r="EY64" s="205"/>
      <c r="EZ64" s="205"/>
      <c r="FA64" s="205"/>
      <c r="FB64" s="205"/>
      <c r="FC64" s="205"/>
      <c r="FD64" s="205"/>
      <c r="FE64" s="205"/>
      <c r="FF64" s="205"/>
      <c r="FG64" s="205"/>
      <c r="FH64" s="205"/>
      <c r="FI64" s="205"/>
      <c r="FJ64" s="205"/>
      <c r="FK64" s="205"/>
      <c r="FL64" s="205"/>
      <c r="FM64" s="205"/>
      <c r="FN64" s="205"/>
      <c r="FO64" s="205"/>
      <c r="FP64" s="205"/>
      <c r="FQ64" s="205"/>
      <c r="FR64" s="205"/>
      <c r="FS64" s="205"/>
      <c r="FT64" s="205"/>
      <c r="FU64" s="205"/>
      <c r="FV64" s="205"/>
      <c r="FW64" s="205"/>
      <c r="FX64" s="205"/>
      <c r="FY64" s="205"/>
      <c r="FZ64" s="205"/>
      <c r="GA64" s="205"/>
      <c r="GB64" s="205"/>
      <c r="GC64" s="205"/>
      <c r="GD64" s="205"/>
      <c r="GE64" s="205"/>
      <c r="GF64" s="205"/>
      <c r="GG64" s="205"/>
      <c r="GH64" s="205"/>
      <c r="GI64" s="205"/>
      <c r="GJ64" s="205"/>
      <c r="GK64" s="205"/>
      <c r="GL64" s="205"/>
      <c r="GM64" s="205"/>
      <c r="GN64" s="205"/>
      <c r="GO64" s="205"/>
      <c r="GP64" s="205"/>
      <c r="GQ64" s="205"/>
      <c r="GR64" s="205"/>
      <c r="GS64" s="205"/>
      <c r="GT64" s="205"/>
      <c r="GU64" s="205"/>
      <c r="GV64" s="205"/>
      <c r="GW64" s="205"/>
      <c r="GX64" s="205"/>
      <c r="GY64" s="205"/>
      <c r="GZ64" s="205"/>
      <c r="HA64" s="205"/>
      <c r="HB64" s="205"/>
      <c r="HC64" s="205"/>
      <c r="HD64" s="205"/>
      <c r="HE64" s="205"/>
      <c r="HF64" s="205"/>
      <c r="HG64" s="205"/>
      <c r="HH64" s="205"/>
      <c r="HI64" s="205"/>
      <c r="HJ64" s="205"/>
      <c r="HK64" s="205"/>
      <c r="HL64" s="205"/>
      <c r="HM64" s="205"/>
      <c r="HN64" s="205"/>
      <c r="HO64" s="205"/>
      <c r="HP64" s="205"/>
      <c r="HQ64" s="205"/>
      <c r="HR64" s="205"/>
      <c r="HS64" s="205"/>
      <c r="HT64" s="205"/>
      <c r="HU64" s="205"/>
      <c r="HV64" s="205"/>
      <c r="HW64" s="205"/>
      <c r="HX64" s="205"/>
      <c r="HY64" s="205"/>
      <c r="HZ64" s="205"/>
      <c r="IA64" s="205"/>
      <c r="IB64" s="205"/>
      <c r="IC64" s="205"/>
      <c r="ID64" s="205"/>
      <c r="IE64" s="205"/>
      <c r="IF64" s="205"/>
      <c r="IG64" s="205"/>
      <c r="IH64" s="205"/>
      <c r="II64" s="205"/>
      <c r="IJ64" s="205"/>
      <c r="IK64" s="205"/>
      <c r="IL64" s="205"/>
      <c r="IM64" s="205"/>
      <c r="IN64" s="205"/>
      <c r="IO64" s="205"/>
      <c r="IP64" s="205"/>
      <c r="IQ64" s="205"/>
      <c r="IR64" s="205"/>
      <c r="IS64" s="205"/>
      <c r="IT64" s="205"/>
      <c r="IU64" s="205"/>
      <c r="IV64" s="205"/>
      <c r="IW64" s="205"/>
      <c r="IX64" s="205"/>
      <c r="IY64" s="205"/>
      <c r="IZ64" s="205"/>
      <c r="JA64" s="205"/>
      <c r="JB64" s="205"/>
      <c r="JC64" s="205"/>
      <c r="JD64" s="205"/>
      <c r="JE64" s="205"/>
      <c r="JF64" s="205"/>
      <c r="JG64" s="205"/>
      <c r="JH64" s="205"/>
      <c r="JI64" s="205"/>
      <c r="JJ64" s="205"/>
      <c r="JK64" s="205"/>
      <c r="JL64" s="205"/>
      <c r="JM64" s="205"/>
      <c r="JN64" s="205"/>
      <c r="JO64" s="205"/>
      <c r="JP64" s="205"/>
      <c r="JQ64" s="205"/>
      <c r="JR64" s="205"/>
      <c r="JS64" s="205"/>
      <c r="JT64" s="205"/>
      <c r="JU64" s="205"/>
      <c r="JV64" s="205"/>
      <c r="JW64" s="205"/>
      <c r="JX64" s="205"/>
      <c r="JY64" s="205"/>
      <c r="JZ64" s="205"/>
      <c r="KA64" s="205"/>
      <c r="KB64" s="205"/>
      <c r="KC64" s="205"/>
      <c r="KD64" s="205"/>
      <c r="KE64" s="205"/>
      <c r="KF64" s="205"/>
      <c r="KG64" s="205"/>
      <c r="KH64" s="205"/>
      <c r="KI64" s="205"/>
      <c r="KJ64" s="205"/>
      <c r="KK64" s="205"/>
      <c r="KL64" s="205"/>
      <c r="KM64" s="205"/>
      <c r="KN64" s="205"/>
      <c r="KO64" s="205"/>
      <c r="KP64" s="205"/>
      <c r="KQ64" s="205"/>
      <c r="KR64" s="205"/>
      <c r="KS64" s="205"/>
      <c r="KT64" s="205"/>
      <c r="KU64" s="205"/>
      <c r="KV64" s="205"/>
      <c r="KW64" s="205"/>
      <c r="KX64" s="205"/>
      <c r="KY64" s="205"/>
      <c r="KZ64" s="205"/>
      <c r="LA64" s="205"/>
      <c r="LB64" s="205"/>
      <c r="LC64" s="205"/>
      <c r="LD64" s="205"/>
      <c r="LE64" s="205"/>
      <c r="LF64" s="205"/>
      <c r="LG64" s="205"/>
      <c r="LH64" s="205"/>
      <c r="LI64" s="205"/>
      <c r="LJ64" s="205"/>
      <c r="LK64" s="205"/>
      <c r="LL64" s="205"/>
      <c r="LM64" s="205"/>
      <c r="LN64" s="205"/>
      <c r="LO64" s="205"/>
      <c r="LP64" s="205"/>
      <c r="LQ64" s="205"/>
      <c r="LR64" s="205"/>
      <c r="LS64" s="205"/>
      <c r="LT64" s="205"/>
      <c r="LU64" s="205"/>
      <c r="LV64" s="205"/>
      <c r="LW64" s="205"/>
      <c r="LX64" s="205"/>
      <c r="LY64" s="205"/>
      <c r="LZ64" s="205"/>
      <c r="MA64" s="205"/>
      <c r="MB64" s="205"/>
      <c r="MC64" s="205"/>
      <c r="MD64" s="205"/>
      <c r="ME64" s="205"/>
      <c r="MF64" s="205"/>
      <c r="MG64" s="205"/>
      <c r="MH64" s="205"/>
      <c r="MI64" s="205"/>
      <c r="MJ64" s="205"/>
      <c r="MK64" s="205"/>
      <c r="ML64" s="205"/>
      <c r="MM64" s="205"/>
      <c r="MN64" s="205"/>
      <c r="MO64" s="205"/>
      <c r="MP64" s="205"/>
      <c r="MQ64" s="205"/>
      <c r="MR64" s="205"/>
      <c r="MS64" s="205"/>
      <c r="MT64" s="205"/>
      <c r="MU64" s="205"/>
      <c r="MV64" s="205"/>
      <c r="MW64" s="205"/>
      <c r="MX64" s="205"/>
      <c r="MY64" s="205"/>
      <c r="MZ64" s="205"/>
      <c r="NA64" s="205"/>
      <c r="NB64" s="205"/>
      <c r="NC64" s="205"/>
      <c r="ND64" s="205"/>
      <c r="NE64" s="205"/>
      <c r="NF64" s="205"/>
      <c r="NG64" s="205"/>
      <c r="NH64" s="205"/>
      <c r="NI64" s="205"/>
      <c r="NJ64" s="205"/>
      <c r="NK64" s="205"/>
      <c r="NL64" s="205"/>
      <c r="NM64" s="205"/>
      <c r="NN64" s="205"/>
      <c r="NO64" s="205"/>
      <c r="NP64" s="205"/>
      <c r="NQ64" s="205"/>
      <c r="NR64" s="205"/>
      <c r="NS64" s="205"/>
      <c r="NT64" s="205"/>
      <c r="NU64" s="205"/>
      <c r="NV64" s="205"/>
      <c r="NW64" s="205"/>
      <c r="NX64" s="205"/>
      <c r="NY64" s="205"/>
      <c r="NZ64" s="205"/>
      <c r="OA64" s="205"/>
      <c r="OB64" s="205"/>
      <c r="OC64" s="205"/>
      <c r="OD64" s="205"/>
      <c r="OE64" s="205"/>
      <c r="OF64" s="205"/>
      <c r="OG64" s="205"/>
      <c r="OH64" s="205"/>
      <c r="OI64" s="205"/>
      <c r="OJ64" s="205"/>
      <c r="OK64" s="205"/>
      <c r="OL64" s="205"/>
      <c r="OM64" s="205"/>
      <c r="ON64" s="205"/>
      <c r="OO64" s="205"/>
      <c r="OP64" s="205"/>
      <c r="OQ64" s="205"/>
      <c r="OR64" s="205"/>
      <c r="OS64" s="205"/>
      <c r="OT64" s="205"/>
      <c r="OU64" s="205"/>
      <c r="OV64" s="205"/>
      <c r="OW64" s="205"/>
      <c r="OX64" s="205"/>
      <c r="OY64" s="205"/>
      <c r="OZ64" s="205"/>
      <c r="PA64" s="205"/>
      <c r="PB64" s="205"/>
      <c r="PC64" s="205"/>
      <c r="PD64" s="205"/>
      <c r="PE64" s="205"/>
      <c r="PF64" s="205"/>
      <c r="PG64" s="205"/>
      <c r="PH64" s="205"/>
      <c r="PI64" s="205"/>
      <c r="PJ64" s="205"/>
      <c r="PK64" s="205"/>
      <c r="PL64" s="205"/>
      <c r="PM64" s="205"/>
      <c r="PN64" s="205"/>
      <c r="PO64" s="205"/>
      <c r="PP64" s="205"/>
      <c r="PQ64" s="205"/>
      <c r="PR64" s="205"/>
      <c r="PS64" s="205"/>
      <c r="PT64" s="205"/>
      <c r="PU64" s="205"/>
      <c r="PV64" s="205"/>
      <c r="PW64" s="205"/>
      <c r="PX64" s="205"/>
      <c r="PY64" s="205"/>
      <c r="PZ64" s="205"/>
      <c r="QA64" s="205"/>
      <c r="QB64" s="205"/>
      <c r="QC64" s="205"/>
      <c r="QD64" s="205"/>
      <c r="QE64" s="205"/>
      <c r="QF64" s="205"/>
      <c r="QG64" s="205"/>
      <c r="QH64" s="205"/>
      <c r="QI64" s="205"/>
      <c r="QJ64" s="205"/>
      <c r="QK64" s="205"/>
      <c r="QL64" s="205"/>
      <c r="QM64" s="205"/>
      <c r="QN64" s="205"/>
      <c r="QO64" s="205"/>
      <c r="QP64" s="205"/>
      <c r="QQ64" s="205"/>
      <c r="QR64" s="205"/>
      <c r="QS64" s="205"/>
      <c r="QT64" s="205"/>
      <c r="QU64" s="205"/>
      <c r="QV64" s="205"/>
      <c r="QW64" s="205"/>
      <c r="QX64" s="205"/>
      <c r="QY64" s="205"/>
      <c r="QZ64" s="205"/>
      <c r="RA64" s="205"/>
      <c r="RB64" s="205"/>
      <c r="RC64" s="205"/>
      <c r="RD64" s="205"/>
      <c r="RE64" s="205"/>
      <c r="RF64" s="205"/>
      <c r="RG64" s="205"/>
      <c r="RH64" s="205"/>
      <c r="RI64" s="205"/>
      <c r="RJ64" s="205"/>
      <c r="RK64" s="205"/>
      <c r="RL64" s="205"/>
      <c r="RM64" s="205"/>
      <c r="RN64" s="205"/>
      <c r="RO64" s="205"/>
      <c r="RP64" s="205"/>
      <c r="RQ64" s="205"/>
      <c r="RR64" s="205"/>
      <c r="RS64" s="205"/>
      <c r="RT64" s="205"/>
      <c r="RU64" s="205"/>
      <c r="RV64" s="205"/>
      <c r="RW64" s="205"/>
      <c r="RX64" s="205"/>
      <c r="RY64" s="205"/>
      <c r="RZ64" s="205"/>
      <c r="SA64" s="205"/>
      <c r="SB64" s="205"/>
      <c r="SC64" s="205"/>
      <c r="SD64" s="205"/>
      <c r="SE64" s="205"/>
      <c r="SF64" s="205"/>
      <c r="SG64" s="205"/>
      <c r="SH64" s="205"/>
      <c r="SI64" s="205"/>
      <c r="SJ64" s="205"/>
      <c r="SK64" s="205"/>
      <c r="SL64" s="205"/>
      <c r="SM64" s="205"/>
      <c r="SN64" s="205"/>
      <c r="SO64" s="205"/>
      <c r="SP64" s="205"/>
      <c r="SQ64" s="205"/>
      <c r="SR64" s="205"/>
      <c r="SS64" s="205"/>
      <c r="ST64" s="205"/>
      <c r="SU64" s="205"/>
      <c r="SV64" s="205"/>
      <c r="SW64" s="205"/>
      <c r="SX64" s="205"/>
      <c r="SY64" s="205"/>
      <c r="SZ64" s="205"/>
      <c r="TA64" s="205"/>
      <c r="TB64" s="205"/>
      <c r="TC64" s="205"/>
      <c r="TD64" s="205"/>
      <c r="TE64" s="205"/>
      <c r="TF64" s="205"/>
      <c r="TG64" s="205"/>
      <c r="TH64" s="205"/>
      <c r="TI64" s="205"/>
      <c r="TJ64" s="205"/>
      <c r="TK64" s="205"/>
      <c r="TL64" s="205"/>
      <c r="TM64" s="205"/>
      <c r="TN64" s="205"/>
      <c r="TO64" s="205"/>
      <c r="TP64" s="205"/>
      <c r="TQ64" s="205"/>
      <c r="TR64" s="205"/>
      <c r="TS64" s="205"/>
      <c r="TT64" s="205"/>
      <c r="TU64" s="205"/>
      <c r="TV64" s="205"/>
      <c r="TW64" s="205"/>
      <c r="TX64" s="205"/>
      <c r="TY64" s="205"/>
      <c r="TZ64" s="205"/>
      <c r="UA64" s="205"/>
      <c r="UB64" s="205"/>
      <c r="UC64" s="205"/>
      <c r="UD64" s="205"/>
      <c r="UE64" s="205"/>
      <c r="UF64" s="205"/>
      <c r="UG64" s="205"/>
      <c r="UH64" s="205"/>
      <c r="UI64" s="205"/>
      <c r="UJ64" s="205"/>
      <c r="UK64" s="205"/>
      <c r="UL64" s="205"/>
      <c r="UM64" s="205"/>
      <c r="UN64" s="205"/>
      <c r="UO64" s="205"/>
      <c r="UP64" s="205"/>
      <c r="UQ64" s="205"/>
      <c r="UR64" s="205"/>
      <c r="US64" s="205"/>
      <c r="UT64" s="205"/>
      <c r="UU64" s="205"/>
      <c r="UV64" s="205"/>
      <c r="UW64" s="205"/>
      <c r="UX64" s="205"/>
      <c r="UY64" s="205"/>
      <c r="UZ64" s="205"/>
      <c r="VA64" s="205"/>
      <c r="VB64" s="205"/>
      <c r="VC64" s="205"/>
      <c r="VD64" s="205"/>
      <c r="VE64" s="205"/>
      <c r="VF64" s="205"/>
      <c r="VG64" s="205"/>
      <c r="VH64" s="205"/>
      <c r="VI64" s="205"/>
      <c r="VJ64" s="205"/>
      <c r="VK64" s="205"/>
      <c r="VL64" s="205"/>
      <c r="VM64" s="205"/>
      <c r="VN64" s="205"/>
      <c r="VO64" s="205"/>
      <c r="VP64" s="205"/>
      <c r="VQ64" s="205"/>
      <c r="VR64" s="205"/>
      <c r="VS64" s="205"/>
      <c r="VT64" s="205"/>
      <c r="VU64" s="205"/>
      <c r="VV64" s="205"/>
      <c r="VW64" s="205"/>
      <c r="VX64" s="205"/>
      <c r="VY64" s="205"/>
      <c r="VZ64" s="205"/>
      <c r="WA64" s="205"/>
      <c r="WB64" s="205"/>
      <c r="WC64" s="205"/>
      <c r="WD64" s="205"/>
      <c r="WE64" s="205"/>
      <c r="WF64" s="205"/>
      <c r="WG64" s="205"/>
      <c r="WH64" s="205"/>
      <c r="WI64" s="205"/>
      <c r="WJ64" s="205"/>
      <c r="WK64" s="205"/>
      <c r="WL64" s="205"/>
      <c r="WM64" s="205"/>
      <c r="WN64" s="205"/>
      <c r="WO64" s="205"/>
      <c r="WP64" s="205"/>
      <c r="WQ64" s="205"/>
      <c r="WR64" s="205"/>
      <c r="WS64" s="205"/>
      <c r="WT64" s="205"/>
      <c r="WU64" s="205"/>
      <c r="WV64" s="205"/>
      <c r="WW64" s="205"/>
      <c r="WX64" s="205"/>
      <c r="WY64" s="205"/>
      <c r="WZ64" s="205"/>
      <c r="XA64" s="205"/>
      <c r="XB64" s="205"/>
      <c r="XC64" s="205"/>
      <c r="XD64" s="205"/>
      <c r="XE64" s="205"/>
      <c r="XF64" s="205"/>
      <c r="XG64" s="205"/>
      <c r="XH64" s="205"/>
      <c r="XI64" s="205"/>
      <c r="XJ64" s="205"/>
      <c r="XK64" s="205"/>
      <c r="XL64" s="205"/>
      <c r="XM64" s="205"/>
      <c r="XN64" s="205"/>
      <c r="XO64" s="205"/>
      <c r="XP64" s="205"/>
      <c r="XQ64" s="205"/>
      <c r="XR64" s="205"/>
      <c r="XS64" s="205"/>
      <c r="XT64" s="205"/>
    </row>
    <row r="65" spans="1:644" customFormat="1">
      <c r="A65" s="161"/>
      <c r="B65" s="92"/>
      <c r="C65" s="165"/>
      <c r="D65" s="166"/>
      <c r="E65" s="166"/>
      <c r="F65" s="164"/>
      <c r="G65" s="165"/>
      <c r="H65" s="166"/>
      <c r="I65" s="166"/>
      <c r="J65" s="164"/>
      <c r="K65" s="205"/>
      <c r="L65" s="205"/>
      <c r="M65" s="161"/>
      <c r="N65" s="92"/>
      <c r="O65" s="165"/>
      <c r="P65" s="166"/>
      <c r="Q65" s="166"/>
      <c r="R65" s="164"/>
      <c r="S65" s="165"/>
      <c r="T65" s="166"/>
      <c r="U65" s="166"/>
      <c r="V65" s="164"/>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05"/>
      <c r="BF65" s="205"/>
      <c r="BG65" s="205"/>
      <c r="BH65" s="205"/>
      <c r="BI65" s="205"/>
      <c r="BJ65" s="205"/>
      <c r="BK65" s="205"/>
      <c r="BL65" s="205"/>
      <c r="BM65" s="205"/>
      <c r="BN65" s="205"/>
      <c r="BO65" s="205"/>
      <c r="BP65" s="205"/>
      <c r="BQ65" s="205"/>
      <c r="BR65" s="205"/>
      <c r="BS65" s="205"/>
      <c r="BT65" s="205"/>
      <c r="BU65" s="205"/>
      <c r="BV65" s="205"/>
      <c r="BW65" s="205"/>
      <c r="BX65" s="205"/>
      <c r="BY65" s="205"/>
      <c r="BZ65" s="205"/>
      <c r="CA65" s="205"/>
      <c r="CB65" s="205"/>
      <c r="CC65" s="205"/>
      <c r="CD65" s="205"/>
      <c r="CE65" s="205"/>
      <c r="CF65" s="205"/>
      <c r="CG65" s="205"/>
      <c r="CH65" s="205"/>
      <c r="CI65" s="205"/>
      <c r="CJ65" s="205"/>
      <c r="CK65" s="205"/>
      <c r="CL65" s="205"/>
      <c r="CM65" s="205"/>
      <c r="CN65" s="205"/>
      <c r="CO65" s="205"/>
      <c r="CP65" s="205"/>
      <c r="CQ65" s="205"/>
      <c r="CR65" s="205"/>
      <c r="CS65" s="205"/>
      <c r="CT65" s="205"/>
      <c r="CU65" s="205"/>
      <c r="CV65" s="205"/>
      <c r="CW65" s="205"/>
      <c r="CX65" s="205"/>
      <c r="CY65" s="205"/>
      <c r="CZ65" s="205"/>
      <c r="DA65" s="205"/>
      <c r="DB65" s="205"/>
      <c r="DC65" s="205"/>
      <c r="DD65" s="205"/>
      <c r="DE65" s="205"/>
      <c r="DF65" s="205"/>
      <c r="DG65" s="205"/>
      <c r="DH65" s="205"/>
      <c r="DI65" s="205"/>
      <c r="DJ65" s="205"/>
      <c r="DK65" s="205"/>
      <c r="DL65" s="205"/>
      <c r="DM65" s="205"/>
      <c r="DN65" s="205"/>
      <c r="DO65" s="205"/>
      <c r="DP65" s="205"/>
      <c r="DQ65" s="205"/>
      <c r="DR65" s="205"/>
      <c r="DS65" s="205"/>
      <c r="DT65" s="205"/>
      <c r="DU65" s="205"/>
      <c r="DV65" s="205"/>
      <c r="DW65" s="205"/>
      <c r="DX65" s="205"/>
      <c r="DY65" s="205"/>
      <c r="DZ65" s="205"/>
      <c r="EA65" s="205"/>
      <c r="EB65" s="205"/>
      <c r="EC65" s="205"/>
      <c r="ED65" s="205"/>
      <c r="EE65" s="205"/>
      <c r="EF65" s="205"/>
      <c r="EG65" s="205"/>
      <c r="EH65" s="205"/>
      <c r="EI65" s="205"/>
      <c r="EJ65" s="205"/>
      <c r="EK65" s="205"/>
      <c r="EL65" s="205"/>
      <c r="EM65" s="205"/>
      <c r="EN65" s="205"/>
      <c r="EO65" s="205"/>
      <c r="EP65" s="205"/>
      <c r="EQ65" s="205"/>
      <c r="ER65" s="205"/>
      <c r="ES65" s="205"/>
      <c r="ET65" s="205"/>
      <c r="EU65" s="205"/>
      <c r="EV65" s="205"/>
      <c r="EW65" s="205"/>
      <c r="EX65" s="205"/>
      <c r="EY65" s="205"/>
      <c r="EZ65" s="205"/>
      <c r="FA65" s="205"/>
      <c r="FB65" s="205"/>
      <c r="FC65" s="205"/>
      <c r="FD65" s="205"/>
      <c r="FE65" s="205"/>
      <c r="FF65" s="205"/>
      <c r="FG65" s="205"/>
      <c r="FH65" s="205"/>
      <c r="FI65" s="205"/>
      <c r="FJ65" s="205"/>
      <c r="FK65" s="205"/>
      <c r="FL65" s="205"/>
      <c r="FM65" s="205"/>
      <c r="FN65" s="205"/>
      <c r="FO65" s="205"/>
      <c r="FP65" s="205"/>
      <c r="FQ65" s="205"/>
      <c r="FR65" s="205"/>
      <c r="FS65" s="205"/>
      <c r="FT65" s="205"/>
      <c r="FU65" s="205"/>
      <c r="FV65" s="205"/>
      <c r="FW65" s="205"/>
      <c r="FX65" s="205"/>
      <c r="FY65" s="205"/>
      <c r="FZ65" s="205"/>
      <c r="GA65" s="205"/>
      <c r="GB65" s="205"/>
      <c r="GC65" s="205"/>
      <c r="GD65" s="205"/>
      <c r="GE65" s="205"/>
      <c r="GF65" s="205"/>
      <c r="GG65" s="205"/>
      <c r="GH65" s="205"/>
      <c r="GI65" s="205"/>
      <c r="GJ65" s="205"/>
      <c r="GK65" s="205"/>
      <c r="GL65" s="205"/>
      <c r="GM65" s="205"/>
      <c r="GN65" s="205"/>
      <c r="GO65" s="205"/>
      <c r="GP65" s="205"/>
      <c r="GQ65" s="205"/>
      <c r="GR65" s="205"/>
      <c r="GS65" s="205"/>
      <c r="GT65" s="205"/>
      <c r="GU65" s="205"/>
      <c r="GV65" s="205"/>
      <c r="GW65" s="205"/>
      <c r="GX65" s="205"/>
      <c r="GY65" s="205"/>
      <c r="GZ65" s="205"/>
      <c r="HA65" s="205"/>
      <c r="HB65" s="205"/>
      <c r="HC65" s="205"/>
      <c r="HD65" s="205"/>
      <c r="HE65" s="205"/>
      <c r="HF65" s="205"/>
      <c r="HG65" s="205"/>
      <c r="HH65" s="205"/>
      <c r="HI65" s="205"/>
      <c r="HJ65" s="205"/>
      <c r="HK65" s="205"/>
      <c r="HL65" s="205"/>
      <c r="HM65" s="205"/>
      <c r="HN65" s="205"/>
      <c r="HO65" s="205"/>
      <c r="HP65" s="205"/>
      <c r="HQ65" s="205"/>
      <c r="HR65" s="205"/>
      <c r="HS65" s="205"/>
      <c r="HT65" s="205"/>
      <c r="HU65" s="205"/>
      <c r="HV65" s="205"/>
      <c r="HW65" s="205"/>
      <c r="HX65" s="205"/>
      <c r="HY65" s="205"/>
      <c r="HZ65" s="205"/>
      <c r="IA65" s="205"/>
      <c r="IB65" s="205"/>
      <c r="IC65" s="205"/>
      <c r="ID65" s="205"/>
      <c r="IE65" s="205"/>
      <c r="IF65" s="205"/>
      <c r="IG65" s="205"/>
      <c r="IH65" s="205"/>
      <c r="II65" s="205"/>
      <c r="IJ65" s="205"/>
      <c r="IK65" s="205"/>
      <c r="IL65" s="205"/>
      <c r="IM65" s="205"/>
      <c r="IN65" s="205"/>
      <c r="IO65" s="205"/>
      <c r="IP65" s="205"/>
      <c r="IQ65" s="205"/>
      <c r="IR65" s="205"/>
      <c r="IS65" s="205"/>
      <c r="IT65" s="205"/>
      <c r="IU65" s="205"/>
      <c r="IV65" s="205"/>
      <c r="IW65" s="205"/>
      <c r="IX65" s="205"/>
      <c r="IY65" s="205"/>
      <c r="IZ65" s="205"/>
      <c r="JA65" s="205"/>
      <c r="JB65" s="205"/>
      <c r="JC65" s="205"/>
      <c r="JD65" s="205"/>
      <c r="JE65" s="205"/>
      <c r="JF65" s="205"/>
      <c r="JG65" s="205"/>
      <c r="JH65" s="205"/>
      <c r="JI65" s="205"/>
      <c r="JJ65" s="205"/>
      <c r="JK65" s="205"/>
      <c r="JL65" s="205"/>
      <c r="JM65" s="205"/>
      <c r="JN65" s="205"/>
      <c r="JO65" s="205"/>
      <c r="JP65" s="205"/>
      <c r="JQ65" s="205"/>
      <c r="JR65" s="205"/>
      <c r="JS65" s="205"/>
      <c r="JT65" s="205"/>
      <c r="JU65" s="205"/>
      <c r="JV65" s="205"/>
      <c r="JW65" s="205"/>
      <c r="JX65" s="205"/>
      <c r="JY65" s="205"/>
      <c r="JZ65" s="205"/>
      <c r="KA65" s="205"/>
      <c r="KB65" s="205"/>
      <c r="KC65" s="205"/>
      <c r="KD65" s="205"/>
      <c r="KE65" s="205"/>
      <c r="KF65" s="205"/>
      <c r="KG65" s="205"/>
      <c r="KH65" s="205"/>
      <c r="KI65" s="205"/>
      <c r="KJ65" s="205"/>
      <c r="KK65" s="205"/>
      <c r="KL65" s="205"/>
      <c r="KM65" s="205"/>
      <c r="KN65" s="205"/>
      <c r="KO65" s="205"/>
      <c r="KP65" s="205"/>
      <c r="KQ65" s="205"/>
      <c r="KR65" s="205"/>
      <c r="KS65" s="205"/>
      <c r="KT65" s="205"/>
      <c r="KU65" s="205"/>
      <c r="KV65" s="205"/>
      <c r="KW65" s="205"/>
      <c r="KX65" s="205"/>
      <c r="KY65" s="205"/>
      <c r="KZ65" s="205"/>
      <c r="LA65" s="205"/>
      <c r="LB65" s="205"/>
      <c r="LC65" s="205"/>
      <c r="LD65" s="205"/>
      <c r="LE65" s="205"/>
      <c r="LF65" s="205"/>
      <c r="LG65" s="205"/>
      <c r="LH65" s="205"/>
      <c r="LI65" s="205"/>
      <c r="LJ65" s="205"/>
      <c r="LK65" s="205"/>
      <c r="LL65" s="205"/>
      <c r="LM65" s="205"/>
      <c r="LN65" s="205"/>
      <c r="LO65" s="205"/>
      <c r="LP65" s="205"/>
      <c r="LQ65" s="205"/>
      <c r="LR65" s="205"/>
      <c r="LS65" s="205"/>
      <c r="LT65" s="205"/>
      <c r="LU65" s="205"/>
      <c r="LV65" s="205"/>
      <c r="LW65" s="205"/>
      <c r="LX65" s="205"/>
      <c r="LY65" s="205"/>
      <c r="LZ65" s="205"/>
      <c r="MA65" s="205"/>
      <c r="MB65" s="205"/>
      <c r="MC65" s="205"/>
      <c r="MD65" s="205"/>
      <c r="ME65" s="205"/>
      <c r="MF65" s="205"/>
      <c r="MG65" s="205"/>
      <c r="MH65" s="205"/>
      <c r="MI65" s="205"/>
      <c r="MJ65" s="205"/>
      <c r="MK65" s="205"/>
      <c r="ML65" s="205"/>
      <c r="MM65" s="205"/>
      <c r="MN65" s="205"/>
      <c r="MO65" s="205"/>
      <c r="MP65" s="205"/>
      <c r="MQ65" s="205"/>
      <c r="MR65" s="205"/>
      <c r="MS65" s="205"/>
      <c r="MT65" s="205"/>
      <c r="MU65" s="205"/>
      <c r="MV65" s="205"/>
      <c r="MW65" s="205"/>
      <c r="MX65" s="205"/>
      <c r="MY65" s="205"/>
      <c r="MZ65" s="205"/>
      <c r="NA65" s="205"/>
      <c r="NB65" s="205"/>
      <c r="NC65" s="205"/>
      <c r="ND65" s="205"/>
      <c r="NE65" s="205"/>
      <c r="NF65" s="205"/>
      <c r="NG65" s="205"/>
      <c r="NH65" s="205"/>
      <c r="NI65" s="205"/>
      <c r="NJ65" s="205"/>
      <c r="NK65" s="205"/>
      <c r="NL65" s="205"/>
      <c r="NM65" s="205"/>
      <c r="NN65" s="205"/>
      <c r="NO65" s="205"/>
      <c r="NP65" s="205"/>
      <c r="NQ65" s="205"/>
      <c r="NR65" s="205"/>
      <c r="NS65" s="205"/>
      <c r="NT65" s="205"/>
      <c r="NU65" s="205"/>
      <c r="NV65" s="205"/>
      <c r="NW65" s="205"/>
      <c r="NX65" s="205"/>
      <c r="NY65" s="205"/>
      <c r="NZ65" s="205"/>
      <c r="OA65" s="205"/>
      <c r="OB65" s="205"/>
      <c r="OC65" s="205"/>
      <c r="OD65" s="205"/>
      <c r="OE65" s="205"/>
      <c r="OF65" s="205"/>
      <c r="OG65" s="205"/>
      <c r="OH65" s="205"/>
      <c r="OI65" s="205"/>
      <c r="OJ65" s="205"/>
      <c r="OK65" s="205"/>
      <c r="OL65" s="205"/>
      <c r="OM65" s="205"/>
      <c r="ON65" s="205"/>
      <c r="OO65" s="205"/>
      <c r="OP65" s="205"/>
      <c r="OQ65" s="205"/>
      <c r="OR65" s="205"/>
      <c r="OS65" s="205"/>
      <c r="OT65" s="205"/>
      <c r="OU65" s="205"/>
      <c r="OV65" s="205"/>
      <c r="OW65" s="205"/>
      <c r="OX65" s="205"/>
      <c r="OY65" s="205"/>
      <c r="OZ65" s="205"/>
      <c r="PA65" s="205"/>
      <c r="PB65" s="205"/>
      <c r="PC65" s="205"/>
      <c r="PD65" s="205"/>
      <c r="PE65" s="205"/>
      <c r="PF65" s="205"/>
      <c r="PG65" s="205"/>
      <c r="PH65" s="205"/>
      <c r="PI65" s="205"/>
      <c r="PJ65" s="205"/>
      <c r="PK65" s="205"/>
      <c r="PL65" s="205"/>
      <c r="PM65" s="205"/>
      <c r="PN65" s="205"/>
      <c r="PO65" s="205"/>
      <c r="PP65" s="205"/>
      <c r="PQ65" s="205"/>
      <c r="PR65" s="205"/>
      <c r="PS65" s="205"/>
      <c r="PT65" s="205"/>
      <c r="PU65" s="205"/>
      <c r="PV65" s="205"/>
      <c r="PW65" s="205"/>
      <c r="PX65" s="205"/>
      <c r="PY65" s="205"/>
      <c r="PZ65" s="205"/>
      <c r="QA65" s="205"/>
      <c r="QB65" s="205"/>
      <c r="QC65" s="205"/>
      <c r="QD65" s="205"/>
      <c r="QE65" s="205"/>
      <c r="QF65" s="205"/>
      <c r="QG65" s="205"/>
      <c r="QH65" s="205"/>
      <c r="QI65" s="205"/>
      <c r="QJ65" s="205"/>
      <c r="QK65" s="205"/>
      <c r="QL65" s="205"/>
      <c r="QM65" s="205"/>
      <c r="QN65" s="205"/>
      <c r="QO65" s="205"/>
      <c r="QP65" s="205"/>
      <c r="QQ65" s="205"/>
      <c r="QR65" s="205"/>
      <c r="QS65" s="205"/>
      <c r="QT65" s="205"/>
      <c r="QU65" s="205"/>
      <c r="QV65" s="205"/>
      <c r="QW65" s="205"/>
      <c r="QX65" s="205"/>
      <c r="QY65" s="205"/>
      <c r="QZ65" s="205"/>
      <c r="RA65" s="205"/>
      <c r="RB65" s="205"/>
      <c r="RC65" s="205"/>
      <c r="RD65" s="205"/>
      <c r="RE65" s="205"/>
      <c r="RF65" s="205"/>
      <c r="RG65" s="205"/>
      <c r="RH65" s="205"/>
      <c r="RI65" s="205"/>
      <c r="RJ65" s="205"/>
      <c r="RK65" s="205"/>
      <c r="RL65" s="205"/>
      <c r="RM65" s="205"/>
      <c r="RN65" s="205"/>
      <c r="RO65" s="205"/>
      <c r="RP65" s="205"/>
      <c r="RQ65" s="205"/>
      <c r="RR65" s="205"/>
      <c r="RS65" s="205"/>
      <c r="RT65" s="205"/>
      <c r="RU65" s="205"/>
      <c r="RV65" s="205"/>
      <c r="RW65" s="205"/>
      <c r="RX65" s="205"/>
      <c r="RY65" s="205"/>
      <c r="RZ65" s="205"/>
      <c r="SA65" s="205"/>
      <c r="SB65" s="205"/>
      <c r="SC65" s="205"/>
      <c r="SD65" s="205"/>
      <c r="SE65" s="205"/>
      <c r="SF65" s="205"/>
      <c r="SG65" s="205"/>
      <c r="SH65" s="205"/>
      <c r="SI65" s="205"/>
      <c r="SJ65" s="205"/>
      <c r="SK65" s="205"/>
      <c r="SL65" s="205"/>
      <c r="SM65" s="205"/>
      <c r="SN65" s="205"/>
      <c r="SO65" s="205"/>
      <c r="SP65" s="205"/>
      <c r="SQ65" s="205"/>
      <c r="SR65" s="205"/>
      <c r="SS65" s="205"/>
      <c r="ST65" s="205"/>
      <c r="SU65" s="205"/>
      <c r="SV65" s="205"/>
      <c r="SW65" s="205"/>
      <c r="SX65" s="205"/>
      <c r="SY65" s="205"/>
      <c r="SZ65" s="205"/>
      <c r="TA65" s="205"/>
      <c r="TB65" s="205"/>
      <c r="TC65" s="205"/>
      <c r="TD65" s="205"/>
      <c r="TE65" s="205"/>
      <c r="TF65" s="205"/>
      <c r="TG65" s="205"/>
      <c r="TH65" s="205"/>
      <c r="TI65" s="205"/>
      <c r="TJ65" s="205"/>
      <c r="TK65" s="205"/>
      <c r="TL65" s="205"/>
      <c r="TM65" s="205"/>
      <c r="TN65" s="205"/>
      <c r="TO65" s="205"/>
      <c r="TP65" s="205"/>
      <c r="TQ65" s="205"/>
      <c r="TR65" s="205"/>
      <c r="TS65" s="205"/>
      <c r="TT65" s="205"/>
      <c r="TU65" s="205"/>
      <c r="TV65" s="205"/>
      <c r="TW65" s="205"/>
      <c r="TX65" s="205"/>
      <c r="TY65" s="205"/>
      <c r="TZ65" s="205"/>
      <c r="UA65" s="205"/>
      <c r="UB65" s="205"/>
      <c r="UC65" s="205"/>
      <c r="UD65" s="205"/>
      <c r="UE65" s="205"/>
      <c r="UF65" s="205"/>
      <c r="UG65" s="205"/>
      <c r="UH65" s="205"/>
      <c r="UI65" s="205"/>
      <c r="UJ65" s="205"/>
      <c r="UK65" s="205"/>
      <c r="UL65" s="205"/>
      <c r="UM65" s="205"/>
      <c r="UN65" s="205"/>
      <c r="UO65" s="205"/>
      <c r="UP65" s="205"/>
      <c r="UQ65" s="205"/>
      <c r="UR65" s="205"/>
      <c r="US65" s="205"/>
      <c r="UT65" s="205"/>
      <c r="UU65" s="205"/>
      <c r="UV65" s="205"/>
      <c r="UW65" s="205"/>
      <c r="UX65" s="205"/>
      <c r="UY65" s="205"/>
      <c r="UZ65" s="205"/>
      <c r="VA65" s="205"/>
      <c r="VB65" s="205"/>
      <c r="VC65" s="205"/>
      <c r="VD65" s="205"/>
      <c r="VE65" s="205"/>
      <c r="VF65" s="205"/>
      <c r="VG65" s="205"/>
      <c r="VH65" s="205"/>
      <c r="VI65" s="205"/>
      <c r="VJ65" s="205"/>
      <c r="VK65" s="205"/>
      <c r="VL65" s="205"/>
      <c r="VM65" s="205"/>
      <c r="VN65" s="205"/>
      <c r="VO65" s="205"/>
      <c r="VP65" s="205"/>
      <c r="VQ65" s="205"/>
      <c r="VR65" s="205"/>
      <c r="VS65" s="205"/>
      <c r="VT65" s="205"/>
      <c r="VU65" s="205"/>
      <c r="VV65" s="205"/>
      <c r="VW65" s="205"/>
      <c r="VX65" s="205"/>
      <c r="VY65" s="205"/>
      <c r="VZ65" s="205"/>
      <c r="WA65" s="205"/>
      <c r="WB65" s="205"/>
      <c r="WC65" s="205"/>
      <c r="WD65" s="205"/>
      <c r="WE65" s="205"/>
      <c r="WF65" s="205"/>
      <c r="WG65" s="205"/>
      <c r="WH65" s="205"/>
      <c r="WI65" s="205"/>
      <c r="WJ65" s="205"/>
      <c r="WK65" s="205"/>
      <c r="WL65" s="205"/>
      <c r="WM65" s="205"/>
      <c r="WN65" s="205"/>
      <c r="WO65" s="205"/>
      <c r="WP65" s="205"/>
      <c r="WQ65" s="205"/>
      <c r="WR65" s="205"/>
      <c r="WS65" s="205"/>
      <c r="WT65" s="205"/>
      <c r="WU65" s="205"/>
      <c r="WV65" s="205"/>
      <c r="WW65" s="205"/>
      <c r="WX65" s="205"/>
      <c r="WY65" s="205"/>
      <c r="WZ65" s="205"/>
      <c r="XA65" s="205"/>
      <c r="XB65" s="205"/>
      <c r="XC65" s="205"/>
      <c r="XD65" s="205"/>
      <c r="XE65" s="205"/>
      <c r="XF65" s="205"/>
      <c r="XG65" s="205"/>
      <c r="XH65" s="205"/>
      <c r="XI65" s="205"/>
      <c r="XJ65" s="205"/>
      <c r="XK65" s="205"/>
      <c r="XL65" s="205"/>
      <c r="XM65" s="205"/>
      <c r="XN65" s="205"/>
      <c r="XO65" s="205"/>
      <c r="XP65" s="205"/>
      <c r="XQ65" s="205"/>
      <c r="XR65" s="205"/>
      <c r="XS65" s="205"/>
      <c r="XT65" s="205"/>
    </row>
    <row r="66" spans="1:644" customFormat="1">
      <c r="A66" s="161"/>
      <c r="B66" s="92"/>
      <c r="C66" s="165"/>
      <c r="D66" s="166"/>
      <c r="E66" s="166"/>
      <c r="F66" s="164"/>
      <c r="G66" s="165"/>
      <c r="H66" s="166"/>
      <c r="I66" s="166"/>
      <c r="J66" s="164"/>
      <c r="K66" s="205"/>
      <c r="L66" s="205"/>
      <c r="M66" s="161"/>
      <c r="N66" s="92"/>
      <c r="O66" s="165"/>
      <c r="P66" s="166"/>
      <c r="Q66" s="166"/>
      <c r="R66" s="164"/>
      <c r="S66" s="165"/>
      <c r="T66" s="166"/>
      <c r="U66" s="166"/>
      <c r="V66" s="164"/>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c r="DA66" s="205"/>
      <c r="DB66" s="205"/>
      <c r="DC66" s="205"/>
      <c r="DD66" s="205"/>
      <c r="DE66" s="205"/>
      <c r="DF66" s="205"/>
      <c r="DG66" s="205"/>
      <c r="DH66" s="205"/>
      <c r="DI66" s="205"/>
      <c r="DJ66" s="205"/>
      <c r="DK66" s="205"/>
      <c r="DL66" s="205"/>
      <c r="DM66" s="205"/>
      <c r="DN66" s="205"/>
      <c r="DO66" s="205"/>
      <c r="DP66" s="205"/>
      <c r="DQ66" s="205"/>
      <c r="DR66" s="205"/>
      <c r="DS66" s="205"/>
      <c r="DT66" s="205"/>
      <c r="DU66" s="205"/>
      <c r="DV66" s="205"/>
      <c r="DW66" s="205"/>
      <c r="DX66" s="205"/>
      <c r="DY66" s="205"/>
      <c r="DZ66" s="205"/>
      <c r="EA66" s="205"/>
      <c r="EB66" s="205"/>
      <c r="EC66" s="205"/>
      <c r="ED66" s="205"/>
      <c r="EE66" s="205"/>
      <c r="EF66" s="205"/>
      <c r="EG66" s="205"/>
      <c r="EH66" s="205"/>
      <c r="EI66" s="205"/>
      <c r="EJ66" s="205"/>
      <c r="EK66" s="205"/>
      <c r="EL66" s="205"/>
      <c r="EM66" s="205"/>
      <c r="EN66" s="205"/>
      <c r="EO66" s="205"/>
      <c r="EP66" s="205"/>
      <c r="EQ66" s="205"/>
      <c r="ER66" s="205"/>
      <c r="ES66" s="205"/>
      <c r="ET66" s="205"/>
      <c r="EU66" s="205"/>
      <c r="EV66" s="205"/>
      <c r="EW66" s="205"/>
      <c r="EX66" s="205"/>
      <c r="EY66" s="205"/>
      <c r="EZ66" s="205"/>
      <c r="FA66" s="205"/>
      <c r="FB66" s="205"/>
      <c r="FC66" s="205"/>
      <c r="FD66" s="205"/>
      <c r="FE66" s="205"/>
      <c r="FF66" s="205"/>
      <c r="FG66" s="205"/>
      <c r="FH66" s="205"/>
      <c r="FI66" s="205"/>
      <c r="FJ66" s="205"/>
      <c r="FK66" s="205"/>
      <c r="FL66" s="205"/>
      <c r="FM66" s="205"/>
      <c r="FN66" s="205"/>
      <c r="FO66" s="205"/>
      <c r="FP66" s="205"/>
      <c r="FQ66" s="205"/>
      <c r="FR66" s="205"/>
      <c r="FS66" s="205"/>
      <c r="FT66" s="205"/>
      <c r="FU66" s="205"/>
      <c r="FV66" s="205"/>
      <c r="FW66" s="205"/>
      <c r="FX66" s="205"/>
      <c r="FY66" s="205"/>
      <c r="FZ66" s="205"/>
      <c r="GA66" s="205"/>
      <c r="GB66" s="205"/>
      <c r="GC66" s="205"/>
      <c r="GD66" s="205"/>
      <c r="GE66" s="205"/>
      <c r="GF66" s="205"/>
      <c r="GG66" s="205"/>
      <c r="GH66" s="205"/>
      <c r="GI66" s="205"/>
      <c r="GJ66" s="205"/>
      <c r="GK66" s="205"/>
      <c r="GL66" s="205"/>
      <c r="GM66" s="205"/>
      <c r="GN66" s="205"/>
      <c r="GO66" s="205"/>
      <c r="GP66" s="205"/>
      <c r="GQ66" s="205"/>
      <c r="GR66" s="205"/>
      <c r="GS66" s="205"/>
      <c r="GT66" s="205"/>
      <c r="GU66" s="205"/>
      <c r="GV66" s="205"/>
      <c r="GW66" s="205"/>
      <c r="GX66" s="205"/>
      <c r="GY66" s="205"/>
      <c r="GZ66" s="205"/>
      <c r="HA66" s="205"/>
      <c r="HB66" s="205"/>
      <c r="HC66" s="205"/>
      <c r="HD66" s="205"/>
      <c r="HE66" s="205"/>
      <c r="HF66" s="205"/>
      <c r="HG66" s="205"/>
      <c r="HH66" s="205"/>
      <c r="HI66" s="205"/>
      <c r="HJ66" s="205"/>
      <c r="HK66" s="205"/>
      <c r="HL66" s="205"/>
      <c r="HM66" s="205"/>
      <c r="HN66" s="205"/>
      <c r="HO66" s="205"/>
      <c r="HP66" s="205"/>
      <c r="HQ66" s="205"/>
      <c r="HR66" s="205"/>
      <c r="HS66" s="205"/>
      <c r="HT66" s="205"/>
      <c r="HU66" s="205"/>
      <c r="HV66" s="205"/>
      <c r="HW66" s="205"/>
      <c r="HX66" s="205"/>
      <c r="HY66" s="205"/>
      <c r="HZ66" s="205"/>
      <c r="IA66" s="205"/>
      <c r="IB66" s="205"/>
      <c r="IC66" s="205"/>
      <c r="ID66" s="205"/>
      <c r="IE66" s="205"/>
      <c r="IF66" s="205"/>
      <c r="IG66" s="205"/>
      <c r="IH66" s="205"/>
      <c r="II66" s="205"/>
      <c r="IJ66" s="205"/>
      <c r="IK66" s="205"/>
      <c r="IL66" s="205"/>
      <c r="IM66" s="205"/>
      <c r="IN66" s="205"/>
      <c r="IO66" s="205"/>
      <c r="IP66" s="205"/>
      <c r="IQ66" s="205"/>
      <c r="IR66" s="205"/>
      <c r="IS66" s="205"/>
      <c r="IT66" s="205"/>
      <c r="IU66" s="205"/>
      <c r="IV66" s="205"/>
      <c r="IW66" s="205"/>
      <c r="IX66" s="205"/>
      <c r="IY66" s="205"/>
      <c r="IZ66" s="205"/>
      <c r="JA66" s="205"/>
      <c r="JB66" s="205"/>
      <c r="JC66" s="205"/>
      <c r="JD66" s="205"/>
      <c r="JE66" s="205"/>
      <c r="JF66" s="205"/>
      <c r="JG66" s="205"/>
      <c r="JH66" s="205"/>
      <c r="JI66" s="205"/>
      <c r="JJ66" s="205"/>
      <c r="JK66" s="205"/>
      <c r="JL66" s="205"/>
      <c r="JM66" s="205"/>
      <c r="JN66" s="205"/>
      <c r="JO66" s="205"/>
      <c r="JP66" s="205"/>
      <c r="JQ66" s="205"/>
      <c r="JR66" s="205"/>
      <c r="JS66" s="205"/>
      <c r="JT66" s="205"/>
      <c r="JU66" s="205"/>
      <c r="JV66" s="205"/>
      <c r="JW66" s="205"/>
      <c r="JX66" s="205"/>
      <c r="JY66" s="205"/>
      <c r="JZ66" s="205"/>
      <c r="KA66" s="205"/>
      <c r="KB66" s="205"/>
      <c r="KC66" s="205"/>
      <c r="KD66" s="205"/>
      <c r="KE66" s="205"/>
      <c r="KF66" s="205"/>
      <c r="KG66" s="205"/>
      <c r="KH66" s="205"/>
      <c r="KI66" s="205"/>
      <c r="KJ66" s="205"/>
      <c r="KK66" s="205"/>
      <c r="KL66" s="205"/>
      <c r="KM66" s="205"/>
      <c r="KN66" s="205"/>
      <c r="KO66" s="205"/>
      <c r="KP66" s="205"/>
      <c r="KQ66" s="205"/>
      <c r="KR66" s="205"/>
      <c r="KS66" s="205"/>
      <c r="KT66" s="205"/>
      <c r="KU66" s="205"/>
      <c r="KV66" s="205"/>
      <c r="KW66" s="205"/>
      <c r="KX66" s="205"/>
      <c r="KY66" s="205"/>
      <c r="KZ66" s="205"/>
      <c r="LA66" s="205"/>
      <c r="LB66" s="205"/>
      <c r="LC66" s="205"/>
      <c r="LD66" s="205"/>
      <c r="LE66" s="205"/>
      <c r="LF66" s="205"/>
      <c r="LG66" s="205"/>
      <c r="LH66" s="205"/>
      <c r="LI66" s="205"/>
      <c r="LJ66" s="205"/>
      <c r="LK66" s="205"/>
      <c r="LL66" s="205"/>
      <c r="LM66" s="205"/>
      <c r="LN66" s="205"/>
      <c r="LO66" s="205"/>
      <c r="LP66" s="205"/>
      <c r="LQ66" s="205"/>
      <c r="LR66" s="205"/>
      <c r="LS66" s="205"/>
      <c r="LT66" s="205"/>
      <c r="LU66" s="205"/>
      <c r="LV66" s="205"/>
      <c r="LW66" s="205"/>
      <c r="LX66" s="205"/>
      <c r="LY66" s="205"/>
      <c r="LZ66" s="205"/>
      <c r="MA66" s="205"/>
      <c r="MB66" s="205"/>
      <c r="MC66" s="205"/>
      <c r="MD66" s="205"/>
      <c r="ME66" s="205"/>
      <c r="MF66" s="205"/>
      <c r="MG66" s="205"/>
      <c r="MH66" s="205"/>
      <c r="MI66" s="205"/>
      <c r="MJ66" s="205"/>
      <c r="MK66" s="205"/>
      <c r="ML66" s="205"/>
      <c r="MM66" s="205"/>
      <c r="MN66" s="205"/>
      <c r="MO66" s="205"/>
      <c r="MP66" s="205"/>
      <c r="MQ66" s="205"/>
      <c r="MR66" s="205"/>
      <c r="MS66" s="205"/>
      <c r="MT66" s="205"/>
      <c r="MU66" s="205"/>
      <c r="MV66" s="205"/>
      <c r="MW66" s="205"/>
      <c r="MX66" s="205"/>
      <c r="MY66" s="205"/>
      <c r="MZ66" s="205"/>
      <c r="NA66" s="205"/>
      <c r="NB66" s="205"/>
      <c r="NC66" s="205"/>
      <c r="ND66" s="205"/>
      <c r="NE66" s="205"/>
      <c r="NF66" s="205"/>
      <c r="NG66" s="205"/>
      <c r="NH66" s="205"/>
      <c r="NI66" s="205"/>
      <c r="NJ66" s="205"/>
      <c r="NK66" s="205"/>
      <c r="NL66" s="205"/>
      <c r="NM66" s="205"/>
      <c r="NN66" s="205"/>
      <c r="NO66" s="205"/>
      <c r="NP66" s="205"/>
      <c r="NQ66" s="205"/>
      <c r="NR66" s="205"/>
      <c r="NS66" s="205"/>
      <c r="NT66" s="205"/>
      <c r="NU66" s="205"/>
      <c r="NV66" s="205"/>
      <c r="NW66" s="205"/>
      <c r="NX66" s="205"/>
      <c r="NY66" s="205"/>
      <c r="NZ66" s="205"/>
      <c r="OA66" s="205"/>
      <c r="OB66" s="205"/>
      <c r="OC66" s="205"/>
      <c r="OD66" s="205"/>
      <c r="OE66" s="205"/>
      <c r="OF66" s="205"/>
      <c r="OG66" s="205"/>
      <c r="OH66" s="205"/>
      <c r="OI66" s="205"/>
      <c r="OJ66" s="205"/>
      <c r="OK66" s="205"/>
      <c r="OL66" s="205"/>
      <c r="OM66" s="205"/>
      <c r="ON66" s="205"/>
      <c r="OO66" s="205"/>
      <c r="OP66" s="205"/>
      <c r="OQ66" s="205"/>
      <c r="OR66" s="205"/>
      <c r="OS66" s="205"/>
      <c r="OT66" s="205"/>
      <c r="OU66" s="205"/>
      <c r="OV66" s="205"/>
      <c r="OW66" s="205"/>
      <c r="OX66" s="205"/>
      <c r="OY66" s="205"/>
      <c r="OZ66" s="205"/>
      <c r="PA66" s="205"/>
      <c r="PB66" s="205"/>
      <c r="PC66" s="205"/>
      <c r="PD66" s="205"/>
      <c r="PE66" s="205"/>
      <c r="PF66" s="205"/>
      <c r="PG66" s="205"/>
      <c r="PH66" s="205"/>
      <c r="PI66" s="205"/>
      <c r="PJ66" s="205"/>
      <c r="PK66" s="205"/>
      <c r="PL66" s="205"/>
      <c r="PM66" s="205"/>
      <c r="PN66" s="205"/>
      <c r="PO66" s="205"/>
      <c r="PP66" s="205"/>
      <c r="PQ66" s="205"/>
      <c r="PR66" s="205"/>
      <c r="PS66" s="205"/>
      <c r="PT66" s="205"/>
      <c r="PU66" s="205"/>
      <c r="PV66" s="205"/>
      <c r="PW66" s="205"/>
      <c r="PX66" s="205"/>
      <c r="PY66" s="205"/>
      <c r="PZ66" s="205"/>
      <c r="QA66" s="205"/>
      <c r="QB66" s="205"/>
      <c r="QC66" s="205"/>
      <c r="QD66" s="205"/>
      <c r="QE66" s="205"/>
      <c r="QF66" s="205"/>
      <c r="QG66" s="205"/>
      <c r="QH66" s="205"/>
      <c r="QI66" s="205"/>
      <c r="QJ66" s="205"/>
      <c r="QK66" s="205"/>
      <c r="QL66" s="205"/>
      <c r="QM66" s="205"/>
      <c r="QN66" s="205"/>
      <c r="QO66" s="205"/>
      <c r="QP66" s="205"/>
      <c r="QQ66" s="205"/>
      <c r="QR66" s="205"/>
      <c r="QS66" s="205"/>
      <c r="QT66" s="205"/>
      <c r="QU66" s="205"/>
      <c r="QV66" s="205"/>
      <c r="QW66" s="205"/>
      <c r="QX66" s="205"/>
      <c r="QY66" s="205"/>
      <c r="QZ66" s="205"/>
      <c r="RA66" s="205"/>
      <c r="RB66" s="205"/>
      <c r="RC66" s="205"/>
      <c r="RD66" s="205"/>
      <c r="RE66" s="205"/>
      <c r="RF66" s="205"/>
      <c r="RG66" s="205"/>
      <c r="RH66" s="205"/>
      <c r="RI66" s="205"/>
      <c r="RJ66" s="205"/>
      <c r="RK66" s="205"/>
      <c r="RL66" s="205"/>
      <c r="RM66" s="205"/>
      <c r="RN66" s="205"/>
      <c r="RO66" s="205"/>
      <c r="RP66" s="205"/>
      <c r="RQ66" s="205"/>
      <c r="RR66" s="205"/>
      <c r="RS66" s="205"/>
      <c r="RT66" s="205"/>
      <c r="RU66" s="205"/>
      <c r="RV66" s="205"/>
      <c r="RW66" s="205"/>
      <c r="RX66" s="205"/>
      <c r="RY66" s="205"/>
      <c r="RZ66" s="205"/>
      <c r="SA66" s="205"/>
      <c r="SB66" s="205"/>
      <c r="SC66" s="205"/>
      <c r="SD66" s="205"/>
      <c r="SE66" s="205"/>
      <c r="SF66" s="205"/>
      <c r="SG66" s="205"/>
      <c r="SH66" s="205"/>
      <c r="SI66" s="205"/>
      <c r="SJ66" s="205"/>
      <c r="SK66" s="205"/>
      <c r="SL66" s="205"/>
      <c r="SM66" s="205"/>
      <c r="SN66" s="205"/>
      <c r="SO66" s="205"/>
      <c r="SP66" s="205"/>
      <c r="SQ66" s="205"/>
      <c r="SR66" s="205"/>
      <c r="SS66" s="205"/>
      <c r="ST66" s="205"/>
      <c r="SU66" s="205"/>
      <c r="SV66" s="205"/>
      <c r="SW66" s="205"/>
      <c r="SX66" s="205"/>
      <c r="SY66" s="205"/>
      <c r="SZ66" s="205"/>
      <c r="TA66" s="205"/>
      <c r="TB66" s="205"/>
      <c r="TC66" s="205"/>
      <c r="TD66" s="205"/>
      <c r="TE66" s="205"/>
      <c r="TF66" s="205"/>
      <c r="TG66" s="205"/>
      <c r="TH66" s="205"/>
      <c r="TI66" s="205"/>
      <c r="TJ66" s="205"/>
      <c r="TK66" s="205"/>
      <c r="TL66" s="205"/>
      <c r="TM66" s="205"/>
      <c r="TN66" s="205"/>
      <c r="TO66" s="205"/>
      <c r="TP66" s="205"/>
      <c r="TQ66" s="205"/>
      <c r="TR66" s="205"/>
      <c r="TS66" s="205"/>
      <c r="TT66" s="205"/>
      <c r="TU66" s="205"/>
      <c r="TV66" s="205"/>
      <c r="TW66" s="205"/>
      <c r="TX66" s="205"/>
      <c r="TY66" s="205"/>
      <c r="TZ66" s="205"/>
      <c r="UA66" s="205"/>
      <c r="UB66" s="205"/>
      <c r="UC66" s="205"/>
      <c r="UD66" s="205"/>
      <c r="UE66" s="205"/>
      <c r="UF66" s="205"/>
      <c r="UG66" s="205"/>
      <c r="UH66" s="205"/>
      <c r="UI66" s="205"/>
      <c r="UJ66" s="205"/>
      <c r="UK66" s="205"/>
      <c r="UL66" s="205"/>
      <c r="UM66" s="205"/>
      <c r="UN66" s="205"/>
      <c r="UO66" s="205"/>
      <c r="UP66" s="205"/>
      <c r="UQ66" s="205"/>
      <c r="UR66" s="205"/>
      <c r="US66" s="205"/>
      <c r="UT66" s="205"/>
      <c r="UU66" s="205"/>
      <c r="UV66" s="205"/>
      <c r="UW66" s="205"/>
      <c r="UX66" s="205"/>
      <c r="UY66" s="205"/>
      <c r="UZ66" s="205"/>
      <c r="VA66" s="205"/>
      <c r="VB66" s="205"/>
      <c r="VC66" s="205"/>
      <c r="VD66" s="205"/>
      <c r="VE66" s="205"/>
      <c r="VF66" s="205"/>
      <c r="VG66" s="205"/>
      <c r="VH66" s="205"/>
      <c r="VI66" s="205"/>
      <c r="VJ66" s="205"/>
      <c r="VK66" s="205"/>
      <c r="VL66" s="205"/>
      <c r="VM66" s="205"/>
      <c r="VN66" s="205"/>
      <c r="VO66" s="205"/>
      <c r="VP66" s="205"/>
      <c r="VQ66" s="205"/>
      <c r="VR66" s="205"/>
      <c r="VS66" s="205"/>
      <c r="VT66" s="205"/>
      <c r="VU66" s="205"/>
      <c r="VV66" s="205"/>
      <c r="VW66" s="205"/>
      <c r="VX66" s="205"/>
      <c r="VY66" s="205"/>
      <c r="VZ66" s="205"/>
      <c r="WA66" s="205"/>
      <c r="WB66" s="205"/>
      <c r="WC66" s="205"/>
      <c r="WD66" s="205"/>
      <c r="WE66" s="205"/>
      <c r="WF66" s="205"/>
      <c r="WG66" s="205"/>
      <c r="WH66" s="205"/>
      <c r="WI66" s="205"/>
      <c r="WJ66" s="205"/>
      <c r="WK66" s="205"/>
      <c r="WL66" s="205"/>
      <c r="WM66" s="205"/>
      <c r="WN66" s="205"/>
      <c r="WO66" s="205"/>
      <c r="WP66" s="205"/>
      <c r="WQ66" s="205"/>
      <c r="WR66" s="205"/>
      <c r="WS66" s="205"/>
      <c r="WT66" s="205"/>
      <c r="WU66" s="205"/>
      <c r="WV66" s="205"/>
      <c r="WW66" s="205"/>
      <c r="WX66" s="205"/>
      <c r="WY66" s="205"/>
      <c r="WZ66" s="205"/>
      <c r="XA66" s="205"/>
      <c r="XB66" s="205"/>
      <c r="XC66" s="205"/>
      <c r="XD66" s="205"/>
      <c r="XE66" s="205"/>
      <c r="XF66" s="205"/>
      <c r="XG66" s="205"/>
      <c r="XH66" s="205"/>
      <c r="XI66" s="205"/>
      <c r="XJ66" s="205"/>
      <c r="XK66" s="205"/>
      <c r="XL66" s="205"/>
      <c r="XM66" s="205"/>
      <c r="XN66" s="205"/>
      <c r="XO66" s="205"/>
      <c r="XP66" s="205"/>
      <c r="XQ66" s="205"/>
      <c r="XR66" s="205"/>
      <c r="XS66" s="205"/>
      <c r="XT66" s="205"/>
    </row>
    <row r="67" spans="1:644" customFormat="1">
      <c r="A67" s="161"/>
      <c r="B67" s="92"/>
      <c r="C67" s="165"/>
      <c r="D67" s="166"/>
      <c r="E67" s="166"/>
      <c r="F67" s="164"/>
      <c r="G67" s="165"/>
      <c r="H67" s="166"/>
      <c r="I67" s="166"/>
      <c r="J67" s="164"/>
      <c r="K67" s="205"/>
      <c r="L67" s="205"/>
      <c r="M67" s="161"/>
      <c r="N67" s="92"/>
      <c r="O67" s="165"/>
      <c r="P67" s="166"/>
      <c r="Q67" s="166"/>
      <c r="R67" s="164"/>
      <c r="S67" s="165"/>
      <c r="T67" s="166"/>
      <c r="U67" s="166"/>
      <c r="V67" s="164"/>
      <c r="W67" s="205"/>
      <c r="X67" s="205"/>
      <c r="Y67" s="205"/>
      <c r="Z67" s="205"/>
      <c r="AA67" s="205"/>
      <c r="AB67" s="205"/>
      <c r="AC67" s="205"/>
      <c r="AD67" s="205"/>
      <c r="AE67" s="205"/>
      <c r="AF67" s="205"/>
      <c r="AG67" s="205"/>
      <c r="AH67" s="205"/>
      <c r="AI67" s="205"/>
      <c r="AJ67" s="205"/>
      <c r="AK67" s="205"/>
      <c r="AL67" s="205"/>
      <c r="AM67" s="205"/>
      <c r="AN67" s="205"/>
      <c r="AO67" s="205"/>
      <c r="AP67" s="205"/>
      <c r="AQ67" s="205"/>
      <c r="AR67" s="205"/>
      <c r="AS67" s="205"/>
      <c r="AT67" s="205"/>
      <c r="AU67" s="205"/>
      <c r="AV67" s="205"/>
      <c r="AW67" s="205"/>
      <c r="AX67" s="205"/>
      <c r="AY67" s="205"/>
      <c r="AZ67" s="205"/>
      <c r="BA67" s="205"/>
      <c r="BB67" s="205"/>
      <c r="BC67" s="205"/>
      <c r="BD67" s="205"/>
      <c r="BE67" s="205"/>
      <c r="BF67" s="205"/>
      <c r="BG67" s="205"/>
      <c r="BH67" s="205"/>
      <c r="BI67" s="205"/>
      <c r="BJ67" s="205"/>
      <c r="BK67" s="205"/>
      <c r="BL67" s="205"/>
      <c r="BM67" s="205"/>
      <c r="BN67" s="205"/>
      <c r="BO67" s="205"/>
      <c r="BP67" s="205"/>
      <c r="BQ67" s="205"/>
      <c r="BR67" s="205"/>
      <c r="BS67" s="205"/>
      <c r="BT67" s="205"/>
      <c r="BU67" s="205"/>
      <c r="BV67" s="205"/>
      <c r="BW67" s="205"/>
      <c r="BX67" s="205"/>
      <c r="BY67" s="205"/>
      <c r="BZ67" s="205"/>
      <c r="CA67" s="205"/>
      <c r="CB67" s="205"/>
      <c r="CC67" s="205"/>
      <c r="CD67" s="205"/>
      <c r="CE67" s="205"/>
      <c r="CF67" s="205"/>
      <c r="CG67" s="205"/>
      <c r="CH67" s="205"/>
      <c r="CI67" s="205"/>
      <c r="CJ67" s="205"/>
      <c r="CK67" s="205"/>
      <c r="CL67" s="205"/>
      <c r="CM67" s="205"/>
      <c r="CN67" s="205"/>
      <c r="CO67" s="205"/>
      <c r="CP67" s="205"/>
      <c r="CQ67" s="205"/>
      <c r="CR67" s="205"/>
      <c r="CS67" s="205"/>
      <c r="CT67" s="205"/>
      <c r="CU67" s="205"/>
      <c r="CV67" s="205"/>
      <c r="CW67" s="205"/>
      <c r="CX67" s="205"/>
      <c r="CY67" s="205"/>
      <c r="CZ67" s="205"/>
      <c r="DA67" s="205"/>
      <c r="DB67" s="205"/>
      <c r="DC67" s="205"/>
      <c r="DD67" s="205"/>
      <c r="DE67" s="205"/>
      <c r="DF67" s="205"/>
      <c r="DG67" s="205"/>
      <c r="DH67" s="205"/>
      <c r="DI67" s="205"/>
      <c r="DJ67" s="205"/>
      <c r="DK67" s="205"/>
      <c r="DL67" s="205"/>
      <c r="DM67" s="205"/>
      <c r="DN67" s="205"/>
      <c r="DO67" s="205"/>
      <c r="DP67" s="205"/>
      <c r="DQ67" s="205"/>
      <c r="DR67" s="205"/>
      <c r="DS67" s="205"/>
      <c r="DT67" s="205"/>
      <c r="DU67" s="205"/>
      <c r="DV67" s="205"/>
      <c r="DW67" s="205"/>
      <c r="DX67" s="205"/>
      <c r="DY67" s="205"/>
      <c r="DZ67" s="205"/>
      <c r="EA67" s="205"/>
      <c r="EB67" s="205"/>
      <c r="EC67" s="205"/>
      <c r="ED67" s="205"/>
      <c r="EE67" s="205"/>
      <c r="EF67" s="205"/>
      <c r="EG67" s="205"/>
      <c r="EH67" s="205"/>
      <c r="EI67" s="205"/>
      <c r="EJ67" s="205"/>
      <c r="EK67" s="205"/>
      <c r="EL67" s="205"/>
      <c r="EM67" s="205"/>
      <c r="EN67" s="205"/>
      <c r="EO67" s="205"/>
      <c r="EP67" s="205"/>
      <c r="EQ67" s="205"/>
      <c r="ER67" s="205"/>
      <c r="ES67" s="205"/>
      <c r="ET67" s="205"/>
      <c r="EU67" s="205"/>
      <c r="EV67" s="205"/>
      <c r="EW67" s="205"/>
      <c r="EX67" s="205"/>
      <c r="EY67" s="205"/>
      <c r="EZ67" s="205"/>
      <c r="FA67" s="205"/>
      <c r="FB67" s="205"/>
      <c r="FC67" s="205"/>
      <c r="FD67" s="205"/>
      <c r="FE67" s="205"/>
      <c r="FF67" s="205"/>
      <c r="FG67" s="205"/>
      <c r="FH67" s="205"/>
      <c r="FI67" s="205"/>
      <c r="FJ67" s="205"/>
      <c r="FK67" s="205"/>
      <c r="FL67" s="205"/>
      <c r="FM67" s="205"/>
      <c r="FN67" s="205"/>
      <c r="FO67" s="205"/>
      <c r="FP67" s="205"/>
      <c r="FQ67" s="205"/>
      <c r="FR67" s="205"/>
      <c r="FS67" s="205"/>
      <c r="FT67" s="205"/>
      <c r="FU67" s="205"/>
      <c r="FV67" s="205"/>
      <c r="FW67" s="205"/>
      <c r="FX67" s="205"/>
      <c r="FY67" s="205"/>
      <c r="FZ67" s="205"/>
      <c r="GA67" s="205"/>
      <c r="GB67" s="205"/>
      <c r="GC67" s="205"/>
      <c r="GD67" s="205"/>
      <c r="GE67" s="205"/>
      <c r="GF67" s="205"/>
      <c r="GG67" s="205"/>
      <c r="GH67" s="205"/>
      <c r="GI67" s="205"/>
      <c r="GJ67" s="205"/>
      <c r="GK67" s="205"/>
      <c r="GL67" s="205"/>
      <c r="GM67" s="205"/>
      <c r="GN67" s="205"/>
      <c r="GO67" s="205"/>
      <c r="GP67" s="205"/>
      <c r="GQ67" s="205"/>
      <c r="GR67" s="205"/>
      <c r="GS67" s="205"/>
      <c r="GT67" s="205"/>
      <c r="GU67" s="205"/>
      <c r="GV67" s="205"/>
      <c r="GW67" s="205"/>
      <c r="GX67" s="205"/>
      <c r="GY67" s="205"/>
      <c r="GZ67" s="205"/>
      <c r="HA67" s="205"/>
      <c r="HB67" s="205"/>
      <c r="HC67" s="205"/>
      <c r="HD67" s="205"/>
      <c r="HE67" s="205"/>
      <c r="HF67" s="205"/>
      <c r="HG67" s="205"/>
      <c r="HH67" s="205"/>
      <c r="HI67" s="205"/>
      <c r="HJ67" s="205"/>
      <c r="HK67" s="205"/>
      <c r="HL67" s="205"/>
      <c r="HM67" s="205"/>
      <c r="HN67" s="205"/>
      <c r="HO67" s="205"/>
      <c r="HP67" s="205"/>
      <c r="HQ67" s="205"/>
      <c r="HR67" s="205"/>
      <c r="HS67" s="205"/>
      <c r="HT67" s="205"/>
      <c r="HU67" s="205"/>
      <c r="HV67" s="205"/>
      <c r="HW67" s="205"/>
      <c r="HX67" s="205"/>
      <c r="HY67" s="205"/>
      <c r="HZ67" s="205"/>
      <c r="IA67" s="205"/>
      <c r="IB67" s="205"/>
      <c r="IC67" s="205"/>
      <c r="ID67" s="205"/>
      <c r="IE67" s="205"/>
      <c r="IF67" s="205"/>
      <c r="IG67" s="205"/>
      <c r="IH67" s="205"/>
      <c r="II67" s="205"/>
      <c r="IJ67" s="205"/>
      <c r="IK67" s="205"/>
      <c r="IL67" s="205"/>
      <c r="IM67" s="205"/>
      <c r="IN67" s="205"/>
      <c r="IO67" s="205"/>
      <c r="IP67" s="205"/>
      <c r="IQ67" s="205"/>
      <c r="IR67" s="205"/>
      <c r="IS67" s="205"/>
      <c r="IT67" s="205"/>
      <c r="IU67" s="205"/>
      <c r="IV67" s="205"/>
      <c r="IW67" s="205"/>
      <c r="IX67" s="205"/>
      <c r="IY67" s="205"/>
      <c r="IZ67" s="205"/>
      <c r="JA67" s="205"/>
      <c r="JB67" s="205"/>
      <c r="JC67" s="205"/>
      <c r="JD67" s="205"/>
      <c r="JE67" s="205"/>
      <c r="JF67" s="205"/>
      <c r="JG67" s="205"/>
      <c r="JH67" s="205"/>
      <c r="JI67" s="205"/>
      <c r="JJ67" s="205"/>
      <c r="JK67" s="205"/>
      <c r="JL67" s="205"/>
      <c r="JM67" s="205"/>
      <c r="JN67" s="205"/>
      <c r="JO67" s="205"/>
      <c r="JP67" s="205"/>
      <c r="JQ67" s="205"/>
      <c r="JR67" s="205"/>
      <c r="JS67" s="205"/>
      <c r="JT67" s="205"/>
      <c r="JU67" s="205"/>
      <c r="JV67" s="205"/>
      <c r="JW67" s="205"/>
      <c r="JX67" s="205"/>
      <c r="JY67" s="205"/>
      <c r="JZ67" s="205"/>
      <c r="KA67" s="205"/>
      <c r="KB67" s="205"/>
      <c r="KC67" s="205"/>
      <c r="KD67" s="205"/>
      <c r="KE67" s="205"/>
      <c r="KF67" s="205"/>
      <c r="KG67" s="205"/>
      <c r="KH67" s="205"/>
      <c r="KI67" s="205"/>
      <c r="KJ67" s="205"/>
      <c r="KK67" s="205"/>
      <c r="KL67" s="205"/>
      <c r="KM67" s="205"/>
      <c r="KN67" s="205"/>
      <c r="KO67" s="205"/>
      <c r="KP67" s="205"/>
      <c r="KQ67" s="205"/>
      <c r="KR67" s="205"/>
      <c r="KS67" s="205"/>
      <c r="KT67" s="205"/>
      <c r="KU67" s="205"/>
      <c r="KV67" s="205"/>
      <c r="KW67" s="205"/>
      <c r="KX67" s="205"/>
      <c r="KY67" s="205"/>
      <c r="KZ67" s="205"/>
      <c r="LA67" s="205"/>
      <c r="LB67" s="205"/>
      <c r="LC67" s="205"/>
      <c r="LD67" s="205"/>
      <c r="LE67" s="205"/>
      <c r="LF67" s="205"/>
      <c r="LG67" s="205"/>
      <c r="LH67" s="205"/>
      <c r="LI67" s="205"/>
      <c r="LJ67" s="205"/>
      <c r="LK67" s="205"/>
      <c r="LL67" s="205"/>
      <c r="LM67" s="205"/>
      <c r="LN67" s="205"/>
      <c r="LO67" s="205"/>
      <c r="LP67" s="205"/>
      <c r="LQ67" s="205"/>
      <c r="LR67" s="205"/>
      <c r="LS67" s="205"/>
      <c r="LT67" s="205"/>
      <c r="LU67" s="205"/>
      <c r="LV67" s="205"/>
      <c r="LW67" s="205"/>
      <c r="LX67" s="205"/>
      <c r="LY67" s="205"/>
      <c r="LZ67" s="205"/>
      <c r="MA67" s="205"/>
      <c r="MB67" s="205"/>
      <c r="MC67" s="205"/>
      <c r="MD67" s="205"/>
      <c r="ME67" s="205"/>
      <c r="MF67" s="205"/>
      <c r="MG67" s="205"/>
      <c r="MH67" s="205"/>
      <c r="MI67" s="205"/>
      <c r="MJ67" s="205"/>
      <c r="MK67" s="205"/>
      <c r="ML67" s="205"/>
      <c r="MM67" s="205"/>
      <c r="MN67" s="205"/>
      <c r="MO67" s="205"/>
      <c r="MP67" s="205"/>
      <c r="MQ67" s="205"/>
      <c r="MR67" s="205"/>
      <c r="MS67" s="205"/>
      <c r="MT67" s="205"/>
      <c r="MU67" s="205"/>
      <c r="MV67" s="205"/>
      <c r="MW67" s="205"/>
      <c r="MX67" s="205"/>
      <c r="MY67" s="205"/>
      <c r="MZ67" s="205"/>
      <c r="NA67" s="205"/>
      <c r="NB67" s="205"/>
      <c r="NC67" s="205"/>
      <c r="ND67" s="205"/>
      <c r="NE67" s="205"/>
      <c r="NF67" s="205"/>
      <c r="NG67" s="205"/>
      <c r="NH67" s="205"/>
      <c r="NI67" s="205"/>
      <c r="NJ67" s="205"/>
      <c r="NK67" s="205"/>
      <c r="NL67" s="205"/>
      <c r="NM67" s="205"/>
      <c r="NN67" s="205"/>
      <c r="NO67" s="205"/>
      <c r="NP67" s="205"/>
      <c r="NQ67" s="205"/>
      <c r="NR67" s="205"/>
      <c r="NS67" s="205"/>
      <c r="NT67" s="205"/>
      <c r="NU67" s="205"/>
      <c r="NV67" s="205"/>
      <c r="NW67" s="205"/>
      <c r="NX67" s="205"/>
      <c r="NY67" s="205"/>
      <c r="NZ67" s="205"/>
      <c r="OA67" s="205"/>
      <c r="OB67" s="205"/>
      <c r="OC67" s="205"/>
      <c r="OD67" s="205"/>
      <c r="OE67" s="205"/>
      <c r="OF67" s="205"/>
      <c r="OG67" s="205"/>
      <c r="OH67" s="205"/>
      <c r="OI67" s="205"/>
      <c r="OJ67" s="205"/>
      <c r="OK67" s="205"/>
      <c r="OL67" s="205"/>
      <c r="OM67" s="205"/>
      <c r="ON67" s="205"/>
      <c r="OO67" s="205"/>
      <c r="OP67" s="205"/>
      <c r="OQ67" s="205"/>
      <c r="OR67" s="205"/>
      <c r="OS67" s="205"/>
      <c r="OT67" s="205"/>
      <c r="OU67" s="205"/>
      <c r="OV67" s="205"/>
      <c r="OW67" s="205"/>
      <c r="OX67" s="205"/>
      <c r="OY67" s="205"/>
      <c r="OZ67" s="205"/>
      <c r="PA67" s="205"/>
      <c r="PB67" s="205"/>
      <c r="PC67" s="205"/>
      <c r="PD67" s="205"/>
      <c r="PE67" s="205"/>
      <c r="PF67" s="205"/>
      <c r="PG67" s="205"/>
      <c r="PH67" s="205"/>
      <c r="PI67" s="205"/>
      <c r="PJ67" s="205"/>
      <c r="PK67" s="205"/>
      <c r="PL67" s="205"/>
      <c r="PM67" s="205"/>
      <c r="PN67" s="205"/>
      <c r="PO67" s="205"/>
      <c r="PP67" s="205"/>
      <c r="PQ67" s="205"/>
      <c r="PR67" s="205"/>
      <c r="PS67" s="205"/>
      <c r="PT67" s="205"/>
      <c r="PU67" s="205"/>
      <c r="PV67" s="205"/>
      <c r="PW67" s="205"/>
      <c r="PX67" s="205"/>
      <c r="PY67" s="205"/>
      <c r="PZ67" s="205"/>
      <c r="QA67" s="205"/>
      <c r="QB67" s="205"/>
      <c r="QC67" s="205"/>
      <c r="QD67" s="205"/>
      <c r="QE67" s="205"/>
      <c r="QF67" s="205"/>
      <c r="QG67" s="205"/>
      <c r="QH67" s="205"/>
      <c r="QI67" s="205"/>
      <c r="QJ67" s="205"/>
      <c r="QK67" s="205"/>
      <c r="QL67" s="205"/>
      <c r="QM67" s="205"/>
      <c r="QN67" s="205"/>
      <c r="QO67" s="205"/>
      <c r="QP67" s="205"/>
      <c r="QQ67" s="205"/>
      <c r="QR67" s="205"/>
      <c r="QS67" s="205"/>
      <c r="QT67" s="205"/>
      <c r="QU67" s="205"/>
      <c r="QV67" s="205"/>
      <c r="QW67" s="205"/>
      <c r="QX67" s="205"/>
      <c r="QY67" s="205"/>
      <c r="QZ67" s="205"/>
      <c r="RA67" s="205"/>
      <c r="RB67" s="205"/>
      <c r="RC67" s="205"/>
      <c r="RD67" s="205"/>
      <c r="RE67" s="205"/>
      <c r="RF67" s="205"/>
      <c r="RG67" s="205"/>
      <c r="RH67" s="205"/>
      <c r="RI67" s="205"/>
      <c r="RJ67" s="205"/>
      <c r="RK67" s="205"/>
      <c r="RL67" s="205"/>
      <c r="RM67" s="205"/>
      <c r="RN67" s="205"/>
      <c r="RO67" s="205"/>
      <c r="RP67" s="205"/>
      <c r="RQ67" s="205"/>
      <c r="RR67" s="205"/>
      <c r="RS67" s="205"/>
      <c r="RT67" s="205"/>
      <c r="RU67" s="205"/>
      <c r="RV67" s="205"/>
      <c r="RW67" s="205"/>
      <c r="RX67" s="205"/>
      <c r="RY67" s="205"/>
      <c r="RZ67" s="205"/>
      <c r="SA67" s="205"/>
      <c r="SB67" s="205"/>
      <c r="SC67" s="205"/>
      <c r="SD67" s="205"/>
      <c r="SE67" s="205"/>
      <c r="SF67" s="205"/>
      <c r="SG67" s="205"/>
      <c r="SH67" s="205"/>
      <c r="SI67" s="205"/>
      <c r="SJ67" s="205"/>
      <c r="SK67" s="205"/>
      <c r="SL67" s="205"/>
      <c r="SM67" s="205"/>
      <c r="SN67" s="205"/>
      <c r="SO67" s="205"/>
      <c r="SP67" s="205"/>
      <c r="SQ67" s="205"/>
      <c r="SR67" s="205"/>
      <c r="SS67" s="205"/>
      <c r="ST67" s="205"/>
      <c r="SU67" s="205"/>
      <c r="SV67" s="205"/>
      <c r="SW67" s="205"/>
      <c r="SX67" s="205"/>
      <c r="SY67" s="205"/>
      <c r="SZ67" s="205"/>
      <c r="TA67" s="205"/>
      <c r="TB67" s="205"/>
      <c r="TC67" s="205"/>
      <c r="TD67" s="205"/>
      <c r="TE67" s="205"/>
      <c r="TF67" s="205"/>
      <c r="TG67" s="205"/>
      <c r="TH67" s="205"/>
      <c r="TI67" s="205"/>
      <c r="TJ67" s="205"/>
      <c r="TK67" s="205"/>
      <c r="TL67" s="205"/>
      <c r="TM67" s="205"/>
      <c r="TN67" s="205"/>
      <c r="TO67" s="205"/>
      <c r="TP67" s="205"/>
      <c r="TQ67" s="205"/>
      <c r="TR67" s="205"/>
      <c r="TS67" s="205"/>
      <c r="TT67" s="205"/>
      <c r="TU67" s="205"/>
      <c r="TV67" s="205"/>
      <c r="TW67" s="205"/>
      <c r="TX67" s="205"/>
      <c r="TY67" s="205"/>
      <c r="TZ67" s="205"/>
      <c r="UA67" s="205"/>
      <c r="UB67" s="205"/>
      <c r="UC67" s="205"/>
      <c r="UD67" s="205"/>
      <c r="UE67" s="205"/>
      <c r="UF67" s="205"/>
      <c r="UG67" s="205"/>
      <c r="UH67" s="205"/>
      <c r="UI67" s="205"/>
      <c r="UJ67" s="205"/>
      <c r="UK67" s="205"/>
      <c r="UL67" s="205"/>
      <c r="UM67" s="205"/>
      <c r="UN67" s="205"/>
      <c r="UO67" s="205"/>
      <c r="UP67" s="205"/>
      <c r="UQ67" s="205"/>
      <c r="UR67" s="205"/>
      <c r="US67" s="205"/>
      <c r="UT67" s="205"/>
      <c r="UU67" s="205"/>
      <c r="UV67" s="205"/>
      <c r="UW67" s="205"/>
      <c r="UX67" s="205"/>
      <c r="UY67" s="205"/>
      <c r="UZ67" s="205"/>
      <c r="VA67" s="205"/>
      <c r="VB67" s="205"/>
      <c r="VC67" s="205"/>
      <c r="VD67" s="205"/>
      <c r="VE67" s="205"/>
      <c r="VF67" s="205"/>
      <c r="VG67" s="205"/>
      <c r="VH67" s="205"/>
      <c r="VI67" s="205"/>
      <c r="VJ67" s="205"/>
      <c r="VK67" s="205"/>
      <c r="VL67" s="205"/>
      <c r="VM67" s="205"/>
      <c r="VN67" s="205"/>
      <c r="VO67" s="205"/>
      <c r="VP67" s="205"/>
      <c r="VQ67" s="205"/>
      <c r="VR67" s="205"/>
      <c r="VS67" s="205"/>
      <c r="VT67" s="205"/>
      <c r="VU67" s="205"/>
      <c r="VV67" s="205"/>
      <c r="VW67" s="205"/>
      <c r="VX67" s="205"/>
      <c r="VY67" s="205"/>
      <c r="VZ67" s="205"/>
      <c r="WA67" s="205"/>
      <c r="WB67" s="205"/>
      <c r="WC67" s="205"/>
      <c r="WD67" s="205"/>
      <c r="WE67" s="205"/>
      <c r="WF67" s="205"/>
      <c r="WG67" s="205"/>
      <c r="WH67" s="205"/>
      <c r="WI67" s="205"/>
      <c r="WJ67" s="205"/>
      <c r="WK67" s="205"/>
      <c r="WL67" s="205"/>
      <c r="WM67" s="205"/>
      <c r="WN67" s="205"/>
      <c r="WO67" s="205"/>
      <c r="WP67" s="205"/>
      <c r="WQ67" s="205"/>
      <c r="WR67" s="205"/>
      <c r="WS67" s="205"/>
      <c r="WT67" s="205"/>
      <c r="WU67" s="205"/>
      <c r="WV67" s="205"/>
      <c r="WW67" s="205"/>
      <c r="WX67" s="205"/>
      <c r="WY67" s="205"/>
      <c r="WZ67" s="205"/>
      <c r="XA67" s="205"/>
      <c r="XB67" s="205"/>
      <c r="XC67" s="205"/>
      <c r="XD67" s="205"/>
      <c r="XE67" s="205"/>
      <c r="XF67" s="205"/>
      <c r="XG67" s="205"/>
      <c r="XH67" s="205"/>
      <c r="XI67" s="205"/>
      <c r="XJ67" s="205"/>
      <c r="XK67" s="205"/>
      <c r="XL67" s="205"/>
      <c r="XM67" s="205"/>
      <c r="XN67" s="205"/>
      <c r="XO67" s="205"/>
      <c r="XP67" s="205"/>
      <c r="XQ67" s="205"/>
      <c r="XR67" s="205"/>
      <c r="XS67" s="205"/>
      <c r="XT67" s="205"/>
    </row>
    <row r="68" spans="1:644" customFormat="1">
      <c r="A68" s="167"/>
      <c r="B68" s="168" t="s">
        <v>43</v>
      </c>
      <c r="C68" s="169"/>
      <c r="D68" s="170"/>
      <c r="E68" s="170"/>
      <c r="F68" s="171"/>
      <c r="G68" s="169"/>
      <c r="H68" s="170"/>
      <c r="I68" s="170"/>
      <c r="J68" s="171"/>
      <c r="K68" s="205"/>
      <c r="L68" s="205"/>
      <c r="M68" s="167"/>
      <c r="N68" s="168" t="s">
        <v>43</v>
      </c>
      <c r="O68" s="169"/>
      <c r="P68" s="170"/>
      <c r="Q68" s="170"/>
      <c r="R68" s="171"/>
      <c r="S68" s="169"/>
      <c r="T68" s="170"/>
      <c r="U68" s="170"/>
      <c r="V68" s="171"/>
      <c r="W68" s="205"/>
      <c r="X68" s="205"/>
      <c r="Y68" s="205"/>
      <c r="Z68" s="205"/>
      <c r="AA68" s="205"/>
      <c r="AB68" s="205"/>
      <c r="AC68" s="205"/>
      <c r="AD68" s="205"/>
      <c r="AE68" s="205"/>
      <c r="AF68" s="205"/>
      <c r="AG68" s="205"/>
      <c r="AH68" s="205"/>
      <c r="AI68" s="205"/>
      <c r="AJ68" s="205"/>
      <c r="AK68" s="205"/>
      <c r="AL68" s="205"/>
      <c r="AM68" s="205"/>
      <c r="AN68" s="205"/>
      <c r="AO68" s="205"/>
      <c r="AP68" s="205"/>
      <c r="AQ68" s="205"/>
      <c r="AR68" s="205"/>
      <c r="AS68" s="205"/>
      <c r="AT68" s="205"/>
      <c r="AU68" s="205"/>
      <c r="AV68" s="205"/>
      <c r="AW68" s="205"/>
      <c r="AX68" s="205"/>
      <c r="AY68" s="205"/>
      <c r="AZ68" s="205"/>
      <c r="BA68" s="205"/>
      <c r="BB68" s="205"/>
      <c r="BC68" s="205"/>
      <c r="BD68" s="205"/>
      <c r="BE68" s="205"/>
      <c r="BF68" s="205"/>
      <c r="BG68" s="205"/>
      <c r="BH68" s="205"/>
      <c r="BI68" s="205"/>
      <c r="BJ68" s="205"/>
      <c r="BK68" s="205"/>
      <c r="BL68" s="205"/>
      <c r="BM68" s="205"/>
      <c r="BN68" s="205"/>
      <c r="BO68" s="205"/>
      <c r="BP68" s="205"/>
      <c r="BQ68" s="205"/>
      <c r="BR68" s="205"/>
      <c r="BS68" s="205"/>
      <c r="BT68" s="205"/>
      <c r="BU68" s="205"/>
      <c r="BV68" s="205"/>
      <c r="BW68" s="205"/>
      <c r="BX68" s="205"/>
      <c r="BY68" s="205"/>
      <c r="BZ68" s="205"/>
      <c r="CA68" s="205"/>
      <c r="CB68" s="205"/>
      <c r="CC68" s="205"/>
      <c r="CD68" s="205"/>
      <c r="CE68" s="205"/>
      <c r="CF68" s="205"/>
      <c r="CG68" s="205"/>
      <c r="CH68" s="205"/>
      <c r="CI68" s="205"/>
      <c r="CJ68" s="205"/>
      <c r="CK68" s="205"/>
      <c r="CL68" s="205"/>
      <c r="CM68" s="205"/>
      <c r="CN68" s="205"/>
      <c r="CO68" s="205"/>
      <c r="CP68" s="205"/>
      <c r="CQ68" s="205"/>
      <c r="CR68" s="205"/>
      <c r="CS68" s="205"/>
      <c r="CT68" s="205"/>
      <c r="CU68" s="205"/>
      <c r="CV68" s="205"/>
      <c r="CW68" s="205"/>
      <c r="CX68" s="205"/>
      <c r="CY68" s="205"/>
      <c r="CZ68" s="205"/>
      <c r="DA68" s="205"/>
      <c r="DB68" s="205"/>
      <c r="DC68" s="205"/>
      <c r="DD68" s="205"/>
      <c r="DE68" s="205"/>
      <c r="DF68" s="205"/>
      <c r="DG68" s="205"/>
      <c r="DH68" s="205"/>
      <c r="DI68" s="205"/>
      <c r="DJ68" s="205"/>
      <c r="DK68" s="205"/>
      <c r="DL68" s="205"/>
      <c r="DM68" s="205"/>
      <c r="DN68" s="205"/>
      <c r="DO68" s="205"/>
      <c r="DP68" s="205"/>
      <c r="DQ68" s="205"/>
      <c r="DR68" s="205"/>
      <c r="DS68" s="205"/>
      <c r="DT68" s="205"/>
      <c r="DU68" s="205"/>
      <c r="DV68" s="205"/>
      <c r="DW68" s="205"/>
      <c r="DX68" s="205"/>
      <c r="DY68" s="205"/>
      <c r="DZ68" s="205"/>
      <c r="EA68" s="205"/>
      <c r="EB68" s="205"/>
      <c r="EC68" s="205"/>
      <c r="ED68" s="205"/>
      <c r="EE68" s="205"/>
      <c r="EF68" s="205"/>
      <c r="EG68" s="205"/>
      <c r="EH68" s="205"/>
      <c r="EI68" s="205"/>
      <c r="EJ68" s="205"/>
      <c r="EK68" s="205"/>
      <c r="EL68" s="205"/>
      <c r="EM68" s="205"/>
      <c r="EN68" s="205"/>
      <c r="EO68" s="205"/>
      <c r="EP68" s="205"/>
      <c r="EQ68" s="205"/>
      <c r="ER68" s="205"/>
      <c r="ES68" s="205"/>
      <c r="ET68" s="205"/>
      <c r="EU68" s="205"/>
      <c r="EV68" s="205"/>
      <c r="EW68" s="205"/>
      <c r="EX68" s="205"/>
      <c r="EY68" s="205"/>
      <c r="EZ68" s="205"/>
      <c r="FA68" s="205"/>
      <c r="FB68" s="205"/>
      <c r="FC68" s="205"/>
      <c r="FD68" s="205"/>
      <c r="FE68" s="205"/>
      <c r="FF68" s="205"/>
      <c r="FG68" s="205"/>
      <c r="FH68" s="205"/>
      <c r="FI68" s="205"/>
      <c r="FJ68" s="205"/>
      <c r="FK68" s="205"/>
      <c r="FL68" s="205"/>
      <c r="FM68" s="205"/>
      <c r="FN68" s="205"/>
      <c r="FO68" s="205"/>
      <c r="FP68" s="205"/>
      <c r="FQ68" s="205"/>
      <c r="FR68" s="205"/>
      <c r="FS68" s="205"/>
      <c r="FT68" s="205"/>
      <c r="FU68" s="205"/>
      <c r="FV68" s="205"/>
      <c r="FW68" s="205"/>
      <c r="FX68" s="205"/>
      <c r="FY68" s="205"/>
      <c r="FZ68" s="205"/>
      <c r="GA68" s="205"/>
      <c r="GB68" s="205"/>
      <c r="GC68" s="205"/>
      <c r="GD68" s="205"/>
      <c r="GE68" s="205"/>
      <c r="GF68" s="205"/>
      <c r="GG68" s="205"/>
      <c r="GH68" s="205"/>
      <c r="GI68" s="205"/>
      <c r="GJ68" s="205"/>
      <c r="GK68" s="205"/>
      <c r="GL68" s="205"/>
      <c r="GM68" s="205"/>
      <c r="GN68" s="205"/>
      <c r="GO68" s="205"/>
      <c r="GP68" s="205"/>
      <c r="GQ68" s="205"/>
      <c r="GR68" s="205"/>
      <c r="GS68" s="205"/>
      <c r="GT68" s="205"/>
      <c r="GU68" s="205"/>
      <c r="GV68" s="205"/>
      <c r="GW68" s="205"/>
      <c r="GX68" s="205"/>
      <c r="GY68" s="205"/>
      <c r="GZ68" s="205"/>
      <c r="HA68" s="205"/>
      <c r="HB68" s="205"/>
      <c r="HC68" s="205"/>
      <c r="HD68" s="205"/>
      <c r="HE68" s="205"/>
      <c r="HF68" s="205"/>
      <c r="HG68" s="205"/>
      <c r="HH68" s="205"/>
      <c r="HI68" s="205"/>
      <c r="HJ68" s="205"/>
      <c r="HK68" s="205"/>
      <c r="HL68" s="205"/>
      <c r="HM68" s="205"/>
      <c r="HN68" s="205"/>
      <c r="HO68" s="205"/>
      <c r="HP68" s="205"/>
      <c r="HQ68" s="205"/>
      <c r="HR68" s="205"/>
      <c r="HS68" s="205"/>
      <c r="HT68" s="205"/>
      <c r="HU68" s="205"/>
      <c r="HV68" s="205"/>
      <c r="HW68" s="205"/>
      <c r="HX68" s="205"/>
      <c r="HY68" s="205"/>
      <c r="HZ68" s="205"/>
      <c r="IA68" s="205"/>
      <c r="IB68" s="205"/>
      <c r="IC68" s="205"/>
      <c r="ID68" s="205"/>
      <c r="IE68" s="205"/>
      <c r="IF68" s="205"/>
      <c r="IG68" s="205"/>
      <c r="IH68" s="205"/>
      <c r="II68" s="205"/>
      <c r="IJ68" s="205"/>
      <c r="IK68" s="205"/>
      <c r="IL68" s="205"/>
      <c r="IM68" s="205"/>
      <c r="IN68" s="205"/>
      <c r="IO68" s="205"/>
      <c r="IP68" s="205"/>
      <c r="IQ68" s="205"/>
      <c r="IR68" s="205"/>
      <c r="IS68" s="205"/>
      <c r="IT68" s="205"/>
      <c r="IU68" s="205"/>
      <c r="IV68" s="205"/>
      <c r="IW68" s="205"/>
      <c r="IX68" s="205"/>
      <c r="IY68" s="205"/>
      <c r="IZ68" s="205"/>
      <c r="JA68" s="205"/>
      <c r="JB68" s="205"/>
      <c r="JC68" s="205"/>
      <c r="JD68" s="205"/>
      <c r="JE68" s="205"/>
      <c r="JF68" s="205"/>
      <c r="JG68" s="205"/>
      <c r="JH68" s="205"/>
      <c r="JI68" s="205"/>
      <c r="JJ68" s="205"/>
      <c r="JK68" s="205"/>
      <c r="JL68" s="205"/>
      <c r="JM68" s="205"/>
      <c r="JN68" s="205"/>
      <c r="JO68" s="205"/>
      <c r="JP68" s="205"/>
      <c r="JQ68" s="205"/>
      <c r="JR68" s="205"/>
      <c r="JS68" s="205"/>
      <c r="JT68" s="205"/>
      <c r="JU68" s="205"/>
      <c r="JV68" s="205"/>
      <c r="JW68" s="205"/>
      <c r="JX68" s="205"/>
      <c r="JY68" s="205"/>
      <c r="JZ68" s="205"/>
      <c r="KA68" s="205"/>
      <c r="KB68" s="205"/>
      <c r="KC68" s="205"/>
      <c r="KD68" s="205"/>
      <c r="KE68" s="205"/>
      <c r="KF68" s="205"/>
      <c r="KG68" s="205"/>
      <c r="KH68" s="205"/>
      <c r="KI68" s="205"/>
      <c r="KJ68" s="205"/>
      <c r="KK68" s="205"/>
      <c r="KL68" s="205"/>
      <c r="KM68" s="205"/>
      <c r="KN68" s="205"/>
      <c r="KO68" s="205"/>
      <c r="KP68" s="205"/>
      <c r="KQ68" s="205"/>
      <c r="KR68" s="205"/>
      <c r="KS68" s="205"/>
      <c r="KT68" s="205"/>
      <c r="KU68" s="205"/>
      <c r="KV68" s="205"/>
      <c r="KW68" s="205"/>
      <c r="KX68" s="205"/>
      <c r="KY68" s="205"/>
      <c r="KZ68" s="205"/>
      <c r="LA68" s="205"/>
      <c r="LB68" s="205"/>
      <c r="LC68" s="205"/>
      <c r="LD68" s="205"/>
      <c r="LE68" s="205"/>
      <c r="LF68" s="205"/>
      <c r="LG68" s="205"/>
      <c r="LH68" s="205"/>
      <c r="LI68" s="205"/>
      <c r="LJ68" s="205"/>
      <c r="LK68" s="205"/>
      <c r="LL68" s="205"/>
      <c r="LM68" s="205"/>
      <c r="LN68" s="205"/>
      <c r="LO68" s="205"/>
      <c r="LP68" s="205"/>
      <c r="LQ68" s="205"/>
      <c r="LR68" s="205"/>
      <c r="LS68" s="205"/>
      <c r="LT68" s="205"/>
      <c r="LU68" s="205"/>
      <c r="LV68" s="205"/>
      <c r="LW68" s="205"/>
      <c r="LX68" s="205"/>
      <c r="LY68" s="205"/>
      <c r="LZ68" s="205"/>
      <c r="MA68" s="205"/>
      <c r="MB68" s="205"/>
      <c r="MC68" s="205"/>
      <c r="MD68" s="205"/>
      <c r="ME68" s="205"/>
      <c r="MF68" s="205"/>
      <c r="MG68" s="205"/>
      <c r="MH68" s="205"/>
      <c r="MI68" s="205"/>
      <c r="MJ68" s="205"/>
      <c r="MK68" s="205"/>
      <c r="ML68" s="205"/>
      <c r="MM68" s="205"/>
      <c r="MN68" s="205"/>
      <c r="MO68" s="205"/>
      <c r="MP68" s="205"/>
      <c r="MQ68" s="205"/>
      <c r="MR68" s="205"/>
      <c r="MS68" s="205"/>
      <c r="MT68" s="205"/>
      <c r="MU68" s="205"/>
      <c r="MV68" s="205"/>
      <c r="MW68" s="205"/>
      <c r="MX68" s="205"/>
      <c r="MY68" s="205"/>
      <c r="MZ68" s="205"/>
      <c r="NA68" s="205"/>
      <c r="NB68" s="205"/>
      <c r="NC68" s="205"/>
      <c r="ND68" s="205"/>
      <c r="NE68" s="205"/>
      <c r="NF68" s="205"/>
      <c r="NG68" s="205"/>
      <c r="NH68" s="205"/>
      <c r="NI68" s="205"/>
      <c r="NJ68" s="205"/>
      <c r="NK68" s="205"/>
      <c r="NL68" s="205"/>
      <c r="NM68" s="205"/>
      <c r="NN68" s="205"/>
      <c r="NO68" s="205"/>
      <c r="NP68" s="205"/>
      <c r="NQ68" s="205"/>
      <c r="NR68" s="205"/>
      <c r="NS68" s="205"/>
      <c r="NT68" s="205"/>
      <c r="NU68" s="205"/>
      <c r="NV68" s="205"/>
      <c r="NW68" s="205"/>
      <c r="NX68" s="205"/>
      <c r="NY68" s="205"/>
      <c r="NZ68" s="205"/>
      <c r="OA68" s="205"/>
      <c r="OB68" s="205"/>
      <c r="OC68" s="205"/>
      <c r="OD68" s="205"/>
      <c r="OE68" s="205"/>
      <c r="OF68" s="205"/>
      <c r="OG68" s="205"/>
      <c r="OH68" s="205"/>
      <c r="OI68" s="205"/>
      <c r="OJ68" s="205"/>
      <c r="OK68" s="205"/>
      <c r="OL68" s="205"/>
      <c r="OM68" s="205"/>
      <c r="ON68" s="205"/>
      <c r="OO68" s="205"/>
      <c r="OP68" s="205"/>
      <c r="OQ68" s="205"/>
      <c r="OR68" s="205"/>
      <c r="OS68" s="205"/>
      <c r="OT68" s="205"/>
      <c r="OU68" s="205"/>
      <c r="OV68" s="205"/>
      <c r="OW68" s="205"/>
      <c r="OX68" s="205"/>
      <c r="OY68" s="205"/>
      <c r="OZ68" s="205"/>
      <c r="PA68" s="205"/>
      <c r="PB68" s="205"/>
      <c r="PC68" s="205"/>
      <c r="PD68" s="205"/>
      <c r="PE68" s="205"/>
      <c r="PF68" s="205"/>
      <c r="PG68" s="205"/>
      <c r="PH68" s="205"/>
      <c r="PI68" s="205"/>
      <c r="PJ68" s="205"/>
      <c r="PK68" s="205"/>
      <c r="PL68" s="205"/>
      <c r="PM68" s="205"/>
      <c r="PN68" s="205"/>
      <c r="PO68" s="205"/>
      <c r="PP68" s="205"/>
      <c r="PQ68" s="205"/>
      <c r="PR68" s="205"/>
      <c r="PS68" s="205"/>
      <c r="PT68" s="205"/>
      <c r="PU68" s="205"/>
      <c r="PV68" s="205"/>
      <c r="PW68" s="205"/>
      <c r="PX68" s="205"/>
      <c r="PY68" s="205"/>
      <c r="PZ68" s="205"/>
      <c r="QA68" s="205"/>
      <c r="QB68" s="205"/>
      <c r="QC68" s="205"/>
      <c r="QD68" s="205"/>
      <c r="QE68" s="205"/>
      <c r="QF68" s="205"/>
      <c r="QG68" s="205"/>
      <c r="QH68" s="205"/>
      <c r="QI68" s="205"/>
      <c r="QJ68" s="205"/>
      <c r="QK68" s="205"/>
      <c r="QL68" s="205"/>
      <c r="QM68" s="205"/>
      <c r="QN68" s="205"/>
      <c r="QO68" s="205"/>
      <c r="QP68" s="205"/>
      <c r="QQ68" s="205"/>
      <c r="QR68" s="205"/>
      <c r="QS68" s="205"/>
      <c r="QT68" s="205"/>
      <c r="QU68" s="205"/>
      <c r="QV68" s="205"/>
      <c r="QW68" s="205"/>
      <c r="QX68" s="205"/>
      <c r="QY68" s="205"/>
      <c r="QZ68" s="205"/>
      <c r="RA68" s="205"/>
      <c r="RB68" s="205"/>
      <c r="RC68" s="205"/>
      <c r="RD68" s="205"/>
      <c r="RE68" s="205"/>
      <c r="RF68" s="205"/>
      <c r="RG68" s="205"/>
      <c r="RH68" s="205"/>
      <c r="RI68" s="205"/>
      <c r="RJ68" s="205"/>
      <c r="RK68" s="205"/>
      <c r="RL68" s="205"/>
      <c r="RM68" s="205"/>
      <c r="RN68" s="205"/>
      <c r="RO68" s="205"/>
      <c r="RP68" s="205"/>
      <c r="RQ68" s="205"/>
      <c r="RR68" s="205"/>
      <c r="RS68" s="205"/>
      <c r="RT68" s="205"/>
      <c r="RU68" s="205"/>
      <c r="RV68" s="205"/>
      <c r="RW68" s="205"/>
      <c r="RX68" s="205"/>
      <c r="RY68" s="205"/>
      <c r="RZ68" s="205"/>
      <c r="SA68" s="205"/>
      <c r="SB68" s="205"/>
      <c r="SC68" s="205"/>
      <c r="SD68" s="205"/>
      <c r="SE68" s="205"/>
      <c r="SF68" s="205"/>
      <c r="SG68" s="205"/>
      <c r="SH68" s="205"/>
      <c r="SI68" s="205"/>
      <c r="SJ68" s="205"/>
      <c r="SK68" s="205"/>
      <c r="SL68" s="205"/>
      <c r="SM68" s="205"/>
      <c r="SN68" s="205"/>
      <c r="SO68" s="205"/>
      <c r="SP68" s="205"/>
      <c r="SQ68" s="205"/>
      <c r="SR68" s="205"/>
      <c r="SS68" s="205"/>
      <c r="ST68" s="205"/>
      <c r="SU68" s="205"/>
      <c r="SV68" s="205"/>
      <c r="SW68" s="205"/>
      <c r="SX68" s="205"/>
      <c r="SY68" s="205"/>
      <c r="SZ68" s="205"/>
      <c r="TA68" s="205"/>
      <c r="TB68" s="205"/>
      <c r="TC68" s="205"/>
      <c r="TD68" s="205"/>
      <c r="TE68" s="205"/>
      <c r="TF68" s="205"/>
      <c r="TG68" s="205"/>
      <c r="TH68" s="205"/>
      <c r="TI68" s="205"/>
      <c r="TJ68" s="205"/>
      <c r="TK68" s="205"/>
      <c r="TL68" s="205"/>
      <c r="TM68" s="205"/>
      <c r="TN68" s="205"/>
      <c r="TO68" s="205"/>
      <c r="TP68" s="205"/>
      <c r="TQ68" s="205"/>
      <c r="TR68" s="205"/>
      <c r="TS68" s="205"/>
      <c r="TT68" s="205"/>
      <c r="TU68" s="205"/>
      <c r="TV68" s="205"/>
      <c r="TW68" s="205"/>
      <c r="TX68" s="205"/>
      <c r="TY68" s="205"/>
      <c r="TZ68" s="205"/>
      <c r="UA68" s="205"/>
      <c r="UB68" s="205"/>
      <c r="UC68" s="205"/>
      <c r="UD68" s="205"/>
      <c r="UE68" s="205"/>
      <c r="UF68" s="205"/>
      <c r="UG68" s="205"/>
      <c r="UH68" s="205"/>
      <c r="UI68" s="205"/>
      <c r="UJ68" s="205"/>
      <c r="UK68" s="205"/>
      <c r="UL68" s="205"/>
      <c r="UM68" s="205"/>
      <c r="UN68" s="205"/>
      <c r="UO68" s="205"/>
      <c r="UP68" s="205"/>
      <c r="UQ68" s="205"/>
      <c r="UR68" s="205"/>
      <c r="US68" s="205"/>
      <c r="UT68" s="205"/>
      <c r="UU68" s="205"/>
      <c r="UV68" s="205"/>
      <c r="UW68" s="205"/>
      <c r="UX68" s="205"/>
      <c r="UY68" s="205"/>
      <c r="UZ68" s="205"/>
      <c r="VA68" s="205"/>
      <c r="VB68" s="205"/>
      <c r="VC68" s="205"/>
      <c r="VD68" s="205"/>
      <c r="VE68" s="205"/>
      <c r="VF68" s="205"/>
      <c r="VG68" s="205"/>
      <c r="VH68" s="205"/>
      <c r="VI68" s="205"/>
      <c r="VJ68" s="205"/>
      <c r="VK68" s="205"/>
      <c r="VL68" s="205"/>
      <c r="VM68" s="205"/>
      <c r="VN68" s="205"/>
      <c r="VO68" s="205"/>
      <c r="VP68" s="205"/>
      <c r="VQ68" s="205"/>
      <c r="VR68" s="205"/>
      <c r="VS68" s="205"/>
      <c r="VT68" s="205"/>
      <c r="VU68" s="205"/>
      <c r="VV68" s="205"/>
      <c r="VW68" s="205"/>
      <c r="VX68" s="205"/>
      <c r="VY68" s="205"/>
      <c r="VZ68" s="205"/>
      <c r="WA68" s="205"/>
      <c r="WB68" s="205"/>
      <c r="WC68" s="205"/>
      <c r="WD68" s="205"/>
      <c r="WE68" s="205"/>
      <c r="WF68" s="205"/>
      <c r="WG68" s="205"/>
      <c r="WH68" s="205"/>
      <c r="WI68" s="205"/>
      <c r="WJ68" s="205"/>
      <c r="WK68" s="205"/>
      <c r="WL68" s="205"/>
      <c r="WM68" s="205"/>
      <c r="WN68" s="205"/>
      <c r="WO68" s="205"/>
      <c r="WP68" s="205"/>
      <c r="WQ68" s="205"/>
      <c r="WR68" s="205"/>
      <c r="WS68" s="205"/>
      <c r="WT68" s="205"/>
      <c r="WU68" s="205"/>
      <c r="WV68" s="205"/>
      <c r="WW68" s="205"/>
      <c r="WX68" s="205"/>
      <c r="WY68" s="205"/>
      <c r="WZ68" s="205"/>
      <c r="XA68" s="205"/>
      <c r="XB68" s="205"/>
      <c r="XC68" s="205"/>
      <c r="XD68" s="205"/>
      <c r="XE68" s="205"/>
      <c r="XF68" s="205"/>
      <c r="XG68" s="205"/>
      <c r="XH68" s="205"/>
      <c r="XI68" s="205"/>
      <c r="XJ68" s="205"/>
      <c r="XK68" s="205"/>
      <c r="XL68" s="205"/>
      <c r="XM68" s="205"/>
      <c r="XN68" s="205"/>
      <c r="XO68" s="205"/>
      <c r="XP68" s="205"/>
      <c r="XQ68" s="205"/>
      <c r="XR68" s="205"/>
      <c r="XS68" s="205"/>
      <c r="XT68" s="205"/>
    </row>
    <row r="69" spans="1:644" customFormat="1">
      <c r="A69" s="172"/>
      <c r="B69" s="57"/>
      <c r="C69" s="173"/>
      <c r="D69" s="174"/>
      <c r="E69" s="174"/>
      <c r="F69" s="175"/>
      <c r="G69" s="173"/>
      <c r="H69" s="174"/>
      <c r="I69" s="174"/>
      <c r="J69" s="175"/>
      <c r="K69" s="205"/>
      <c r="L69" s="205"/>
      <c r="M69" s="172"/>
      <c r="N69" s="57"/>
      <c r="O69" s="173"/>
      <c r="P69" s="174"/>
      <c r="Q69" s="174"/>
      <c r="R69" s="175"/>
      <c r="S69" s="173"/>
      <c r="T69" s="174"/>
      <c r="U69" s="174"/>
      <c r="V69" s="175"/>
      <c r="W69" s="205"/>
      <c r="X69" s="205"/>
      <c r="Y69" s="205"/>
      <c r="Z69" s="205"/>
      <c r="AA69" s="205"/>
      <c r="AB69" s="205"/>
      <c r="AC69" s="205"/>
      <c r="AD69" s="205"/>
      <c r="AE69" s="205"/>
      <c r="AF69" s="205"/>
      <c r="AG69" s="205"/>
      <c r="AH69" s="205"/>
      <c r="AI69" s="205"/>
      <c r="AJ69" s="205"/>
      <c r="AK69" s="205"/>
      <c r="AL69" s="205"/>
      <c r="AM69" s="205"/>
      <c r="AN69" s="205"/>
      <c r="AO69" s="205"/>
      <c r="AP69" s="205"/>
      <c r="AQ69" s="205"/>
      <c r="AR69" s="205"/>
      <c r="AS69" s="205"/>
      <c r="AT69" s="205"/>
      <c r="AU69" s="205"/>
      <c r="AV69" s="205"/>
      <c r="AW69" s="205"/>
      <c r="AX69" s="205"/>
      <c r="AY69" s="205"/>
      <c r="AZ69" s="205"/>
      <c r="BA69" s="205"/>
      <c r="BB69" s="205"/>
      <c r="BC69" s="205"/>
      <c r="BD69" s="205"/>
      <c r="BE69" s="205"/>
      <c r="BF69" s="205"/>
      <c r="BG69" s="205"/>
      <c r="BH69" s="205"/>
      <c r="BI69" s="205"/>
      <c r="BJ69" s="205"/>
      <c r="BK69" s="205"/>
      <c r="BL69" s="205"/>
      <c r="BM69" s="205"/>
      <c r="BN69" s="205"/>
      <c r="BO69" s="205"/>
      <c r="BP69" s="205"/>
      <c r="BQ69" s="205"/>
      <c r="BR69" s="205"/>
      <c r="BS69" s="205"/>
      <c r="BT69" s="205"/>
      <c r="BU69" s="205"/>
      <c r="BV69" s="205"/>
      <c r="BW69" s="205"/>
      <c r="BX69" s="205"/>
      <c r="BY69" s="205"/>
      <c r="BZ69" s="205"/>
      <c r="CA69" s="205"/>
      <c r="CB69" s="205"/>
      <c r="CC69" s="205"/>
      <c r="CD69" s="205"/>
      <c r="CE69" s="205"/>
      <c r="CF69" s="205"/>
      <c r="CG69" s="205"/>
      <c r="CH69" s="205"/>
      <c r="CI69" s="205"/>
      <c r="CJ69" s="205"/>
      <c r="CK69" s="205"/>
      <c r="CL69" s="205"/>
      <c r="CM69" s="205"/>
      <c r="CN69" s="205"/>
      <c r="CO69" s="205"/>
      <c r="CP69" s="205"/>
      <c r="CQ69" s="205"/>
      <c r="CR69" s="205"/>
      <c r="CS69" s="205"/>
      <c r="CT69" s="205"/>
      <c r="CU69" s="205"/>
      <c r="CV69" s="205"/>
      <c r="CW69" s="205"/>
      <c r="CX69" s="205"/>
      <c r="CY69" s="205"/>
      <c r="CZ69" s="205"/>
      <c r="DA69" s="205"/>
      <c r="DB69" s="205"/>
      <c r="DC69" s="205"/>
      <c r="DD69" s="205"/>
      <c r="DE69" s="205"/>
      <c r="DF69" s="205"/>
      <c r="DG69" s="205"/>
      <c r="DH69" s="205"/>
      <c r="DI69" s="205"/>
      <c r="DJ69" s="205"/>
      <c r="DK69" s="205"/>
      <c r="DL69" s="205"/>
      <c r="DM69" s="205"/>
      <c r="DN69" s="205"/>
      <c r="DO69" s="205"/>
      <c r="DP69" s="205"/>
      <c r="DQ69" s="205"/>
      <c r="DR69" s="205"/>
      <c r="DS69" s="205"/>
      <c r="DT69" s="205"/>
      <c r="DU69" s="205"/>
      <c r="DV69" s="205"/>
      <c r="DW69" s="205"/>
      <c r="DX69" s="205"/>
      <c r="DY69" s="205"/>
      <c r="DZ69" s="205"/>
      <c r="EA69" s="205"/>
      <c r="EB69" s="205"/>
      <c r="EC69" s="205"/>
      <c r="ED69" s="205"/>
      <c r="EE69" s="205"/>
      <c r="EF69" s="205"/>
      <c r="EG69" s="205"/>
      <c r="EH69" s="205"/>
      <c r="EI69" s="205"/>
      <c r="EJ69" s="205"/>
      <c r="EK69" s="205"/>
      <c r="EL69" s="205"/>
      <c r="EM69" s="205"/>
      <c r="EN69" s="205"/>
      <c r="EO69" s="205"/>
      <c r="EP69" s="205"/>
      <c r="EQ69" s="205"/>
      <c r="ER69" s="205"/>
      <c r="ES69" s="205"/>
      <c r="ET69" s="205"/>
      <c r="EU69" s="205"/>
      <c r="EV69" s="205"/>
      <c r="EW69" s="205"/>
      <c r="EX69" s="205"/>
      <c r="EY69" s="205"/>
      <c r="EZ69" s="205"/>
      <c r="FA69" s="205"/>
      <c r="FB69" s="205"/>
      <c r="FC69" s="205"/>
      <c r="FD69" s="205"/>
      <c r="FE69" s="205"/>
      <c r="FF69" s="205"/>
      <c r="FG69" s="205"/>
      <c r="FH69" s="205"/>
      <c r="FI69" s="205"/>
      <c r="FJ69" s="205"/>
      <c r="FK69" s="205"/>
      <c r="FL69" s="205"/>
      <c r="FM69" s="205"/>
      <c r="FN69" s="205"/>
      <c r="FO69" s="205"/>
      <c r="FP69" s="205"/>
      <c r="FQ69" s="205"/>
      <c r="FR69" s="205"/>
      <c r="FS69" s="205"/>
      <c r="FT69" s="205"/>
      <c r="FU69" s="205"/>
      <c r="FV69" s="205"/>
      <c r="FW69" s="205"/>
      <c r="FX69" s="205"/>
      <c r="FY69" s="205"/>
      <c r="FZ69" s="205"/>
      <c r="GA69" s="205"/>
      <c r="GB69" s="205"/>
      <c r="GC69" s="205"/>
      <c r="GD69" s="205"/>
      <c r="GE69" s="205"/>
      <c r="GF69" s="205"/>
      <c r="GG69" s="205"/>
      <c r="GH69" s="205"/>
      <c r="GI69" s="205"/>
      <c r="GJ69" s="205"/>
      <c r="GK69" s="205"/>
      <c r="GL69" s="205"/>
      <c r="GM69" s="205"/>
      <c r="GN69" s="205"/>
      <c r="GO69" s="205"/>
      <c r="GP69" s="205"/>
      <c r="GQ69" s="205"/>
      <c r="GR69" s="205"/>
      <c r="GS69" s="205"/>
      <c r="GT69" s="205"/>
      <c r="GU69" s="205"/>
      <c r="GV69" s="205"/>
      <c r="GW69" s="205"/>
      <c r="GX69" s="205"/>
      <c r="GY69" s="205"/>
      <c r="GZ69" s="205"/>
      <c r="HA69" s="205"/>
      <c r="HB69" s="205"/>
      <c r="HC69" s="205"/>
      <c r="HD69" s="205"/>
      <c r="HE69" s="205"/>
      <c r="HF69" s="205"/>
      <c r="HG69" s="205"/>
      <c r="HH69" s="205"/>
      <c r="HI69" s="205"/>
      <c r="HJ69" s="205"/>
      <c r="HK69" s="205"/>
      <c r="HL69" s="205"/>
      <c r="HM69" s="205"/>
      <c r="HN69" s="205"/>
      <c r="HO69" s="205"/>
      <c r="HP69" s="205"/>
      <c r="HQ69" s="205"/>
      <c r="HR69" s="205"/>
      <c r="HS69" s="205"/>
      <c r="HT69" s="205"/>
      <c r="HU69" s="205"/>
      <c r="HV69" s="205"/>
      <c r="HW69" s="205"/>
      <c r="HX69" s="205"/>
      <c r="HY69" s="205"/>
      <c r="HZ69" s="205"/>
      <c r="IA69" s="205"/>
      <c r="IB69" s="205"/>
      <c r="IC69" s="205"/>
      <c r="ID69" s="205"/>
      <c r="IE69" s="205"/>
      <c r="IF69" s="205"/>
      <c r="IG69" s="205"/>
      <c r="IH69" s="205"/>
      <c r="II69" s="205"/>
      <c r="IJ69" s="205"/>
      <c r="IK69" s="205"/>
      <c r="IL69" s="205"/>
      <c r="IM69" s="205"/>
      <c r="IN69" s="205"/>
      <c r="IO69" s="205"/>
      <c r="IP69" s="205"/>
      <c r="IQ69" s="205"/>
      <c r="IR69" s="205"/>
      <c r="IS69" s="205"/>
      <c r="IT69" s="205"/>
      <c r="IU69" s="205"/>
      <c r="IV69" s="205"/>
      <c r="IW69" s="205"/>
      <c r="IX69" s="205"/>
      <c r="IY69" s="205"/>
      <c r="IZ69" s="205"/>
      <c r="JA69" s="205"/>
      <c r="JB69" s="205"/>
      <c r="JC69" s="205"/>
      <c r="JD69" s="205"/>
      <c r="JE69" s="205"/>
      <c r="JF69" s="205"/>
      <c r="JG69" s="205"/>
      <c r="JH69" s="205"/>
      <c r="JI69" s="205"/>
      <c r="JJ69" s="205"/>
      <c r="JK69" s="205"/>
      <c r="JL69" s="205"/>
      <c r="JM69" s="205"/>
      <c r="JN69" s="205"/>
      <c r="JO69" s="205"/>
      <c r="JP69" s="205"/>
      <c r="JQ69" s="205"/>
      <c r="JR69" s="205"/>
      <c r="JS69" s="205"/>
      <c r="JT69" s="205"/>
      <c r="JU69" s="205"/>
      <c r="JV69" s="205"/>
      <c r="JW69" s="205"/>
      <c r="JX69" s="205"/>
      <c r="JY69" s="205"/>
      <c r="JZ69" s="205"/>
      <c r="KA69" s="205"/>
      <c r="KB69" s="205"/>
      <c r="KC69" s="205"/>
      <c r="KD69" s="205"/>
      <c r="KE69" s="205"/>
      <c r="KF69" s="205"/>
      <c r="KG69" s="205"/>
      <c r="KH69" s="205"/>
      <c r="KI69" s="205"/>
      <c r="KJ69" s="205"/>
      <c r="KK69" s="205"/>
      <c r="KL69" s="205"/>
      <c r="KM69" s="205"/>
      <c r="KN69" s="205"/>
      <c r="KO69" s="205"/>
      <c r="KP69" s="205"/>
      <c r="KQ69" s="205"/>
      <c r="KR69" s="205"/>
      <c r="KS69" s="205"/>
      <c r="KT69" s="205"/>
      <c r="KU69" s="205"/>
      <c r="KV69" s="205"/>
      <c r="KW69" s="205"/>
      <c r="KX69" s="205"/>
      <c r="KY69" s="205"/>
      <c r="KZ69" s="205"/>
      <c r="LA69" s="205"/>
      <c r="LB69" s="205"/>
      <c r="LC69" s="205"/>
      <c r="LD69" s="205"/>
      <c r="LE69" s="205"/>
      <c r="LF69" s="205"/>
      <c r="LG69" s="205"/>
      <c r="LH69" s="205"/>
      <c r="LI69" s="205"/>
      <c r="LJ69" s="205"/>
      <c r="LK69" s="205"/>
      <c r="LL69" s="205"/>
      <c r="LM69" s="205"/>
      <c r="LN69" s="205"/>
      <c r="LO69" s="205"/>
      <c r="LP69" s="205"/>
      <c r="LQ69" s="205"/>
      <c r="LR69" s="205"/>
      <c r="LS69" s="205"/>
      <c r="LT69" s="205"/>
      <c r="LU69" s="205"/>
      <c r="LV69" s="205"/>
      <c r="LW69" s="205"/>
      <c r="LX69" s="205"/>
      <c r="LY69" s="205"/>
      <c r="LZ69" s="205"/>
      <c r="MA69" s="205"/>
      <c r="MB69" s="205"/>
      <c r="MC69" s="205"/>
      <c r="MD69" s="205"/>
      <c r="ME69" s="205"/>
      <c r="MF69" s="205"/>
      <c r="MG69" s="205"/>
      <c r="MH69" s="205"/>
      <c r="MI69" s="205"/>
      <c r="MJ69" s="205"/>
      <c r="MK69" s="205"/>
      <c r="ML69" s="205"/>
      <c r="MM69" s="205"/>
      <c r="MN69" s="205"/>
      <c r="MO69" s="205"/>
      <c r="MP69" s="205"/>
      <c r="MQ69" s="205"/>
      <c r="MR69" s="205"/>
      <c r="MS69" s="205"/>
      <c r="MT69" s="205"/>
      <c r="MU69" s="205"/>
      <c r="MV69" s="205"/>
      <c r="MW69" s="205"/>
      <c r="MX69" s="205"/>
      <c r="MY69" s="205"/>
      <c r="MZ69" s="205"/>
      <c r="NA69" s="205"/>
      <c r="NB69" s="205"/>
      <c r="NC69" s="205"/>
      <c r="ND69" s="205"/>
      <c r="NE69" s="205"/>
      <c r="NF69" s="205"/>
      <c r="NG69" s="205"/>
      <c r="NH69" s="205"/>
      <c r="NI69" s="205"/>
      <c r="NJ69" s="205"/>
      <c r="NK69" s="205"/>
      <c r="NL69" s="205"/>
      <c r="NM69" s="205"/>
      <c r="NN69" s="205"/>
      <c r="NO69" s="205"/>
      <c r="NP69" s="205"/>
      <c r="NQ69" s="205"/>
      <c r="NR69" s="205"/>
      <c r="NS69" s="205"/>
      <c r="NT69" s="205"/>
      <c r="NU69" s="205"/>
      <c r="NV69" s="205"/>
      <c r="NW69" s="205"/>
      <c r="NX69" s="205"/>
      <c r="NY69" s="205"/>
      <c r="NZ69" s="205"/>
      <c r="OA69" s="205"/>
      <c r="OB69" s="205"/>
      <c r="OC69" s="205"/>
      <c r="OD69" s="205"/>
      <c r="OE69" s="205"/>
      <c r="OF69" s="205"/>
      <c r="OG69" s="205"/>
      <c r="OH69" s="205"/>
      <c r="OI69" s="205"/>
      <c r="OJ69" s="205"/>
      <c r="OK69" s="205"/>
      <c r="OL69" s="205"/>
      <c r="OM69" s="205"/>
      <c r="ON69" s="205"/>
      <c r="OO69" s="205"/>
      <c r="OP69" s="205"/>
      <c r="OQ69" s="205"/>
      <c r="OR69" s="205"/>
      <c r="OS69" s="205"/>
      <c r="OT69" s="205"/>
      <c r="OU69" s="205"/>
      <c r="OV69" s="205"/>
      <c r="OW69" s="205"/>
      <c r="OX69" s="205"/>
      <c r="OY69" s="205"/>
      <c r="OZ69" s="205"/>
      <c r="PA69" s="205"/>
      <c r="PB69" s="205"/>
      <c r="PC69" s="205"/>
      <c r="PD69" s="205"/>
      <c r="PE69" s="205"/>
      <c r="PF69" s="205"/>
      <c r="PG69" s="205"/>
      <c r="PH69" s="205"/>
      <c r="PI69" s="205"/>
      <c r="PJ69" s="205"/>
      <c r="PK69" s="205"/>
      <c r="PL69" s="205"/>
      <c r="PM69" s="205"/>
      <c r="PN69" s="205"/>
      <c r="PO69" s="205"/>
      <c r="PP69" s="205"/>
      <c r="PQ69" s="205"/>
      <c r="PR69" s="205"/>
      <c r="PS69" s="205"/>
      <c r="PT69" s="205"/>
      <c r="PU69" s="205"/>
      <c r="PV69" s="205"/>
      <c r="PW69" s="205"/>
      <c r="PX69" s="205"/>
      <c r="PY69" s="205"/>
      <c r="PZ69" s="205"/>
      <c r="QA69" s="205"/>
      <c r="QB69" s="205"/>
      <c r="QC69" s="205"/>
      <c r="QD69" s="205"/>
      <c r="QE69" s="205"/>
      <c r="QF69" s="205"/>
      <c r="QG69" s="205"/>
      <c r="QH69" s="205"/>
      <c r="QI69" s="205"/>
      <c r="QJ69" s="205"/>
      <c r="QK69" s="205"/>
      <c r="QL69" s="205"/>
      <c r="QM69" s="205"/>
      <c r="QN69" s="205"/>
      <c r="QO69" s="205"/>
      <c r="QP69" s="205"/>
      <c r="QQ69" s="205"/>
      <c r="QR69" s="205"/>
      <c r="QS69" s="205"/>
      <c r="QT69" s="205"/>
      <c r="QU69" s="205"/>
      <c r="QV69" s="205"/>
      <c r="QW69" s="205"/>
      <c r="QX69" s="205"/>
      <c r="QY69" s="205"/>
      <c r="QZ69" s="205"/>
      <c r="RA69" s="205"/>
      <c r="RB69" s="205"/>
      <c r="RC69" s="205"/>
      <c r="RD69" s="205"/>
      <c r="RE69" s="205"/>
      <c r="RF69" s="205"/>
      <c r="RG69" s="205"/>
      <c r="RH69" s="205"/>
      <c r="RI69" s="205"/>
      <c r="RJ69" s="205"/>
      <c r="RK69" s="205"/>
      <c r="RL69" s="205"/>
      <c r="RM69" s="205"/>
      <c r="RN69" s="205"/>
      <c r="RO69" s="205"/>
      <c r="RP69" s="205"/>
      <c r="RQ69" s="205"/>
      <c r="RR69" s="205"/>
      <c r="RS69" s="205"/>
      <c r="RT69" s="205"/>
      <c r="RU69" s="205"/>
      <c r="RV69" s="205"/>
      <c r="RW69" s="205"/>
      <c r="RX69" s="205"/>
      <c r="RY69" s="205"/>
      <c r="RZ69" s="205"/>
      <c r="SA69" s="205"/>
      <c r="SB69" s="205"/>
      <c r="SC69" s="205"/>
      <c r="SD69" s="205"/>
      <c r="SE69" s="205"/>
      <c r="SF69" s="205"/>
      <c r="SG69" s="205"/>
      <c r="SH69" s="205"/>
      <c r="SI69" s="205"/>
      <c r="SJ69" s="205"/>
      <c r="SK69" s="205"/>
      <c r="SL69" s="205"/>
      <c r="SM69" s="205"/>
      <c r="SN69" s="205"/>
      <c r="SO69" s="205"/>
      <c r="SP69" s="205"/>
      <c r="SQ69" s="205"/>
      <c r="SR69" s="205"/>
      <c r="SS69" s="205"/>
      <c r="ST69" s="205"/>
      <c r="SU69" s="205"/>
      <c r="SV69" s="205"/>
      <c r="SW69" s="205"/>
      <c r="SX69" s="205"/>
      <c r="SY69" s="205"/>
      <c r="SZ69" s="205"/>
      <c r="TA69" s="205"/>
      <c r="TB69" s="205"/>
      <c r="TC69" s="205"/>
      <c r="TD69" s="205"/>
      <c r="TE69" s="205"/>
      <c r="TF69" s="205"/>
      <c r="TG69" s="205"/>
      <c r="TH69" s="205"/>
      <c r="TI69" s="205"/>
      <c r="TJ69" s="205"/>
      <c r="TK69" s="205"/>
      <c r="TL69" s="205"/>
      <c r="TM69" s="205"/>
      <c r="TN69" s="205"/>
      <c r="TO69" s="205"/>
      <c r="TP69" s="205"/>
      <c r="TQ69" s="205"/>
      <c r="TR69" s="205"/>
      <c r="TS69" s="205"/>
      <c r="TT69" s="205"/>
      <c r="TU69" s="205"/>
      <c r="TV69" s="205"/>
      <c r="TW69" s="205"/>
      <c r="TX69" s="205"/>
      <c r="TY69" s="205"/>
      <c r="TZ69" s="205"/>
      <c r="UA69" s="205"/>
      <c r="UB69" s="205"/>
      <c r="UC69" s="205"/>
      <c r="UD69" s="205"/>
      <c r="UE69" s="205"/>
      <c r="UF69" s="205"/>
      <c r="UG69" s="205"/>
      <c r="UH69" s="205"/>
      <c r="UI69" s="205"/>
      <c r="UJ69" s="205"/>
      <c r="UK69" s="205"/>
      <c r="UL69" s="205"/>
      <c r="UM69" s="205"/>
      <c r="UN69" s="205"/>
      <c r="UO69" s="205"/>
      <c r="UP69" s="205"/>
      <c r="UQ69" s="205"/>
      <c r="UR69" s="205"/>
      <c r="US69" s="205"/>
      <c r="UT69" s="205"/>
      <c r="UU69" s="205"/>
      <c r="UV69" s="205"/>
      <c r="UW69" s="205"/>
      <c r="UX69" s="205"/>
      <c r="UY69" s="205"/>
      <c r="UZ69" s="205"/>
      <c r="VA69" s="205"/>
      <c r="VB69" s="205"/>
      <c r="VC69" s="205"/>
      <c r="VD69" s="205"/>
      <c r="VE69" s="205"/>
      <c r="VF69" s="205"/>
      <c r="VG69" s="205"/>
      <c r="VH69" s="205"/>
      <c r="VI69" s="205"/>
      <c r="VJ69" s="205"/>
      <c r="VK69" s="205"/>
      <c r="VL69" s="205"/>
      <c r="VM69" s="205"/>
      <c r="VN69" s="205"/>
      <c r="VO69" s="205"/>
      <c r="VP69" s="205"/>
      <c r="VQ69" s="205"/>
      <c r="VR69" s="205"/>
      <c r="VS69" s="205"/>
      <c r="VT69" s="205"/>
      <c r="VU69" s="205"/>
      <c r="VV69" s="205"/>
      <c r="VW69" s="205"/>
      <c r="VX69" s="205"/>
      <c r="VY69" s="205"/>
      <c r="VZ69" s="205"/>
      <c r="WA69" s="205"/>
      <c r="WB69" s="205"/>
      <c r="WC69" s="205"/>
      <c r="WD69" s="205"/>
      <c r="WE69" s="205"/>
      <c r="WF69" s="205"/>
      <c r="WG69" s="205"/>
      <c r="WH69" s="205"/>
      <c r="WI69" s="205"/>
      <c r="WJ69" s="205"/>
      <c r="WK69" s="205"/>
      <c r="WL69" s="205"/>
      <c r="WM69" s="205"/>
      <c r="WN69" s="205"/>
      <c r="WO69" s="205"/>
      <c r="WP69" s="205"/>
      <c r="WQ69" s="205"/>
      <c r="WR69" s="205"/>
      <c r="WS69" s="205"/>
      <c r="WT69" s="205"/>
      <c r="WU69" s="205"/>
      <c r="WV69" s="205"/>
      <c r="WW69" s="205"/>
      <c r="WX69" s="205"/>
      <c r="WY69" s="205"/>
      <c r="WZ69" s="205"/>
      <c r="XA69" s="205"/>
      <c r="XB69" s="205"/>
      <c r="XC69" s="205"/>
      <c r="XD69" s="205"/>
      <c r="XE69" s="205"/>
      <c r="XF69" s="205"/>
      <c r="XG69" s="205"/>
      <c r="XH69" s="205"/>
      <c r="XI69" s="205"/>
      <c r="XJ69" s="205"/>
      <c r="XK69" s="205"/>
      <c r="XL69" s="205"/>
      <c r="XM69" s="205"/>
      <c r="XN69" s="205"/>
      <c r="XO69" s="205"/>
      <c r="XP69" s="205"/>
      <c r="XQ69" s="205"/>
      <c r="XR69" s="205"/>
      <c r="XS69" s="205"/>
      <c r="XT69" s="205"/>
    </row>
    <row r="70" spans="1:644" customFormat="1" ht="13.5" thickBot="1">
      <c r="A70" s="176"/>
      <c r="B70" s="177" t="s">
        <v>44</v>
      </c>
      <c r="C70" s="178"/>
      <c r="D70" s="179"/>
      <c r="E70" s="179"/>
      <c r="F70" s="180"/>
      <c r="G70" s="178"/>
      <c r="H70" s="179"/>
      <c r="I70" s="179"/>
      <c r="J70" s="180"/>
      <c r="K70" s="205"/>
      <c r="L70" s="205"/>
      <c r="M70" s="176"/>
      <c r="N70" s="177" t="s">
        <v>44</v>
      </c>
      <c r="O70" s="178"/>
      <c r="P70" s="179"/>
      <c r="Q70" s="179"/>
      <c r="R70" s="180"/>
      <c r="S70" s="178"/>
      <c r="T70" s="179"/>
      <c r="U70" s="179"/>
      <c r="V70" s="180"/>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205"/>
      <c r="AZ70" s="205"/>
      <c r="BA70" s="205"/>
      <c r="BB70" s="205"/>
      <c r="BC70" s="205"/>
      <c r="BD70" s="205"/>
      <c r="BE70" s="205"/>
      <c r="BF70" s="205"/>
      <c r="BG70" s="205"/>
      <c r="BH70" s="205"/>
      <c r="BI70" s="205"/>
      <c r="BJ70" s="205"/>
      <c r="BK70" s="205"/>
      <c r="BL70" s="205"/>
      <c r="BM70" s="205"/>
      <c r="BN70" s="205"/>
      <c r="BO70" s="205"/>
      <c r="BP70" s="205"/>
      <c r="BQ70" s="205"/>
      <c r="BR70" s="205"/>
      <c r="BS70" s="205"/>
      <c r="BT70" s="205"/>
      <c r="BU70" s="205"/>
      <c r="BV70" s="205"/>
      <c r="BW70" s="205"/>
      <c r="BX70" s="205"/>
      <c r="BY70" s="205"/>
      <c r="BZ70" s="205"/>
      <c r="CA70" s="205"/>
      <c r="CB70" s="205"/>
      <c r="CC70" s="205"/>
      <c r="CD70" s="205"/>
      <c r="CE70" s="205"/>
      <c r="CF70" s="205"/>
      <c r="CG70" s="205"/>
      <c r="CH70" s="205"/>
      <c r="CI70" s="205"/>
      <c r="CJ70" s="205"/>
      <c r="CK70" s="205"/>
      <c r="CL70" s="205"/>
      <c r="CM70" s="205"/>
      <c r="CN70" s="205"/>
      <c r="CO70" s="205"/>
      <c r="CP70" s="205"/>
      <c r="CQ70" s="205"/>
      <c r="CR70" s="205"/>
      <c r="CS70" s="205"/>
      <c r="CT70" s="205"/>
      <c r="CU70" s="205"/>
      <c r="CV70" s="205"/>
      <c r="CW70" s="205"/>
      <c r="CX70" s="205"/>
      <c r="CY70" s="205"/>
      <c r="CZ70" s="205"/>
      <c r="DA70" s="205"/>
      <c r="DB70" s="205"/>
      <c r="DC70" s="205"/>
      <c r="DD70" s="205"/>
      <c r="DE70" s="205"/>
      <c r="DF70" s="205"/>
      <c r="DG70" s="205"/>
      <c r="DH70" s="205"/>
      <c r="DI70" s="205"/>
      <c r="DJ70" s="205"/>
      <c r="DK70" s="205"/>
      <c r="DL70" s="205"/>
      <c r="DM70" s="205"/>
      <c r="DN70" s="205"/>
      <c r="DO70" s="205"/>
      <c r="DP70" s="205"/>
      <c r="DQ70" s="205"/>
      <c r="DR70" s="205"/>
      <c r="DS70" s="205"/>
      <c r="DT70" s="205"/>
      <c r="DU70" s="205"/>
      <c r="DV70" s="205"/>
      <c r="DW70" s="205"/>
      <c r="DX70" s="205"/>
      <c r="DY70" s="205"/>
      <c r="DZ70" s="205"/>
      <c r="EA70" s="205"/>
      <c r="EB70" s="205"/>
      <c r="EC70" s="205"/>
      <c r="ED70" s="205"/>
      <c r="EE70" s="205"/>
      <c r="EF70" s="205"/>
      <c r="EG70" s="205"/>
      <c r="EH70" s="205"/>
      <c r="EI70" s="205"/>
      <c r="EJ70" s="205"/>
      <c r="EK70" s="205"/>
      <c r="EL70" s="205"/>
      <c r="EM70" s="205"/>
      <c r="EN70" s="205"/>
      <c r="EO70" s="205"/>
      <c r="EP70" s="205"/>
      <c r="EQ70" s="205"/>
      <c r="ER70" s="205"/>
      <c r="ES70" s="205"/>
      <c r="ET70" s="205"/>
      <c r="EU70" s="205"/>
      <c r="EV70" s="205"/>
      <c r="EW70" s="205"/>
      <c r="EX70" s="205"/>
      <c r="EY70" s="205"/>
      <c r="EZ70" s="205"/>
      <c r="FA70" s="205"/>
      <c r="FB70" s="205"/>
      <c r="FC70" s="205"/>
      <c r="FD70" s="205"/>
      <c r="FE70" s="205"/>
      <c r="FF70" s="205"/>
      <c r="FG70" s="205"/>
      <c r="FH70" s="205"/>
      <c r="FI70" s="205"/>
      <c r="FJ70" s="205"/>
      <c r="FK70" s="205"/>
      <c r="FL70" s="205"/>
      <c r="FM70" s="205"/>
      <c r="FN70" s="205"/>
      <c r="FO70" s="205"/>
      <c r="FP70" s="205"/>
      <c r="FQ70" s="205"/>
      <c r="FR70" s="205"/>
      <c r="FS70" s="205"/>
      <c r="FT70" s="205"/>
      <c r="FU70" s="205"/>
      <c r="FV70" s="205"/>
      <c r="FW70" s="205"/>
      <c r="FX70" s="205"/>
      <c r="FY70" s="205"/>
      <c r="FZ70" s="205"/>
      <c r="GA70" s="205"/>
      <c r="GB70" s="205"/>
      <c r="GC70" s="205"/>
      <c r="GD70" s="205"/>
      <c r="GE70" s="205"/>
      <c r="GF70" s="205"/>
      <c r="GG70" s="205"/>
      <c r="GH70" s="205"/>
      <c r="GI70" s="205"/>
      <c r="GJ70" s="205"/>
      <c r="GK70" s="205"/>
      <c r="GL70" s="205"/>
      <c r="GM70" s="205"/>
      <c r="GN70" s="205"/>
      <c r="GO70" s="205"/>
      <c r="GP70" s="205"/>
      <c r="GQ70" s="205"/>
      <c r="GR70" s="205"/>
      <c r="GS70" s="205"/>
      <c r="GT70" s="205"/>
      <c r="GU70" s="205"/>
      <c r="GV70" s="205"/>
      <c r="GW70" s="205"/>
      <c r="GX70" s="205"/>
      <c r="GY70" s="205"/>
      <c r="GZ70" s="205"/>
      <c r="HA70" s="205"/>
      <c r="HB70" s="205"/>
      <c r="HC70" s="205"/>
      <c r="HD70" s="205"/>
      <c r="HE70" s="205"/>
      <c r="HF70" s="205"/>
      <c r="HG70" s="205"/>
      <c r="HH70" s="205"/>
      <c r="HI70" s="205"/>
      <c r="HJ70" s="205"/>
      <c r="HK70" s="205"/>
      <c r="HL70" s="205"/>
      <c r="HM70" s="205"/>
      <c r="HN70" s="205"/>
      <c r="HO70" s="205"/>
      <c r="HP70" s="205"/>
      <c r="HQ70" s="205"/>
      <c r="HR70" s="205"/>
      <c r="HS70" s="205"/>
      <c r="HT70" s="205"/>
      <c r="HU70" s="205"/>
      <c r="HV70" s="205"/>
      <c r="HW70" s="205"/>
      <c r="HX70" s="205"/>
      <c r="HY70" s="205"/>
      <c r="HZ70" s="205"/>
      <c r="IA70" s="205"/>
      <c r="IB70" s="205"/>
      <c r="IC70" s="205"/>
      <c r="ID70" s="205"/>
      <c r="IE70" s="205"/>
      <c r="IF70" s="205"/>
      <c r="IG70" s="205"/>
      <c r="IH70" s="205"/>
      <c r="II70" s="205"/>
      <c r="IJ70" s="205"/>
      <c r="IK70" s="205"/>
      <c r="IL70" s="205"/>
      <c r="IM70" s="205"/>
      <c r="IN70" s="205"/>
      <c r="IO70" s="205"/>
      <c r="IP70" s="205"/>
      <c r="IQ70" s="205"/>
      <c r="IR70" s="205"/>
      <c r="IS70" s="205"/>
      <c r="IT70" s="205"/>
      <c r="IU70" s="205"/>
      <c r="IV70" s="205"/>
      <c r="IW70" s="205"/>
      <c r="IX70" s="205"/>
      <c r="IY70" s="205"/>
      <c r="IZ70" s="205"/>
      <c r="JA70" s="205"/>
      <c r="JB70" s="205"/>
      <c r="JC70" s="205"/>
      <c r="JD70" s="205"/>
      <c r="JE70" s="205"/>
      <c r="JF70" s="205"/>
      <c r="JG70" s="205"/>
      <c r="JH70" s="205"/>
      <c r="JI70" s="205"/>
      <c r="JJ70" s="205"/>
      <c r="JK70" s="205"/>
      <c r="JL70" s="205"/>
      <c r="JM70" s="205"/>
      <c r="JN70" s="205"/>
      <c r="JO70" s="205"/>
      <c r="JP70" s="205"/>
      <c r="JQ70" s="205"/>
      <c r="JR70" s="205"/>
      <c r="JS70" s="205"/>
      <c r="JT70" s="205"/>
      <c r="JU70" s="205"/>
      <c r="JV70" s="205"/>
      <c r="JW70" s="205"/>
      <c r="JX70" s="205"/>
      <c r="JY70" s="205"/>
      <c r="JZ70" s="205"/>
      <c r="KA70" s="205"/>
      <c r="KB70" s="205"/>
      <c r="KC70" s="205"/>
      <c r="KD70" s="205"/>
      <c r="KE70" s="205"/>
      <c r="KF70" s="205"/>
      <c r="KG70" s="205"/>
      <c r="KH70" s="205"/>
      <c r="KI70" s="205"/>
      <c r="KJ70" s="205"/>
      <c r="KK70" s="205"/>
      <c r="KL70" s="205"/>
      <c r="KM70" s="205"/>
      <c r="KN70" s="205"/>
      <c r="KO70" s="205"/>
      <c r="KP70" s="205"/>
      <c r="KQ70" s="205"/>
      <c r="KR70" s="205"/>
      <c r="KS70" s="205"/>
      <c r="KT70" s="205"/>
      <c r="KU70" s="205"/>
      <c r="KV70" s="205"/>
      <c r="KW70" s="205"/>
      <c r="KX70" s="205"/>
      <c r="KY70" s="205"/>
      <c r="KZ70" s="205"/>
      <c r="LA70" s="205"/>
      <c r="LB70" s="205"/>
      <c r="LC70" s="205"/>
      <c r="LD70" s="205"/>
      <c r="LE70" s="205"/>
      <c r="LF70" s="205"/>
      <c r="LG70" s="205"/>
      <c r="LH70" s="205"/>
      <c r="LI70" s="205"/>
      <c r="LJ70" s="205"/>
      <c r="LK70" s="205"/>
      <c r="LL70" s="205"/>
      <c r="LM70" s="205"/>
      <c r="LN70" s="205"/>
      <c r="LO70" s="205"/>
      <c r="LP70" s="205"/>
      <c r="LQ70" s="205"/>
      <c r="LR70" s="205"/>
      <c r="LS70" s="205"/>
      <c r="LT70" s="205"/>
      <c r="LU70" s="205"/>
      <c r="LV70" s="205"/>
      <c r="LW70" s="205"/>
      <c r="LX70" s="205"/>
      <c r="LY70" s="205"/>
      <c r="LZ70" s="205"/>
      <c r="MA70" s="205"/>
      <c r="MB70" s="205"/>
      <c r="MC70" s="205"/>
      <c r="MD70" s="205"/>
      <c r="ME70" s="205"/>
      <c r="MF70" s="205"/>
      <c r="MG70" s="205"/>
      <c r="MH70" s="205"/>
      <c r="MI70" s="205"/>
      <c r="MJ70" s="205"/>
      <c r="MK70" s="205"/>
      <c r="ML70" s="205"/>
      <c r="MM70" s="205"/>
      <c r="MN70" s="205"/>
      <c r="MO70" s="205"/>
      <c r="MP70" s="205"/>
      <c r="MQ70" s="205"/>
      <c r="MR70" s="205"/>
      <c r="MS70" s="205"/>
      <c r="MT70" s="205"/>
      <c r="MU70" s="205"/>
      <c r="MV70" s="205"/>
      <c r="MW70" s="205"/>
      <c r="MX70" s="205"/>
      <c r="MY70" s="205"/>
      <c r="MZ70" s="205"/>
      <c r="NA70" s="205"/>
      <c r="NB70" s="205"/>
      <c r="NC70" s="205"/>
      <c r="ND70" s="205"/>
      <c r="NE70" s="205"/>
      <c r="NF70" s="205"/>
      <c r="NG70" s="205"/>
      <c r="NH70" s="205"/>
      <c r="NI70" s="205"/>
      <c r="NJ70" s="205"/>
      <c r="NK70" s="205"/>
      <c r="NL70" s="205"/>
      <c r="NM70" s="205"/>
      <c r="NN70" s="205"/>
      <c r="NO70" s="205"/>
      <c r="NP70" s="205"/>
      <c r="NQ70" s="205"/>
      <c r="NR70" s="205"/>
      <c r="NS70" s="205"/>
      <c r="NT70" s="205"/>
      <c r="NU70" s="205"/>
      <c r="NV70" s="205"/>
      <c r="NW70" s="205"/>
      <c r="NX70" s="205"/>
      <c r="NY70" s="205"/>
      <c r="NZ70" s="205"/>
      <c r="OA70" s="205"/>
      <c r="OB70" s="205"/>
      <c r="OC70" s="205"/>
      <c r="OD70" s="205"/>
      <c r="OE70" s="205"/>
      <c r="OF70" s="205"/>
      <c r="OG70" s="205"/>
      <c r="OH70" s="205"/>
      <c r="OI70" s="205"/>
      <c r="OJ70" s="205"/>
      <c r="OK70" s="205"/>
      <c r="OL70" s="205"/>
      <c r="OM70" s="205"/>
      <c r="ON70" s="205"/>
      <c r="OO70" s="205"/>
      <c r="OP70" s="205"/>
      <c r="OQ70" s="205"/>
      <c r="OR70" s="205"/>
      <c r="OS70" s="205"/>
      <c r="OT70" s="205"/>
      <c r="OU70" s="205"/>
      <c r="OV70" s="205"/>
      <c r="OW70" s="205"/>
      <c r="OX70" s="205"/>
      <c r="OY70" s="205"/>
      <c r="OZ70" s="205"/>
      <c r="PA70" s="205"/>
      <c r="PB70" s="205"/>
      <c r="PC70" s="205"/>
      <c r="PD70" s="205"/>
      <c r="PE70" s="205"/>
      <c r="PF70" s="205"/>
      <c r="PG70" s="205"/>
      <c r="PH70" s="205"/>
      <c r="PI70" s="205"/>
      <c r="PJ70" s="205"/>
      <c r="PK70" s="205"/>
      <c r="PL70" s="205"/>
      <c r="PM70" s="205"/>
      <c r="PN70" s="205"/>
      <c r="PO70" s="205"/>
      <c r="PP70" s="205"/>
      <c r="PQ70" s="205"/>
      <c r="PR70" s="205"/>
      <c r="PS70" s="205"/>
      <c r="PT70" s="205"/>
      <c r="PU70" s="205"/>
      <c r="PV70" s="205"/>
      <c r="PW70" s="205"/>
      <c r="PX70" s="205"/>
      <c r="PY70" s="205"/>
      <c r="PZ70" s="205"/>
      <c r="QA70" s="205"/>
      <c r="QB70" s="205"/>
      <c r="QC70" s="205"/>
      <c r="QD70" s="205"/>
      <c r="QE70" s="205"/>
      <c r="QF70" s="205"/>
      <c r="QG70" s="205"/>
      <c r="QH70" s="205"/>
      <c r="QI70" s="205"/>
      <c r="QJ70" s="205"/>
      <c r="QK70" s="205"/>
      <c r="QL70" s="205"/>
      <c r="QM70" s="205"/>
      <c r="QN70" s="205"/>
      <c r="QO70" s="205"/>
      <c r="QP70" s="205"/>
      <c r="QQ70" s="205"/>
      <c r="QR70" s="205"/>
      <c r="QS70" s="205"/>
      <c r="QT70" s="205"/>
      <c r="QU70" s="205"/>
      <c r="QV70" s="205"/>
      <c r="QW70" s="205"/>
      <c r="QX70" s="205"/>
      <c r="QY70" s="205"/>
      <c r="QZ70" s="205"/>
      <c r="RA70" s="205"/>
      <c r="RB70" s="205"/>
      <c r="RC70" s="205"/>
      <c r="RD70" s="205"/>
      <c r="RE70" s="205"/>
      <c r="RF70" s="205"/>
      <c r="RG70" s="205"/>
      <c r="RH70" s="205"/>
      <c r="RI70" s="205"/>
      <c r="RJ70" s="205"/>
      <c r="RK70" s="205"/>
      <c r="RL70" s="205"/>
      <c r="RM70" s="205"/>
      <c r="RN70" s="205"/>
      <c r="RO70" s="205"/>
      <c r="RP70" s="205"/>
      <c r="RQ70" s="205"/>
      <c r="RR70" s="205"/>
      <c r="RS70" s="205"/>
      <c r="RT70" s="205"/>
      <c r="RU70" s="205"/>
      <c r="RV70" s="205"/>
      <c r="RW70" s="205"/>
      <c r="RX70" s="205"/>
      <c r="RY70" s="205"/>
      <c r="RZ70" s="205"/>
      <c r="SA70" s="205"/>
      <c r="SB70" s="205"/>
      <c r="SC70" s="205"/>
      <c r="SD70" s="205"/>
      <c r="SE70" s="205"/>
      <c r="SF70" s="205"/>
      <c r="SG70" s="205"/>
      <c r="SH70" s="205"/>
      <c r="SI70" s="205"/>
      <c r="SJ70" s="205"/>
      <c r="SK70" s="205"/>
      <c r="SL70" s="205"/>
      <c r="SM70" s="205"/>
      <c r="SN70" s="205"/>
      <c r="SO70" s="205"/>
      <c r="SP70" s="205"/>
      <c r="SQ70" s="205"/>
      <c r="SR70" s="205"/>
      <c r="SS70" s="205"/>
      <c r="ST70" s="205"/>
      <c r="SU70" s="205"/>
      <c r="SV70" s="205"/>
      <c r="SW70" s="205"/>
      <c r="SX70" s="205"/>
      <c r="SY70" s="205"/>
      <c r="SZ70" s="205"/>
      <c r="TA70" s="205"/>
      <c r="TB70" s="205"/>
      <c r="TC70" s="205"/>
      <c r="TD70" s="205"/>
      <c r="TE70" s="205"/>
      <c r="TF70" s="205"/>
      <c r="TG70" s="205"/>
      <c r="TH70" s="205"/>
      <c r="TI70" s="205"/>
      <c r="TJ70" s="205"/>
      <c r="TK70" s="205"/>
      <c r="TL70" s="205"/>
      <c r="TM70" s="205"/>
      <c r="TN70" s="205"/>
      <c r="TO70" s="205"/>
      <c r="TP70" s="205"/>
      <c r="TQ70" s="205"/>
      <c r="TR70" s="205"/>
      <c r="TS70" s="205"/>
      <c r="TT70" s="205"/>
      <c r="TU70" s="205"/>
      <c r="TV70" s="205"/>
      <c r="TW70" s="205"/>
      <c r="TX70" s="205"/>
      <c r="TY70" s="205"/>
      <c r="TZ70" s="205"/>
      <c r="UA70" s="205"/>
      <c r="UB70" s="205"/>
      <c r="UC70" s="205"/>
      <c r="UD70" s="205"/>
      <c r="UE70" s="205"/>
      <c r="UF70" s="205"/>
      <c r="UG70" s="205"/>
      <c r="UH70" s="205"/>
      <c r="UI70" s="205"/>
      <c r="UJ70" s="205"/>
      <c r="UK70" s="205"/>
      <c r="UL70" s="205"/>
      <c r="UM70" s="205"/>
      <c r="UN70" s="205"/>
      <c r="UO70" s="205"/>
      <c r="UP70" s="205"/>
      <c r="UQ70" s="205"/>
      <c r="UR70" s="205"/>
      <c r="US70" s="205"/>
      <c r="UT70" s="205"/>
      <c r="UU70" s="205"/>
      <c r="UV70" s="205"/>
      <c r="UW70" s="205"/>
      <c r="UX70" s="205"/>
      <c r="UY70" s="205"/>
      <c r="UZ70" s="205"/>
      <c r="VA70" s="205"/>
      <c r="VB70" s="205"/>
      <c r="VC70" s="205"/>
      <c r="VD70" s="205"/>
      <c r="VE70" s="205"/>
      <c r="VF70" s="205"/>
      <c r="VG70" s="205"/>
      <c r="VH70" s="205"/>
      <c r="VI70" s="205"/>
      <c r="VJ70" s="205"/>
      <c r="VK70" s="205"/>
      <c r="VL70" s="205"/>
      <c r="VM70" s="205"/>
      <c r="VN70" s="205"/>
      <c r="VO70" s="205"/>
      <c r="VP70" s="205"/>
      <c r="VQ70" s="205"/>
      <c r="VR70" s="205"/>
      <c r="VS70" s="205"/>
      <c r="VT70" s="205"/>
      <c r="VU70" s="205"/>
      <c r="VV70" s="205"/>
      <c r="VW70" s="205"/>
      <c r="VX70" s="205"/>
      <c r="VY70" s="205"/>
      <c r="VZ70" s="205"/>
      <c r="WA70" s="205"/>
      <c r="WB70" s="205"/>
      <c r="WC70" s="205"/>
      <c r="WD70" s="205"/>
      <c r="WE70" s="205"/>
      <c r="WF70" s="205"/>
      <c r="WG70" s="205"/>
      <c r="WH70" s="205"/>
      <c r="WI70" s="205"/>
      <c r="WJ70" s="205"/>
      <c r="WK70" s="205"/>
      <c r="WL70" s="205"/>
      <c r="WM70" s="205"/>
      <c r="WN70" s="205"/>
      <c r="WO70" s="205"/>
      <c r="WP70" s="205"/>
      <c r="WQ70" s="205"/>
      <c r="WR70" s="205"/>
      <c r="WS70" s="205"/>
      <c r="WT70" s="205"/>
      <c r="WU70" s="205"/>
      <c r="WV70" s="205"/>
      <c r="WW70" s="205"/>
      <c r="WX70" s="205"/>
      <c r="WY70" s="205"/>
      <c r="WZ70" s="205"/>
      <c r="XA70" s="205"/>
      <c r="XB70" s="205"/>
      <c r="XC70" s="205"/>
      <c r="XD70" s="205"/>
      <c r="XE70" s="205"/>
      <c r="XF70" s="205"/>
      <c r="XG70" s="205"/>
      <c r="XH70" s="205"/>
      <c r="XI70" s="205"/>
      <c r="XJ70" s="205"/>
      <c r="XK70" s="205"/>
      <c r="XL70" s="205"/>
      <c r="XM70" s="205"/>
      <c r="XN70" s="205"/>
      <c r="XO70" s="205"/>
      <c r="XP70" s="205"/>
      <c r="XQ70" s="205"/>
      <c r="XR70" s="205"/>
      <c r="XS70" s="205"/>
      <c r="XT70" s="205"/>
    </row>
    <row r="71" spans="1:644">
      <c r="E71" s="1778"/>
      <c r="F71" s="1778"/>
    </row>
    <row r="72" spans="1:644">
      <c r="E72" s="1778"/>
      <c r="F72" s="1778"/>
    </row>
    <row r="73" spans="1:644">
      <c r="E73" s="1778"/>
      <c r="F73" s="1778"/>
    </row>
    <row r="74" spans="1:644">
      <c r="E74" s="1778"/>
      <c r="F74" s="1778"/>
    </row>
    <row r="75" spans="1:644" customFormat="1">
      <c r="A75" s="181" t="s">
        <v>11</v>
      </c>
      <c r="B75" s="1836" t="s">
        <v>45</v>
      </c>
      <c r="C75" s="1837"/>
      <c r="D75" s="1837"/>
      <c r="E75" s="1837"/>
      <c r="F75" s="1838"/>
      <c r="G75" s="205"/>
      <c r="H75" s="205"/>
      <c r="I75" s="205"/>
      <c r="J75" s="205"/>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205"/>
      <c r="BD75" s="205"/>
      <c r="BE75" s="205"/>
      <c r="BF75" s="205"/>
      <c r="BG75" s="205"/>
      <c r="BH75" s="205"/>
      <c r="BI75" s="205"/>
      <c r="BJ75" s="205"/>
      <c r="BK75" s="205"/>
      <c r="BL75" s="205"/>
      <c r="BM75" s="205"/>
      <c r="BN75" s="205"/>
      <c r="BO75" s="205"/>
      <c r="BP75" s="205"/>
      <c r="BQ75" s="205"/>
      <c r="BR75" s="205"/>
      <c r="BS75" s="205"/>
      <c r="BT75" s="205"/>
      <c r="BU75" s="205"/>
      <c r="BV75" s="205"/>
      <c r="BW75" s="205"/>
      <c r="BX75" s="205"/>
      <c r="BY75" s="205"/>
      <c r="BZ75" s="205"/>
      <c r="CA75" s="205"/>
      <c r="CB75" s="205"/>
      <c r="CC75" s="205"/>
      <c r="CD75" s="205"/>
      <c r="CE75" s="205"/>
      <c r="CF75" s="205"/>
      <c r="CG75" s="205"/>
      <c r="CH75" s="205"/>
      <c r="CI75" s="205"/>
      <c r="CJ75" s="205"/>
      <c r="CK75" s="205"/>
      <c r="CL75" s="205"/>
      <c r="CM75" s="205"/>
      <c r="CN75" s="205"/>
      <c r="CO75" s="205"/>
      <c r="CP75" s="205"/>
      <c r="CQ75" s="205"/>
      <c r="CR75" s="205"/>
      <c r="CS75" s="205"/>
      <c r="CT75" s="205"/>
      <c r="CU75" s="205"/>
      <c r="CV75" s="205"/>
      <c r="CW75" s="205"/>
      <c r="CX75" s="205"/>
      <c r="CY75" s="205"/>
      <c r="CZ75" s="205"/>
      <c r="DA75" s="205"/>
      <c r="DB75" s="205"/>
      <c r="DC75" s="205"/>
      <c r="DD75" s="205"/>
      <c r="DE75" s="205"/>
      <c r="DF75" s="205"/>
      <c r="DG75" s="205"/>
      <c r="DH75" s="205"/>
      <c r="DI75" s="205"/>
      <c r="DJ75" s="205"/>
      <c r="DK75" s="205"/>
      <c r="DL75" s="205"/>
      <c r="DM75" s="205"/>
      <c r="DN75" s="205"/>
      <c r="DO75" s="205"/>
      <c r="DP75" s="205"/>
      <c r="DQ75" s="205"/>
      <c r="DR75" s="205"/>
      <c r="DS75" s="205"/>
      <c r="DT75" s="205"/>
      <c r="DU75" s="205"/>
      <c r="DV75" s="205"/>
      <c r="DW75" s="205"/>
      <c r="DX75" s="205"/>
      <c r="DY75" s="205"/>
      <c r="DZ75" s="205"/>
      <c r="EA75" s="205"/>
      <c r="EB75" s="205"/>
      <c r="EC75" s="205"/>
      <c r="ED75" s="205"/>
      <c r="EE75" s="205"/>
      <c r="EF75" s="205"/>
      <c r="EG75" s="205"/>
      <c r="EH75" s="205"/>
      <c r="EI75" s="205"/>
      <c r="EJ75" s="205"/>
      <c r="EK75" s="205"/>
      <c r="EL75" s="205"/>
      <c r="EM75" s="205"/>
      <c r="EN75" s="205"/>
      <c r="EO75" s="205"/>
      <c r="EP75" s="205"/>
      <c r="EQ75" s="205"/>
      <c r="ER75" s="205"/>
      <c r="ES75" s="205"/>
      <c r="ET75" s="205"/>
      <c r="EU75" s="205"/>
      <c r="EV75" s="205"/>
      <c r="EW75" s="205"/>
      <c r="EX75" s="205"/>
      <c r="EY75" s="205"/>
      <c r="EZ75" s="205"/>
      <c r="FA75" s="205"/>
      <c r="FB75" s="205"/>
      <c r="FC75" s="205"/>
      <c r="FD75" s="205"/>
      <c r="FE75" s="205"/>
      <c r="FF75" s="205"/>
      <c r="FG75" s="205"/>
      <c r="FH75" s="205"/>
      <c r="FI75" s="205"/>
      <c r="FJ75" s="205"/>
      <c r="FK75" s="205"/>
      <c r="FL75" s="205"/>
      <c r="FM75" s="205"/>
      <c r="FN75" s="205"/>
      <c r="FO75" s="205"/>
      <c r="FP75" s="205"/>
      <c r="FQ75" s="205"/>
      <c r="FR75" s="205"/>
      <c r="FS75" s="205"/>
      <c r="FT75" s="205"/>
      <c r="FU75" s="205"/>
      <c r="FV75" s="205"/>
      <c r="FW75" s="205"/>
      <c r="FX75" s="205"/>
      <c r="FY75" s="205"/>
      <c r="FZ75" s="205"/>
      <c r="GA75" s="205"/>
      <c r="GB75" s="205"/>
      <c r="GC75" s="205"/>
      <c r="GD75" s="205"/>
      <c r="GE75" s="205"/>
      <c r="GF75" s="205"/>
      <c r="GG75" s="205"/>
      <c r="GH75" s="205"/>
      <c r="GI75" s="205"/>
      <c r="GJ75" s="205"/>
      <c r="GK75" s="205"/>
      <c r="GL75" s="205"/>
      <c r="GM75" s="205"/>
      <c r="GN75" s="205"/>
      <c r="GO75" s="205"/>
      <c r="GP75" s="205"/>
      <c r="GQ75" s="205"/>
      <c r="GR75" s="205"/>
      <c r="GS75" s="205"/>
      <c r="GT75" s="205"/>
      <c r="GU75" s="205"/>
      <c r="GV75" s="205"/>
      <c r="GW75" s="205"/>
      <c r="GX75" s="205"/>
      <c r="GY75" s="205"/>
      <c r="GZ75" s="205"/>
      <c r="HA75" s="205"/>
      <c r="HB75" s="205"/>
      <c r="HC75" s="205"/>
      <c r="HD75" s="205"/>
      <c r="HE75" s="205"/>
      <c r="HF75" s="205"/>
      <c r="HG75" s="205"/>
      <c r="HH75" s="205"/>
      <c r="HI75" s="205"/>
      <c r="HJ75" s="205"/>
      <c r="HK75" s="205"/>
      <c r="HL75" s="205"/>
      <c r="HM75" s="205"/>
      <c r="HN75" s="205"/>
      <c r="HO75" s="205"/>
      <c r="HP75" s="205"/>
      <c r="HQ75" s="205"/>
      <c r="HR75" s="205"/>
      <c r="HS75" s="205"/>
      <c r="HT75" s="205"/>
      <c r="HU75" s="205"/>
      <c r="HV75" s="205"/>
      <c r="HW75" s="205"/>
      <c r="HX75" s="205"/>
      <c r="HY75" s="205"/>
      <c r="HZ75" s="205"/>
      <c r="IA75" s="205"/>
      <c r="IB75" s="205"/>
      <c r="IC75" s="205"/>
      <c r="ID75" s="205"/>
      <c r="IE75" s="205"/>
      <c r="IF75" s="205"/>
      <c r="IG75" s="205"/>
      <c r="IH75" s="205"/>
      <c r="II75" s="205"/>
      <c r="IJ75" s="205"/>
      <c r="IK75" s="205"/>
      <c r="IL75" s="205"/>
      <c r="IM75" s="205"/>
      <c r="IN75" s="205"/>
      <c r="IO75" s="205"/>
      <c r="IP75" s="205"/>
      <c r="IQ75" s="205"/>
      <c r="IR75" s="205"/>
      <c r="IS75" s="205"/>
      <c r="IT75" s="205"/>
      <c r="IU75" s="205"/>
      <c r="IV75" s="205"/>
      <c r="IW75" s="205"/>
      <c r="IX75" s="205"/>
      <c r="IY75" s="205"/>
      <c r="IZ75" s="205"/>
      <c r="JA75" s="205"/>
      <c r="JB75" s="205"/>
      <c r="JC75" s="205"/>
      <c r="JD75" s="205"/>
      <c r="JE75" s="205"/>
      <c r="JF75" s="205"/>
      <c r="JG75" s="205"/>
      <c r="JH75" s="205"/>
      <c r="JI75" s="205"/>
      <c r="JJ75" s="205"/>
      <c r="JK75" s="205"/>
      <c r="JL75" s="205"/>
      <c r="JM75" s="205"/>
      <c r="JN75" s="205"/>
      <c r="JO75" s="205"/>
      <c r="JP75" s="205"/>
      <c r="JQ75" s="205"/>
      <c r="JR75" s="205"/>
      <c r="JS75" s="205"/>
      <c r="JT75" s="205"/>
      <c r="JU75" s="205"/>
      <c r="JV75" s="205"/>
      <c r="JW75" s="205"/>
      <c r="JX75" s="205"/>
      <c r="JY75" s="205"/>
      <c r="JZ75" s="205"/>
      <c r="KA75" s="205"/>
      <c r="KB75" s="205"/>
      <c r="KC75" s="205"/>
      <c r="KD75" s="205"/>
      <c r="KE75" s="205"/>
      <c r="KF75" s="205"/>
      <c r="KG75" s="205"/>
      <c r="KH75" s="205"/>
      <c r="KI75" s="205"/>
      <c r="KJ75" s="205"/>
      <c r="KK75" s="205"/>
      <c r="KL75" s="205"/>
      <c r="KM75" s="205"/>
      <c r="KN75" s="205"/>
      <c r="KO75" s="205"/>
      <c r="KP75" s="205"/>
      <c r="KQ75" s="205"/>
      <c r="KR75" s="205"/>
      <c r="KS75" s="205"/>
      <c r="KT75" s="205"/>
      <c r="KU75" s="205"/>
      <c r="KV75" s="205"/>
      <c r="KW75" s="205"/>
      <c r="KX75" s="205"/>
      <c r="KY75" s="205"/>
      <c r="KZ75" s="205"/>
      <c r="LA75" s="205"/>
      <c r="LB75" s="205"/>
      <c r="LC75" s="205"/>
      <c r="LD75" s="205"/>
      <c r="LE75" s="205"/>
      <c r="LF75" s="205"/>
      <c r="LG75" s="205"/>
      <c r="LH75" s="205"/>
      <c r="LI75" s="205"/>
      <c r="LJ75" s="205"/>
      <c r="LK75" s="205"/>
      <c r="LL75" s="205"/>
      <c r="LM75" s="205"/>
      <c r="LN75" s="205"/>
      <c r="LO75" s="205"/>
      <c r="LP75" s="205"/>
      <c r="LQ75" s="205"/>
      <c r="LR75" s="205"/>
      <c r="LS75" s="205"/>
      <c r="LT75" s="205"/>
      <c r="LU75" s="205"/>
      <c r="LV75" s="205"/>
      <c r="LW75" s="205"/>
      <c r="LX75" s="205"/>
      <c r="LY75" s="205"/>
      <c r="LZ75" s="205"/>
      <c r="MA75" s="205"/>
      <c r="MB75" s="205"/>
      <c r="MC75" s="205"/>
      <c r="MD75" s="205"/>
      <c r="ME75" s="205"/>
      <c r="MF75" s="205"/>
      <c r="MG75" s="205"/>
      <c r="MH75" s="205"/>
      <c r="MI75" s="205"/>
      <c r="MJ75" s="205"/>
      <c r="MK75" s="205"/>
      <c r="ML75" s="205"/>
      <c r="MM75" s="205"/>
      <c r="MN75" s="205"/>
      <c r="MO75" s="205"/>
      <c r="MP75" s="205"/>
      <c r="MQ75" s="205"/>
      <c r="MR75" s="205"/>
      <c r="MS75" s="205"/>
      <c r="MT75" s="205"/>
      <c r="MU75" s="205"/>
      <c r="MV75" s="205"/>
      <c r="MW75" s="205"/>
      <c r="MX75" s="205"/>
      <c r="MY75" s="205"/>
      <c r="MZ75" s="205"/>
      <c r="NA75" s="205"/>
      <c r="NB75" s="205"/>
      <c r="NC75" s="205"/>
      <c r="ND75" s="205"/>
      <c r="NE75" s="205"/>
      <c r="NF75" s="205"/>
      <c r="NG75" s="205"/>
      <c r="NH75" s="205"/>
      <c r="NI75" s="205"/>
      <c r="NJ75" s="205"/>
      <c r="NK75" s="205"/>
      <c r="NL75" s="205"/>
      <c r="NM75" s="205"/>
      <c r="NN75" s="205"/>
      <c r="NO75" s="205"/>
      <c r="NP75" s="205"/>
      <c r="NQ75" s="205"/>
      <c r="NR75" s="205"/>
      <c r="NS75" s="205"/>
      <c r="NT75" s="205"/>
      <c r="NU75" s="205"/>
      <c r="NV75" s="205"/>
      <c r="NW75" s="205"/>
      <c r="NX75" s="205"/>
      <c r="NY75" s="205"/>
      <c r="NZ75" s="205"/>
      <c r="OA75" s="205"/>
      <c r="OB75" s="205"/>
      <c r="OC75" s="205"/>
      <c r="OD75" s="205"/>
      <c r="OE75" s="205"/>
      <c r="OF75" s="205"/>
      <c r="OG75" s="205"/>
      <c r="OH75" s="205"/>
      <c r="OI75" s="205"/>
      <c r="OJ75" s="205"/>
      <c r="OK75" s="205"/>
      <c r="OL75" s="205"/>
      <c r="OM75" s="205"/>
      <c r="ON75" s="205"/>
      <c r="OO75" s="205"/>
      <c r="OP75" s="205"/>
      <c r="OQ75" s="205"/>
      <c r="OR75" s="205"/>
      <c r="OS75" s="205"/>
      <c r="OT75" s="205"/>
      <c r="OU75" s="205"/>
      <c r="OV75" s="205"/>
      <c r="OW75" s="205"/>
      <c r="OX75" s="205"/>
      <c r="OY75" s="205"/>
      <c r="OZ75" s="205"/>
      <c r="PA75" s="205"/>
      <c r="PB75" s="205"/>
      <c r="PC75" s="205"/>
      <c r="PD75" s="205"/>
      <c r="PE75" s="205"/>
      <c r="PF75" s="205"/>
      <c r="PG75" s="205"/>
      <c r="PH75" s="205"/>
      <c r="PI75" s="205"/>
      <c r="PJ75" s="205"/>
      <c r="PK75" s="205"/>
      <c r="PL75" s="205"/>
      <c r="PM75" s="205"/>
      <c r="PN75" s="205"/>
      <c r="PO75" s="205"/>
      <c r="PP75" s="205"/>
      <c r="PQ75" s="205"/>
      <c r="PR75" s="205"/>
      <c r="PS75" s="205"/>
      <c r="PT75" s="205"/>
      <c r="PU75" s="205"/>
      <c r="PV75" s="205"/>
      <c r="PW75" s="205"/>
      <c r="PX75" s="205"/>
      <c r="PY75" s="205"/>
      <c r="PZ75" s="205"/>
      <c r="QA75" s="205"/>
      <c r="QB75" s="205"/>
      <c r="QC75" s="205"/>
      <c r="QD75" s="205"/>
      <c r="QE75" s="205"/>
      <c r="QF75" s="205"/>
      <c r="QG75" s="205"/>
      <c r="QH75" s="205"/>
      <c r="QI75" s="205"/>
      <c r="QJ75" s="205"/>
      <c r="QK75" s="205"/>
      <c r="QL75" s="205"/>
      <c r="QM75" s="205"/>
      <c r="QN75" s="205"/>
      <c r="QO75" s="205"/>
      <c r="QP75" s="205"/>
      <c r="QQ75" s="205"/>
      <c r="QR75" s="205"/>
      <c r="QS75" s="205"/>
      <c r="QT75" s="205"/>
      <c r="QU75" s="205"/>
      <c r="QV75" s="205"/>
      <c r="QW75" s="205"/>
      <c r="QX75" s="205"/>
      <c r="QY75" s="205"/>
      <c r="QZ75" s="205"/>
      <c r="RA75" s="205"/>
      <c r="RB75" s="205"/>
      <c r="RC75" s="205"/>
      <c r="RD75" s="205"/>
      <c r="RE75" s="205"/>
      <c r="RF75" s="205"/>
      <c r="RG75" s="205"/>
      <c r="RH75" s="205"/>
      <c r="RI75" s="205"/>
      <c r="RJ75" s="205"/>
      <c r="RK75" s="205"/>
      <c r="RL75" s="205"/>
      <c r="RM75" s="205"/>
      <c r="RN75" s="205"/>
      <c r="RO75" s="205"/>
      <c r="RP75" s="205"/>
      <c r="RQ75" s="205"/>
      <c r="RR75" s="205"/>
      <c r="RS75" s="205"/>
      <c r="RT75" s="205"/>
      <c r="RU75" s="205"/>
      <c r="RV75" s="205"/>
      <c r="RW75" s="205"/>
      <c r="RX75" s="205"/>
      <c r="RY75" s="205"/>
      <c r="RZ75" s="205"/>
      <c r="SA75" s="205"/>
      <c r="SB75" s="205"/>
      <c r="SC75" s="205"/>
      <c r="SD75" s="205"/>
      <c r="SE75" s="205"/>
      <c r="SF75" s="205"/>
      <c r="SG75" s="205"/>
      <c r="SH75" s="205"/>
      <c r="SI75" s="205"/>
      <c r="SJ75" s="205"/>
      <c r="SK75" s="205"/>
      <c r="SL75" s="205"/>
      <c r="SM75" s="205"/>
      <c r="SN75" s="205"/>
      <c r="SO75" s="205"/>
      <c r="SP75" s="205"/>
      <c r="SQ75" s="205"/>
      <c r="SR75" s="205"/>
      <c r="SS75" s="205"/>
      <c r="ST75" s="205"/>
      <c r="SU75" s="205"/>
      <c r="SV75" s="205"/>
      <c r="SW75" s="205"/>
      <c r="SX75" s="205"/>
      <c r="SY75" s="205"/>
      <c r="SZ75" s="205"/>
      <c r="TA75" s="205"/>
      <c r="TB75" s="205"/>
      <c r="TC75" s="205"/>
      <c r="TD75" s="205"/>
      <c r="TE75" s="205"/>
      <c r="TF75" s="205"/>
      <c r="TG75" s="205"/>
      <c r="TH75" s="205"/>
      <c r="TI75" s="205"/>
      <c r="TJ75" s="205"/>
      <c r="TK75" s="205"/>
      <c r="TL75" s="205"/>
      <c r="TM75" s="205"/>
      <c r="TN75" s="205"/>
      <c r="TO75" s="205"/>
      <c r="TP75" s="205"/>
      <c r="TQ75" s="205"/>
      <c r="TR75" s="205"/>
      <c r="TS75" s="205"/>
      <c r="TT75" s="205"/>
      <c r="TU75" s="205"/>
      <c r="TV75" s="205"/>
      <c r="TW75" s="205"/>
      <c r="TX75" s="205"/>
      <c r="TY75" s="205"/>
      <c r="TZ75" s="205"/>
      <c r="UA75" s="205"/>
      <c r="UB75" s="205"/>
      <c r="UC75" s="205"/>
      <c r="UD75" s="205"/>
      <c r="UE75" s="205"/>
      <c r="UF75" s="205"/>
      <c r="UG75" s="205"/>
      <c r="UH75" s="205"/>
      <c r="UI75" s="205"/>
      <c r="UJ75" s="205"/>
      <c r="UK75" s="205"/>
      <c r="UL75" s="205"/>
      <c r="UM75" s="205"/>
      <c r="UN75" s="205"/>
      <c r="UO75" s="205"/>
      <c r="UP75" s="205"/>
      <c r="UQ75" s="205"/>
      <c r="UR75" s="205"/>
      <c r="US75" s="205"/>
      <c r="UT75" s="205"/>
      <c r="UU75" s="205"/>
      <c r="UV75" s="205"/>
      <c r="UW75" s="205"/>
      <c r="UX75" s="205"/>
      <c r="UY75" s="205"/>
      <c r="UZ75" s="205"/>
      <c r="VA75" s="205"/>
      <c r="VB75" s="205"/>
      <c r="VC75" s="205"/>
      <c r="VD75" s="205"/>
      <c r="VE75" s="205"/>
      <c r="VF75" s="205"/>
      <c r="VG75" s="205"/>
      <c r="VH75" s="205"/>
      <c r="VI75" s="205"/>
      <c r="VJ75" s="205"/>
      <c r="VK75" s="205"/>
      <c r="VL75" s="205"/>
      <c r="VM75" s="205"/>
      <c r="VN75" s="205"/>
      <c r="VO75" s="205"/>
      <c r="VP75" s="205"/>
      <c r="VQ75" s="205"/>
      <c r="VR75" s="205"/>
      <c r="VS75" s="205"/>
      <c r="VT75" s="205"/>
      <c r="VU75" s="205"/>
      <c r="VV75" s="205"/>
      <c r="VW75" s="205"/>
      <c r="VX75" s="205"/>
      <c r="VY75" s="205"/>
      <c r="VZ75" s="205"/>
      <c r="WA75" s="205"/>
      <c r="WB75" s="205"/>
      <c r="WC75" s="205"/>
      <c r="WD75" s="205"/>
      <c r="WE75" s="205"/>
      <c r="WF75" s="205"/>
      <c r="WG75" s="205"/>
      <c r="WH75" s="205"/>
      <c r="WI75" s="205"/>
      <c r="WJ75" s="205"/>
      <c r="WK75" s="205"/>
      <c r="WL75" s="205"/>
      <c r="WM75" s="205"/>
      <c r="WN75" s="205"/>
      <c r="WO75" s="205"/>
      <c r="WP75" s="205"/>
      <c r="WQ75" s="205"/>
      <c r="WR75" s="205"/>
      <c r="WS75" s="205"/>
      <c r="WT75" s="205"/>
      <c r="WU75" s="205"/>
      <c r="WV75" s="205"/>
      <c r="WW75" s="205"/>
      <c r="WX75" s="205"/>
      <c r="WY75" s="205"/>
      <c r="WZ75" s="205"/>
      <c r="XA75" s="205"/>
      <c r="XB75" s="205"/>
      <c r="XC75" s="205"/>
      <c r="XD75" s="205"/>
      <c r="XE75" s="205"/>
      <c r="XF75" s="205"/>
      <c r="XG75" s="205"/>
      <c r="XH75" s="205"/>
      <c r="XI75" s="205"/>
      <c r="XJ75" s="205"/>
      <c r="XK75" s="205"/>
      <c r="XL75" s="205"/>
      <c r="XM75" s="205"/>
      <c r="XN75" s="205"/>
      <c r="XO75" s="205"/>
      <c r="XP75" s="205"/>
      <c r="XQ75" s="205"/>
      <c r="XR75" s="205"/>
      <c r="XS75" s="205"/>
      <c r="XT75" s="205"/>
    </row>
    <row r="76" spans="1:644" customFormat="1">
      <c r="A76" s="181" t="s">
        <v>363</v>
      </c>
      <c r="B76" s="1836" t="s">
        <v>46</v>
      </c>
      <c r="C76" s="1837"/>
      <c r="D76" s="1837"/>
      <c r="E76" s="1837"/>
      <c r="F76" s="1838"/>
      <c r="G76" s="205"/>
      <c r="H76" s="205"/>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05"/>
      <c r="AI76" s="205"/>
      <c r="AJ76" s="205"/>
      <c r="AK76" s="205"/>
      <c r="AL76" s="205"/>
      <c r="AM76" s="205"/>
      <c r="AN76" s="205"/>
      <c r="AO76" s="205"/>
      <c r="AP76" s="205"/>
      <c r="AQ76" s="205"/>
      <c r="AR76" s="205"/>
      <c r="AS76" s="205"/>
      <c r="AT76" s="205"/>
      <c r="AU76" s="205"/>
      <c r="AV76" s="205"/>
      <c r="AW76" s="205"/>
      <c r="AX76" s="205"/>
      <c r="AY76" s="205"/>
      <c r="AZ76" s="205"/>
      <c r="BA76" s="205"/>
      <c r="BB76" s="205"/>
      <c r="BC76" s="205"/>
      <c r="BD76" s="205"/>
      <c r="BE76" s="205"/>
      <c r="BF76" s="205"/>
      <c r="BG76" s="205"/>
      <c r="BH76" s="205"/>
      <c r="BI76" s="205"/>
      <c r="BJ76" s="205"/>
      <c r="BK76" s="205"/>
      <c r="BL76" s="205"/>
      <c r="BM76" s="205"/>
      <c r="BN76" s="205"/>
      <c r="BO76" s="205"/>
      <c r="BP76" s="205"/>
      <c r="BQ76" s="205"/>
      <c r="BR76" s="205"/>
      <c r="BS76" s="205"/>
      <c r="BT76" s="205"/>
      <c r="BU76" s="205"/>
      <c r="BV76" s="205"/>
      <c r="BW76" s="205"/>
      <c r="BX76" s="205"/>
      <c r="BY76" s="205"/>
      <c r="BZ76" s="205"/>
      <c r="CA76" s="205"/>
      <c r="CB76" s="205"/>
      <c r="CC76" s="205"/>
      <c r="CD76" s="205"/>
      <c r="CE76" s="205"/>
      <c r="CF76" s="205"/>
      <c r="CG76" s="205"/>
      <c r="CH76" s="205"/>
      <c r="CI76" s="205"/>
      <c r="CJ76" s="205"/>
      <c r="CK76" s="205"/>
      <c r="CL76" s="205"/>
      <c r="CM76" s="205"/>
      <c r="CN76" s="205"/>
      <c r="CO76" s="205"/>
      <c r="CP76" s="205"/>
      <c r="CQ76" s="205"/>
      <c r="CR76" s="205"/>
      <c r="CS76" s="205"/>
      <c r="CT76" s="205"/>
      <c r="CU76" s="205"/>
      <c r="CV76" s="205"/>
      <c r="CW76" s="205"/>
      <c r="CX76" s="205"/>
      <c r="CY76" s="205"/>
      <c r="CZ76" s="205"/>
      <c r="DA76" s="205"/>
      <c r="DB76" s="205"/>
      <c r="DC76" s="205"/>
      <c r="DD76" s="205"/>
      <c r="DE76" s="205"/>
      <c r="DF76" s="205"/>
      <c r="DG76" s="205"/>
      <c r="DH76" s="205"/>
      <c r="DI76" s="205"/>
      <c r="DJ76" s="205"/>
      <c r="DK76" s="205"/>
      <c r="DL76" s="205"/>
      <c r="DM76" s="205"/>
      <c r="DN76" s="205"/>
      <c r="DO76" s="205"/>
      <c r="DP76" s="205"/>
      <c r="DQ76" s="205"/>
      <c r="DR76" s="205"/>
      <c r="DS76" s="205"/>
      <c r="DT76" s="205"/>
      <c r="DU76" s="205"/>
      <c r="DV76" s="205"/>
      <c r="DW76" s="205"/>
      <c r="DX76" s="205"/>
      <c r="DY76" s="205"/>
      <c r="DZ76" s="205"/>
      <c r="EA76" s="205"/>
      <c r="EB76" s="205"/>
      <c r="EC76" s="205"/>
      <c r="ED76" s="205"/>
      <c r="EE76" s="205"/>
      <c r="EF76" s="205"/>
      <c r="EG76" s="205"/>
      <c r="EH76" s="205"/>
      <c r="EI76" s="205"/>
      <c r="EJ76" s="205"/>
      <c r="EK76" s="205"/>
      <c r="EL76" s="205"/>
      <c r="EM76" s="205"/>
      <c r="EN76" s="205"/>
      <c r="EO76" s="205"/>
      <c r="EP76" s="205"/>
      <c r="EQ76" s="205"/>
      <c r="ER76" s="205"/>
      <c r="ES76" s="205"/>
      <c r="ET76" s="205"/>
      <c r="EU76" s="205"/>
      <c r="EV76" s="205"/>
      <c r="EW76" s="205"/>
      <c r="EX76" s="205"/>
      <c r="EY76" s="205"/>
      <c r="EZ76" s="205"/>
      <c r="FA76" s="205"/>
      <c r="FB76" s="205"/>
      <c r="FC76" s="205"/>
      <c r="FD76" s="205"/>
      <c r="FE76" s="205"/>
      <c r="FF76" s="205"/>
      <c r="FG76" s="205"/>
      <c r="FH76" s="205"/>
      <c r="FI76" s="205"/>
      <c r="FJ76" s="205"/>
      <c r="FK76" s="205"/>
      <c r="FL76" s="205"/>
      <c r="FM76" s="205"/>
      <c r="FN76" s="205"/>
      <c r="FO76" s="205"/>
      <c r="FP76" s="205"/>
      <c r="FQ76" s="205"/>
      <c r="FR76" s="205"/>
      <c r="FS76" s="205"/>
      <c r="FT76" s="205"/>
      <c r="FU76" s="205"/>
      <c r="FV76" s="205"/>
      <c r="FW76" s="205"/>
      <c r="FX76" s="205"/>
      <c r="FY76" s="205"/>
      <c r="FZ76" s="205"/>
      <c r="GA76" s="205"/>
      <c r="GB76" s="205"/>
      <c r="GC76" s="205"/>
      <c r="GD76" s="205"/>
      <c r="GE76" s="205"/>
      <c r="GF76" s="205"/>
      <c r="GG76" s="205"/>
      <c r="GH76" s="205"/>
      <c r="GI76" s="205"/>
      <c r="GJ76" s="205"/>
      <c r="GK76" s="205"/>
      <c r="GL76" s="205"/>
      <c r="GM76" s="205"/>
      <c r="GN76" s="205"/>
      <c r="GO76" s="205"/>
      <c r="GP76" s="205"/>
      <c r="GQ76" s="205"/>
      <c r="GR76" s="205"/>
      <c r="GS76" s="205"/>
      <c r="GT76" s="205"/>
      <c r="GU76" s="205"/>
      <c r="GV76" s="205"/>
      <c r="GW76" s="205"/>
      <c r="GX76" s="205"/>
      <c r="GY76" s="205"/>
      <c r="GZ76" s="205"/>
      <c r="HA76" s="205"/>
      <c r="HB76" s="205"/>
      <c r="HC76" s="205"/>
      <c r="HD76" s="205"/>
      <c r="HE76" s="205"/>
      <c r="HF76" s="205"/>
      <c r="HG76" s="205"/>
      <c r="HH76" s="205"/>
      <c r="HI76" s="205"/>
      <c r="HJ76" s="205"/>
      <c r="HK76" s="205"/>
      <c r="HL76" s="205"/>
      <c r="HM76" s="205"/>
      <c r="HN76" s="205"/>
      <c r="HO76" s="205"/>
      <c r="HP76" s="205"/>
      <c r="HQ76" s="205"/>
      <c r="HR76" s="205"/>
      <c r="HS76" s="205"/>
      <c r="HT76" s="205"/>
      <c r="HU76" s="205"/>
      <c r="HV76" s="205"/>
      <c r="HW76" s="205"/>
      <c r="HX76" s="205"/>
      <c r="HY76" s="205"/>
      <c r="HZ76" s="205"/>
      <c r="IA76" s="205"/>
      <c r="IB76" s="205"/>
      <c r="IC76" s="205"/>
      <c r="ID76" s="205"/>
      <c r="IE76" s="205"/>
      <c r="IF76" s="205"/>
      <c r="IG76" s="205"/>
      <c r="IH76" s="205"/>
      <c r="II76" s="205"/>
      <c r="IJ76" s="205"/>
      <c r="IK76" s="205"/>
      <c r="IL76" s="205"/>
      <c r="IM76" s="205"/>
      <c r="IN76" s="205"/>
      <c r="IO76" s="205"/>
      <c r="IP76" s="205"/>
      <c r="IQ76" s="205"/>
      <c r="IR76" s="205"/>
      <c r="IS76" s="205"/>
      <c r="IT76" s="205"/>
      <c r="IU76" s="205"/>
      <c r="IV76" s="205"/>
      <c r="IW76" s="205"/>
      <c r="IX76" s="205"/>
      <c r="IY76" s="205"/>
      <c r="IZ76" s="205"/>
      <c r="JA76" s="205"/>
      <c r="JB76" s="205"/>
      <c r="JC76" s="205"/>
      <c r="JD76" s="205"/>
      <c r="JE76" s="205"/>
      <c r="JF76" s="205"/>
      <c r="JG76" s="205"/>
      <c r="JH76" s="205"/>
      <c r="JI76" s="205"/>
      <c r="JJ76" s="205"/>
      <c r="JK76" s="205"/>
      <c r="JL76" s="205"/>
      <c r="JM76" s="205"/>
      <c r="JN76" s="205"/>
      <c r="JO76" s="205"/>
      <c r="JP76" s="205"/>
      <c r="JQ76" s="205"/>
      <c r="JR76" s="205"/>
      <c r="JS76" s="205"/>
      <c r="JT76" s="205"/>
      <c r="JU76" s="205"/>
      <c r="JV76" s="205"/>
      <c r="JW76" s="205"/>
      <c r="JX76" s="205"/>
      <c r="JY76" s="205"/>
      <c r="JZ76" s="205"/>
      <c r="KA76" s="205"/>
      <c r="KB76" s="205"/>
      <c r="KC76" s="205"/>
      <c r="KD76" s="205"/>
      <c r="KE76" s="205"/>
      <c r="KF76" s="205"/>
      <c r="KG76" s="205"/>
      <c r="KH76" s="205"/>
      <c r="KI76" s="205"/>
      <c r="KJ76" s="205"/>
      <c r="KK76" s="205"/>
      <c r="KL76" s="205"/>
      <c r="KM76" s="205"/>
      <c r="KN76" s="205"/>
      <c r="KO76" s="205"/>
      <c r="KP76" s="205"/>
      <c r="KQ76" s="205"/>
      <c r="KR76" s="205"/>
      <c r="KS76" s="205"/>
      <c r="KT76" s="205"/>
      <c r="KU76" s="205"/>
      <c r="KV76" s="205"/>
      <c r="KW76" s="205"/>
      <c r="KX76" s="205"/>
      <c r="KY76" s="205"/>
      <c r="KZ76" s="205"/>
      <c r="LA76" s="205"/>
      <c r="LB76" s="205"/>
      <c r="LC76" s="205"/>
      <c r="LD76" s="205"/>
      <c r="LE76" s="205"/>
      <c r="LF76" s="205"/>
      <c r="LG76" s="205"/>
      <c r="LH76" s="205"/>
      <c r="LI76" s="205"/>
      <c r="LJ76" s="205"/>
      <c r="LK76" s="205"/>
      <c r="LL76" s="205"/>
      <c r="LM76" s="205"/>
      <c r="LN76" s="205"/>
      <c r="LO76" s="205"/>
      <c r="LP76" s="205"/>
      <c r="LQ76" s="205"/>
      <c r="LR76" s="205"/>
      <c r="LS76" s="205"/>
      <c r="LT76" s="205"/>
      <c r="LU76" s="205"/>
      <c r="LV76" s="205"/>
      <c r="LW76" s="205"/>
      <c r="LX76" s="205"/>
      <c r="LY76" s="205"/>
      <c r="LZ76" s="205"/>
      <c r="MA76" s="205"/>
      <c r="MB76" s="205"/>
      <c r="MC76" s="205"/>
      <c r="MD76" s="205"/>
      <c r="ME76" s="205"/>
      <c r="MF76" s="205"/>
      <c r="MG76" s="205"/>
      <c r="MH76" s="205"/>
      <c r="MI76" s="205"/>
      <c r="MJ76" s="205"/>
      <c r="MK76" s="205"/>
      <c r="ML76" s="205"/>
      <c r="MM76" s="205"/>
      <c r="MN76" s="205"/>
      <c r="MO76" s="205"/>
      <c r="MP76" s="205"/>
      <c r="MQ76" s="205"/>
      <c r="MR76" s="205"/>
      <c r="MS76" s="205"/>
      <c r="MT76" s="205"/>
      <c r="MU76" s="205"/>
      <c r="MV76" s="205"/>
      <c r="MW76" s="205"/>
      <c r="MX76" s="205"/>
      <c r="MY76" s="205"/>
      <c r="MZ76" s="205"/>
      <c r="NA76" s="205"/>
      <c r="NB76" s="205"/>
      <c r="NC76" s="205"/>
      <c r="ND76" s="205"/>
      <c r="NE76" s="205"/>
      <c r="NF76" s="205"/>
      <c r="NG76" s="205"/>
      <c r="NH76" s="205"/>
      <c r="NI76" s="205"/>
      <c r="NJ76" s="205"/>
      <c r="NK76" s="205"/>
      <c r="NL76" s="205"/>
      <c r="NM76" s="205"/>
      <c r="NN76" s="205"/>
      <c r="NO76" s="205"/>
      <c r="NP76" s="205"/>
      <c r="NQ76" s="205"/>
      <c r="NR76" s="205"/>
      <c r="NS76" s="205"/>
      <c r="NT76" s="205"/>
      <c r="NU76" s="205"/>
      <c r="NV76" s="205"/>
      <c r="NW76" s="205"/>
      <c r="NX76" s="205"/>
      <c r="NY76" s="205"/>
      <c r="NZ76" s="205"/>
      <c r="OA76" s="205"/>
      <c r="OB76" s="205"/>
      <c r="OC76" s="205"/>
      <c r="OD76" s="205"/>
      <c r="OE76" s="205"/>
      <c r="OF76" s="205"/>
      <c r="OG76" s="205"/>
      <c r="OH76" s="205"/>
      <c r="OI76" s="205"/>
      <c r="OJ76" s="205"/>
      <c r="OK76" s="205"/>
      <c r="OL76" s="205"/>
      <c r="OM76" s="205"/>
      <c r="ON76" s="205"/>
      <c r="OO76" s="205"/>
      <c r="OP76" s="205"/>
      <c r="OQ76" s="205"/>
      <c r="OR76" s="205"/>
      <c r="OS76" s="205"/>
      <c r="OT76" s="205"/>
      <c r="OU76" s="205"/>
      <c r="OV76" s="205"/>
      <c r="OW76" s="205"/>
      <c r="OX76" s="205"/>
      <c r="OY76" s="205"/>
      <c r="OZ76" s="205"/>
      <c r="PA76" s="205"/>
      <c r="PB76" s="205"/>
      <c r="PC76" s="205"/>
      <c r="PD76" s="205"/>
      <c r="PE76" s="205"/>
      <c r="PF76" s="205"/>
      <c r="PG76" s="205"/>
      <c r="PH76" s="205"/>
      <c r="PI76" s="205"/>
      <c r="PJ76" s="205"/>
      <c r="PK76" s="205"/>
      <c r="PL76" s="205"/>
      <c r="PM76" s="205"/>
      <c r="PN76" s="205"/>
      <c r="PO76" s="205"/>
      <c r="PP76" s="205"/>
      <c r="PQ76" s="205"/>
      <c r="PR76" s="205"/>
      <c r="PS76" s="205"/>
      <c r="PT76" s="205"/>
      <c r="PU76" s="205"/>
      <c r="PV76" s="205"/>
      <c r="PW76" s="205"/>
      <c r="PX76" s="205"/>
      <c r="PY76" s="205"/>
      <c r="PZ76" s="205"/>
      <c r="QA76" s="205"/>
      <c r="QB76" s="205"/>
      <c r="QC76" s="205"/>
      <c r="QD76" s="205"/>
      <c r="QE76" s="205"/>
      <c r="QF76" s="205"/>
      <c r="QG76" s="205"/>
      <c r="QH76" s="205"/>
      <c r="QI76" s="205"/>
      <c r="QJ76" s="205"/>
      <c r="QK76" s="205"/>
      <c r="QL76" s="205"/>
      <c r="QM76" s="205"/>
      <c r="QN76" s="205"/>
      <c r="QO76" s="205"/>
      <c r="QP76" s="205"/>
      <c r="QQ76" s="205"/>
      <c r="QR76" s="205"/>
      <c r="QS76" s="205"/>
      <c r="QT76" s="205"/>
      <c r="QU76" s="205"/>
      <c r="QV76" s="205"/>
      <c r="QW76" s="205"/>
      <c r="QX76" s="205"/>
      <c r="QY76" s="205"/>
      <c r="QZ76" s="205"/>
      <c r="RA76" s="205"/>
      <c r="RB76" s="205"/>
      <c r="RC76" s="205"/>
      <c r="RD76" s="205"/>
      <c r="RE76" s="205"/>
      <c r="RF76" s="205"/>
      <c r="RG76" s="205"/>
      <c r="RH76" s="205"/>
      <c r="RI76" s="205"/>
      <c r="RJ76" s="205"/>
      <c r="RK76" s="205"/>
      <c r="RL76" s="205"/>
      <c r="RM76" s="205"/>
      <c r="RN76" s="205"/>
      <c r="RO76" s="205"/>
      <c r="RP76" s="205"/>
      <c r="RQ76" s="205"/>
      <c r="RR76" s="205"/>
      <c r="RS76" s="205"/>
      <c r="RT76" s="205"/>
      <c r="RU76" s="205"/>
      <c r="RV76" s="205"/>
      <c r="RW76" s="205"/>
      <c r="RX76" s="205"/>
      <c r="RY76" s="205"/>
      <c r="RZ76" s="205"/>
      <c r="SA76" s="205"/>
      <c r="SB76" s="205"/>
      <c r="SC76" s="205"/>
      <c r="SD76" s="205"/>
      <c r="SE76" s="205"/>
      <c r="SF76" s="205"/>
      <c r="SG76" s="205"/>
      <c r="SH76" s="205"/>
      <c r="SI76" s="205"/>
      <c r="SJ76" s="205"/>
      <c r="SK76" s="205"/>
      <c r="SL76" s="205"/>
      <c r="SM76" s="205"/>
      <c r="SN76" s="205"/>
      <c r="SO76" s="205"/>
      <c r="SP76" s="205"/>
      <c r="SQ76" s="205"/>
      <c r="SR76" s="205"/>
      <c r="SS76" s="205"/>
      <c r="ST76" s="205"/>
      <c r="SU76" s="205"/>
      <c r="SV76" s="205"/>
      <c r="SW76" s="205"/>
      <c r="SX76" s="205"/>
      <c r="SY76" s="205"/>
      <c r="SZ76" s="205"/>
      <c r="TA76" s="205"/>
      <c r="TB76" s="205"/>
      <c r="TC76" s="205"/>
      <c r="TD76" s="205"/>
      <c r="TE76" s="205"/>
      <c r="TF76" s="205"/>
      <c r="TG76" s="205"/>
      <c r="TH76" s="205"/>
      <c r="TI76" s="205"/>
      <c r="TJ76" s="205"/>
      <c r="TK76" s="205"/>
      <c r="TL76" s="205"/>
      <c r="TM76" s="205"/>
      <c r="TN76" s="205"/>
      <c r="TO76" s="205"/>
      <c r="TP76" s="205"/>
      <c r="TQ76" s="205"/>
      <c r="TR76" s="205"/>
      <c r="TS76" s="205"/>
      <c r="TT76" s="205"/>
      <c r="TU76" s="205"/>
      <c r="TV76" s="205"/>
      <c r="TW76" s="205"/>
      <c r="TX76" s="205"/>
      <c r="TY76" s="205"/>
      <c r="TZ76" s="205"/>
      <c r="UA76" s="205"/>
      <c r="UB76" s="205"/>
      <c r="UC76" s="205"/>
      <c r="UD76" s="205"/>
      <c r="UE76" s="205"/>
      <c r="UF76" s="205"/>
      <c r="UG76" s="205"/>
      <c r="UH76" s="205"/>
      <c r="UI76" s="205"/>
      <c r="UJ76" s="205"/>
      <c r="UK76" s="205"/>
      <c r="UL76" s="205"/>
      <c r="UM76" s="205"/>
      <c r="UN76" s="205"/>
      <c r="UO76" s="205"/>
      <c r="UP76" s="205"/>
      <c r="UQ76" s="205"/>
      <c r="UR76" s="205"/>
      <c r="US76" s="205"/>
      <c r="UT76" s="205"/>
      <c r="UU76" s="205"/>
      <c r="UV76" s="205"/>
      <c r="UW76" s="205"/>
      <c r="UX76" s="205"/>
      <c r="UY76" s="205"/>
      <c r="UZ76" s="205"/>
      <c r="VA76" s="205"/>
      <c r="VB76" s="205"/>
      <c r="VC76" s="205"/>
      <c r="VD76" s="205"/>
      <c r="VE76" s="205"/>
      <c r="VF76" s="205"/>
      <c r="VG76" s="205"/>
      <c r="VH76" s="205"/>
      <c r="VI76" s="205"/>
      <c r="VJ76" s="205"/>
      <c r="VK76" s="205"/>
      <c r="VL76" s="205"/>
      <c r="VM76" s="205"/>
      <c r="VN76" s="205"/>
      <c r="VO76" s="205"/>
      <c r="VP76" s="205"/>
      <c r="VQ76" s="205"/>
      <c r="VR76" s="205"/>
      <c r="VS76" s="205"/>
      <c r="VT76" s="205"/>
      <c r="VU76" s="205"/>
      <c r="VV76" s="205"/>
      <c r="VW76" s="205"/>
      <c r="VX76" s="205"/>
      <c r="VY76" s="205"/>
      <c r="VZ76" s="205"/>
      <c r="WA76" s="205"/>
      <c r="WB76" s="205"/>
      <c r="WC76" s="205"/>
      <c r="WD76" s="205"/>
      <c r="WE76" s="205"/>
      <c r="WF76" s="205"/>
      <c r="WG76" s="205"/>
      <c r="WH76" s="205"/>
      <c r="WI76" s="205"/>
      <c r="WJ76" s="205"/>
      <c r="WK76" s="205"/>
      <c r="WL76" s="205"/>
      <c r="WM76" s="205"/>
      <c r="WN76" s="205"/>
      <c r="WO76" s="205"/>
      <c r="WP76" s="205"/>
      <c r="WQ76" s="205"/>
      <c r="WR76" s="205"/>
      <c r="WS76" s="205"/>
      <c r="WT76" s="205"/>
      <c r="WU76" s="205"/>
      <c r="WV76" s="205"/>
      <c r="WW76" s="205"/>
      <c r="WX76" s="205"/>
      <c r="WY76" s="205"/>
      <c r="WZ76" s="205"/>
      <c r="XA76" s="205"/>
      <c r="XB76" s="205"/>
      <c r="XC76" s="205"/>
      <c r="XD76" s="205"/>
      <c r="XE76" s="205"/>
      <c r="XF76" s="205"/>
      <c r="XG76" s="205"/>
      <c r="XH76" s="205"/>
      <c r="XI76" s="205"/>
      <c r="XJ76" s="205"/>
      <c r="XK76" s="205"/>
      <c r="XL76" s="205"/>
      <c r="XM76" s="205"/>
      <c r="XN76" s="205"/>
      <c r="XO76" s="205"/>
      <c r="XP76" s="205"/>
      <c r="XQ76" s="205"/>
      <c r="XR76" s="205"/>
      <c r="XS76" s="205"/>
      <c r="XT76" s="205"/>
    </row>
    <row r="77" spans="1:644" customFormat="1">
      <c r="A77" s="181" t="s">
        <v>48</v>
      </c>
      <c r="B77" s="1836" t="s">
        <v>47</v>
      </c>
      <c r="C77" s="1837"/>
      <c r="D77" s="1837"/>
      <c r="E77" s="1837"/>
      <c r="F77" s="1838"/>
      <c r="G77" s="205"/>
      <c r="H77" s="205"/>
      <c r="I77" s="205"/>
      <c r="J77" s="205"/>
      <c r="K77" s="205"/>
      <c r="L77" s="205"/>
      <c r="M77" s="205"/>
      <c r="N77" s="205"/>
      <c r="O77" s="205"/>
      <c r="P77" s="205"/>
      <c r="Q77" s="205"/>
      <c r="R77" s="205"/>
      <c r="S77" s="205"/>
      <c r="T77" s="205"/>
      <c r="U77" s="205"/>
      <c r="V77" s="205"/>
      <c r="W77" s="205"/>
      <c r="X77" s="205"/>
      <c r="Y77" s="205"/>
      <c r="Z77" s="205"/>
      <c r="AA77" s="205"/>
      <c r="AB77" s="205"/>
      <c r="AC77" s="205"/>
      <c r="AD77" s="205"/>
      <c r="AE77" s="205"/>
      <c r="AF77" s="205"/>
      <c r="AG77" s="205"/>
      <c r="AH77" s="205"/>
      <c r="AI77" s="205"/>
      <c r="AJ77" s="205"/>
      <c r="AK77" s="205"/>
      <c r="AL77" s="205"/>
      <c r="AM77" s="205"/>
      <c r="AN77" s="205"/>
      <c r="AO77" s="205"/>
      <c r="AP77" s="205"/>
      <c r="AQ77" s="205"/>
      <c r="AR77" s="205"/>
      <c r="AS77" s="205"/>
      <c r="AT77" s="205"/>
      <c r="AU77" s="205"/>
      <c r="AV77" s="205"/>
      <c r="AW77" s="205"/>
      <c r="AX77" s="205"/>
      <c r="AY77" s="205"/>
      <c r="AZ77" s="205"/>
      <c r="BA77" s="205"/>
      <c r="BB77" s="205"/>
      <c r="BC77" s="205"/>
      <c r="BD77" s="205"/>
      <c r="BE77" s="205"/>
      <c r="BF77" s="205"/>
      <c r="BG77" s="205"/>
      <c r="BH77" s="205"/>
      <c r="BI77" s="205"/>
      <c r="BJ77" s="205"/>
      <c r="BK77" s="205"/>
      <c r="BL77" s="205"/>
      <c r="BM77" s="205"/>
      <c r="BN77" s="205"/>
      <c r="BO77" s="205"/>
      <c r="BP77" s="205"/>
      <c r="BQ77" s="205"/>
      <c r="BR77" s="205"/>
      <c r="BS77" s="205"/>
      <c r="BT77" s="205"/>
      <c r="BU77" s="205"/>
      <c r="BV77" s="205"/>
      <c r="BW77" s="205"/>
      <c r="BX77" s="205"/>
      <c r="BY77" s="205"/>
      <c r="BZ77" s="205"/>
      <c r="CA77" s="205"/>
      <c r="CB77" s="205"/>
      <c r="CC77" s="205"/>
      <c r="CD77" s="205"/>
      <c r="CE77" s="205"/>
      <c r="CF77" s="205"/>
      <c r="CG77" s="205"/>
      <c r="CH77" s="205"/>
      <c r="CI77" s="205"/>
      <c r="CJ77" s="205"/>
      <c r="CK77" s="205"/>
      <c r="CL77" s="205"/>
      <c r="CM77" s="205"/>
      <c r="CN77" s="205"/>
      <c r="CO77" s="205"/>
      <c r="CP77" s="205"/>
      <c r="CQ77" s="205"/>
      <c r="CR77" s="205"/>
      <c r="CS77" s="205"/>
      <c r="CT77" s="205"/>
      <c r="CU77" s="205"/>
      <c r="CV77" s="205"/>
      <c r="CW77" s="205"/>
      <c r="CX77" s="205"/>
      <c r="CY77" s="205"/>
      <c r="CZ77" s="205"/>
      <c r="DA77" s="205"/>
      <c r="DB77" s="205"/>
      <c r="DC77" s="205"/>
      <c r="DD77" s="205"/>
      <c r="DE77" s="205"/>
      <c r="DF77" s="205"/>
      <c r="DG77" s="205"/>
      <c r="DH77" s="205"/>
      <c r="DI77" s="205"/>
      <c r="DJ77" s="205"/>
      <c r="DK77" s="205"/>
      <c r="DL77" s="205"/>
      <c r="DM77" s="205"/>
      <c r="DN77" s="205"/>
      <c r="DO77" s="205"/>
      <c r="DP77" s="205"/>
      <c r="DQ77" s="205"/>
      <c r="DR77" s="205"/>
      <c r="DS77" s="205"/>
      <c r="DT77" s="205"/>
      <c r="DU77" s="205"/>
      <c r="DV77" s="205"/>
      <c r="DW77" s="205"/>
      <c r="DX77" s="205"/>
      <c r="DY77" s="205"/>
      <c r="DZ77" s="205"/>
      <c r="EA77" s="205"/>
      <c r="EB77" s="205"/>
      <c r="EC77" s="205"/>
      <c r="ED77" s="205"/>
      <c r="EE77" s="205"/>
      <c r="EF77" s="205"/>
      <c r="EG77" s="205"/>
      <c r="EH77" s="205"/>
      <c r="EI77" s="205"/>
      <c r="EJ77" s="205"/>
      <c r="EK77" s="205"/>
      <c r="EL77" s="205"/>
      <c r="EM77" s="205"/>
      <c r="EN77" s="205"/>
      <c r="EO77" s="205"/>
      <c r="EP77" s="205"/>
      <c r="EQ77" s="205"/>
      <c r="ER77" s="205"/>
      <c r="ES77" s="205"/>
      <c r="ET77" s="205"/>
      <c r="EU77" s="205"/>
      <c r="EV77" s="205"/>
      <c r="EW77" s="205"/>
      <c r="EX77" s="205"/>
      <c r="EY77" s="205"/>
      <c r="EZ77" s="205"/>
      <c r="FA77" s="205"/>
      <c r="FB77" s="205"/>
      <c r="FC77" s="205"/>
      <c r="FD77" s="205"/>
      <c r="FE77" s="205"/>
      <c r="FF77" s="205"/>
      <c r="FG77" s="205"/>
      <c r="FH77" s="205"/>
      <c r="FI77" s="205"/>
      <c r="FJ77" s="205"/>
      <c r="FK77" s="205"/>
      <c r="FL77" s="205"/>
      <c r="FM77" s="205"/>
      <c r="FN77" s="205"/>
      <c r="FO77" s="205"/>
      <c r="FP77" s="205"/>
      <c r="FQ77" s="205"/>
      <c r="FR77" s="205"/>
      <c r="FS77" s="205"/>
      <c r="FT77" s="205"/>
      <c r="FU77" s="205"/>
      <c r="FV77" s="205"/>
      <c r="FW77" s="205"/>
      <c r="FX77" s="205"/>
      <c r="FY77" s="205"/>
      <c r="FZ77" s="205"/>
      <c r="GA77" s="205"/>
      <c r="GB77" s="205"/>
      <c r="GC77" s="205"/>
      <c r="GD77" s="205"/>
      <c r="GE77" s="205"/>
      <c r="GF77" s="205"/>
      <c r="GG77" s="205"/>
      <c r="GH77" s="205"/>
      <c r="GI77" s="205"/>
      <c r="GJ77" s="205"/>
      <c r="GK77" s="205"/>
      <c r="GL77" s="205"/>
      <c r="GM77" s="205"/>
      <c r="GN77" s="205"/>
      <c r="GO77" s="205"/>
      <c r="GP77" s="205"/>
      <c r="GQ77" s="205"/>
      <c r="GR77" s="205"/>
      <c r="GS77" s="205"/>
      <c r="GT77" s="205"/>
      <c r="GU77" s="205"/>
      <c r="GV77" s="205"/>
      <c r="GW77" s="205"/>
      <c r="GX77" s="205"/>
      <c r="GY77" s="205"/>
      <c r="GZ77" s="205"/>
      <c r="HA77" s="205"/>
      <c r="HB77" s="205"/>
      <c r="HC77" s="205"/>
      <c r="HD77" s="205"/>
      <c r="HE77" s="205"/>
      <c r="HF77" s="205"/>
      <c r="HG77" s="205"/>
      <c r="HH77" s="205"/>
      <c r="HI77" s="205"/>
      <c r="HJ77" s="205"/>
      <c r="HK77" s="205"/>
      <c r="HL77" s="205"/>
      <c r="HM77" s="205"/>
      <c r="HN77" s="205"/>
      <c r="HO77" s="205"/>
      <c r="HP77" s="205"/>
      <c r="HQ77" s="205"/>
      <c r="HR77" s="205"/>
      <c r="HS77" s="205"/>
      <c r="HT77" s="205"/>
      <c r="HU77" s="205"/>
      <c r="HV77" s="205"/>
      <c r="HW77" s="205"/>
      <c r="HX77" s="205"/>
      <c r="HY77" s="205"/>
      <c r="HZ77" s="205"/>
      <c r="IA77" s="205"/>
      <c r="IB77" s="205"/>
      <c r="IC77" s="205"/>
      <c r="ID77" s="205"/>
      <c r="IE77" s="205"/>
      <c r="IF77" s="205"/>
      <c r="IG77" s="205"/>
      <c r="IH77" s="205"/>
      <c r="II77" s="205"/>
      <c r="IJ77" s="205"/>
      <c r="IK77" s="205"/>
      <c r="IL77" s="205"/>
      <c r="IM77" s="205"/>
      <c r="IN77" s="205"/>
      <c r="IO77" s="205"/>
      <c r="IP77" s="205"/>
      <c r="IQ77" s="205"/>
      <c r="IR77" s="205"/>
      <c r="IS77" s="205"/>
      <c r="IT77" s="205"/>
      <c r="IU77" s="205"/>
      <c r="IV77" s="205"/>
      <c r="IW77" s="205"/>
      <c r="IX77" s="205"/>
      <c r="IY77" s="205"/>
      <c r="IZ77" s="205"/>
      <c r="JA77" s="205"/>
      <c r="JB77" s="205"/>
      <c r="JC77" s="205"/>
      <c r="JD77" s="205"/>
      <c r="JE77" s="205"/>
      <c r="JF77" s="205"/>
      <c r="JG77" s="205"/>
      <c r="JH77" s="205"/>
      <c r="JI77" s="205"/>
      <c r="JJ77" s="205"/>
      <c r="JK77" s="205"/>
      <c r="JL77" s="205"/>
      <c r="JM77" s="205"/>
      <c r="JN77" s="205"/>
      <c r="JO77" s="205"/>
      <c r="JP77" s="205"/>
      <c r="JQ77" s="205"/>
      <c r="JR77" s="205"/>
      <c r="JS77" s="205"/>
      <c r="JT77" s="205"/>
      <c r="JU77" s="205"/>
      <c r="JV77" s="205"/>
      <c r="JW77" s="205"/>
      <c r="JX77" s="205"/>
      <c r="JY77" s="205"/>
      <c r="JZ77" s="205"/>
      <c r="KA77" s="205"/>
      <c r="KB77" s="205"/>
      <c r="KC77" s="205"/>
      <c r="KD77" s="205"/>
      <c r="KE77" s="205"/>
      <c r="KF77" s="205"/>
      <c r="KG77" s="205"/>
      <c r="KH77" s="205"/>
      <c r="KI77" s="205"/>
      <c r="KJ77" s="205"/>
      <c r="KK77" s="205"/>
      <c r="KL77" s="205"/>
      <c r="KM77" s="205"/>
      <c r="KN77" s="205"/>
      <c r="KO77" s="205"/>
      <c r="KP77" s="205"/>
      <c r="KQ77" s="205"/>
      <c r="KR77" s="205"/>
      <c r="KS77" s="205"/>
      <c r="KT77" s="205"/>
      <c r="KU77" s="205"/>
      <c r="KV77" s="205"/>
      <c r="KW77" s="205"/>
      <c r="KX77" s="205"/>
      <c r="KY77" s="205"/>
      <c r="KZ77" s="205"/>
      <c r="LA77" s="205"/>
      <c r="LB77" s="205"/>
      <c r="LC77" s="205"/>
      <c r="LD77" s="205"/>
      <c r="LE77" s="205"/>
      <c r="LF77" s="205"/>
      <c r="LG77" s="205"/>
      <c r="LH77" s="205"/>
      <c r="LI77" s="205"/>
      <c r="LJ77" s="205"/>
      <c r="LK77" s="205"/>
      <c r="LL77" s="205"/>
      <c r="LM77" s="205"/>
      <c r="LN77" s="205"/>
      <c r="LO77" s="205"/>
      <c r="LP77" s="205"/>
      <c r="LQ77" s="205"/>
      <c r="LR77" s="205"/>
      <c r="LS77" s="205"/>
      <c r="LT77" s="205"/>
      <c r="LU77" s="205"/>
      <c r="LV77" s="205"/>
      <c r="LW77" s="205"/>
      <c r="LX77" s="205"/>
      <c r="LY77" s="205"/>
      <c r="LZ77" s="205"/>
      <c r="MA77" s="205"/>
      <c r="MB77" s="205"/>
      <c r="MC77" s="205"/>
      <c r="MD77" s="205"/>
      <c r="ME77" s="205"/>
      <c r="MF77" s="205"/>
      <c r="MG77" s="205"/>
      <c r="MH77" s="205"/>
      <c r="MI77" s="205"/>
      <c r="MJ77" s="205"/>
      <c r="MK77" s="205"/>
      <c r="ML77" s="205"/>
      <c r="MM77" s="205"/>
      <c r="MN77" s="205"/>
      <c r="MO77" s="205"/>
      <c r="MP77" s="205"/>
      <c r="MQ77" s="205"/>
      <c r="MR77" s="205"/>
      <c r="MS77" s="205"/>
      <c r="MT77" s="205"/>
      <c r="MU77" s="205"/>
      <c r="MV77" s="205"/>
      <c r="MW77" s="205"/>
      <c r="MX77" s="205"/>
      <c r="MY77" s="205"/>
      <c r="MZ77" s="205"/>
      <c r="NA77" s="205"/>
      <c r="NB77" s="205"/>
      <c r="NC77" s="205"/>
      <c r="ND77" s="205"/>
      <c r="NE77" s="205"/>
      <c r="NF77" s="205"/>
      <c r="NG77" s="205"/>
      <c r="NH77" s="205"/>
      <c r="NI77" s="205"/>
      <c r="NJ77" s="205"/>
      <c r="NK77" s="205"/>
      <c r="NL77" s="205"/>
      <c r="NM77" s="205"/>
      <c r="NN77" s="205"/>
      <c r="NO77" s="205"/>
      <c r="NP77" s="205"/>
      <c r="NQ77" s="205"/>
      <c r="NR77" s="205"/>
      <c r="NS77" s="205"/>
      <c r="NT77" s="205"/>
      <c r="NU77" s="205"/>
      <c r="NV77" s="205"/>
      <c r="NW77" s="205"/>
      <c r="NX77" s="205"/>
      <c r="NY77" s="205"/>
      <c r="NZ77" s="205"/>
      <c r="OA77" s="205"/>
      <c r="OB77" s="205"/>
      <c r="OC77" s="205"/>
      <c r="OD77" s="205"/>
      <c r="OE77" s="205"/>
      <c r="OF77" s="205"/>
      <c r="OG77" s="205"/>
      <c r="OH77" s="205"/>
      <c r="OI77" s="205"/>
      <c r="OJ77" s="205"/>
      <c r="OK77" s="205"/>
      <c r="OL77" s="205"/>
      <c r="OM77" s="205"/>
      <c r="ON77" s="205"/>
      <c r="OO77" s="205"/>
      <c r="OP77" s="205"/>
      <c r="OQ77" s="205"/>
      <c r="OR77" s="205"/>
      <c r="OS77" s="205"/>
      <c r="OT77" s="205"/>
      <c r="OU77" s="205"/>
      <c r="OV77" s="205"/>
      <c r="OW77" s="205"/>
      <c r="OX77" s="205"/>
      <c r="OY77" s="205"/>
      <c r="OZ77" s="205"/>
      <c r="PA77" s="205"/>
      <c r="PB77" s="205"/>
      <c r="PC77" s="205"/>
      <c r="PD77" s="205"/>
      <c r="PE77" s="205"/>
      <c r="PF77" s="205"/>
      <c r="PG77" s="205"/>
      <c r="PH77" s="205"/>
      <c r="PI77" s="205"/>
      <c r="PJ77" s="205"/>
      <c r="PK77" s="205"/>
      <c r="PL77" s="205"/>
      <c r="PM77" s="205"/>
      <c r="PN77" s="205"/>
      <c r="PO77" s="205"/>
      <c r="PP77" s="205"/>
      <c r="PQ77" s="205"/>
      <c r="PR77" s="205"/>
      <c r="PS77" s="205"/>
      <c r="PT77" s="205"/>
      <c r="PU77" s="205"/>
      <c r="PV77" s="205"/>
      <c r="PW77" s="205"/>
      <c r="PX77" s="205"/>
      <c r="PY77" s="205"/>
      <c r="PZ77" s="205"/>
      <c r="QA77" s="205"/>
      <c r="QB77" s="205"/>
      <c r="QC77" s="205"/>
      <c r="QD77" s="205"/>
      <c r="QE77" s="205"/>
      <c r="QF77" s="205"/>
      <c r="QG77" s="205"/>
      <c r="QH77" s="205"/>
      <c r="QI77" s="205"/>
      <c r="QJ77" s="205"/>
      <c r="QK77" s="205"/>
      <c r="QL77" s="205"/>
      <c r="QM77" s="205"/>
      <c r="QN77" s="205"/>
      <c r="QO77" s="205"/>
      <c r="QP77" s="205"/>
      <c r="QQ77" s="205"/>
      <c r="QR77" s="205"/>
      <c r="QS77" s="205"/>
      <c r="QT77" s="205"/>
      <c r="QU77" s="205"/>
      <c r="QV77" s="205"/>
      <c r="QW77" s="205"/>
      <c r="QX77" s="205"/>
      <c r="QY77" s="205"/>
      <c r="QZ77" s="205"/>
      <c r="RA77" s="205"/>
      <c r="RB77" s="205"/>
      <c r="RC77" s="205"/>
      <c r="RD77" s="205"/>
      <c r="RE77" s="205"/>
      <c r="RF77" s="205"/>
      <c r="RG77" s="205"/>
      <c r="RH77" s="205"/>
      <c r="RI77" s="205"/>
      <c r="RJ77" s="205"/>
      <c r="RK77" s="205"/>
      <c r="RL77" s="205"/>
      <c r="RM77" s="205"/>
      <c r="RN77" s="205"/>
      <c r="RO77" s="205"/>
      <c r="RP77" s="205"/>
      <c r="RQ77" s="205"/>
      <c r="RR77" s="205"/>
      <c r="RS77" s="205"/>
      <c r="RT77" s="205"/>
      <c r="RU77" s="205"/>
      <c r="RV77" s="205"/>
      <c r="RW77" s="205"/>
      <c r="RX77" s="205"/>
      <c r="RY77" s="205"/>
      <c r="RZ77" s="205"/>
      <c r="SA77" s="205"/>
      <c r="SB77" s="205"/>
      <c r="SC77" s="205"/>
      <c r="SD77" s="205"/>
      <c r="SE77" s="205"/>
      <c r="SF77" s="205"/>
      <c r="SG77" s="205"/>
      <c r="SH77" s="205"/>
      <c r="SI77" s="205"/>
      <c r="SJ77" s="205"/>
      <c r="SK77" s="205"/>
      <c r="SL77" s="205"/>
      <c r="SM77" s="205"/>
      <c r="SN77" s="205"/>
      <c r="SO77" s="205"/>
      <c r="SP77" s="205"/>
      <c r="SQ77" s="205"/>
      <c r="SR77" s="205"/>
      <c r="SS77" s="205"/>
      <c r="ST77" s="205"/>
      <c r="SU77" s="205"/>
      <c r="SV77" s="205"/>
      <c r="SW77" s="205"/>
      <c r="SX77" s="205"/>
      <c r="SY77" s="205"/>
      <c r="SZ77" s="205"/>
      <c r="TA77" s="205"/>
      <c r="TB77" s="205"/>
      <c r="TC77" s="205"/>
      <c r="TD77" s="205"/>
      <c r="TE77" s="205"/>
      <c r="TF77" s="205"/>
      <c r="TG77" s="205"/>
      <c r="TH77" s="205"/>
      <c r="TI77" s="205"/>
      <c r="TJ77" s="205"/>
      <c r="TK77" s="205"/>
      <c r="TL77" s="205"/>
      <c r="TM77" s="205"/>
      <c r="TN77" s="205"/>
      <c r="TO77" s="205"/>
      <c r="TP77" s="205"/>
      <c r="TQ77" s="205"/>
      <c r="TR77" s="205"/>
      <c r="TS77" s="205"/>
      <c r="TT77" s="205"/>
      <c r="TU77" s="205"/>
      <c r="TV77" s="205"/>
      <c r="TW77" s="205"/>
      <c r="TX77" s="205"/>
      <c r="TY77" s="205"/>
      <c r="TZ77" s="205"/>
      <c r="UA77" s="205"/>
      <c r="UB77" s="205"/>
      <c r="UC77" s="205"/>
      <c r="UD77" s="205"/>
      <c r="UE77" s="205"/>
      <c r="UF77" s="205"/>
      <c r="UG77" s="205"/>
      <c r="UH77" s="205"/>
      <c r="UI77" s="205"/>
      <c r="UJ77" s="205"/>
      <c r="UK77" s="205"/>
      <c r="UL77" s="205"/>
      <c r="UM77" s="205"/>
      <c r="UN77" s="205"/>
      <c r="UO77" s="205"/>
      <c r="UP77" s="205"/>
      <c r="UQ77" s="205"/>
      <c r="UR77" s="205"/>
      <c r="US77" s="205"/>
      <c r="UT77" s="205"/>
      <c r="UU77" s="205"/>
      <c r="UV77" s="205"/>
      <c r="UW77" s="205"/>
      <c r="UX77" s="205"/>
      <c r="UY77" s="205"/>
      <c r="UZ77" s="205"/>
      <c r="VA77" s="205"/>
      <c r="VB77" s="205"/>
      <c r="VC77" s="205"/>
      <c r="VD77" s="205"/>
      <c r="VE77" s="205"/>
      <c r="VF77" s="205"/>
      <c r="VG77" s="205"/>
      <c r="VH77" s="205"/>
      <c r="VI77" s="205"/>
      <c r="VJ77" s="205"/>
      <c r="VK77" s="205"/>
      <c r="VL77" s="205"/>
      <c r="VM77" s="205"/>
      <c r="VN77" s="205"/>
      <c r="VO77" s="205"/>
      <c r="VP77" s="205"/>
      <c r="VQ77" s="205"/>
      <c r="VR77" s="205"/>
      <c r="VS77" s="205"/>
      <c r="VT77" s="205"/>
      <c r="VU77" s="205"/>
      <c r="VV77" s="205"/>
      <c r="VW77" s="205"/>
      <c r="VX77" s="205"/>
      <c r="VY77" s="205"/>
      <c r="VZ77" s="205"/>
      <c r="WA77" s="205"/>
      <c r="WB77" s="205"/>
      <c r="WC77" s="205"/>
      <c r="WD77" s="205"/>
      <c r="WE77" s="205"/>
      <c r="WF77" s="205"/>
      <c r="WG77" s="205"/>
      <c r="WH77" s="205"/>
      <c r="WI77" s="205"/>
      <c r="WJ77" s="205"/>
      <c r="WK77" s="205"/>
      <c r="WL77" s="205"/>
      <c r="WM77" s="205"/>
      <c r="WN77" s="205"/>
      <c r="WO77" s="205"/>
      <c r="WP77" s="205"/>
      <c r="WQ77" s="205"/>
      <c r="WR77" s="205"/>
      <c r="WS77" s="205"/>
      <c r="WT77" s="205"/>
      <c r="WU77" s="205"/>
      <c r="WV77" s="205"/>
      <c r="WW77" s="205"/>
      <c r="WX77" s="205"/>
      <c r="WY77" s="205"/>
      <c r="WZ77" s="205"/>
      <c r="XA77" s="205"/>
      <c r="XB77" s="205"/>
      <c r="XC77" s="205"/>
      <c r="XD77" s="205"/>
      <c r="XE77" s="205"/>
      <c r="XF77" s="205"/>
      <c r="XG77" s="205"/>
      <c r="XH77" s="205"/>
      <c r="XI77" s="205"/>
      <c r="XJ77" s="205"/>
      <c r="XK77" s="205"/>
      <c r="XL77" s="205"/>
      <c r="XM77" s="205"/>
      <c r="XN77" s="205"/>
      <c r="XO77" s="205"/>
      <c r="XP77" s="205"/>
      <c r="XQ77" s="205"/>
      <c r="XR77" s="205"/>
      <c r="XS77" s="205"/>
      <c r="XT77" s="205"/>
    </row>
    <row r="80" spans="1:644" ht="18">
      <c r="A80" s="469" t="s">
        <v>509</v>
      </c>
    </row>
    <row r="81" spans="1:24" ht="12.75" customHeight="1">
      <c r="A81" s="2469" t="s">
        <v>1543</v>
      </c>
      <c r="B81" s="2903" t="str">
        <f>ANNEXES!D25</f>
        <v>Un plan détaillé du personnel comprenant un organigramme de l'année N</v>
      </c>
      <c r="C81" s="2903"/>
      <c r="D81" s="2903"/>
      <c r="E81" s="2903"/>
      <c r="F81" s="2903"/>
      <c r="G81" s="2903"/>
      <c r="H81" s="2903"/>
      <c r="I81" s="2903"/>
      <c r="J81" s="2467"/>
      <c r="K81" s="2467"/>
      <c r="L81" s="2467"/>
      <c r="M81" s="2467"/>
      <c r="N81" s="2467"/>
      <c r="O81" s="2467"/>
      <c r="P81" s="2467"/>
      <c r="Q81" s="2467"/>
      <c r="R81" s="2467"/>
      <c r="S81" s="2467"/>
      <c r="T81" s="2467"/>
      <c r="U81" s="2467"/>
      <c r="V81" s="2467"/>
      <c r="W81" s="2467"/>
      <c r="X81" s="2467"/>
    </row>
    <row r="82" spans="1:24" ht="12.75" customHeight="1">
      <c r="A82" s="2466"/>
      <c r="B82" s="2468"/>
      <c r="C82" s="2468"/>
      <c r="D82" s="2468"/>
      <c r="E82" s="2468"/>
      <c r="F82" s="2468"/>
      <c r="G82" s="2468"/>
      <c r="H82" s="2468"/>
      <c r="I82" s="2468"/>
      <c r="J82" s="2468"/>
    </row>
  </sheetData>
  <mergeCells count="9">
    <mergeCell ref="B81:I81"/>
    <mergeCell ref="S6:V6"/>
    <mergeCell ref="S39:V39"/>
    <mergeCell ref="O6:R6"/>
    <mergeCell ref="C39:F39"/>
    <mergeCell ref="G39:J39"/>
    <mergeCell ref="O39:R39"/>
    <mergeCell ref="C6:F6"/>
    <mergeCell ref="G6:J6"/>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sheetPr published="0">
    <pageSetUpPr fitToPage="1"/>
  </sheetPr>
  <dimension ref="A1:G33"/>
  <sheetViews>
    <sheetView showGridLines="0" zoomScaleNormal="100" zoomScaleSheetLayoutView="100" workbookViewId="0"/>
  </sheetViews>
  <sheetFormatPr baseColWidth="10" defaultColWidth="8.85546875" defaultRowHeight="12.75"/>
  <cols>
    <col min="1" max="1" width="57.140625" bestFit="1" customWidth="1"/>
    <col min="2" max="7" width="16.85546875" customWidth="1"/>
  </cols>
  <sheetData>
    <row r="1" spans="1:7" s="79" customFormat="1" ht="18">
      <c r="A1" s="75" t="s">
        <v>708</v>
      </c>
      <c r="B1" s="75"/>
      <c r="C1" s="75"/>
      <c r="D1" s="78"/>
      <c r="E1" s="78"/>
      <c r="F1" s="78"/>
      <c r="G1" s="78"/>
    </row>
    <row r="2" spans="1:7" s="58" customFormat="1" ht="11.25">
      <c r="A2" s="62" t="str">
        <f>'PAGE DE GARDE'!C8</f>
        <v>GAZ</v>
      </c>
      <c r="B2" s="953" t="str">
        <f>'PAGE DE GARDE'!C10</f>
        <v>REALITE 2015 V0</v>
      </c>
      <c r="C2" s="62"/>
      <c r="D2" s="70"/>
      <c r="E2" s="70"/>
      <c r="F2" s="70"/>
      <c r="G2" s="70"/>
    </row>
    <row r="3" spans="1:7" s="58" customFormat="1" ht="11.25">
      <c r="A3" s="270" t="str">
        <f>'PAGE DE GARDE'!C7</f>
        <v>GRD</v>
      </c>
      <c r="B3" s="73"/>
      <c r="C3" s="62"/>
      <c r="D3" s="70"/>
      <c r="E3" s="70"/>
      <c r="F3" s="70"/>
      <c r="G3" s="70"/>
    </row>
    <row r="4" spans="1:7" ht="13.5" thickBot="1"/>
    <row r="5" spans="1:7" ht="16.5" thickBot="1">
      <c r="A5" s="1844" t="s">
        <v>704</v>
      </c>
      <c r="B5" s="2902" t="str">
        <f>'PAGE DE GARDE'!$B$16</f>
        <v>REALITE 2014</v>
      </c>
      <c r="C5" s="2902"/>
      <c r="D5" s="2902"/>
      <c r="E5" s="2902" t="str">
        <f>'PAGE DE GARDE'!$B$14</f>
        <v>REALITE 2015</v>
      </c>
      <c r="F5" s="2902"/>
      <c r="G5" s="2902"/>
    </row>
    <row r="6" spans="1:7" ht="45.75" thickBot="1">
      <c r="A6" s="1798" t="s">
        <v>59</v>
      </c>
      <c r="B6" s="1841" t="s">
        <v>362</v>
      </c>
      <c r="C6" s="1796" t="s">
        <v>60</v>
      </c>
      <c r="D6" s="1842" t="s">
        <v>61</v>
      </c>
      <c r="E6" s="1795" t="s">
        <v>362</v>
      </c>
      <c r="F6" s="1796" t="s">
        <v>60</v>
      </c>
      <c r="G6" s="1843" t="s">
        <v>61</v>
      </c>
    </row>
    <row r="7" spans="1:7" ht="15">
      <c r="A7" s="1799" t="s">
        <v>62</v>
      </c>
      <c r="B7" s="1802"/>
      <c r="C7" s="1803"/>
      <c r="D7" s="1848"/>
      <c r="E7" s="1802"/>
      <c r="F7" s="1803"/>
      <c r="G7" s="1804"/>
    </row>
    <row r="8" spans="1:7">
      <c r="A8" s="1800" t="s">
        <v>63</v>
      </c>
      <c r="B8" s="1805"/>
      <c r="C8" s="1848"/>
      <c r="D8" s="1848" t="e">
        <f>B8/C8</f>
        <v>#DIV/0!</v>
      </c>
      <c r="E8" s="1805"/>
      <c r="F8" s="1848"/>
      <c r="G8" s="1804" t="e">
        <f>E8/F8</f>
        <v>#DIV/0!</v>
      </c>
    </row>
    <row r="9" spans="1:7">
      <c r="A9" s="1800" t="s">
        <v>64</v>
      </c>
      <c r="B9" s="1807"/>
      <c r="C9" s="1849"/>
      <c r="D9" s="1849" t="e">
        <f>B9/C9</f>
        <v>#DIV/0!</v>
      </c>
      <c r="E9" s="1807"/>
      <c r="F9" s="1849"/>
      <c r="G9" s="1809" t="e">
        <f>E9/F9</f>
        <v>#DIV/0!</v>
      </c>
    </row>
    <row r="10" spans="1:7">
      <c r="A10" s="2194" t="s">
        <v>703</v>
      </c>
      <c r="B10" s="1980"/>
      <c r="C10" s="1981"/>
      <c r="D10" s="1981" t="e">
        <f>B10/C10</f>
        <v>#DIV/0!</v>
      </c>
      <c r="E10" s="1807"/>
      <c r="F10" s="1849"/>
      <c r="G10" s="1809" t="e">
        <f>E10/F10</f>
        <v>#DIV/0!</v>
      </c>
    </row>
    <row r="11" spans="1:7">
      <c r="A11" s="1800" t="s">
        <v>65</v>
      </c>
      <c r="B11" s="1807"/>
      <c r="C11" s="1849"/>
      <c r="D11" s="1849" t="e">
        <f>B11/C11</f>
        <v>#DIV/0!</v>
      </c>
      <c r="E11" s="1807"/>
      <c r="F11" s="1849"/>
      <c r="G11" s="1809" t="e">
        <f>E11/F11</f>
        <v>#DIV/0!</v>
      </c>
    </row>
    <row r="12" spans="1:7">
      <c r="A12" s="1800" t="s">
        <v>66</v>
      </c>
      <c r="B12" s="1807"/>
      <c r="C12" s="1849"/>
      <c r="D12" s="1849" t="e">
        <f>B12/C12</f>
        <v>#DIV/0!</v>
      </c>
      <c r="E12" s="1807"/>
      <c r="F12" s="1849"/>
      <c r="G12" s="1809" t="e">
        <f>E12/F12</f>
        <v>#DIV/0!</v>
      </c>
    </row>
    <row r="13" spans="1:7" ht="13.5" thickBot="1">
      <c r="A13" s="1801"/>
      <c r="B13" s="1810"/>
      <c r="C13" s="1811"/>
      <c r="D13" s="1850"/>
      <c r="E13" s="1810"/>
      <c r="F13" s="1811"/>
      <c r="G13" s="1812"/>
    </row>
    <row r="14" spans="1:7" ht="13.5" thickBot="1">
      <c r="A14" s="1825" t="s">
        <v>1226</v>
      </c>
      <c r="B14" s="1867">
        <f>B8+B9+B11+B12</f>
        <v>0</v>
      </c>
      <c r="C14" s="1867">
        <f>C8+C9+C11+C12</f>
        <v>0</v>
      </c>
      <c r="D14" s="1868" t="e">
        <f>B14/C14</f>
        <v>#DIV/0!</v>
      </c>
      <c r="E14" s="1867">
        <f>E8+E9+E11+E12</f>
        <v>0</v>
      </c>
      <c r="F14" s="1867">
        <f>F8+F9+F11+F12</f>
        <v>0</v>
      </c>
      <c r="G14" s="1827" t="e">
        <f>E14/F14</f>
        <v>#DIV/0!</v>
      </c>
    </row>
    <row r="15" spans="1:7" ht="15">
      <c r="A15" s="1799" t="s">
        <v>68</v>
      </c>
      <c r="B15" s="1851"/>
      <c r="C15" s="1814"/>
      <c r="D15" s="1852"/>
      <c r="E15" s="1853"/>
      <c r="F15" s="1814"/>
      <c r="G15" s="1854"/>
    </row>
    <row r="16" spans="1:7">
      <c r="A16" s="1800" t="s">
        <v>69</v>
      </c>
      <c r="B16" s="1855"/>
      <c r="C16" s="1817"/>
      <c r="D16" s="1856"/>
      <c r="E16" s="1855"/>
      <c r="F16" s="1817"/>
      <c r="G16" s="1857"/>
    </row>
    <row r="17" spans="1:7">
      <c r="A17" s="1800" t="s">
        <v>70</v>
      </c>
      <c r="B17" s="1858"/>
      <c r="C17" s="1820"/>
      <c r="D17" s="1859"/>
      <c r="E17" s="1858"/>
      <c r="F17" s="1820"/>
      <c r="G17" s="1860"/>
    </row>
    <row r="18" spans="1:7" ht="13.5" thickBot="1">
      <c r="A18" s="1801"/>
      <c r="B18" s="1861"/>
      <c r="C18" s="1862"/>
      <c r="D18" s="1863"/>
      <c r="E18" s="1864"/>
      <c r="F18" s="1862"/>
      <c r="G18" s="1865"/>
    </row>
    <row r="19" spans="1:7">
      <c r="A19" s="1845"/>
      <c r="B19" s="1845"/>
      <c r="C19" s="1845"/>
      <c r="D19" s="1845"/>
      <c r="E19" s="1845"/>
      <c r="F19" s="1845"/>
      <c r="G19" s="1845"/>
    </row>
    <row r="20" spans="1:7" ht="13.5" thickBot="1">
      <c r="A20" s="1846"/>
      <c r="B20" s="1847"/>
      <c r="C20" s="1846"/>
      <c r="D20" s="1846"/>
      <c r="E20" s="1846"/>
      <c r="F20" s="1846"/>
      <c r="G20" s="1846"/>
    </row>
    <row r="21" spans="1:7" ht="16.5" thickBot="1">
      <c r="A21" s="1844" t="s">
        <v>705</v>
      </c>
      <c r="B21" s="2902" t="str">
        <f>'PAGE DE GARDE'!$B$16</f>
        <v>REALITE 2014</v>
      </c>
      <c r="C21" s="2902"/>
      <c r="D21" s="2902"/>
      <c r="E21" s="2902" t="str">
        <f>'PAGE DE GARDE'!$B$14</f>
        <v>REALITE 2015</v>
      </c>
      <c r="F21" s="2902"/>
      <c r="G21" s="2902"/>
    </row>
    <row r="22" spans="1:7" ht="45.75" thickBot="1">
      <c r="A22" s="1798" t="s">
        <v>59</v>
      </c>
      <c r="B22" s="1795" t="s">
        <v>362</v>
      </c>
      <c r="C22" s="1796" t="s">
        <v>60</v>
      </c>
      <c r="D22" s="1842" t="s">
        <v>61</v>
      </c>
      <c r="E22" s="1841" t="s">
        <v>362</v>
      </c>
      <c r="F22" s="1796" t="s">
        <v>60</v>
      </c>
      <c r="G22" s="1843" t="s">
        <v>61</v>
      </c>
    </row>
    <row r="23" spans="1:7" ht="15">
      <c r="A23" s="1799" t="s">
        <v>62</v>
      </c>
      <c r="B23" s="1802"/>
      <c r="C23" s="1803"/>
      <c r="D23" s="1848"/>
      <c r="E23" s="1802"/>
      <c r="F23" s="1803"/>
      <c r="G23" s="1804"/>
    </row>
    <row r="24" spans="1:7">
      <c r="A24" s="1800" t="s">
        <v>63</v>
      </c>
      <c r="B24" s="1805"/>
      <c r="C24" s="1806"/>
      <c r="D24" s="1848" t="e">
        <f>B24/C24</f>
        <v>#DIV/0!</v>
      </c>
      <c r="E24" s="1805"/>
      <c r="F24" s="1806"/>
      <c r="G24" s="1804" t="e">
        <f>E24/F24</f>
        <v>#DIV/0!</v>
      </c>
    </row>
    <row r="25" spans="1:7">
      <c r="A25" s="1800" t="s">
        <v>64</v>
      </c>
      <c r="B25" s="1807"/>
      <c r="C25" s="1808"/>
      <c r="D25" s="1849" t="e">
        <f>B25/C25</f>
        <v>#DIV/0!</v>
      </c>
      <c r="E25" s="1807"/>
      <c r="F25" s="1808"/>
      <c r="G25" s="1809" t="e">
        <f>E25/F25</f>
        <v>#DIV/0!</v>
      </c>
    </row>
    <row r="26" spans="1:7">
      <c r="A26" s="1800" t="s">
        <v>65</v>
      </c>
      <c r="B26" s="1807"/>
      <c r="C26" s="1808"/>
      <c r="D26" s="1849" t="e">
        <f>B26/C26</f>
        <v>#DIV/0!</v>
      </c>
      <c r="E26" s="1807"/>
      <c r="F26" s="1808"/>
      <c r="G26" s="1809" t="e">
        <f>E26/F26</f>
        <v>#DIV/0!</v>
      </c>
    </row>
    <row r="27" spans="1:7">
      <c r="A27" s="1800" t="s">
        <v>66</v>
      </c>
      <c r="B27" s="1807"/>
      <c r="C27" s="1808"/>
      <c r="D27" s="1849" t="e">
        <f>B27/C27</f>
        <v>#DIV/0!</v>
      </c>
      <c r="E27" s="1807"/>
      <c r="F27" s="1808"/>
      <c r="G27" s="1809" t="e">
        <f>E27/F27</f>
        <v>#DIV/0!</v>
      </c>
    </row>
    <row r="28" spans="1:7" ht="13.5" thickBot="1">
      <c r="A28" s="1801"/>
      <c r="B28" s="1810"/>
      <c r="C28" s="1811"/>
      <c r="D28" s="1850"/>
      <c r="E28" s="1810"/>
      <c r="F28" s="1811"/>
      <c r="G28" s="1812"/>
    </row>
    <row r="29" spans="1:7" ht="13.5" thickBot="1">
      <c r="A29" s="1825" t="s">
        <v>1227</v>
      </c>
      <c r="B29" s="1867">
        <f>B24+B25+B26+B27</f>
        <v>0</v>
      </c>
      <c r="C29" s="1867">
        <f>C24+C25+C26+C27</f>
        <v>0</v>
      </c>
      <c r="D29" s="1868" t="e">
        <f>B29/C29</f>
        <v>#DIV/0!</v>
      </c>
      <c r="E29" s="1867">
        <f>E24+E25+E26+E27</f>
        <v>0</v>
      </c>
      <c r="F29" s="1867">
        <f>F24+F25+F26+F27</f>
        <v>0</v>
      </c>
      <c r="G29" s="1827" t="e">
        <f>E29/F29</f>
        <v>#DIV/0!</v>
      </c>
    </row>
    <row r="30" spans="1:7" ht="15">
      <c r="A30" s="1799" t="s">
        <v>68</v>
      </c>
      <c r="B30" s="1813"/>
      <c r="C30" s="1814"/>
      <c r="D30" s="1852"/>
      <c r="E30" s="1853"/>
      <c r="F30" s="1814"/>
      <c r="G30" s="1854"/>
    </row>
    <row r="31" spans="1:7">
      <c r="A31" s="1800" t="s">
        <v>69</v>
      </c>
      <c r="B31" s="1816"/>
      <c r="C31" s="1817"/>
      <c r="D31" s="1856"/>
      <c r="E31" s="1855"/>
      <c r="F31" s="1817"/>
      <c r="G31" s="1857"/>
    </row>
    <row r="32" spans="1:7">
      <c r="A32" s="1800" t="s">
        <v>70</v>
      </c>
      <c r="B32" s="1819"/>
      <c r="C32" s="1820"/>
      <c r="D32" s="1859"/>
      <c r="E32" s="1858"/>
      <c r="F32" s="1820"/>
      <c r="G32" s="1860"/>
    </row>
    <row r="33" spans="1:7" ht="13.5" thickBot="1">
      <c r="A33" s="1801"/>
      <c r="B33" s="1822"/>
      <c r="C33" s="1823"/>
      <c r="D33" s="1866"/>
      <c r="E33" s="1864"/>
      <c r="F33" s="1862"/>
      <c r="G33" s="1865"/>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sheetPr published="0"/>
  <dimension ref="A1:I106"/>
  <sheetViews>
    <sheetView showGridLines="0" view="pageBreakPreview" zoomScale="115" zoomScaleNormal="100" zoomScaleSheetLayoutView="115" workbookViewId="0">
      <selection activeCell="E23" sqref="E23"/>
    </sheetView>
  </sheetViews>
  <sheetFormatPr baseColWidth="10" defaultColWidth="9.140625" defaultRowHeight="12.75"/>
  <cols>
    <col min="1" max="1" width="11.28515625" style="486" customWidth="1"/>
    <col min="2" max="2" width="62.42578125" style="486" bestFit="1" customWidth="1"/>
    <col min="3" max="3" width="13.140625" style="486" customWidth="1"/>
    <col min="4" max="4" width="12.5703125" style="486" bestFit="1" customWidth="1"/>
    <col min="5" max="5" width="16.7109375" style="721" bestFit="1" customWidth="1"/>
    <col min="6" max="8" width="16.7109375" style="721" customWidth="1"/>
    <col min="9" max="9" width="19.7109375" style="721" customWidth="1"/>
    <col min="10" max="255" width="9.140625" style="486"/>
    <col min="256" max="256" width="62.42578125" style="486" bestFit="1" customWidth="1"/>
    <col min="257" max="257" width="10.140625" style="486" bestFit="1" customWidth="1"/>
    <col min="258" max="258" width="12.5703125" style="486" bestFit="1" customWidth="1"/>
    <col min="259" max="260" width="16.7109375" style="486" bestFit="1" customWidth="1"/>
    <col min="261" max="511" width="9.140625" style="486"/>
    <col min="512" max="512" width="62.42578125" style="486" bestFit="1" customWidth="1"/>
    <col min="513" max="513" width="10.140625" style="486" bestFit="1" customWidth="1"/>
    <col min="514" max="514" width="12.5703125" style="486" bestFit="1" customWidth="1"/>
    <col min="515" max="516" width="16.7109375" style="486" bestFit="1" customWidth="1"/>
    <col min="517" max="767" width="9.140625" style="486"/>
    <col min="768" max="768" width="62.42578125" style="486" bestFit="1" customWidth="1"/>
    <col min="769" max="769" width="10.140625" style="486" bestFit="1" customWidth="1"/>
    <col min="770" max="770" width="12.5703125" style="486" bestFit="1" customWidth="1"/>
    <col min="771" max="772" width="16.7109375" style="486" bestFit="1" customWidth="1"/>
    <col min="773" max="1023" width="9.140625" style="486"/>
    <col min="1024" max="1024" width="62.42578125" style="486" bestFit="1" customWidth="1"/>
    <col min="1025" max="1025" width="10.140625" style="486" bestFit="1" customWidth="1"/>
    <col min="1026" max="1026" width="12.5703125" style="486" bestFit="1" customWidth="1"/>
    <col min="1027" max="1028" width="16.7109375" style="486" bestFit="1" customWidth="1"/>
    <col min="1029" max="1279" width="9.140625" style="486"/>
    <col min="1280" max="1280" width="62.42578125" style="486" bestFit="1" customWidth="1"/>
    <col min="1281" max="1281" width="10.140625" style="486" bestFit="1" customWidth="1"/>
    <col min="1282" max="1282" width="12.5703125" style="486" bestFit="1" customWidth="1"/>
    <col min="1283" max="1284" width="16.7109375" style="486" bestFit="1" customWidth="1"/>
    <col min="1285" max="1535" width="9.140625" style="486"/>
    <col min="1536" max="1536" width="62.42578125" style="486" bestFit="1" customWidth="1"/>
    <col min="1537" max="1537" width="10.140625" style="486" bestFit="1" customWidth="1"/>
    <col min="1538" max="1538" width="12.5703125" style="486" bestFit="1" customWidth="1"/>
    <col min="1539" max="1540" width="16.7109375" style="486" bestFit="1" customWidth="1"/>
    <col min="1541" max="1791" width="9.140625" style="486"/>
    <col min="1792" max="1792" width="62.42578125" style="486" bestFit="1" customWidth="1"/>
    <col min="1793" max="1793" width="10.140625" style="486" bestFit="1" customWidth="1"/>
    <col min="1794" max="1794" width="12.5703125" style="486" bestFit="1" customWidth="1"/>
    <col min="1795" max="1796" width="16.7109375" style="486" bestFit="1" customWidth="1"/>
    <col min="1797" max="2047" width="9.140625" style="486"/>
    <col min="2048" max="2048" width="62.42578125" style="486" bestFit="1" customWidth="1"/>
    <col min="2049" max="2049" width="10.140625" style="486" bestFit="1" customWidth="1"/>
    <col min="2050" max="2050" width="12.5703125" style="486" bestFit="1" customWidth="1"/>
    <col min="2051" max="2052" width="16.7109375" style="486" bestFit="1" customWidth="1"/>
    <col min="2053" max="2303" width="9.140625" style="486"/>
    <col min="2304" max="2304" width="62.42578125" style="486" bestFit="1" customWidth="1"/>
    <col min="2305" max="2305" width="10.140625" style="486" bestFit="1" customWidth="1"/>
    <col min="2306" max="2306" width="12.5703125" style="486" bestFit="1" customWidth="1"/>
    <col min="2307" max="2308" width="16.7109375" style="486" bestFit="1" customWidth="1"/>
    <col min="2309" max="2559" width="9.140625" style="486"/>
    <col min="2560" max="2560" width="62.42578125" style="486" bestFit="1" customWidth="1"/>
    <col min="2561" max="2561" width="10.140625" style="486" bestFit="1" customWidth="1"/>
    <col min="2562" max="2562" width="12.5703125" style="486" bestFit="1" customWidth="1"/>
    <col min="2563" max="2564" width="16.7109375" style="486" bestFit="1" customWidth="1"/>
    <col min="2565" max="2815" width="9.140625" style="486"/>
    <col min="2816" max="2816" width="62.42578125" style="486" bestFit="1" customWidth="1"/>
    <col min="2817" max="2817" width="10.140625" style="486" bestFit="1" customWidth="1"/>
    <col min="2818" max="2818" width="12.5703125" style="486" bestFit="1" customWidth="1"/>
    <col min="2819" max="2820" width="16.7109375" style="486" bestFit="1" customWidth="1"/>
    <col min="2821" max="3071" width="9.140625" style="486"/>
    <col min="3072" max="3072" width="62.42578125" style="486" bestFit="1" customWidth="1"/>
    <col min="3073" max="3073" width="10.140625" style="486" bestFit="1" customWidth="1"/>
    <col min="3074" max="3074" width="12.5703125" style="486" bestFit="1" customWidth="1"/>
    <col min="3075" max="3076" width="16.7109375" style="486" bestFit="1" customWidth="1"/>
    <col min="3077" max="3327" width="9.140625" style="486"/>
    <col min="3328" max="3328" width="62.42578125" style="486" bestFit="1" customWidth="1"/>
    <col min="3329" max="3329" width="10.140625" style="486" bestFit="1" customWidth="1"/>
    <col min="3330" max="3330" width="12.5703125" style="486" bestFit="1" customWidth="1"/>
    <col min="3331" max="3332" width="16.7109375" style="486" bestFit="1" customWidth="1"/>
    <col min="3333" max="3583" width="9.140625" style="486"/>
    <col min="3584" max="3584" width="62.42578125" style="486" bestFit="1" customWidth="1"/>
    <col min="3585" max="3585" width="10.140625" style="486" bestFit="1" customWidth="1"/>
    <col min="3586" max="3586" width="12.5703125" style="486" bestFit="1" customWidth="1"/>
    <col min="3587" max="3588" width="16.7109375" style="486" bestFit="1" customWidth="1"/>
    <col min="3589" max="3839" width="9.140625" style="486"/>
    <col min="3840" max="3840" width="62.42578125" style="486" bestFit="1" customWidth="1"/>
    <col min="3841" max="3841" width="10.140625" style="486" bestFit="1" customWidth="1"/>
    <col min="3842" max="3842" width="12.5703125" style="486" bestFit="1" customWidth="1"/>
    <col min="3843" max="3844" width="16.7109375" style="486" bestFit="1" customWidth="1"/>
    <col min="3845" max="4095" width="9.140625" style="486"/>
    <col min="4096" max="4096" width="62.42578125" style="486" bestFit="1" customWidth="1"/>
    <col min="4097" max="4097" width="10.140625" style="486" bestFit="1" customWidth="1"/>
    <col min="4098" max="4098" width="12.5703125" style="486" bestFit="1" customWidth="1"/>
    <col min="4099" max="4100" width="16.7109375" style="486" bestFit="1" customWidth="1"/>
    <col min="4101" max="4351" width="9.140625" style="486"/>
    <col min="4352" max="4352" width="62.42578125" style="486" bestFit="1" customWidth="1"/>
    <col min="4353" max="4353" width="10.140625" style="486" bestFit="1" customWidth="1"/>
    <col min="4354" max="4354" width="12.5703125" style="486" bestFit="1" customWidth="1"/>
    <col min="4355" max="4356" width="16.7109375" style="486" bestFit="1" customWidth="1"/>
    <col min="4357" max="4607" width="9.140625" style="486"/>
    <col min="4608" max="4608" width="62.42578125" style="486" bestFit="1" customWidth="1"/>
    <col min="4609" max="4609" width="10.140625" style="486" bestFit="1" customWidth="1"/>
    <col min="4610" max="4610" width="12.5703125" style="486" bestFit="1" customWidth="1"/>
    <col min="4611" max="4612" width="16.7109375" style="486" bestFit="1" customWidth="1"/>
    <col min="4613" max="4863" width="9.140625" style="486"/>
    <col min="4864" max="4864" width="62.42578125" style="486" bestFit="1" customWidth="1"/>
    <col min="4865" max="4865" width="10.140625" style="486" bestFit="1" customWidth="1"/>
    <col min="4866" max="4866" width="12.5703125" style="486" bestFit="1" customWidth="1"/>
    <col min="4867" max="4868" width="16.7109375" style="486" bestFit="1" customWidth="1"/>
    <col min="4869" max="5119" width="9.140625" style="486"/>
    <col min="5120" max="5120" width="62.42578125" style="486" bestFit="1" customWidth="1"/>
    <col min="5121" max="5121" width="10.140625" style="486" bestFit="1" customWidth="1"/>
    <col min="5122" max="5122" width="12.5703125" style="486" bestFit="1" customWidth="1"/>
    <col min="5123" max="5124" width="16.7109375" style="486" bestFit="1" customWidth="1"/>
    <col min="5125" max="5375" width="9.140625" style="486"/>
    <col min="5376" max="5376" width="62.42578125" style="486" bestFit="1" customWidth="1"/>
    <col min="5377" max="5377" width="10.140625" style="486" bestFit="1" customWidth="1"/>
    <col min="5378" max="5378" width="12.5703125" style="486" bestFit="1" customWidth="1"/>
    <col min="5379" max="5380" width="16.7109375" style="486" bestFit="1" customWidth="1"/>
    <col min="5381" max="5631" width="9.140625" style="486"/>
    <col min="5632" max="5632" width="62.42578125" style="486" bestFit="1" customWidth="1"/>
    <col min="5633" max="5633" width="10.140625" style="486" bestFit="1" customWidth="1"/>
    <col min="5634" max="5634" width="12.5703125" style="486" bestFit="1" customWidth="1"/>
    <col min="5635" max="5636" width="16.7109375" style="486" bestFit="1" customWidth="1"/>
    <col min="5637" max="5887" width="9.140625" style="486"/>
    <col min="5888" max="5888" width="62.42578125" style="486" bestFit="1" customWidth="1"/>
    <col min="5889" max="5889" width="10.140625" style="486" bestFit="1" customWidth="1"/>
    <col min="5890" max="5890" width="12.5703125" style="486" bestFit="1" customWidth="1"/>
    <col min="5891" max="5892" width="16.7109375" style="486" bestFit="1" customWidth="1"/>
    <col min="5893" max="6143" width="9.140625" style="486"/>
    <col min="6144" max="6144" width="62.42578125" style="486" bestFit="1" customWidth="1"/>
    <col min="6145" max="6145" width="10.140625" style="486" bestFit="1" customWidth="1"/>
    <col min="6146" max="6146" width="12.5703125" style="486" bestFit="1" customWidth="1"/>
    <col min="6147" max="6148" width="16.7109375" style="486" bestFit="1" customWidth="1"/>
    <col min="6149" max="6399" width="9.140625" style="486"/>
    <col min="6400" max="6400" width="62.42578125" style="486" bestFit="1" customWidth="1"/>
    <col min="6401" max="6401" width="10.140625" style="486" bestFit="1" customWidth="1"/>
    <col min="6402" max="6402" width="12.5703125" style="486" bestFit="1" customWidth="1"/>
    <col min="6403" max="6404" width="16.7109375" style="486" bestFit="1" customWidth="1"/>
    <col min="6405" max="6655" width="9.140625" style="486"/>
    <col min="6656" max="6656" width="62.42578125" style="486" bestFit="1" customWidth="1"/>
    <col min="6657" max="6657" width="10.140625" style="486" bestFit="1" customWidth="1"/>
    <col min="6658" max="6658" width="12.5703125" style="486" bestFit="1" customWidth="1"/>
    <col min="6659" max="6660" width="16.7109375" style="486" bestFit="1" customWidth="1"/>
    <col min="6661" max="6911" width="9.140625" style="486"/>
    <col min="6912" max="6912" width="62.42578125" style="486" bestFit="1" customWidth="1"/>
    <col min="6913" max="6913" width="10.140625" style="486" bestFit="1" customWidth="1"/>
    <col min="6914" max="6914" width="12.5703125" style="486" bestFit="1" customWidth="1"/>
    <col min="6915" max="6916" width="16.7109375" style="486" bestFit="1" customWidth="1"/>
    <col min="6917" max="7167" width="9.140625" style="486"/>
    <col min="7168" max="7168" width="62.42578125" style="486" bestFit="1" customWidth="1"/>
    <col min="7169" max="7169" width="10.140625" style="486" bestFit="1" customWidth="1"/>
    <col min="7170" max="7170" width="12.5703125" style="486" bestFit="1" customWidth="1"/>
    <col min="7171" max="7172" width="16.7109375" style="486" bestFit="1" customWidth="1"/>
    <col min="7173" max="7423" width="9.140625" style="486"/>
    <col min="7424" max="7424" width="62.42578125" style="486" bestFit="1" customWidth="1"/>
    <col min="7425" max="7425" width="10.140625" style="486" bestFit="1" customWidth="1"/>
    <col min="7426" max="7426" width="12.5703125" style="486" bestFit="1" customWidth="1"/>
    <col min="7427" max="7428" width="16.7109375" style="486" bestFit="1" customWidth="1"/>
    <col min="7429" max="7679" width="9.140625" style="486"/>
    <col min="7680" max="7680" width="62.42578125" style="486" bestFit="1" customWidth="1"/>
    <col min="7681" max="7681" width="10.140625" style="486" bestFit="1" customWidth="1"/>
    <col min="7682" max="7682" width="12.5703125" style="486" bestFit="1" customWidth="1"/>
    <col min="7683" max="7684" width="16.7109375" style="486" bestFit="1" customWidth="1"/>
    <col min="7685" max="7935" width="9.140625" style="486"/>
    <col min="7936" max="7936" width="62.42578125" style="486" bestFit="1" customWidth="1"/>
    <col min="7937" max="7937" width="10.140625" style="486" bestFit="1" customWidth="1"/>
    <col min="7938" max="7938" width="12.5703125" style="486" bestFit="1" customWidth="1"/>
    <col min="7939" max="7940" width="16.7109375" style="486" bestFit="1" customWidth="1"/>
    <col min="7941" max="8191" width="9.140625" style="486"/>
    <col min="8192" max="8192" width="62.42578125" style="486" bestFit="1" customWidth="1"/>
    <col min="8193" max="8193" width="10.140625" style="486" bestFit="1" customWidth="1"/>
    <col min="8194" max="8194" width="12.5703125" style="486" bestFit="1" customWidth="1"/>
    <col min="8195" max="8196" width="16.7109375" style="486" bestFit="1" customWidth="1"/>
    <col min="8197" max="8447" width="9.140625" style="486"/>
    <col min="8448" max="8448" width="62.42578125" style="486" bestFit="1" customWidth="1"/>
    <col min="8449" max="8449" width="10.140625" style="486" bestFit="1" customWidth="1"/>
    <col min="8450" max="8450" width="12.5703125" style="486" bestFit="1" customWidth="1"/>
    <col min="8451" max="8452" width="16.7109375" style="486" bestFit="1" customWidth="1"/>
    <col min="8453" max="8703" width="9.140625" style="486"/>
    <col min="8704" max="8704" width="62.42578125" style="486" bestFit="1" customWidth="1"/>
    <col min="8705" max="8705" width="10.140625" style="486" bestFit="1" customWidth="1"/>
    <col min="8706" max="8706" width="12.5703125" style="486" bestFit="1" customWidth="1"/>
    <col min="8707" max="8708" width="16.7109375" style="486" bestFit="1" customWidth="1"/>
    <col min="8709" max="8959" width="9.140625" style="486"/>
    <col min="8960" max="8960" width="62.42578125" style="486" bestFit="1" customWidth="1"/>
    <col min="8961" max="8961" width="10.140625" style="486" bestFit="1" customWidth="1"/>
    <col min="8962" max="8962" width="12.5703125" style="486" bestFit="1" customWidth="1"/>
    <col min="8963" max="8964" width="16.7109375" style="486" bestFit="1" customWidth="1"/>
    <col min="8965" max="9215" width="9.140625" style="486"/>
    <col min="9216" max="9216" width="62.42578125" style="486" bestFit="1" customWidth="1"/>
    <col min="9217" max="9217" width="10.140625" style="486" bestFit="1" customWidth="1"/>
    <col min="9218" max="9218" width="12.5703125" style="486" bestFit="1" customWidth="1"/>
    <col min="9219" max="9220" width="16.7109375" style="486" bestFit="1" customWidth="1"/>
    <col min="9221" max="9471" width="9.140625" style="486"/>
    <col min="9472" max="9472" width="62.42578125" style="486" bestFit="1" customWidth="1"/>
    <col min="9473" max="9473" width="10.140625" style="486" bestFit="1" customWidth="1"/>
    <col min="9474" max="9474" width="12.5703125" style="486" bestFit="1" customWidth="1"/>
    <col min="9475" max="9476" width="16.7109375" style="486" bestFit="1" customWidth="1"/>
    <col min="9477" max="9727" width="9.140625" style="486"/>
    <col min="9728" max="9728" width="62.42578125" style="486" bestFit="1" customWidth="1"/>
    <col min="9729" max="9729" width="10.140625" style="486" bestFit="1" customWidth="1"/>
    <col min="9730" max="9730" width="12.5703125" style="486" bestFit="1" customWidth="1"/>
    <col min="9731" max="9732" width="16.7109375" style="486" bestFit="1" customWidth="1"/>
    <col min="9733" max="9983" width="9.140625" style="486"/>
    <col min="9984" max="9984" width="62.42578125" style="486" bestFit="1" customWidth="1"/>
    <col min="9985" max="9985" width="10.140625" style="486" bestFit="1" customWidth="1"/>
    <col min="9986" max="9986" width="12.5703125" style="486" bestFit="1" customWidth="1"/>
    <col min="9987" max="9988" width="16.7109375" style="486" bestFit="1" customWidth="1"/>
    <col min="9989" max="10239" width="9.140625" style="486"/>
    <col min="10240" max="10240" width="62.42578125" style="486" bestFit="1" customWidth="1"/>
    <col min="10241" max="10241" width="10.140625" style="486" bestFit="1" customWidth="1"/>
    <col min="10242" max="10242" width="12.5703125" style="486" bestFit="1" customWidth="1"/>
    <col min="10243" max="10244" width="16.7109375" style="486" bestFit="1" customWidth="1"/>
    <col min="10245" max="10495" width="9.140625" style="486"/>
    <col min="10496" max="10496" width="62.42578125" style="486" bestFit="1" customWidth="1"/>
    <col min="10497" max="10497" width="10.140625" style="486" bestFit="1" customWidth="1"/>
    <col min="10498" max="10498" width="12.5703125" style="486" bestFit="1" customWidth="1"/>
    <col min="10499" max="10500" width="16.7109375" style="486" bestFit="1" customWidth="1"/>
    <col min="10501" max="10751" width="9.140625" style="486"/>
    <col min="10752" max="10752" width="62.42578125" style="486" bestFit="1" customWidth="1"/>
    <col min="10753" max="10753" width="10.140625" style="486" bestFit="1" customWidth="1"/>
    <col min="10754" max="10754" width="12.5703125" style="486" bestFit="1" customWidth="1"/>
    <col min="10755" max="10756" width="16.7109375" style="486" bestFit="1" customWidth="1"/>
    <col min="10757" max="11007" width="9.140625" style="486"/>
    <col min="11008" max="11008" width="62.42578125" style="486" bestFit="1" customWidth="1"/>
    <col min="11009" max="11009" width="10.140625" style="486" bestFit="1" customWidth="1"/>
    <col min="11010" max="11010" width="12.5703125" style="486" bestFit="1" customWidth="1"/>
    <col min="11011" max="11012" width="16.7109375" style="486" bestFit="1" customWidth="1"/>
    <col min="11013" max="11263" width="9.140625" style="486"/>
    <col min="11264" max="11264" width="62.42578125" style="486" bestFit="1" customWidth="1"/>
    <col min="11265" max="11265" width="10.140625" style="486" bestFit="1" customWidth="1"/>
    <col min="11266" max="11266" width="12.5703125" style="486" bestFit="1" customWidth="1"/>
    <col min="11267" max="11268" width="16.7109375" style="486" bestFit="1" customWidth="1"/>
    <col min="11269" max="11519" width="9.140625" style="486"/>
    <col min="11520" max="11520" width="62.42578125" style="486" bestFit="1" customWidth="1"/>
    <col min="11521" max="11521" width="10.140625" style="486" bestFit="1" customWidth="1"/>
    <col min="11522" max="11522" width="12.5703125" style="486" bestFit="1" customWidth="1"/>
    <col min="11523" max="11524" width="16.7109375" style="486" bestFit="1" customWidth="1"/>
    <col min="11525" max="11775" width="9.140625" style="486"/>
    <col min="11776" max="11776" width="62.42578125" style="486" bestFit="1" customWidth="1"/>
    <col min="11777" max="11777" width="10.140625" style="486" bestFit="1" customWidth="1"/>
    <col min="11778" max="11778" width="12.5703125" style="486" bestFit="1" customWidth="1"/>
    <col min="11779" max="11780" width="16.7109375" style="486" bestFit="1" customWidth="1"/>
    <col min="11781" max="12031" width="9.140625" style="486"/>
    <col min="12032" max="12032" width="62.42578125" style="486" bestFit="1" customWidth="1"/>
    <col min="12033" max="12033" width="10.140625" style="486" bestFit="1" customWidth="1"/>
    <col min="12034" max="12034" width="12.5703125" style="486" bestFit="1" customWidth="1"/>
    <col min="12035" max="12036" width="16.7109375" style="486" bestFit="1" customWidth="1"/>
    <col min="12037" max="12287" width="9.140625" style="486"/>
    <col min="12288" max="12288" width="62.42578125" style="486" bestFit="1" customWidth="1"/>
    <col min="12289" max="12289" width="10.140625" style="486" bestFit="1" customWidth="1"/>
    <col min="12290" max="12290" width="12.5703125" style="486" bestFit="1" customWidth="1"/>
    <col min="12291" max="12292" width="16.7109375" style="486" bestFit="1" customWidth="1"/>
    <col min="12293" max="12543" width="9.140625" style="486"/>
    <col min="12544" max="12544" width="62.42578125" style="486" bestFit="1" customWidth="1"/>
    <col min="12545" max="12545" width="10.140625" style="486" bestFit="1" customWidth="1"/>
    <col min="12546" max="12546" width="12.5703125" style="486" bestFit="1" customWidth="1"/>
    <col min="12547" max="12548" width="16.7109375" style="486" bestFit="1" customWidth="1"/>
    <col min="12549" max="12799" width="9.140625" style="486"/>
    <col min="12800" max="12800" width="62.42578125" style="486" bestFit="1" customWidth="1"/>
    <col min="12801" max="12801" width="10.140625" style="486" bestFit="1" customWidth="1"/>
    <col min="12802" max="12802" width="12.5703125" style="486" bestFit="1" customWidth="1"/>
    <col min="12803" max="12804" width="16.7109375" style="486" bestFit="1" customWidth="1"/>
    <col min="12805" max="13055" width="9.140625" style="486"/>
    <col min="13056" max="13056" width="62.42578125" style="486" bestFit="1" customWidth="1"/>
    <col min="13057" max="13057" width="10.140625" style="486" bestFit="1" customWidth="1"/>
    <col min="13058" max="13058" width="12.5703125" style="486" bestFit="1" customWidth="1"/>
    <col min="13059" max="13060" width="16.7109375" style="486" bestFit="1" customWidth="1"/>
    <col min="13061" max="13311" width="9.140625" style="486"/>
    <col min="13312" max="13312" width="62.42578125" style="486" bestFit="1" customWidth="1"/>
    <col min="13313" max="13313" width="10.140625" style="486" bestFit="1" customWidth="1"/>
    <col min="13314" max="13314" width="12.5703125" style="486" bestFit="1" customWidth="1"/>
    <col min="13315" max="13316" width="16.7109375" style="486" bestFit="1" customWidth="1"/>
    <col min="13317" max="13567" width="9.140625" style="486"/>
    <col min="13568" max="13568" width="62.42578125" style="486" bestFit="1" customWidth="1"/>
    <col min="13569" max="13569" width="10.140625" style="486" bestFit="1" customWidth="1"/>
    <col min="13570" max="13570" width="12.5703125" style="486" bestFit="1" customWidth="1"/>
    <col min="13571" max="13572" width="16.7109375" style="486" bestFit="1" customWidth="1"/>
    <col min="13573" max="13823" width="9.140625" style="486"/>
    <col min="13824" max="13824" width="62.42578125" style="486" bestFit="1" customWidth="1"/>
    <col min="13825" max="13825" width="10.140625" style="486" bestFit="1" customWidth="1"/>
    <col min="13826" max="13826" width="12.5703125" style="486" bestFit="1" customWidth="1"/>
    <col min="13827" max="13828" width="16.7109375" style="486" bestFit="1" customWidth="1"/>
    <col min="13829" max="14079" width="9.140625" style="486"/>
    <col min="14080" max="14080" width="62.42578125" style="486" bestFit="1" customWidth="1"/>
    <col min="14081" max="14081" width="10.140625" style="486" bestFit="1" customWidth="1"/>
    <col min="14082" max="14082" width="12.5703125" style="486" bestFit="1" customWidth="1"/>
    <col min="14083" max="14084" width="16.7109375" style="486" bestFit="1" customWidth="1"/>
    <col min="14085" max="14335" width="9.140625" style="486"/>
    <col min="14336" max="14336" width="62.42578125" style="486" bestFit="1" customWidth="1"/>
    <col min="14337" max="14337" width="10.140625" style="486" bestFit="1" customWidth="1"/>
    <col min="14338" max="14338" width="12.5703125" style="486" bestFit="1" customWidth="1"/>
    <col min="14339" max="14340" width="16.7109375" style="486" bestFit="1" customWidth="1"/>
    <col min="14341" max="14591" width="9.140625" style="486"/>
    <col min="14592" max="14592" width="62.42578125" style="486" bestFit="1" customWidth="1"/>
    <col min="14593" max="14593" width="10.140625" style="486" bestFit="1" customWidth="1"/>
    <col min="14594" max="14594" width="12.5703125" style="486" bestFit="1" customWidth="1"/>
    <col min="14595" max="14596" width="16.7109375" style="486" bestFit="1" customWidth="1"/>
    <col min="14597" max="14847" width="9.140625" style="486"/>
    <col min="14848" max="14848" width="62.42578125" style="486" bestFit="1" customWidth="1"/>
    <col min="14849" max="14849" width="10.140625" style="486" bestFit="1" customWidth="1"/>
    <col min="14850" max="14850" width="12.5703125" style="486" bestFit="1" customWidth="1"/>
    <col min="14851" max="14852" width="16.7109375" style="486" bestFit="1" customWidth="1"/>
    <col min="14853" max="15103" width="9.140625" style="486"/>
    <col min="15104" max="15104" width="62.42578125" style="486" bestFit="1" customWidth="1"/>
    <col min="15105" max="15105" width="10.140625" style="486" bestFit="1" customWidth="1"/>
    <col min="15106" max="15106" width="12.5703125" style="486" bestFit="1" customWidth="1"/>
    <col min="15107" max="15108" width="16.7109375" style="486" bestFit="1" customWidth="1"/>
    <col min="15109" max="15359" width="9.140625" style="486"/>
    <col min="15360" max="15360" width="62.42578125" style="486" bestFit="1" customWidth="1"/>
    <col min="15361" max="15361" width="10.140625" style="486" bestFit="1" customWidth="1"/>
    <col min="15362" max="15362" width="12.5703125" style="486" bestFit="1" customWidth="1"/>
    <col min="15363" max="15364" width="16.7109375" style="486" bestFit="1" customWidth="1"/>
    <col min="15365" max="15615" width="9.140625" style="486"/>
    <col min="15616" max="15616" width="62.42578125" style="486" bestFit="1" customWidth="1"/>
    <col min="15617" max="15617" width="10.140625" style="486" bestFit="1" customWidth="1"/>
    <col min="15618" max="15618" width="12.5703125" style="486" bestFit="1" customWidth="1"/>
    <col min="15619" max="15620" width="16.7109375" style="486" bestFit="1" customWidth="1"/>
    <col min="15621" max="15871" width="9.140625" style="486"/>
    <col min="15872" max="15872" width="62.42578125" style="486" bestFit="1" customWidth="1"/>
    <col min="15873" max="15873" width="10.140625" style="486" bestFit="1" customWidth="1"/>
    <col min="15874" max="15874" width="12.5703125" style="486" bestFit="1" customWidth="1"/>
    <col min="15875" max="15876" width="16.7109375" style="486" bestFit="1" customWidth="1"/>
    <col min="15877" max="16127" width="9.140625" style="486"/>
    <col min="16128" max="16128" width="62.42578125" style="486" bestFit="1" customWidth="1"/>
    <col min="16129" max="16129" width="10.140625" style="486" bestFit="1" customWidth="1"/>
    <col min="16130" max="16130" width="12.5703125" style="486" bestFit="1" customWidth="1"/>
    <col min="16131" max="16132" width="16.7109375" style="486" bestFit="1" customWidth="1"/>
    <col min="16133" max="16384" width="9.140625" style="486"/>
  </cols>
  <sheetData>
    <row r="1" spans="1:9" ht="18">
      <c r="A1" s="1312" t="s">
        <v>1234</v>
      </c>
      <c r="B1" s="1931"/>
      <c r="C1" s="1313"/>
      <c r="D1" s="1313"/>
      <c r="E1" s="1314"/>
      <c r="F1" s="1314"/>
      <c r="G1" s="1314"/>
      <c r="H1" s="1314"/>
      <c r="I1" s="1314"/>
    </row>
    <row r="2" spans="1:9">
      <c r="A2" s="1313"/>
      <c r="B2" s="1313"/>
      <c r="C2" s="1313"/>
      <c r="D2" s="1313"/>
      <c r="E2" s="1314"/>
      <c r="F2" s="1314"/>
      <c r="G2" s="1314"/>
      <c r="H2" s="1314"/>
      <c r="I2" s="1314"/>
    </row>
    <row r="3" spans="1:9">
      <c r="A3" s="1315" t="str">
        <f>'PAGE DE GARDE'!C8</f>
        <v>GAZ</v>
      </c>
      <c r="B3" s="1313"/>
      <c r="C3" s="1313" t="str">
        <f>'PAGE DE GARDE'!C10</f>
        <v>REALITE 2015 V0</v>
      </c>
      <c r="D3" s="1313"/>
      <c r="E3" s="1314"/>
      <c r="F3" s="1314"/>
      <c r="G3" s="1314"/>
      <c r="H3" s="1314"/>
      <c r="I3" s="1314"/>
    </row>
    <row r="4" spans="1:9">
      <c r="A4" s="1869" t="str">
        <f>'PAGE DE GARDE'!C7</f>
        <v>GRD</v>
      </c>
      <c r="B4" s="1313"/>
      <c r="C4" s="1313"/>
      <c r="D4" s="1313"/>
      <c r="E4" s="1314"/>
      <c r="F4" s="1314"/>
      <c r="G4" s="1314"/>
      <c r="H4" s="1314"/>
      <c r="I4" s="1314"/>
    </row>
    <row r="5" spans="1:9" ht="13.5" thickBot="1"/>
    <row r="6" spans="1:9" ht="25.5" customHeight="1" thickBot="1">
      <c r="D6" s="1948" t="s">
        <v>977</v>
      </c>
      <c r="E6" s="1949" t="str">
        <f>'PAGE DE GARDE'!$B$15</f>
        <v>BUDGET 2015</v>
      </c>
      <c r="F6" s="1950" t="str">
        <f>'PAGE DE GARDE'!$B$14</f>
        <v>REALITE 2015</v>
      </c>
      <c r="G6" s="1970" t="s">
        <v>1275</v>
      </c>
      <c r="H6" s="1948" t="s">
        <v>962</v>
      </c>
      <c r="I6" s="1463" t="s">
        <v>978</v>
      </c>
    </row>
    <row r="7" spans="1:9">
      <c r="A7" s="1870" t="s">
        <v>1231</v>
      </c>
      <c r="B7" s="1938"/>
      <c r="C7" s="1938"/>
      <c r="D7" s="1943"/>
      <c r="E7" s="1944"/>
      <c r="F7" s="1944"/>
      <c r="G7" s="1945"/>
      <c r="H7" s="1946"/>
      <c r="I7" s="1947"/>
    </row>
    <row r="8" spans="1:9">
      <c r="A8" s="1940" t="s">
        <v>447</v>
      </c>
      <c r="B8" s="1870" t="s">
        <v>205</v>
      </c>
      <c r="C8" s="1870"/>
      <c r="D8" s="1870"/>
      <c r="E8" s="1933"/>
      <c r="F8" s="1933"/>
      <c r="G8" s="1934"/>
      <c r="H8" s="1935"/>
      <c r="I8" s="1936"/>
    </row>
    <row r="9" spans="1:9">
      <c r="A9" s="1311"/>
      <c r="B9" s="1897" t="s">
        <v>979</v>
      </c>
      <c r="C9" s="1898" t="s">
        <v>967</v>
      </c>
      <c r="D9" s="1932" t="s">
        <v>499</v>
      </c>
      <c r="E9" s="1899"/>
      <c r="F9" s="1899"/>
      <c r="G9" s="1900"/>
      <c r="H9" s="1901"/>
      <c r="I9" s="1887"/>
    </row>
    <row r="10" spans="1:9">
      <c r="A10" s="1311"/>
      <c r="B10" s="1897" t="s">
        <v>981</v>
      </c>
      <c r="C10" s="1898" t="s">
        <v>969</v>
      </c>
      <c r="D10" s="1932" t="s">
        <v>499</v>
      </c>
      <c r="E10" s="1899">
        <f>'Tableau 6 '!F41</f>
        <v>0</v>
      </c>
      <c r="F10" s="1899">
        <f>'Tableau 6 '!G35</f>
        <v>0</v>
      </c>
      <c r="G10" s="1900">
        <f>E10-F10</f>
        <v>0</v>
      </c>
      <c r="H10" s="1901">
        <f>G10</f>
        <v>0</v>
      </c>
      <c r="I10" s="1902"/>
    </row>
    <row r="11" spans="1:9">
      <c r="A11" s="1311"/>
      <c r="B11" s="1897" t="s">
        <v>1283</v>
      </c>
      <c r="C11" s="1898" t="s">
        <v>1276</v>
      </c>
      <c r="D11" s="1932" t="s">
        <v>1277</v>
      </c>
      <c r="E11" s="1899">
        <f>'Tableau 6 bis'!C11</f>
        <v>0</v>
      </c>
      <c r="F11" s="1899">
        <f>'Tableau 6 bis'!D11</f>
        <v>0</v>
      </c>
      <c r="G11" s="1900">
        <f>F11-E11</f>
        <v>0</v>
      </c>
      <c r="H11" s="1901">
        <f>G11</f>
        <v>0</v>
      </c>
      <c r="I11" s="1902"/>
    </row>
    <row r="12" spans="1:9">
      <c r="A12" s="1311"/>
      <c r="B12" s="1897" t="s">
        <v>1428</v>
      </c>
      <c r="C12" s="1898" t="s">
        <v>1427</v>
      </c>
      <c r="D12" s="1932" t="s">
        <v>1447</v>
      </c>
      <c r="E12" s="1899">
        <f>'Tableau 6 ter'!C10</f>
        <v>0</v>
      </c>
      <c r="F12" s="1899">
        <f>'Tableau 6 ter'!E10</f>
        <v>0</v>
      </c>
      <c r="G12" s="1900">
        <f>E12-F12</f>
        <v>0</v>
      </c>
      <c r="H12" s="1901"/>
      <c r="I12" s="1902">
        <f>G12</f>
        <v>0</v>
      </c>
    </row>
    <row r="13" spans="1:9">
      <c r="A13" s="1311"/>
      <c r="B13" s="1897"/>
      <c r="C13" s="1898"/>
      <c r="D13" s="1932"/>
      <c r="E13" s="1899"/>
      <c r="F13" s="1899"/>
      <c r="G13" s="1900"/>
      <c r="H13" s="1901"/>
      <c r="I13" s="1902"/>
    </row>
    <row r="14" spans="1:9">
      <c r="A14" s="1940" t="s">
        <v>993</v>
      </c>
      <c r="B14" s="1870" t="s">
        <v>1001</v>
      </c>
      <c r="C14" s="1870"/>
      <c r="D14" s="1937"/>
      <c r="E14" s="1873"/>
      <c r="F14" s="1873"/>
      <c r="G14" s="1877"/>
      <c r="H14" s="1878"/>
      <c r="I14" s="1879"/>
    </row>
    <row r="15" spans="1:9">
      <c r="A15" s="1941" t="s">
        <v>994</v>
      </c>
      <c r="B15" s="1897" t="s">
        <v>1035</v>
      </c>
      <c r="C15" s="1311"/>
      <c r="D15" s="1932" t="s">
        <v>980</v>
      </c>
      <c r="E15" s="1899">
        <f>'Tableau 7'!C37</f>
        <v>0</v>
      </c>
      <c r="F15" s="1899">
        <f>'Tableau 7'!D37</f>
        <v>0</v>
      </c>
      <c r="G15" s="1900">
        <f>E15-F15</f>
        <v>0</v>
      </c>
      <c r="H15" s="1901"/>
      <c r="I15" s="1902">
        <f>G15</f>
        <v>0</v>
      </c>
    </row>
    <row r="16" spans="1:9">
      <c r="A16" s="1941" t="s">
        <v>995</v>
      </c>
      <c r="B16" s="1897" t="s">
        <v>987</v>
      </c>
      <c r="C16" s="1311"/>
      <c r="D16" s="1932" t="s">
        <v>980</v>
      </c>
      <c r="E16" s="1899">
        <f>'Tableau 7'!C38</f>
        <v>0</v>
      </c>
      <c r="F16" s="1899">
        <f>'Tableau 7'!D38</f>
        <v>0</v>
      </c>
      <c r="G16" s="1900">
        <f t="shared" ref="G16:G24" si="0">E16-F16</f>
        <v>0</v>
      </c>
      <c r="H16" s="1901"/>
      <c r="I16" s="1902">
        <f t="shared" ref="I16:I24" si="1">G16</f>
        <v>0</v>
      </c>
    </row>
    <row r="17" spans="1:9">
      <c r="A17" s="1941" t="s">
        <v>996</v>
      </c>
      <c r="B17" s="1897" t="s">
        <v>988</v>
      </c>
      <c r="C17" s="1311"/>
      <c r="D17" s="1932" t="s">
        <v>980</v>
      </c>
      <c r="E17" s="1899">
        <f>'Tableau 7'!C39</f>
        <v>0</v>
      </c>
      <c r="F17" s="1899">
        <f>'Tableau 7'!D39</f>
        <v>0</v>
      </c>
      <c r="G17" s="1900">
        <f t="shared" si="0"/>
        <v>0</v>
      </c>
      <c r="H17" s="1901"/>
      <c r="I17" s="1902">
        <f t="shared" si="1"/>
        <v>0</v>
      </c>
    </row>
    <row r="18" spans="1:9">
      <c r="A18" s="1941" t="s">
        <v>997</v>
      </c>
      <c r="B18" s="1897" t="s">
        <v>991</v>
      </c>
      <c r="C18" s="1311"/>
      <c r="D18" s="1932" t="s">
        <v>980</v>
      </c>
      <c r="E18" s="1899">
        <f>'Tableau 7'!C43</f>
        <v>0</v>
      </c>
      <c r="F18" s="1899">
        <f>'Tableau 7'!D43</f>
        <v>0</v>
      </c>
      <c r="G18" s="1900">
        <f t="shared" si="0"/>
        <v>0</v>
      </c>
      <c r="H18" s="1901"/>
      <c r="I18" s="1902">
        <f t="shared" si="1"/>
        <v>0</v>
      </c>
    </row>
    <row r="19" spans="1:9">
      <c r="A19" s="1941" t="s">
        <v>998</v>
      </c>
      <c r="B19" s="1897" t="s">
        <v>990</v>
      </c>
      <c r="C19" s="1311"/>
      <c r="D19" s="1932" t="s">
        <v>980</v>
      </c>
      <c r="E19" s="1899">
        <f>'Tableau 7'!C44</f>
        <v>0</v>
      </c>
      <c r="F19" s="1899">
        <f>'Tableau 7'!D44</f>
        <v>0</v>
      </c>
      <c r="G19" s="1900">
        <f t="shared" si="0"/>
        <v>0</v>
      </c>
      <c r="H19" s="1901"/>
      <c r="I19" s="1902">
        <f t="shared" si="1"/>
        <v>0</v>
      </c>
    </row>
    <row r="20" spans="1:9">
      <c r="A20" s="1941" t="s">
        <v>999</v>
      </c>
      <c r="B20" s="1897" t="s">
        <v>1002</v>
      </c>
      <c r="C20" s="1311"/>
      <c r="D20" s="1932" t="s">
        <v>980</v>
      </c>
      <c r="E20" s="1899">
        <f>'Tableau 7'!C45</f>
        <v>0</v>
      </c>
      <c r="F20" s="1899">
        <f>'Tableau 7'!D45</f>
        <v>0</v>
      </c>
      <c r="G20" s="1900">
        <f t="shared" si="0"/>
        <v>0</v>
      </c>
      <c r="H20" s="1901"/>
      <c r="I20" s="1902">
        <f t="shared" si="1"/>
        <v>0</v>
      </c>
    </row>
    <row r="21" spans="1:9">
      <c r="A21" s="1941" t="s">
        <v>1000</v>
      </c>
      <c r="B21" s="1897" t="s">
        <v>989</v>
      </c>
      <c r="C21" s="1311"/>
      <c r="D21" s="1932" t="s">
        <v>980</v>
      </c>
      <c r="E21" s="1899">
        <f>'Tableau 7'!C46</f>
        <v>0</v>
      </c>
      <c r="F21" s="1899">
        <f>'Tableau 7'!D46</f>
        <v>0</v>
      </c>
      <c r="G21" s="1900">
        <f t="shared" si="0"/>
        <v>0</v>
      </c>
      <c r="H21" s="1901"/>
      <c r="I21" s="1902">
        <f t="shared" si="1"/>
        <v>0</v>
      </c>
    </row>
    <row r="22" spans="1:9">
      <c r="A22" s="1941" t="s">
        <v>1036</v>
      </c>
      <c r="B22" s="1897" t="s">
        <v>1402</v>
      </c>
      <c r="C22" s="1311"/>
      <c r="D22" s="1932" t="s">
        <v>980</v>
      </c>
      <c r="E22" s="1899">
        <f>'Tableau 7'!C48</f>
        <v>0</v>
      </c>
      <c r="F22" s="1899">
        <f>'Tableau 7'!D48</f>
        <v>0</v>
      </c>
      <c r="G22" s="1900">
        <f>E22-F22</f>
        <v>0</v>
      </c>
      <c r="H22" s="1901"/>
      <c r="I22" s="1902">
        <f t="shared" ref="I22" si="2">G22</f>
        <v>0</v>
      </c>
    </row>
    <row r="23" spans="1:9">
      <c r="A23" s="1941" t="s">
        <v>1003</v>
      </c>
      <c r="B23" s="1897" t="s">
        <v>1054</v>
      </c>
      <c r="C23" s="1311"/>
      <c r="D23" s="1932" t="s">
        <v>1572</v>
      </c>
      <c r="E23" s="1899">
        <f>'Tableau 3A'!N10+'Tableau 3A'!O10</f>
        <v>0</v>
      </c>
      <c r="F23" s="1899">
        <f>'Tableau 3A'!P10+'Tableau 3A'!Q10</f>
        <v>0</v>
      </c>
      <c r="G23" s="1900">
        <f t="shared" si="0"/>
        <v>0</v>
      </c>
      <c r="H23" s="1901"/>
      <c r="I23" s="1902">
        <f t="shared" si="1"/>
        <v>0</v>
      </c>
    </row>
    <row r="24" spans="1:9">
      <c r="A24" s="1941" t="s">
        <v>1403</v>
      </c>
      <c r="B24" s="1903" t="s">
        <v>992</v>
      </c>
      <c r="C24" s="1311"/>
      <c r="D24" s="1932" t="s">
        <v>980</v>
      </c>
      <c r="E24" s="1899">
        <f>'Tableau 7'!C40+'Tableau 7'!C41+'Tableau 7'!C42+'Tableau 7'!C52</f>
        <v>0</v>
      </c>
      <c r="F24" s="1899">
        <f>'Tableau 7'!D40+'Tableau 7'!D41+'Tableau 7'!D42+'Tableau 7'!D52</f>
        <v>0</v>
      </c>
      <c r="G24" s="1900">
        <f t="shared" si="0"/>
        <v>0</v>
      </c>
      <c r="H24" s="1901"/>
      <c r="I24" s="1902">
        <f t="shared" si="1"/>
        <v>0</v>
      </c>
    </row>
    <row r="25" spans="1:9">
      <c r="A25" s="1311"/>
      <c r="B25" s="1904"/>
      <c r="C25" s="1898"/>
      <c r="D25" s="1932"/>
      <c r="E25" s="1899"/>
      <c r="F25" s="1899"/>
      <c r="G25" s="1900"/>
      <c r="H25" s="1901"/>
      <c r="I25" s="1887"/>
    </row>
    <row r="26" spans="1:9">
      <c r="A26" s="1870" t="s">
        <v>982</v>
      </c>
      <c r="B26" s="1938"/>
      <c r="C26" s="1938"/>
      <c r="D26" s="1939"/>
      <c r="E26" s="1873">
        <f>E27+E28</f>
        <v>0</v>
      </c>
      <c r="F26" s="1873">
        <f>F27+F28</f>
        <v>0</v>
      </c>
      <c r="G26" s="1877">
        <f>E26-F26</f>
        <v>0</v>
      </c>
      <c r="H26" s="1878"/>
      <c r="I26" s="1879">
        <f>G26</f>
        <v>0</v>
      </c>
    </row>
    <row r="27" spans="1:9" s="485" customFormat="1">
      <c r="A27" s="1942" t="s">
        <v>1004</v>
      </c>
      <c r="B27" s="1905" t="s">
        <v>1005</v>
      </c>
      <c r="C27" s="1311"/>
      <c r="D27" s="1932" t="s">
        <v>1007</v>
      </c>
      <c r="E27" s="1899">
        <f>'Tableau 9A'!D21+'Tableau 9A'!D33</f>
        <v>0</v>
      </c>
      <c r="F27" s="1899">
        <f>'Tableau 9A'!E21+'Tableau 9A'!E33</f>
        <v>0</v>
      </c>
      <c r="G27" s="1900">
        <f t="shared" ref="G27:G32" si="3">E27-F27</f>
        <v>0</v>
      </c>
      <c r="H27" s="1875"/>
      <c r="I27" s="1902">
        <f>G27</f>
        <v>0</v>
      </c>
    </row>
    <row r="28" spans="1:9">
      <c r="A28" s="1942" t="s">
        <v>1006</v>
      </c>
      <c r="B28" s="1905" t="s">
        <v>1009</v>
      </c>
      <c r="C28" s="1898"/>
      <c r="D28" s="1932" t="s">
        <v>1008</v>
      </c>
      <c r="E28" s="1899">
        <f>'Tableau 9B'!D21+'Tableau 9B'!D29</f>
        <v>0</v>
      </c>
      <c r="F28" s="1899">
        <f>'Tableau 9B'!E21+'Tableau 9B'!E29</f>
        <v>0</v>
      </c>
      <c r="G28" s="1900">
        <f t="shared" si="3"/>
        <v>0</v>
      </c>
      <c r="H28" s="1901"/>
      <c r="I28" s="1902">
        <f>G28</f>
        <v>0</v>
      </c>
    </row>
    <row r="29" spans="1:9">
      <c r="A29" s="1898"/>
      <c r="B29" s="1905"/>
      <c r="C29" s="1898"/>
      <c r="D29" s="1932"/>
      <c r="E29" s="1899"/>
      <c r="F29" s="1899"/>
      <c r="G29" s="1900"/>
      <c r="H29" s="1901"/>
      <c r="I29" s="1887"/>
    </row>
    <row r="30" spans="1:9">
      <c r="A30" s="1870" t="s">
        <v>983</v>
      </c>
      <c r="B30" s="1938"/>
      <c r="C30" s="1938"/>
      <c r="D30" s="1939" t="s">
        <v>1033</v>
      </c>
      <c r="E30" s="1873">
        <f>'Tableau 14'!C30</f>
        <v>0</v>
      </c>
      <c r="F30" s="1873">
        <f>'Tableau 14'!C28</f>
        <v>0</v>
      </c>
      <c r="G30" s="1877">
        <f t="shared" si="3"/>
        <v>0</v>
      </c>
      <c r="H30" s="1878"/>
      <c r="I30" s="1879">
        <f>G30</f>
        <v>0</v>
      </c>
    </row>
    <row r="31" spans="1:9">
      <c r="A31" s="1311"/>
      <c r="B31" s="1906"/>
      <c r="C31" s="1898"/>
      <c r="D31" s="1932"/>
      <c r="E31" s="1899"/>
      <c r="F31" s="1899"/>
      <c r="G31" s="1900"/>
      <c r="H31" s="1901"/>
      <c r="I31" s="1887"/>
    </row>
    <row r="32" spans="1:9">
      <c r="A32" s="1870" t="s">
        <v>984</v>
      </c>
      <c r="B32" s="1938"/>
      <c r="C32" s="1938"/>
      <c r="D32" s="1939" t="s">
        <v>845</v>
      </c>
      <c r="E32" s="1873">
        <f>'Tableau 16B'!F45</f>
        <v>0</v>
      </c>
      <c r="F32" s="1873">
        <f>'Tableau 16B'!G45</f>
        <v>0</v>
      </c>
      <c r="G32" s="1877">
        <f t="shared" si="3"/>
        <v>0</v>
      </c>
      <c r="H32" s="1878"/>
      <c r="I32" s="1879">
        <f>G32</f>
        <v>0</v>
      </c>
    </row>
    <row r="33" spans="1:9">
      <c r="A33" s="1311"/>
      <c r="B33" s="1906"/>
      <c r="C33" s="1898"/>
      <c r="D33" s="1932"/>
      <c r="E33" s="1884"/>
      <c r="F33" s="1884"/>
      <c r="G33" s="1885"/>
      <c r="H33" s="1886"/>
      <c r="I33" s="1887"/>
    </row>
    <row r="34" spans="1:9">
      <c r="A34" s="1870" t="s">
        <v>985</v>
      </c>
      <c r="B34" s="1938"/>
      <c r="C34" s="1938"/>
      <c r="D34" s="1939"/>
      <c r="E34" s="1873"/>
      <c r="F34" s="1873"/>
      <c r="G34" s="1877"/>
      <c r="H34" s="1878"/>
      <c r="I34" s="1879"/>
    </row>
    <row r="35" spans="1:9">
      <c r="A35" s="1311"/>
      <c r="B35" s="1897" t="s">
        <v>1010</v>
      </c>
      <c r="C35" s="1898"/>
      <c r="D35" s="2598" t="s">
        <v>1113</v>
      </c>
      <c r="E35" s="1884">
        <f>'Tableau 17B'!D29</f>
        <v>0</v>
      </c>
      <c r="F35" s="1884">
        <f>'Tableau 17B'!E29</f>
        <v>0</v>
      </c>
      <c r="G35" s="1900">
        <f>E35-F35</f>
        <v>0</v>
      </c>
      <c r="H35" s="1886"/>
      <c r="I35" s="1887">
        <f>G35</f>
        <v>0</v>
      </c>
    </row>
    <row r="36" spans="1:9">
      <c r="A36" s="1311"/>
      <c r="B36" s="1897" t="s">
        <v>245</v>
      </c>
      <c r="C36" s="1898"/>
      <c r="D36" s="2598" t="s">
        <v>1520</v>
      </c>
      <c r="E36" s="1884">
        <f>'Tableau 17'!H16</f>
        <v>0</v>
      </c>
      <c r="F36" s="1884">
        <f>'Tableau 17'!K16</f>
        <v>0</v>
      </c>
      <c r="G36" s="1900">
        <f>E36-F36</f>
        <v>0</v>
      </c>
      <c r="H36" s="1886"/>
      <c r="I36" s="1887">
        <f t="shared" ref="I36:I37" si="4">G36</f>
        <v>0</v>
      </c>
    </row>
    <row r="37" spans="1:9">
      <c r="A37" s="1311"/>
      <c r="B37" s="1897" t="s">
        <v>1011</v>
      </c>
      <c r="C37" s="1898"/>
      <c r="D37" s="2598" t="s">
        <v>1520</v>
      </c>
      <c r="E37" s="1884">
        <f>'Tableau 17'!H10+'Tableau 17'!H13+'Tableau 17'!H19+'Tableau 17'!H22+'Tableau 17'!H28</f>
        <v>0</v>
      </c>
      <c r="F37" s="1884">
        <f>'Tableau 17'!K10+'Tableau 17'!K13+'Tableau 17'!K19+'Tableau 17'!K22+'Tableau 17'!K28</f>
        <v>0</v>
      </c>
      <c r="G37" s="1900">
        <f t="shared" ref="G37" si="5">E37-F37</f>
        <v>0</v>
      </c>
      <c r="H37" s="1886"/>
      <c r="I37" s="1887">
        <f t="shared" si="4"/>
        <v>0</v>
      </c>
    </row>
    <row r="38" spans="1:9">
      <c r="A38" s="1870" t="s">
        <v>1115</v>
      </c>
      <c r="B38" s="1938"/>
      <c r="C38" s="1938"/>
      <c r="D38" s="1939" t="s">
        <v>1230</v>
      </c>
      <c r="E38" s="1873">
        <f>'Tableau 8C'!B46</f>
        <v>0</v>
      </c>
      <c r="F38" s="1873">
        <f>'Tableau 8C'!C46</f>
        <v>0</v>
      </c>
      <c r="G38" s="1877">
        <f>E38-F38</f>
        <v>0</v>
      </c>
      <c r="H38" s="1878"/>
      <c r="I38" s="1879"/>
    </row>
    <row r="39" spans="1:9">
      <c r="A39" s="1309"/>
      <c r="B39" s="1905" t="s">
        <v>1037</v>
      </c>
      <c r="C39" s="1311"/>
      <c r="D39" s="1932" t="s">
        <v>1112</v>
      </c>
      <c r="E39" s="1899">
        <f>E23</f>
        <v>0</v>
      </c>
      <c r="F39" s="1899">
        <f>F23</f>
        <v>0</v>
      </c>
      <c r="G39" s="1900">
        <f>E39-F39</f>
        <v>0</v>
      </c>
      <c r="H39" s="1875"/>
      <c r="I39" s="1902">
        <f t="shared" ref="I39:I41" si="6">G39</f>
        <v>0</v>
      </c>
    </row>
    <row r="40" spans="1:9">
      <c r="A40" s="1309"/>
      <c r="B40" s="1905" t="s">
        <v>1068</v>
      </c>
      <c r="C40" s="1311"/>
      <c r="D40" s="1932" t="s">
        <v>1113</v>
      </c>
      <c r="E40" s="1899">
        <f>'Tableau 17B'!D52</f>
        <v>0</v>
      </c>
      <c r="F40" s="1899">
        <f>'Tableau 17B'!E52</f>
        <v>0</v>
      </c>
      <c r="G40" s="1900">
        <f t="shared" ref="G40:G41" si="7">E40-F40</f>
        <v>0</v>
      </c>
      <c r="H40" s="1875"/>
      <c r="I40" s="1902">
        <f t="shared" si="6"/>
        <v>0</v>
      </c>
    </row>
    <row r="41" spans="1:9" ht="13.5" thickBot="1">
      <c r="A41" s="1309"/>
      <c r="B41" s="1905" t="s">
        <v>1038</v>
      </c>
      <c r="C41" s="1311"/>
      <c r="D41" s="1932"/>
      <c r="E41" s="1899">
        <f>E38-E39-E40</f>
        <v>0</v>
      </c>
      <c r="F41" s="1899">
        <f>F38-F39-F40</f>
        <v>0</v>
      </c>
      <c r="G41" s="1900">
        <f t="shared" si="7"/>
        <v>0</v>
      </c>
      <c r="H41" s="1907"/>
      <c r="I41" s="1908">
        <f t="shared" si="6"/>
        <v>0</v>
      </c>
    </row>
    <row r="42" spans="1:9" s="485" customFormat="1">
      <c r="A42" s="1256"/>
      <c r="B42" s="944"/>
      <c r="C42" s="944"/>
      <c r="D42" s="944"/>
      <c r="E42" s="1871"/>
      <c r="F42" s="1871"/>
      <c r="G42" s="1871"/>
      <c r="H42" s="1871"/>
      <c r="I42" s="1871"/>
    </row>
    <row r="43" spans="1:9">
      <c r="A43" s="2907"/>
      <c r="B43" s="2907"/>
      <c r="C43" s="2907"/>
      <c r="D43" s="622"/>
      <c r="E43" s="1257"/>
      <c r="F43" s="1257"/>
      <c r="G43" s="1257"/>
      <c r="H43" s="1257"/>
      <c r="I43" s="1257"/>
    </row>
    <row r="44" spans="1:9">
      <c r="E44" s="1872"/>
      <c r="F44" s="1872"/>
      <c r="G44" s="1872"/>
      <c r="H44" s="1872"/>
      <c r="I44" s="1872"/>
    </row>
    <row r="45" spans="1:9" ht="13.5" thickBot="1">
      <c r="E45" s="1872"/>
      <c r="F45" s="1872"/>
      <c r="G45" s="1872"/>
      <c r="H45" s="1872"/>
      <c r="I45" s="1872"/>
    </row>
    <row r="46" spans="1:9" ht="16.5" thickBot="1">
      <c r="A46" s="2905" t="s">
        <v>1062</v>
      </c>
      <c r="B46" s="2905"/>
      <c r="C46" s="2905"/>
      <c r="D46" s="2906"/>
      <c r="E46" s="1465" t="str">
        <f>'PAGE DE GARDE'!$B$15</f>
        <v>BUDGET 2015</v>
      </c>
      <c r="F46" s="1921" t="str">
        <f>'PAGE DE GARDE'!$B$14</f>
        <v>REALITE 2015</v>
      </c>
      <c r="G46" s="1920" t="s">
        <v>986</v>
      </c>
      <c r="H46" s="1922" t="s">
        <v>962</v>
      </c>
      <c r="I46" s="1466" t="s">
        <v>978</v>
      </c>
    </row>
    <row r="47" spans="1:9">
      <c r="A47" s="1311"/>
      <c r="B47" s="1888"/>
      <c r="C47" s="1894"/>
      <c r="D47" s="1891"/>
      <c r="E47" s="1884"/>
      <c r="F47" s="1884"/>
      <c r="G47" s="1885"/>
      <c r="H47" s="1886"/>
      <c r="I47" s="1887"/>
    </row>
    <row r="48" spans="1:9">
      <c r="A48" s="1309" t="s">
        <v>439</v>
      </c>
      <c r="B48" s="1889" t="s">
        <v>1039</v>
      </c>
      <c r="C48" s="1895"/>
      <c r="D48" s="1892"/>
      <c r="E48" s="1310"/>
      <c r="F48" s="1310"/>
      <c r="G48" s="1874">
        <f>G9</f>
        <v>0</v>
      </c>
      <c r="H48" s="1875"/>
      <c r="I48" s="1876">
        <f>G48</f>
        <v>0</v>
      </c>
    </row>
    <row r="49" spans="1:9">
      <c r="A49" s="1311"/>
      <c r="B49" s="1888"/>
      <c r="C49" s="1894"/>
      <c r="D49" s="1891"/>
      <c r="E49" s="1884"/>
      <c r="F49" s="1884"/>
      <c r="G49" s="1885"/>
      <c r="H49" s="1886"/>
      <c r="I49" s="1887"/>
    </row>
    <row r="50" spans="1:9">
      <c r="A50" s="1309" t="s">
        <v>440</v>
      </c>
      <c r="B50" s="1889" t="s">
        <v>1429</v>
      </c>
      <c r="C50" s="1894"/>
      <c r="D50" s="1891"/>
      <c r="E50" s="1310">
        <f>E12</f>
        <v>0</v>
      </c>
      <c r="F50" s="1310">
        <f t="shared" ref="F50:G50" si="8">F12</f>
        <v>0</v>
      </c>
      <c r="G50" s="1310">
        <f t="shared" si="8"/>
        <v>0</v>
      </c>
      <c r="H50" s="1875"/>
      <c r="I50" s="1876">
        <f>G50</f>
        <v>0</v>
      </c>
    </row>
    <row r="51" spans="1:9">
      <c r="A51" s="1311"/>
      <c r="B51" s="1888"/>
      <c r="C51" s="1894"/>
      <c r="D51" s="1891"/>
      <c r="E51" s="1884"/>
      <c r="F51" s="1884"/>
      <c r="G51" s="1885"/>
      <c r="H51" s="1886"/>
      <c r="I51" s="1887"/>
    </row>
    <row r="52" spans="1:9">
      <c r="A52" s="1309" t="s">
        <v>441</v>
      </c>
      <c r="B52" s="1889" t="s">
        <v>1040</v>
      </c>
      <c r="C52" s="1895"/>
      <c r="D52" s="1892"/>
      <c r="E52" s="1310">
        <f>E15</f>
        <v>0</v>
      </c>
      <c r="F52" s="1310">
        <f t="shared" ref="F52" si="9">F15</f>
        <v>0</v>
      </c>
      <c r="G52" s="1874">
        <f>E52-F52</f>
        <v>0</v>
      </c>
      <c r="H52" s="1875"/>
      <c r="I52" s="1876">
        <f>G52</f>
        <v>0</v>
      </c>
    </row>
    <row r="53" spans="1:9">
      <c r="A53" s="1311"/>
      <c r="B53" s="1888"/>
      <c r="C53" s="1894"/>
      <c r="D53" s="1891"/>
      <c r="E53" s="1884"/>
      <c r="F53" s="1884"/>
      <c r="G53" s="1885"/>
      <c r="H53" s="1886"/>
      <c r="I53" s="1887"/>
    </row>
    <row r="54" spans="1:9">
      <c r="A54" s="1309" t="s">
        <v>442</v>
      </c>
      <c r="B54" s="1889" t="s">
        <v>1044</v>
      </c>
      <c r="C54" s="1895"/>
      <c r="D54" s="1892"/>
      <c r="E54" s="1310">
        <f>E18+E19</f>
        <v>0</v>
      </c>
      <c r="F54" s="1310">
        <f>F18+F19</f>
        <v>0</v>
      </c>
      <c r="G54" s="1874">
        <f>E54-F54</f>
        <v>0</v>
      </c>
      <c r="H54" s="1875"/>
      <c r="I54" s="1876">
        <f>G54</f>
        <v>0</v>
      </c>
    </row>
    <row r="55" spans="1:9">
      <c r="A55" s="1311"/>
      <c r="B55" s="1888"/>
      <c r="C55" s="1894"/>
      <c r="D55" s="1891"/>
      <c r="E55" s="1884"/>
      <c r="F55" s="1884"/>
      <c r="G55" s="1885"/>
      <c r="H55" s="1886"/>
      <c r="I55" s="1887"/>
    </row>
    <row r="56" spans="1:9">
      <c r="A56" s="1309" t="s">
        <v>360</v>
      </c>
      <c r="B56" s="1889" t="s">
        <v>1052</v>
      </c>
      <c r="C56" s="1895"/>
      <c r="D56" s="1892"/>
      <c r="E56" s="1310">
        <f>E20+E21</f>
        <v>0</v>
      </c>
      <c r="F56" s="1310">
        <f t="shared" ref="F56" si="10">F20+F21</f>
        <v>0</v>
      </c>
      <c r="G56" s="1874">
        <f>E56-F56</f>
        <v>0</v>
      </c>
      <c r="H56" s="1875"/>
      <c r="I56" s="1876">
        <f>G56</f>
        <v>0</v>
      </c>
    </row>
    <row r="57" spans="1:9">
      <c r="A57" s="1311"/>
      <c r="B57" s="1888"/>
      <c r="C57" s="1894"/>
      <c r="D57" s="1891"/>
      <c r="E57" s="1884"/>
      <c r="F57" s="1884"/>
      <c r="G57" s="1885"/>
      <c r="H57" s="1886"/>
      <c r="I57" s="1887"/>
    </row>
    <row r="58" spans="1:9">
      <c r="A58" s="1309" t="s">
        <v>1043</v>
      </c>
      <c r="B58" s="1889" t="s">
        <v>1041</v>
      </c>
      <c r="C58" s="1895"/>
      <c r="D58" s="1892"/>
      <c r="E58" s="1310">
        <f>E16+E17+E22+E24</f>
        <v>0</v>
      </c>
      <c r="F58" s="1310">
        <f t="shared" ref="F58" si="11">F16+F17+F24</f>
        <v>0</v>
      </c>
      <c r="G58" s="1874">
        <f>E58-F58</f>
        <v>0</v>
      </c>
      <c r="H58" s="1875"/>
      <c r="I58" s="1876">
        <f>G58</f>
        <v>0</v>
      </c>
    </row>
    <row r="59" spans="1:9">
      <c r="A59" s="1311"/>
      <c r="B59" s="1888"/>
      <c r="C59" s="1894"/>
      <c r="D59" s="1891"/>
      <c r="E59" s="1884"/>
      <c r="F59" s="1884"/>
      <c r="G59" s="1885"/>
      <c r="H59" s="1886"/>
      <c r="I59" s="1887"/>
    </row>
    <row r="60" spans="1:9">
      <c r="A60" s="1309" t="s">
        <v>1048</v>
      </c>
      <c r="B60" s="1889" t="s">
        <v>1177</v>
      </c>
      <c r="C60" s="1895"/>
      <c r="D60" s="1892"/>
      <c r="E60" s="1310">
        <f>-E26</f>
        <v>0</v>
      </c>
      <c r="F60" s="1310">
        <f>-F26</f>
        <v>0</v>
      </c>
      <c r="G60" s="1874">
        <f>E60-F60</f>
        <v>0</v>
      </c>
      <c r="H60" s="1875"/>
      <c r="I60" s="1876">
        <f>-G60</f>
        <v>0</v>
      </c>
    </row>
    <row r="61" spans="1:9">
      <c r="A61" s="1311"/>
      <c r="B61" s="1888"/>
      <c r="C61" s="1894"/>
      <c r="D61" s="1891"/>
      <c r="E61" s="1884"/>
      <c r="F61" s="1884"/>
      <c r="G61" s="1885"/>
      <c r="H61" s="1886"/>
      <c r="I61" s="1887"/>
    </row>
    <row r="62" spans="1:9">
      <c r="A62" s="1309" t="s">
        <v>1049</v>
      </c>
      <c r="B62" s="1889" t="s">
        <v>1042</v>
      </c>
      <c r="C62" s="1895"/>
      <c r="D62" s="1892"/>
      <c r="E62" s="1310">
        <f>E32</f>
        <v>0</v>
      </c>
      <c r="F62" s="1310">
        <f t="shared" ref="F62" si="12">F32</f>
        <v>0</v>
      </c>
      <c r="G62" s="1874">
        <f>E62-F62</f>
        <v>0</v>
      </c>
      <c r="H62" s="1875"/>
      <c r="I62" s="1876">
        <f>G62</f>
        <v>0</v>
      </c>
    </row>
    <row r="63" spans="1:9">
      <c r="A63" s="1311"/>
      <c r="B63" s="1888"/>
      <c r="C63" s="1894"/>
      <c r="D63" s="1891"/>
      <c r="E63" s="1884"/>
      <c r="F63" s="1884"/>
      <c r="G63" s="1885"/>
      <c r="H63" s="1886"/>
      <c r="I63" s="1887"/>
    </row>
    <row r="64" spans="1:9">
      <c r="A64" s="1309" t="s">
        <v>1050</v>
      </c>
      <c r="B64" s="1889" t="s">
        <v>1116</v>
      </c>
      <c r="C64" s="1895"/>
      <c r="D64" s="1892"/>
      <c r="E64" s="1310">
        <f>E35+E40</f>
        <v>0</v>
      </c>
      <c r="F64" s="1310">
        <f>F35+F40</f>
        <v>0</v>
      </c>
      <c r="G64" s="1874">
        <f>E64-F64</f>
        <v>0</v>
      </c>
      <c r="H64" s="1875"/>
      <c r="I64" s="1876">
        <f>G64</f>
        <v>0</v>
      </c>
    </row>
    <row r="65" spans="1:9">
      <c r="A65" s="1311"/>
      <c r="B65" s="1888"/>
      <c r="C65" s="1894"/>
      <c r="D65" s="1891"/>
      <c r="E65" s="1884"/>
      <c r="F65" s="1884"/>
      <c r="G65" s="1885"/>
      <c r="H65" s="1886"/>
      <c r="I65" s="1887"/>
    </row>
    <row r="66" spans="1:9">
      <c r="A66" s="1309" t="s">
        <v>1051</v>
      </c>
      <c r="B66" s="1889" t="s">
        <v>1045</v>
      </c>
      <c r="C66" s="1895"/>
      <c r="D66" s="1892"/>
      <c r="E66" s="1310">
        <f>E36+E37</f>
        <v>0</v>
      </c>
      <c r="F66" s="1310">
        <f t="shared" ref="F66" si="13">F36+F37</f>
        <v>0</v>
      </c>
      <c r="G66" s="1874">
        <f>E66-F66</f>
        <v>0</v>
      </c>
      <c r="H66" s="1875"/>
      <c r="I66" s="1876">
        <f>G66</f>
        <v>0</v>
      </c>
    </row>
    <row r="67" spans="1:9">
      <c r="A67" s="1311"/>
      <c r="B67" s="1888"/>
      <c r="C67" s="1894"/>
      <c r="D67" s="1891"/>
      <c r="E67" s="1884"/>
      <c r="F67" s="1884"/>
      <c r="G67" s="1885"/>
      <c r="H67" s="1886"/>
      <c r="I67" s="1887"/>
    </row>
    <row r="68" spans="1:9">
      <c r="A68" s="1309" t="s">
        <v>1053</v>
      </c>
      <c r="B68" s="1889" t="s">
        <v>1046</v>
      </c>
      <c r="C68" s="1895"/>
      <c r="D68" s="1892"/>
      <c r="E68" s="1310">
        <f>E30</f>
        <v>0</v>
      </c>
      <c r="F68" s="1310">
        <f t="shared" ref="F68" si="14">F30</f>
        <v>0</v>
      </c>
      <c r="G68" s="1874">
        <f>E68-F68</f>
        <v>0</v>
      </c>
      <c r="H68" s="1875"/>
      <c r="I68" s="1876">
        <f>G68</f>
        <v>0</v>
      </c>
    </row>
    <row r="69" spans="1:9">
      <c r="A69" s="1311"/>
      <c r="B69" s="1888"/>
      <c r="C69" s="1894"/>
      <c r="D69" s="1891"/>
      <c r="E69" s="1884"/>
      <c r="F69" s="1884"/>
      <c r="G69" s="1885"/>
      <c r="H69" s="1886"/>
      <c r="I69" s="1887"/>
    </row>
    <row r="70" spans="1:9">
      <c r="A70" s="1309" t="s">
        <v>1056</v>
      </c>
      <c r="B70" s="1889" t="s">
        <v>1047</v>
      </c>
      <c r="C70" s="1895"/>
      <c r="D70" s="1892"/>
      <c r="E70" s="1310">
        <f>E41</f>
        <v>0</v>
      </c>
      <c r="F70" s="1310">
        <f t="shared" ref="F70" si="15">F41</f>
        <v>0</v>
      </c>
      <c r="G70" s="1874">
        <f>E70-F70</f>
        <v>0</v>
      </c>
      <c r="H70" s="1875"/>
      <c r="I70" s="1876">
        <f>G70</f>
        <v>0</v>
      </c>
    </row>
    <row r="71" spans="1:9">
      <c r="A71" s="1311"/>
      <c r="B71" s="1888"/>
      <c r="C71" s="1894"/>
      <c r="D71" s="1891"/>
      <c r="E71" s="1884"/>
      <c r="F71" s="1884"/>
      <c r="G71" s="1885"/>
      <c r="H71" s="1886"/>
      <c r="I71" s="1887"/>
    </row>
    <row r="72" spans="1:9">
      <c r="A72" s="1870"/>
      <c r="B72" s="1890" t="s">
        <v>1057</v>
      </c>
      <c r="C72" s="1896"/>
      <c r="D72" s="1893"/>
      <c r="E72" s="1873">
        <f>SUM(E48:E71)</f>
        <v>0</v>
      </c>
      <c r="F72" s="1873">
        <f>SUM(F48:F71)</f>
        <v>0</v>
      </c>
      <c r="G72" s="1877">
        <f>SUM(G48:G71)</f>
        <v>0</v>
      </c>
      <c r="H72" s="1878"/>
      <c r="I72" s="1879">
        <f>SUM(I48:I71)</f>
        <v>0</v>
      </c>
    </row>
    <row r="73" spans="1:9">
      <c r="A73" s="352"/>
      <c r="B73" s="352"/>
      <c r="C73" s="567"/>
      <c r="D73" s="352"/>
      <c r="E73" s="1909"/>
      <c r="F73" s="1909"/>
      <c r="G73" s="1909"/>
      <c r="H73" s="1910"/>
      <c r="I73" s="1911"/>
    </row>
    <row r="74" spans="1:9" ht="13.5" thickBot="1">
      <c r="A74" s="1870"/>
      <c r="B74" s="1890" t="s">
        <v>1058</v>
      </c>
      <c r="C74" s="1896"/>
      <c r="D74" s="1893"/>
      <c r="E74" s="1873">
        <f>E10</f>
        <v>0</v>
      </c>
      <c r="F74" s="1873">
        <f t="shared" ref="F74:G74" si="16">F10</f>
        <v>0</v>
      </c>
      <c r="G74" s="1877">
        <f t="shared" si="16"/>
        <v>0</v>
      </c>
      <c r="H74" s="1882">
        <f>H10</f>
        <v>0</v>
      </c>
      <c r="I74" s="1883"/>
    </row>
    <row r="75" spans="1:9">
      <c r="E75" s="1872"/>
      <c r="F75" s="1872"/>
      <c r="G75" s="1872"/>
      <c r="H75" s="1872"/>
      <c r="I75" s="1872"/>
    </row>
    <row r="76" spans="1:9">
      <c r="E76" s="1872"/>
      <c r="F76" s="1872"/>
      <c r="G76" s="1872"/>
      <c r="H76" s="1872"/>
      <c r="I76" s="1872"/>
    </row>
    <row r="77" spans="1:9" ht="13.5" thickBot="1">
      <c r="E77" s="1872"/>
      <c r="F77" s="1872"/>
      <c r="G77" s="1872"/>
      <c r="H77" s="1872"/>
      <c r="I77" s="1872"/>
    </row>
    <row r="78" spans="1:9" ht="16.5" thickBot="1">
      <c r="A78" s="2905" t="s">
        <v>1229</v>
      </c>
      <c r="B78" s="2905"/>
      <c r="C78" s="2905"/>
      <c r="D78" s="2906"/>
      <c r="E78" s="1916" t="s">
        <v>1059</v>
      </c>
      <c r="F78" s="1917" t="s">
        <v>1060</v>
      </c>
      <c r="G78" s="1918" t="s">
        <v>1061</v>
      </c>
      <c r="H78" s="1916" t="s">
        <v>962</v>
      </c>
      <c r="I78" s="1919" t="s">
        <v>978</v>
      </c>
    </row>
    <row r="79" spans="1:9">
      <c r="A79" s="1311"/>
      <c r="B79" s="1888"/>
      <c r="C79" s="1894"/>
      <c r="D79" s="1891"/>
      <c r="E79" s="1912"/>
      <c r="F79" s="1912"/>
      <c r="G79" s="1913"/>
      <c r="H79" s="1914"/>
      <c r="I79" s="1915"/>
    </row>
    <row r="80" spans="1:9">
      <c r="A80" s="1309" t="s">
        <v>439</v>
      </c>
      <c r="B80" s="1889" t="s">
        <v>1039</v>
      </c>
      <c r="C80" s="1895"/>
      <c r="D80" s="1892"/>
      <c r="E80" s="1959"/>
      <c r="F80" s="1959"/>
      <c r="G80" s="1874">
        <f>E80+F80</f>
        <v>0</v>
      </c>
      <c r="H80" s="1923"/>
      <c r="I80" s="1960"/>
    </row>
    <row r="81" spans="1:9">
      <c r="A81" s="1311"/>
      <c r="B81" s="1888"/>
      <c r="C81" s="1894"/>
      <c r="D81" s="1891"/>
      <c r="E81" s="1884"/>
      <c r="F81" s="1884"/>
      <c r="G81" s="1885"/>
      <c r="H81" s="1886"/>
      <c r="I81" s="1887"/>
    </row>
    <row r="82" spans="1:9">
      <c r="A82" s="1309" t="s">
        <v>440</v>
      </c>
      <c r="B82" s="1889" t="s">
        <v>1429</v>
      </c>
      <c r="C82" s="1895"/>
      <c r="D82" s="1892"/>
      <c r="E82" s="1959"/>
      <c r="F82" s="1959"/>
      <c r="G82" s="1874">
        <f>E82+F82</f>
        <v>0</v>
      </c>
      <c r="H82" s="1875"/>
      <c r="I82" s="1960"/>
    </row>
    <row r="83" spans="1:9">
      <c r="A83" s="1311"/>
      <c r="B83" s="1888"/>
      <c r="C83" s="1894"/>
      <c r="D83" s="1891"/>
      <c r="E83" s="1884"/>
      <c r="F83" s="1884"/>
      <c r="G83" s="1885"/>
      <c r="H83" s="1886"/>
      <c r="I83" s="1887"/>
    </row>
    <row r="84" spans="1:9">
      <c r="A84" s="1309" t="s">
        <v>441</v>
      </c>
      <c r="B84" s="1889" t="s">
        <v>1040</v>
      </c>
      <c r="C84" s="1895"/>
      <c r="D84" s="1892"/>
      <c r="E84" s="1959"/>
      <c r="F84" s="1959"/>
      <c r="G84" s="1874">
        <f>E84+F84</f>
        <v>0</v>
      </c>
      <c r="H84" s="1875"/>
      <c r="I84" s="1960"/>
    </row>
    <row r="85" spans="1:9">
      <c r="A85" s="1311"/>
      <c r="B85" s="1888"/>
      <c r="C85" s="1894"/>
      <c r="D85" s="1891"/>
      <c r="E85" s="1884"/>
      <c r="F85" s="1884"/>
      <c r="G85" s="1885"/>
      <c r="H85" s="1886"/>
      <c r="I85" s="1887"/>
    </row>
    <row r="86" spans="1:9">
      <c r="A86" s="1309" t="s">
        <v>442</v>
      </c>
      <c r="B86" s="1889" t="s">
        <v>1044</v>
      </c>
      <c r="C86" s="1895"/>
      <c r="D86" s="1892"/>
      <c r="E86" s="1959"/>
      <c r="F86" s="1959"/>
      <c r="G86" s="1874">
        <f>E86+F86</f>
        <v>0</v>
      </c>
      <c r="H86" s="1875"/>
      <c r="I86" s="1960"/>
    </row>
    <row r="87" spans="1:9">
      <c r="A87" s="1311"/>
      <c r="B87" s="1888"/>
      <c r="C87" s="1894"/>
      <c r="D87" s="1891"/>
      <c r="E87" s="1884"/>
      <c r="F87" s="1884"/>
      <c r="G87" s="1885"/>
      <c r="H87" s="1886"/>
      <c r="I87" s="1887"/>
    </row>
    <row r="88" spans="1:9">
      <c r="A88" s="1309" t="s">
        <v>360</v>
      </c>
      <c r="B88" s="1889" t="s">
        <v>1052</v>
      </c>
      <c r="C88" s="1895"/>
      <c r="D88" s="1892"/>
      <c r="E88" s="1959"/>
      <c r="F88" s="1959"/>
      <c r="G88" s="1874">
        <f>E88+F88</f>
        <v>0</v>
      </c>
      <c r="H88" s="1875"/>
      <c r="I88" s="1960"/>
    </row>
    <row r="89" spans="1:9">
      <c r="A89" s="1311"/>
      <c r="B89" s="1888"/>
      <c r="C89" s="1894"/>
      <c r="D89" s="1891"/>
      <c r="E89" s="1884"/>
      <c r="F89" s="1884"/>
      <c r="G89" s="1885"/>
      <c r="H89" s="1886"/>
      <c r="I89" s="1887"/>
    </row>
    <row r="90" spans="1:9">
      <c r="A90" s="1309" t="s">
        <v>1043</v>
      </c>
      <c r="B90" s="1889" t="s">
        <v>1041</v>
      </c>
      <c r="C90" s="1895"/>
      <c r="D90" s="1892"/>
      <c r="E90" s="1959"/>
      <c r="F90" s="1959"/>
      <c r="G90" s="1874">
        <f>E90+F90</f>
        <v>0</v>
      </c>
      <c r="H90" s="1875"/>
      <c r="I90" s="1960"/>
    </row>
    <row r="91" spans="1:9">
      <c r="A91" s="1311"/>
      <c r="B91" s="1888"/>
      <c r="C91" s="1894"/>
      <c r="D91" s="1891"/>
      <c r="E91" s="1884"/>
      <c r="F91" s="1884"/>
      <c r="G91" s="1885"/>
      <c r="H91" s="1886"/>
      <c r="I91" s="1887"/>
    </row>
    <row r="92" spans="1:9">
      <c r="A92" s="1309" t="s">
        <v>1048</v>
      </c>
      <c r="B92" s="1889" t="s">
        <v>1177</v>
      </c>
      <c r="C92" s="1895"/>
      <c r="D92" s="1892"/>
      <c r="E92" s="1959"/>
      <c r="F92" s="1959"/>
      <c r="G92" s="1874">
        <f>E92+F92</f>
        <v>0</v>
      </c>
      <c r="H92" s="1875"/>
      <c r="I92" s="1960"/>
    </row>
    <row r="93" spans="1:9">
      <c r="A93" s="1311"/>
      <c r="B93" s="1888"/>
      <c r="C93" s="1894"/>
      <c r="D93" s="1891"/>
      <c r="E93" s="1884"/>
      <c r="F93" s="1884"/>
      <c r="G93" s="1885"/>
      <c r="H93" s="1886"/>
      <c r="I93" s="1887"/>
    </row>
    <row r="94" spans="1:9">
      <c r="A94" s="1309" t="s">
        <v>1049</v>
      </c>
      <c r="B94" s="1889" t="s">
        <v>1042</v>
      </c>
      <c r="C94" s="1895"/>
      <c r="D94" s="1892"/>
      <c r="E94" s="1959"/>
      <c r="F94" s="1959"/>
      <c r="G94" s="1874">
        <f>E94+F94</f>
        <v>0</v>
      </c>
      <c r="H94" s="1875"/>
      <c r="I94" s="1960"/>
    </row>
    <row r="95" spans="1:9">
      <c r="A95" s="1311"/>
      <c r="B95" s="1888"/>
      <c r="C95" s="1894"/>
      <c r="D95" s="1891"/>
      <c r="E95" s="1884"/>
      <c r="F95" s="1884"/>
      <c r="G95" s="1885"/>
      <c r="H95" s="1886"/>
      <c r="I95" s="1887"/>
    </row>
    <row r="96" spans="1:9">
      <c r="A96" s="1309" t="s">
        <v>1050</v>
      </c>
      <c r="B96" s="1889" t="s">
        <v>1055</v>
      </c>
      <c r="C96" s="1895"/>
      <c r="D96" s="1892"/>
      <c r="E96" s="1959"/>
      <c r="F96" s="1959"/>
      <c r="G96" s="1874">
        <f>E96+F96</f>
        <v>0</v>
      </c>
      <c r="H96" s="1875"/>
      <c r="I96" s="1960"/>
    </row>
    <row r="97" spans="1:9">
      <c r="A97" s="1311"/>
      <c r="B97" s="1888"/>
      <c r="C97" s="1894"/>
      <c r="D97" s="1891"/>
      <c r="E97" s="1884"/>
      <c r="F97" s="1884"/>
      <c r="G97" s="1885"/>
      <c r="H97" s="1886"/>
      <c r="I97" s="1887"/>
    </row>
    <row r="98" spans="1:9">
      <c r="A98" s="1309" t="s">
        <v>1051</v>
      </c>
      <c r="B98" s="1889" t="s">
        <v>1045</v>
      </c>
      <c r="C98" s="1895"/>
      <c r="D98" s="1892"/>
      <c r="E98" s="1959"/>
      <c r="F98" s="1959"/>
      <c r="G98" s="1874">
        <f>E98+F98</f>
        <v>0</v>
      </c>
      <c r="H98" s="1875"/>
      <c r="I98" s="1960"/>
    </row>
    <row r="99" spans="1:9">
      <c r="A99" s="1311"/>
      <c r="B99" s="1888"/>
      <c r="C99" s="1894"/>
      <c r="D99" s="1891"/>
      <c r="E99" s="1884"/>
      <c r="F99" s="1884"/>
      <c r="G99" s="1885"/>
      <c r="H99" s="1886"/>
      <c r="I99" s="1887"/>
    </row>
    <row r="100" spans="1:9">
      <c r="A100" s="1309" t="s">
        <v>1053</v>
      </c>
      <c r="B100" s="1889" t="s">
        <v>1046</v>
      </c>
      <c r="C100" s="1895"/>
      <c r="D100" s="1892"/>
      <c r="E100" s="1959"/>
      <c r="F100" s="1959"/>
      <c r="G100" s="1874">
        <f>E100+F100</f>
        <v>0</v>
      </c>
      <c r="H100" s="1875"/>
      <c r="I100" s="1960"/>
    </row>
    <row r="101" spans="1:9">
      <c r="A101" s="1311"/>
      <c r="B101" s="1888"/>
      <c r="C101" s="1894"/>
      <c r="D101" s="1891"/>
      <c r="E101" s="1884"/>
      <c r="F101" s="1884"/>
      <c r="G101" s="1885"/>
      <c r="H101" s="1886"/>
      <c r="I101" s="1887"/>
    </row>
    <row r="102" spans="1:9">
      <c r="A102" s="1309" t="s">
        <v>1056</v>
      </c>
      <c r="B102" s="1889" t="s">
        <v>1047</v>
      </c>
      <c r="C102" s="1895"/>
      <c r="D102" s="1892"/>
      <c r="E102" s="1959"/>
      <c r="F102" s="1959"/>
      <c r="G102" s="1874">
        <f>E102+F102</f>
        <v>0</v>
      </c>
      <c r="H102" s="1875"/>
      <c r="I102" s="1960"/>
    </row>
    <row r="103" spans="1:9">
      <c r="A103" s="1311"/>
      <c r="B103" s="1888"/>
      <c r="C103" s="1894"/>
      <c r="D103" s="1891"/>
      <c r="E103" s="1884"/>
      <c r="F103" s="1884"/>
      <c r="G103" s="1885"/>
      <c r="H103" s="1886"/>
      <c r="I103" s="1876"/>
    </row>
    <row r="104" spans="1:9">
      <c r="A104" s="1870"/>
      <c r="B104" s="1890" t="s">
        <v>1057</v>
      </c>
      <c r="C104" s="1896"/>
      <c r="D104" s="1893"/>
      <c r="E104" s="1877">
        <f>SUM(E80:E103)</f>
        <v>0</v>
      </c>
      <c r="F104" s="1877">
        <f>SUM(F80:F103)</f>
        <v>0</v>
      </c>
      <c r="G104" s="1877">
        <f>SUM(G80:G103)</f>
        <v>0</v>
      </c>
      <c r="H104" s="1878"/>
      <c r="I104" s="1879">
        <f>SUM(I80:I103)</f>
        <v>0</v>
      </c>
    </row>
    <row r="105" spans="1:9">
      <c r="C105" s="581"/>
      <c r="E105" s="1872"/>
      <c r="F105" s="1872"/>
      <c r="G105" s="1872"/>
      <c r="H105" s="1880"/>
      <c r="I105" s="1881"/>
    </row>
    <row r="106" spans="1:9" ht="13.5" thickBot="1">
      <c r="A106" s="1870"/>
      <c r="B106" s="1890" t="s">
        <v>1058</v>
      </c>
      <c r="C106" s="1896"/>
      <c r="D106" s="1893"/>
      <c r="E106" s="1877"/>
      <c r="F106" s="1873"/>
      <c r="G106" s="1924"/>
      <c r="H106" s="1961"/>
      <c r="I106" s="1883"/>
    </row>
  </sheetData>
  <mergeCells count="3">
    <mergeCell ref="A78:D78"/>
    <mergeCell ref="A43:C43"/>
    <mergeCell ref="A46:D46"/>
  </mergeCells>
  <pageMargins left="0.70866141732283472" right="0.70866141732283472" top="0.74803149606299213" bottom="0.74803149606299213" header="0.31496062992125984" footer="0.31496062992125984"/>
  <pageSetup paperSize="8" scale="71" fitToHeight="2" orientation="portrait" r:id="rId1"/>
  <headerFooter scaleWithDoc="0" alignWithMargins="0">
    <oddFooter>&amp;C&amp;P/&amp;P</oddFooter>
  </headerFooter>
  <rowBreaks count="1" manualBreakCount="1">
    <brk id="76" max="16383" man="1"/>
  </rowBreaks>
</worksheet>
</file>

<file path=xl/worksheets/sheet76.xml><?xml version="1.0" encoding="utf-8"?>
<worksheet xmlns="http://schemas.openxmlformats.org/spreadsheetml/2006/main" xmlns:r="http://schemas.openxmlformats.org/officeDocument/2006/relationships">
  <sheetPr published="0"/>
  <dimension ref="A1:L174"/>
  <sheetViews>
    <sheetView showGridLines="0" zoomScaleNormal="100" workbookViewId="0"/>
  </sheetViews>
  <sheetFormatPr baseColWidth="10" defaultRowHeight="12.75"/>
  <cols>
    <col min="1" max="1" width="17.28515625" style="205" customWidth="1"/>
    <col min="2" max="2" width="23.5703125" style="205" customWidth="1"/>
    <col min="3" max="8" width="15.42578125" style="205" customWidth="1"/>
    <col min="9" max="11" width="14.85546875" style="205" customWidth="1"/>
    <col min="12" max="12" width="13" style="205" customWidth="1"/>
    <col min="13" max="16384" width="11.42578125" style="205"/>
  </cols>
  <sheetData>
    <row r="1" spans="1:12" ht="18">
      <c r="A1" s="80" t="s">
        <v>1228</v>
      </c>
      <c r="B1" s="84"/>
      <c r="C1" s="84"/>
      <c r="D1" s="84"/>
      <c r="E1" s="84"/>
      <c r="F1" s="84"/>
      <c r="G1" s="84"/>
      <c r="H1" s="84"/>
      <c r="I1" s="84"/>
      <c r="J1" s="84"/>
      <c r="K1" s="84"/>
      <c r="L1" s="84"/>
    </row>
    <row r="2" spans="1:12" ht="18" customHeight="1">
      <c r="A2" s="62" t="str">
        <f>'PAGE DE GARDE'!C8</f>
        <v>GAZ</v>
      </c>
      <c r="B2" s="73"/>
      <c r="C2" s="953" t="str">
        <f>'PAGE DE GARDE'!C10</f>
        <v>REALITE 2015 V0</v>
      </c>
      <c r="D2" s="641"/>
      <c r="E2" s="641"/>
      <c r="F2" s="641"/>
      <c r="G2" s="641"/>
      <c r="H2" s="641"/>
      <c r="I2" s="641"/>
      <c r="J2" s="641"/>
      <c r="K2" s="641"/>
      <c r="L2" s="641"/>
    </row>
    <row r="3" spans="1:12" ht="13.5" customHeight="1">
      <c r="A3" s="270" t="str">
        <f>'PAGE DE GARDE'!C7</f>
        <v>GRD</v>
      </c>
      <c r="B3" s="73"/>
      <c r="C3" s="62"/>
      <c r="D3" s="641"/>
      <c r="E3" s="641"/>
      <c r="F3" s="641"/>
      <c r="G3" s="641"/>
      <c r="H3" s="641"/>
      <c r="I3" s="641"/>
      <c r="J3" s="641"/>
      <c r="K3" s="641"/>
      <c r="L3" s="641"/>
    </row>
    <row r="5" spans="1:12" ht="15.75">
      <c r="A5" s="2910" t="s">
        <v>649</v>
      </c>
      <c r="B5" s="2910"/>
      <c r="C5" s="2910"/>
      <c r="D5" s="2910"/>
      <c r="E5" s="2910"/>
      <c r="F5" s="2910"/>
      <c r="G5" s="2910"/>
      <c r="H5" s="2910"/>
      <c r="I5" s="2910"/>
      <c r="J5" s="2910"/>
      <c r="K5" s="2910"/>
      <c r="L5" s="2910"/>
    </row>
    <row r="6" spans="1:12" ht="13.5" thickBot="1"/>
    <row r="7" spans="1:12" ht="21" customHeight="1" thickBot="1">
      <c r="C7" s="2919"/>
      <c r="D7" s="2920"/>
      <c r="E7" s="2920"/>
      <c r="F7" s="2920"/>
      <c r="G7" s="2920"/>
      <c r="H7" s="2920"/>
      <c r="I7" s="2920"/>
      <c r="J7" s="2920"/>
      <c r="K7" s="2921"/>
    </row>
    <row r="8" spans="1:12" ht="13.5" thickBot="1">
      <c r="C8" s="759">
        <v>2008</v>
      </c>
      <c r="D8" s="642">
        <v>2009</v>
      </c>
      <c r="E8" s="760">
        <v>2010</v>
      </c>
      <c r="F8" s="642">
        <v>2011</v>
      </c>
      <c r="G8" s="760">
        <v>2012</v>
      </c>
      <c r="H8" s="760">
        <v>2013</v>
      </c>
      <c r="I8" s="760">
        <v>2014</v>
      </c>
      <c r="J8" s="1317">
        <v>2015</v>
      </c>
      <c r="K8" s="1317">
        <v>2016</v>
      </c>
    </row>
    <row r="9" spans="1:12">
      <c r="B9" s="643" t="s">
        <v>650</v>
      </c>
      <c r="C9" s="644"/>
      <c r="D9" s="645"/>
      <c r="E9" s="646"/>
      <c r="F9" s="645"/>
      <c r="G9" s="646"/>
      <c r="H9" s="646"/>
      <c r="I9" s="646"/>
      <c r="J9" s="646"/>
      <c r="K9" s="646"/>
    </row>
    <row r="10" spans="1:12">
      <c r="A10" s="41"/>
      <c r="B10" s="1977" t="s">
        <v>651</v>
      </c>
      <c r="C10" s="1978"/>
      <c r="D10" s="1979"/>
      <c r="E10" s="649"/>
      <c r="F10" s="648"/>
      <c r="G10" s="649"/>
      <c r="H10" s="649"/>
      <c r="I10" s="649"/>
      <c r="J10" s="649"/>
      <c r="K10" s="649"/>
    </row>
    <row r="11" spans="1:12" ht="13.5" thickBot="1">
      <c r="B11" s="643" t="s">
        <v>652</v>
      </c>
      <c r="C11" s="647"/>
      <c r="D11" s="648"/>
      <c r="E11" s="649"/>
      <c r="F11" s="648"/>
      <c r="G11" s="649"/>
      <c r="H11" s="649"/>
      <c r="I11" s="649"/>
      <c r="J11" s="649"/>
      <c r="K11" s="649"/>
    </row>
    <row r="12" spans="1:12" ht="27" customHeight="1" thickBot="1">
      <c r="B12" s="935" t="s">
        <v>826</v>
      </c>
      <c r="C12" s="650">
        <f t="shared" ref="C12:K12" si="0">SUM(C9:C11)</f>
        <v>0</v>
      </c>
      <c r="D12" s="650">
        <f t="shared" si="0"/>
        <v>0</v>
      </c>
      <c r="E12" s="650">
        <f t="shared" si="0"/>
        <v>0</v>
      </c>
      <c r="F12" s="650">
        <f t="shared" si="0"/>
        <v>0</v>
      </c>
      <c r="G12" s="650">
        <f t="shared" si="0"/>
        <v>0</v>
      </c>
      <c r="H12" s="650">
        <f t="shared" si="0"/>
        <v>0</v>
      </c>
      <c r="I12" s="651">
        <f t="shared" si="0"/>
        <v>0</v>
      </c>
      <c r="J12" s="651">
        <f t="shared" si="0"/>
        <v>0</v>
      </c>
      <c r="K12" s="651">
        <f t="shared" si="0"/>
        <v>0</v>
      </c>
    </row>
    <row r="13" spans="1:12" ht="35.25" customHeight="1" thickBot="1">
      <c r="A13" s="210"/>
      <c r="B13" s="936" t="s">
        <v>653</v>
      </c>
      <c r="C13" s="652"/>
      <c r="D13" s="652"/>
      <c r="E13" s="652"/>
      <c r="F13" s="652"/>
      <c r="G13" s="652"/>
      <c r="H13" s="653"/>
      <c r="I13" s="653"/>
      <c r="J13" s="653"/>
      <c r="K13" s="653"/>
    </row>
    <row r="14" spans="1:12" ht="16.5" customHeight="1">
      <c r="A14" s="210"/>
      <c r="B14" s="2922" t="s">
        <v>1422</v>
      </c>
      <c r="C14" s="2922"/>
      <c r="D14" s="2922"/>
      <c r="E14" s="2922"/>
      <c r="F14" s="2922"/>
      <c r="G14" s="2922"/>
      <c r="H14" s="2922"/>
      <c r="I14" s="2922"/>
      <c r="J14" s="656"/>
      <c r="K14" s="656"/>
      <c r="L14" s="210"/>
    </row>
    <row r="15" spans="1:12" ht="27.75" customHeight="1" thickBot="1">
      <c r="A15" s="210"/>
      <c r="B15" s="654"/>
      <c r="C15" s="655"/>
      <c r="D15" s="655"/>
      <c r="E15" s="655"/>
      <c r="F15" s="655"/>
      <c r="G15" s="655"/>
      <c r="H15" s="656"/>
      <c r="I15" s="656"/>
      <c r="J15" s="656"/>
      <c r="K15" s="656"/>
      <c r="L15" s="210"/>
    </row>
    <row r="16" spans="1:12" ht="30" customHeight="1" thickBot="1">
      <c r="A16" s="210"/>
      <c r="B16" s="2201" t="s">
        <v>1423</v>
      </c>
      <c r="C16" s="2202"/>
      <c r="D16" s="2923" t="s">
        <v>1424</v>
      </c>
      <c r="E16" s="2924"/>
      <c r="F16" s="85"/>
      <c r="G16" s="85"/>
      <c r="H16" s="85"/>
      <c r="I16" s="40"/>
      <c r="J16" s="656"/>
      <c r="K16" s="656"/>
      <c r="L16" s="210"/>
    </row>
    <row r="17" spans="1:12" ht="30" customHeight="1" thickBot="1">
      <c r="A17" s="210"/>
      <c r="B17" s="2201" t="s">
        <v>1425</v>
      </c>
      <c r="C17" s="2203"/>
      <c r="D17" s="2923"/>
      <c r="E17" s="2924"/>
      <c r="F17" s="2204"/>
      <c r="G17" s="2204"/>
      <c r="H17" s="2204"/>
      <c r="I17" s="40"/>
      <c r="J17" s="655"/>
      <c r="K17" s="655"/>
      <c r="L17" s="210"/>
    </row>
    <row r="18" spans="1:12" ht="13.5" customHeight="1">
      <c r="A18" s="210"/>
      <c r="B18" s="210"/>
      <c r="C18" s="210"/>
      <c r="D18" s="210"/>
      <c r="E18" s="210"/>
      <c r="F18" s="210"/>
      <c r="G18" s="210"/>
      <c r="H18" s="210"/>
      <c r="I18" s="210"/>
      <c r="J18" s="210"/>
      <c r="K18" s="210"/>
      <c r="L18" s="210"/>
    </row>
    <row r="19" spans="1:12" ht="13.5" thickBot="1">
      <c r="A19" s="210"/>
      <c r="B19" s="210"/>
      <c r="C19" s="210"/>
      <c r="D19" s="210"/>
      <c r="E19" s="210"/>
      <c r="F19" s="209"/>
      <c r="G19" s="210"/>
      <c r="H19" s="210"/>
      <c r="I19" s="210"/>
      <c r="J19" s="210"/>
      <c r="K19" s="210"/>
      <c r="L19" s="210"/>
    </row>
    <row r="20" spans="1:12" ht="15.75" thickBot="1">
      <c r="A20" s="2911" t="s">
        <v>654</v>
      </c>
      <c r="B20" s="2912"/>
      <c r="C20" s="2912"/>
      <c r="D20" s="2912"/>
      <c r="E20" s="2912"/>
      <c r="F20" s="2912"/>
      <c r="G20" s="2912"/>
      <c r="H20" s="2912"/>
      <c r="I20" s="2912"/>
      <c r="J20" s="2912"/>
      <c r="K20" s="2912"/>
      <c r="L20" s="2913"/>
    </row>
    <row r="21" spans="1:12" ht="15.75" thickBot="1">
      <c r="A21" s="658"/>
      <c r="B21" s="658"/>
      <c r="C21" s="658"/>
      <c r="D21" s="658"/>
      <c r="E21" s="658"/>
      <c r="F21" s="658"/>
      <c r="G21" s="658"/>
      <c r="H21" s="658"/>
      <c r="I21" s="658"/>
      <c r="J21" s="1316"/>
      <c r="K21" s="1955"/>
      <c r="L21" s="658"/>
    </row>
    <row r="22" spans="1:12" ht="13.5" thickBot="1">
      <c r="A22" s="2914" t="s">
        <v>655</v>
      </c>
      <c r="B22" s="2915"/>
      <c r="C22" s="2915"/>
      <c r="D22" s="2915"/>
      <c r="E22" s="2915"/>
      <c r="F22" s="2915"/>
      <c r="G22" s="2915"/>
      <c r="H22" s="2915"/>
      <c r="I22" s="2915"/>
      <c r="J22" s="2915"/>
      <c r="K22" s="2915"/>
      <c r="L22" s="2916"/>
    </row>
    <row r="23" spans="1:12" ht="13.5" thickBot="1">
      <c r="A23" s="2917"/>
      <c r="B23" s="2918"/>
      <c r="C23" s="659">
        <v>2008</v>
      </c>
      <c r="D23" s="660">
        <v>2009</v>
      </c>
      <c r="E23" s="661">
        <v>2010</v>
      </c>
      <c r="F23" s="661">
        <v>2011</v>
      </c>
      <c r="G23" s="661">
        <v>2012</v>
      </c>
      <c r="H23" s="662">
        <v>2013</v>
      </c>
      <c r="I23" s="663">
        <v>2014</v>
      </c>
      <c r="J23" s="1401">
        <v>2015</v>
      </c>
      <c r="K23" s="1401">
        <v>2016</v>
      </c>
      <c r="L23" s="664" t="s">
        <v>368</v>
      </c>
    </row>
    <row r="24" spans="1:12" ht="12.75" customHeight="1">
      <c r="A24" s="2908"/>
      <c r="B24" s="667">
        <v>2008</v>
      </c>
      <c r="C24" s="668">
        <v>0</v>
      </c>
      <c r="D24" s="670"/>
      <c r="E24" s="670"/>
      <c r="F24" s="670"/>
      <c r="G24" s="670"/>
      <c r="H24" s="670"/>
      <c r="I24" s="670"/>
      <c r="J24" s="670"/>
      <c r="K24" s="670"/>
      <c r="L24" s="666">
        <f>SUM(C24:K24)</f>
        <v>0</v>
      </c>
    </row>
    <row r="25" spans="1:12">
      <c r="A25" s="2908"/>
      <c r="B25" s="667">
        <v>2009</v>
      </c>
      <c r="C25" s="669">
        <v>0</v>
      </c>
      <c r="D25" s="668">
        <v>0</v>
      </c>
      <c r="E25" s="670"/>
      <c r="F25" s="670"/>
      <c r="G25" s="670"/>
      <c r="H25" s="670"/>
      <c r="I25" s="670"/>
      <c r="J25" s="670"/>
      <c r="K25" s="670"/>
      <c r="L25" s="666">
        <f t="shared" ref="L25:L33" si="1">SUM(C25:K25)</f>
        <v>0</v>
      </c>
    </row>
    <row r="26" spans="1:12">
      <c r="A26" s="2908"/>
      <c r="B26" s="667">
        <v>2010</v>
      </c>
      <c r="C26" s="669">
        <v>0</v>
      </c>
      <c r="D26" s="668">
        <v>0</v>
      </c>
      <c r="E26" s="668">
        <v>0</v>
      </c>
      <c r="F26" s="670"/>
      <c r="G26" s="670"/>
      <c r="H26" s="670"/>
      <c r="I26" s="670"/>
      <c r="J26" s="670"/>
      <c r="K26" s="670"/>
      <c r="L26" s="666">
        <f t="shared" si="1"/>
        <v>0</v>
      </c>
    </row>
    <row r="27" spans="1:12">
      <c r="A27" s="2908"/>
      <c r="B27" s="667">
        <v>2011</v>
      </c>
      <c r="C27" s="668">
        <v>0</v>
      </c>
      <c r="D27" s="668">
        <v>0</v>
      </c>
      <c r="E27" s="668">
        <v>0</v>
      </c>
      <c r="F27" s="668">
        <v>0</v>
      </c>
      <c r="G27" s="670"/>
      <c r="H27" s="670"/>
      <c r="I27" s="670"/>
      <c r="J27" s="670"/>
      <c r="K27" s="670"/>
      <c r="L27" s="666">
        <f t="shared" si="1"/>
        <v>0</v>
      </c>
    </row>
    <row r="28" spans="1:12">
      <c r="A28" s="2908"/>
      <c r="B28" s="667">
        <v>2012</v>
      </c>
      <c r="C28" s="668">
        <v>0</v>
      </c>
      <c r="D28" s="668">
        <v>0</v>
      </c>
      <c r="E28" s="668">
        <v>0</v>
      </c>
      <c r="F28" s="668">
        <v>0</v>
      </c>
      <c r="G28" s="668">
        <v>0</v>
      </c>
      <c r="H28" s="670"/>
      <c r="I28" s="670"/>
      <c r="J28" s="670"/>
      <c r="K28" s="670"/>
      <c r="L28" s="666">
        <f t="shared" si="1"/>
        <v>0</v>
      </c>
    </row>
    <row r="29" spans="1:12">
      <c r="A29" s="2908"/>
      <c r="B29" s="667">
        <v>2013</v>
      </c>
      <c r="C29" s="668">
        <v>0</v>
      </c>
      <c r="D29" s="668">
        <v>0</v>
      </c>
      <c r="E29" s="668">
        <v>0</v>
      </c>
      <c r="F29" s="668">
        <v>0</v>
      </c>
      <c r="G29" s="669">
        <v>0</v>
      </c>
      <c r="H29" s="668">
        <v>0</v>
      </c>
      <c r="I29" s="670"/>
      <c r="J29" s="670"/>
      <c r="K29" s="670"/>
      <c r="L29" s="666">
        <f t="shared" si="1"/>
        <v>0</v>
      </c>
    </row>
    <row r="30" spans="1:12">
      <c r="A30" s="2908"/>
      <c r="B30" s="667">
        <v>2014</v>
      </c>
      <c r="C30" s="668">
        <v>0</v>
      </c>
      <c r="D30" s="668">
        <v>0</v>
      </c>
      <c r="E30" s="668">
        <v>0</v>
      </c>
      <c r="F30" s="668">
        <v>0</v>
      </c>
      <c r="G30" s="669">
        <v>0</v>
      </c>
      <c r="H30" s="669">
        <v>0</v>
      </c>
      <c r="I30" s="668">
        <v>0</v>
      </c>
      <c r="J30" s="670"/>
      <c r="K30" s="670"/>
      <c r="L30" s="666">
        <f t="shared" si="1"/>
        <v>0</v>
      </c>
    </row>
    <row r="31" spans="1:12">
      <c r="A31" s="2908"/>
      <c r="B31" s="667">
        <v>2015</v>
      </c>
      <c r="C31" s="668">
        <v>0</v>
      </c>
      <c r="D31" s="668">
        <v>0</v>
      </c>
      <c r="E31" s="668">
        <v>0</v>
      </c>
      <c r="F31" s="668">
        <v>0</v>
      </c>
      <c r="G31" s="669">
        <v>0</v>
      </c>
      <c r="H31" s="669">
        <v>0</v>
      </c>
      <c r="I31" s="668">
        <v>0</v>
      </c>
      <c r="J31" s="668">
        <v>0</v>
      </c>
      <c r="K31" s="670"/>
      <c r="L31" s="666">
        <f t="shared" si="1"/>
        <v>0</v>
      </c>
    </row>
    <row r="32" spans="1:12">
      <c r="A32" s="2908"/>
      <c r="B32" s="667">
        <v>2016</v>
      </c>
      <c r="C32" s="668">
        <v>0</v>
      </c>
      <c r="D32" s="668">
        <v>0</v>
      </c>
      <c r="E32" s="668">
        <v>0</v>
      </c>
      <c r="F32" s="668">
        <v>0</v>
      </c>
      <c r="G32" s="669">
        <v>0</v>
      </c>
      <c r="H32" s="669">
        <v>0</v>
      </c>
      <c r="I32" s="669">
        <v>0</v>
      </c>
      <c r="J32" s="669">
        <v>0</v>
      </c>
      <c r="K32" s="669">
        <v>0</v>
      </c>
      <c r="L32" s="666">
        <f t="shared" si="1"/>
        <v>0</v>
      </c>
    </row>
    <row r="33" spans="1:12" ht="13.5" thickBot="1">
      <c r="A33" s="2908"/>
      <c r="B33" s="667">
        <v>2017</v>
      </c>
      <c r="C33" s="670"/>
      <c r="D33" s="670"/>
      <c r="E33" s="670"/>
      <c r="F33" s="670"/>
      <c r="G33" s="670"/>
      <c r="H33" s="670"/>
      <c r="I33" s="670"/>
      <c r="J33" s="669">
        <v>0</v>
      </c>
      <c r="K33" s="669">
        <v>0</v>
      </c>
      <c r="L33" s="666">
        <f t="shared" si="1"/>
        <v>0</v>
      </c>
    </row>
    <row r="34" spans="1:12" ht="13.5" thickBot="1">
      <c r="A34" s="2909"/>
      <c r="B34" s="671" t="s">
        <v>232</v>
      </c>
      <c r="C34" s="673">
        <f>SUM(C24:C33)</f>
        <v>0</v>
      </c>
      <c r="D34" s="673">
        <f t="shared" ref="D34:L34" si="2">SUM(D24:D33)</f>
        <v>0</v>
      </c>
      <c r="E34" s="673">
        <f t="shared" si="2"/>
        <v>0</v>
      </c>
      <c r="F34" s="673">
        <f t="shared" si="2"/>
        <v>0</v>
      </c>
      <c r="G34" s="673">
        <f t="shared" si="2"/>
        <v>0</v>
      </c>
      <c r="H34" s="673">
        <f t="shared" si="2"/>
        <v>0</v>
      </c>
      <c r="I34" s="673">
        <f t="shared" si="2"/>
        <v>0</v>
      </c>
      <c r="J34" s="673">
        <f t="shared" si="2"/>
        <v>0</v>
      </c>
      <c r="K34" s="673">
        <f t="shared" si="2"/>
        <v>0</v>
      </c>
      <c r="L34" s="673">
        <f t="shared" si="2"/>
        <v>0</v>
      </c>
    </row>
    <row r="35" spans="1:12">
      <c r="A35" s="210"/>
      <c r="B35" s="210"/>
      <c r="C35" s="209"/>
      <c r="D35" s="209"/>
      <c r="E35" s="209"/>
      <c r="F35" s="209"/>
      <c r="G35" s="209"/>
      <c r="H35" s="209"/>
      <c r="I35" s="209"/>
      <c r="J35" s="209"/>
      <c r="K35" s="209"/>
      <c r="L35" s="210"/>
    </row>
    <row r="36" spans="1:12">
      <c r="A36" s="657" t="s">
        <v>656</v>
      </c>
      <c r="B36" s="210"/>
      <c r="C36" s="209"/>
      <c r="D36" s="209"/>
      <c r="E36" s="209"/>
      <c r="F36" s="209"/>
      <c r="G36" s="209"/>
      <c r="H36" s="209"/>
      <c r="I36" s="209"/>
      <c r="J36" s="209"/>
      <c r="K36" s="209"/>
      <c r="L36" s="210"/>
    </row>
    <row r="37" spans="1:12">
      <c r="A37" s="657" t="s">
        <v>657</v>
      </c>
      <c r="B37" s="210"/>
      <c r="C37" s="209"/>
      <c r="D37" s="209"/>
      <c r="E37" s="209"/>
      <c r="F37" s="209"/>
      <c r="G37" s="209"/>
      <c r="H37" s="209"/>
      <c r="I37" s="209"/>
      <c r="J37" s="209"/>
      <c r="K37" s="209"/>
      <c r="L37" s="210"/>
    </row>
    <row r="38" spans="1:12" ht="15.75" thickBot="1">
      <c r="A38" s="2927"/>
      <c r="B38" s="2927"/>
      <c r="C38" s="2927"/>
      <c r="D38" s="2927"/>
      <c r="E38" s="2927"/>
      <c r="F38" s="2927"/>
      <c r="G38" s="2927"/>
      <c r="H38" s="2927"/>
      <c r="I38" s="2927"/>
      <c r="J38" s="2927"/>
      <c r="K38" s="2927"/>
      <c r="L38" s="2927"/>
    </row>
    <row r="39" spans="1:12" ht="13.5" thickBot="1">
      <c r="A39" s="2914" t="s">
        <v>1426</v>
      </c>
      <c r="B39" s="2915"/>
      <c r="C39" s="2915"/>
      <c r="D39" s="2915"/>
      <c r="E39" s="2915"/>
      <c r="F39" s="2915"/>
      <c r="G39" s="2915"/>
      <c r="H39" s="2915"/>
      <c r="I39" s="2915"/>
      <c r="J39" s="2915"/>
      <c r="K39" s="2915"/>
      <c r="L39" s="2916"/>
    </row>
    <row r="40" spans="1:12" ht="13.5" thickBot="1">
      <c r="A40" s="674"/>
      <c r="B40" s="675"/>
      <c r="C40" s="659">
        <v>2008</v>
      </c>
      <c r="D40" s="660">
        <v>2009</v>
      </c>
      <c r="E40" s="661">
        <v>2010</v>
      </c>
      <c r="F40" s="661">
        <v>2011</v>
      </c>
      <c r="G40" s="661">
        <v>2012</v>
      </c>
      <c r="H40" s="662">
        <v>2013</v>
      </c>
      <c r="I40" s="663">
        <v>2014</v>
      </c>
      <c r="J40" s="1402">
        <v>2015</v>
      </c>
      <c r="K40" s="1956">
        <v>2016</v>
      </c>
      <c r="L40" s="676" t="s">
        <v>368</v>
      </c>
    </row>
    <row r="41" spans="1:12">
      <c r="A41" s="2908"/>
      <c r="B41" s="667">
        <v>2008</v>
      </c>
      <c r="C41" s="665"/>
      <c r="D41" s="665"/>
      <c r="E41" s="665"/>
      <c r="F41" s="665"/>
      <c r="G41" s="665"/>
      <c r="H41" s="665"/>
      <c r="I41" s="665"/>
      <c r="J41" s="665"/>
      <c r="K41" s="665"/>
      <c r="L41" s="677">
        <f t="shared" ref="L41:L54" si="3">SUM(C41:I41)</f>
        <v>0</v>
      </c>
    </row>
    <row r="42" spans="1:12">
      <c r="A42" s="2908"/>
      <c r="B42" s="667">
        <v>2009</v>
      </c>
      <c r="C42" s="665"/>
      <c r="D42" s="665"/>
      <c r="E42" s="665"/>
      <c r="F42" s="665"/>
      <c r="G42" s="665"/>
      <c r="H42" s="665"/>
      <c r="I42" s="665"/>
      <c r="J42" s="665"/>
      <c r="K42" s="665"/>
      <c r="L42" s="677">
        <f t="shared" si="3"/>
        <v>0</v>
      </c>
    </row>
    <row r="43" spans="1:12">
      <c r="A43" s="2908"/>
      <c r="B43" s="667">
        <v>2010</v>
      </c>
      <c r="C43" s="665"/>
      <c r="D43" s="665"/>
      <c r="E43" s="665"/>
      <c r="F43" s="665"/>
      <c r="G43" s="665"/>
      <c r="H43" s="665"/>
      <c r="I43" s="665"/>
      <c r="J43" s="665"/>
      <c r="K43" s="665"/>
      <c r="L43" s="677">
        <f t="shared" si="3"/>
        <v>0</v>
      </c>
    </row>
    <row r="44" spans="1:12">
      <c r="A44" s="2908"/>
      <c r="B44" s="667">
        <v>2011</v>
      </c>
      <c r="C44" s="665"/>
      <c r="D44" s="665"/>
      <c r="E44" s="665"/>
      <c r="F44" s="665"/>
      <c r="G44" s="665"/>
      <c r="H44" s="665"/>
      <c r="I44" s="665"/>
      <c r="J44" s="665"/>
      <c r="K44" s="665"/>
      <c r="L44" s="677">
        <f t="shared" si="3"/>
        <v>0</v>
      </c>
    </row>
    <row r="45" spans="1:12" ht="12.75" customHeight="1">
      <c r="A45" s="2908"/>
      <c r="B45" s="667">
        <v>2012</v>
      </c>
      <c r="C45" s="668">
        <v>0</v>
      </c>
      <c r="D45" s="665"/>
      <c r="E45" s="665"/>
      <c r="F45" s="665"/>
      <c r="G45" s="665"/>
      <c r="H45" s="665"/>
      <c r="I45" s="665"/>
      <c r="J45" s="670"/>
      <c r="K45" s="670"/>
      <c r="L45" s="677">
        <f t="shared" si="3"/>
        <v>0</v>
      </c>
    </row>
    <row r="46" spans="1:12">
      <c r="A46" s="2908"/>
      <c r="B46" s="667">
        <v>2013</v>
      </c>
      <c r="C46" s="668">
        <v>0</v>
      </c>
      <c r="D46" s="665"/>
      <c r="E46" s="665"/>
      <c r="F46" s="665"/>
      <c r="G46" s="665"/>
      <c r="H46" s="665"/>
      <c r="I46" s="665"/>
      <c r="J46" s="670"/>
      <c r="K46" s="670"/>
      <c r="L46" s="677">
        <f t="shared" si="3"/>
        <v>0</v>
      </c>
    </row>
    <row r="47" spans="1:12">
      <c r="A47" s="2908"/>
      <c r="B47" s="667">
        <v>2014</v>
      </c>
      <c r="C47" s="668">
        <v>0</v>
      </c>
      <c r="D47" s="665"/>
      <c r="E47" s="665"/>
      <c r="F47" s="665"/>
      <c r="G47" s="665"/>
      <c r="H47" s="665"/>
      <c r="I47" s="665"/>
      <c r="J47" s="670"/>
      <c r="K47" s="670"/>
      <c r="L47" s="677">
        <f t="shared" si="3"/>
        <v>0</v>
      </c>
    </row>
    <row r="48" spans="1:12" ht="12.75" customHeight="1">
      <c r="A48" s="2908"/>
      <c r="B48" s="667">
        <v>2015</v>
      </c>
      <c r="C48" s="668">
        <v>0</v>
      </c>
      <c r="D48" s="668">
        <v>0</v>
      </c>
      <c r="E48" s="668">
        <v>0</v>
      </c>
      <c r="F48" s="668">
        <v>0</v>
      </c>
      <c r="G48" s="668">
        <v>0</v>
      </c>
      <c r="H48" s="668">
        <v>0</v>
      </c>
      <c r="I48" s="665"/>
      <c r="J48" s="670"/>
      <c r="K48" s="670"/>
      <c r="L48" s="677">
        <f t="shared" si="3"/>
        <v>0</v>
      </c>
    </row>
    <row r="49" spans="1:12">
      <c r="A49" s="2908"/>
      <c r="B49" s="667">
        <v>2016</v>
      </c>
      <c r="C49" s="668">
        <v>0</v>
      </c>
      <c r="D49" s="668">
        <v>0</v>
      </c>
      <c r="E49" s="668">
        <v>0</v>
      </c>
      <c r="F49" s="668">
        <v>0</v>
      </c>
      <c r="G49" s="668">
        <v>0</v>
      </c>
      <c r="H49" s="668">
        <v>0</v>
      </c>
      <c r="I49" s="665"/>
      <c r="J49" s="670"/>
      <c r="K49" s="670"/>
      <c r="L49" s="677">
        <f t="shared" si="3"/>
        <v>0</v>
      </c>
    </row>
    <row r="50" spans="1:12">
      <c r="A50" s="2908"/>
      <c r="B50" s="667">
        <v>2017</v>
      </c>
      <c r="C50" s="668">
        <v>0</v>
      </c>
      <c r="D50" s="668">
        <v>0</v>
      </c>
      <c r="E50" s="668">
        <v>0</v>
      </c>
      <c r="F50" s="668">
        <v>0</v>
      </c>
      <c r="G50" s="668">
        <v>0</v>
      </c>
      <c r="H50" s="668">
        <v>0</v>
      </c>
      <c r="I50" s="668">
        <v>0</v>
      </c>
      <c r="J50" s="668">
        <v>0</v>
      </c>
      <c r="K50" s="668">
        <v>0</v>
      </c>
      <c r="L50" s="677">
        <f t="shared" si="3"/>
        <v>0</v>
      </c>
    </row>
    <row r="51" spans="1:12">
      <c r="A51" s="2908"/>
      <c r="B51" s="667">
        <v>2018</v>
      </c>
      <c r="C51" s="668">
        <v>0</v>
      </c>
      <c r="D51" s="668">
        <v>0</v>
      </c>
      <c r="E51" s="668">
        <v>0</v>
      </c>
      <c r="F51" s="668">
        <v>0</v>
      </c>
      <c r="G51" s="668">
        <v>0</v>
      </c>
      <c r="H51" s="668">
        <v>0</v>
      </c>
      <c r="I51" s="668">
        <v>0</v>
      </c>
      <c r="J51" s="668">
        <v>0</v>
      </c>
      <c r="K51" s="668">
        <v>0</v>
      </c>
      <c r="L51" s="677">
        <f t="shared" si="3"/>
        <v>0</v>
      </c>
    </row>
    <row r="52" spans="1:12">
      <c r="A52" s="2908"/>
      <c r="B52" s="667">
        <v>2019</v>
      </c>
      <c r="C52" s="668">
        <v>0</v>
      </c>
      <c r="D52" s="668">
        <v>0</v>
      </c>
      <c r="E52" s="668">
        <v>0</v>
      </c>
      <c r="F52" s="668">
        <v>0</v>
      </c>
      <c r="G52" s="668">
        <v>0</v>
      </c>
      <c r="H52" s="668">
        <v>0</v>
      </c>
      <c r="I52" s="668">
        <v>0</v>
      </c>
      <c r="J52" s="668">
        <v>0</v>
      </c>
      <c r="K52" s="668">
        <v>0</v>
      </c>
      <c r="L52" s="677">
        <f t="shared" si="3"/>
        <v>0</v>
      </c>
    </row>
    <row r="53" spans="1:12">
      <c r="A53" s="2908"/>
      <c r="B53" s="667">
        <v>2020</v>
      </c>
      <c r="C53" s="668">
        <v>0</v>
      </c>
      <c r="D53" s="668">
        <v>0</v>
      </c>
      <c r="E53" s="668">
        <v>0</v>
      </c>
      <c r="F53" s="668">
        <v>0</v>
      </c>
      <c r="G53" s="668">
        <v>0</v>
      </c>
      <c r="H53" s="668">
        <v>0</v>
      </c>
      <c r="I53" s="668">
        <v>0</v>
      </c>
      <c r="J53" s="668">
        <v>0</v>
      </c>
      <c r="K53" s="668">
        <v>0</v>
      </c>
      <c r="L53" s="677">
        <f t="shared" si="3"/>
        <v>0</v>
      </c>
    </row>
    <row r="54" spans="1:12" ht="13.5" thickBot="1">
      <c r="A54" s="2908"/>
      <c r="B54" s="678">
        <v>2021</v>
      </c>
      <c r="C54" s="679">
        <v>0</v>
      </c>
      <c r="D54" s="679">
        <v>0</v>
      </c>
      <c r="E54" s="679">
        <v>0</v>
      </c>
      <c r="F54" s="679">
        <v>0</v>
      </c>
      <c r="G54" s="679">
        <v>0</v>
      </c>
      <c r="H54" s="679">
        <v>0</v>
      </c>
      <c r="I54" s="679">
        <v>0</v>
      </c>
      <c r="J54" s="679">
        <v>0</v>
      </c>
      <c r="K54" s="679">
        <v>0</v>
      </c>
      <c r="L54" s="680">
        <f t="shared" si="3"/>
        <v>0</v>
      </c>
    </row>
    <row r="55" spans="1:12" ht="13.5" thickBot="1">
      <c r="A55" s="2909"/>
      <c r="B55" s="671" t="s">
        <v>232</v>
      </c>
      <c r="C55" s="672">
        <f>SUM(C41:C54)</f>
        <v>0</v>
      </c>
      <c r="D55" s="672">
        <f t="shared" ref="D55:K55" si="4">SUM(D41:D54)</f>
        <v>0</v>
      </c>
      <c r="E55" s="672">
        <f t="shared" si="4"/>
        <v>0</v>
      </c>
      <c r="F55" s="672">
        <f t="shared" si="4"/>
        <v>0</v>
      </c>
      <c r="G55" s="672">
        <f t="shared" si="4"/>
        <v>0</v>
      </c>
      <c r="H55" s="672">
        <f t="shared" si="4"/>
        <v>0</v>
      </c>
      <c r="I55" s="672">
        <f t="shared" si="4"/>
        <v>0</v>
      </c>
      <c r="J55" s="672">
        <f t="shared" si="4"/>
        <v>0</v>
      </c>
      <c r="K55" s="672">
        <f t="shared" si="4"/>
        <v>0</v>
      </c>
      <c r="L55" s="672">
        <f>SUM(L41:L54)</f>
        <v>0</v>
      </c>
    </row>
    <row r="56" spans="1:12">
      <c r="A56" s="210"/>
      <c r="B56" s="210"/>
      <c r="C56" s="210"/>
      <c r="D56" s="210"/>
      <c r="E56" s="210"/>
      <c r="F56" s="210"/>
      <c r="G56" s="210"/>
      <c r="H56" s="210"/>
      <c r="I56" s="210"/>
      <c r="J56" s="210"/>
      <c r="K56" s="210"/>
      <c r="L56" s="681"/>
    </row>
    <row r="57" spans="1:12">
      <c r="A57" s="657" t="s">
        <v>658</v>
      </c>
      <c r="B57" s="210"/>
      <c r="C57" s="210"/>
      <c r="D57" s="210"/>
      <c r="E57" s="210"/>
      <c r="F57" s="210"/>
      <c r="G57" s="210"/>
      <c r="H57" s="210"/>
      <c r="I57" s="210"/>
      <c r="J57" s="210"/>
      <c r="K57" s="210"/>
      <c r="L57" s="681"/>
    </row>
    <row r="58" spans="1:12">
      <c r="A58" s="657" t="s">
        <v>659</v>
      </c>
      <c r="B58" s="210"/>
      <c r="C58" s="210"/>
      <c r="D58" s="210"/>
      <c r="E58" s="210"/>
      <c r="F58" s="210"/>
      <c r="G58" s="210"/>
      <c r="H58" s="210"/>
      <c r="I58" s="210"/>
      <c r="J58" s="210"/>
      <c r="K58" s="210"/>
      <c r="L58" s="681"/>
    </row>
    <row r="59" spans="1:12" ht="13.5" thickBot="1">
      <c r="A59" s="210"/>
      <c r="B59" s="210"/>
      <c r="C59" s="210"/>
      <c r="D59" s="210"/>
      <c r="E59" s="210"/>
      <c r="F59" s="210"/>
      <c r="G59" s="210"/>
      <c r="H59" s="210"/>
      <c r="I59" s="210"/>
      <c r="J59" s="210"/>
      <c r="K59" s="210"/>
      <c r="L59" s="681"/>
    </row>
    <row r="60" spans="1:12" ht="13.5" thickBot="1">
      <c r="A60" s="2914" t="s">
        <v>660</v>
      </c>
      <c r="B60" s="2915"/>
      <c r="C60" s="2928"/>
      <c r="D60" s="2928"/>
      <c r="E60" s="2928"/>
      <c r="F60" s="2928"/>
      <c r="G60" s="2928"/>
      <c r="H60" s="2928"/>
      <c r="I60" s="2928"/>
      <c r="J60" s="2928"/>
      <c r="K60" s="2928"/>
      <c r="L60" s="2916"/>
    </row>
    <row r="61" spans="1:12" ht="13.5" thickBot="1">
      <c r="A61" s="2900"/>
      <c r="B61" s="2901"/>
      <c r="C61" s="661">
        <v>2008</v>
      </c>
      <c r="D61" s="661">
        <v>2009</v>
      </c>
      <c r="E61" s="661">
        <v>2010</v>
      </c>
      <c r="F61" s="661">
        <v>2011</v>
      </c>
      <c r="G61" s="661">
        <v>2012</v>
      </c>
      <c r="H61" s="661">
        <v>2013</v>
      </c>
      <c r="I61" s="661">
        <v>2014</v>
      </c>
      <c r="J61" s="661">
        <v>2015</v>
      </c>
      <c r="K61" s="661">
        <v>2016</v>
      </c>
      <c r="L61" s="682" t="s">
        <v>368</v>
      </c>
    </row>
    <row r="62" spans="1:12">
      <c r="A62" s="2917"/>
      <c r="B62" s="667">
        <v>2008</v>
      </c>
      <c r="C62" s="683">
        <f>C24</f>
        <v>0</v>
      </c>
      <c r="D62" s="665"/>
      <c r="E62" s="670"/>
      <c r="F62" s="670"/>
      <c r="G62" s="670"/>
      <c r="H62" s="670"/>
      <c r="I62" s="670"/>
      <c r="J62" s="670"/>
      <c r="K62" s="670"/>
      <c r="L62" s="677">
        <f>SUM(C62:K62)</f>
        <v>0</v>
      </c>
    </row>
    <row r="63" spans="1:12">
      <c r="A63" s="2917"/>
      <c r="B63" s="667">
        <v>2009</v>
      </c>
      <c r="C63" s="683">
        <f>C25</f>
        <v>0</v>
      </c>
      <c r="D63" s="684">
        <f t="shared" ref="D63:D64" si="5">D25</f>
        <v>0</v>
      </c>
      <c r="E63" s="670"/>
      <c r="F63" s="670"/>
      <c r="G63" s="670"/>
      <c r="H63" s="670"/>
      <c r="I63" s="670"/>
      <c r="J63" s="670"/>
      <c r="K63" s="670"/>
      <c r="L63" s="677">
        <f t="shared" ref="L63:L75" si="6">SUM(C63:K63)</f>
        <v>0</v>
      </c>
    </row>
    <row r="64" spans="1:12">
      <c r="A64" s="2917"/>
      <c r="B64" s="667">
        <v>2010</v>
      </c>
      <c r="C64" s="683">
        <f>C26</f>
        <v>0</v>
      </c>
      <c r="D64" s="684">
        <f t="shared" si="5"/>
        <v>0</v>
      </c>
      <c r="E64" s="684">
        <f>E26</f>
        <v>0</v>
      </c>
      <c r="F64" s="670"/>
      <c r="G64" s="670"/>
      <c r="H64" s="670"/>
      <c r="I64" s="670"/>
      <c r="J64" s="670"/>
      <c r="K64" s="670"/>
      <c r="L64" s="677">
        <f t="shared" si="6"/>
        <v>0</v>
      </c>
    </row>
    <row r="65" spans="1:12">
      <c r="A65" s="2917"/>
      <c r="B65" s="667">
        <v>2011</v>
      </c>
      <c r="C65" s="683">
        <f>C27</f>
        <v>0</v>
      </c>
      <c r="D65" s="684">
        <f>D27</f>
        <v>0</v>
      </c>
      <c r="E65" s="684">
        <f t="shared" ref="E65:I70" si="7">E27</f>
        <v>0</v>
      </c>
      <c r="F65" s="684">
        <f>F27</f>
        <v>0</v>
      </c>
      <c r="G65" s="670"/>
      <c r="H65" s="670"/>
      <c r="I65" s="670"/>
      <c r="J65" s="670"/>
      <c r="K65" s="670"/>
      <c r="L65" s="677">
        <f t="shared" si="6"/>
        <v>0</v>
      </c>
    </row>
    <row r="66" spans="1:12">
      <c r="A66" s="2917"/>
      <c r="B66" s="667">
        <v>2012</v>
      </c>
      <c r="C66" s="683">
        <f t="shared" ref="C66:D70" si="8">C28</f>
        <v>0</v>
      </c>
      <c r="D66" s="684">
        <f t="shared" si="8"/>
        <v>0</v>
      </c>
      <c r="E66" s="684">
        <f t="shared" si="7"/>
        <v>0</v>
      </c>
      <c r="F66" s="684">
        <f t="shared" si="7"/>
        <v>0</v>
      </c>
      <c r="G66" s="684">
        <f>G28</f>
        <v>0</v>
      </c>
      <c r="H66" s="670"/>
      <c r="I66" s="670"/>
      <c r="J66" s="670"/>
      <c r="K66" s="670"/>
      <c r="L66" s="677">
        <f t="shared" si="6"/>
        <v>0</v>
      </c>
    </row>
    <row r="67" spans="1:12">
      <c r="A67" s="2917"/>
      <c r="B67" s="667">
        <v>2013</v>
      </c>
      <c r="C67" s="683">
        <f t="shared" si="8"/>
        <v>0</v>
      </c>
      <c r="D67" s="684">
        <f t="shared" si="8"/>
        <v>0</v>
      </c>
      <c r="E67" s="684">
        <f t="shared" si="7"/>
        <v>0</v>
      </c>
      <c r="F67" s="684">
        <f t="shared" si="7"/>
        <v>0</v>
      </c>
      <c r="G67" s="684">
        <f t="shared" si="7"/>
        <v>0</v>
      </c>
      <c r="H67" s="684">
        <f>H29</f>
        <v>0</v>
      </c>
      <c r="I67" s="670"/>
      <c r="J67" s="670"/>
      <c r="K67" s="670"/>
      <c r="L67" s="677">
        <f t="shared" si="6"/>
        <v>0</v>
      </c>
    </row>
    <row r="68" spans="1:12">
      <c r="A68" s="2917"/>
      <c r="B68" s="667">
        <v>2014</v>
      </c>
      <c r="C68" s="683">
        <f t="shared" si="8"/>
        <v>0</v>
      </c>
      <c r="D68" s="684">
        <f t="shared" si="8"/>
        <v>0</v>
      </c>
      <c r="E68" s="684">
        <f t="shared" si="7"/>
        <v>0</v>
      </c>
      <c r="F68" s="684">
        <f t="shared" si="7"/>
        <v>0</v>
      </c>
      <c r="G68" s="684">
        <f t="shared" si="7"/>
        <v>0</v>
      </c>
      <c r="H68" s="684">
        <f t="shared" si="7"/>
        <v>0</v>
      </c>
      <c r="I68" s="684">
        <f>I30</f>
        <v>0</v>
      </c>
      <c r="J68" s="670"/>
      <c r="K68" s="670"/>
      <c r="L68" s="677">
        <f t="shared" si="6"/>
        <v>0</v>
      </c>
    </row>
    <row r="69" spans="1:12">
      <c r="A69" s="2917"/>
      <c r="B69" s="667">
        <v>2015</v>
      </c>
      <c r="C69" s="683">
        <f t="shared" si="8"/>
        <v>0</v>
      </c>
      <c r="D69" s="684">
        <f t="shared" si="8"/>
        <v>0</v>
      </c>
      <c r="E69" s="684">
        <f t="shared" si="7"/>
        <v>0</v>
      </c>
      <c r="F69" s="684">
        <f t="shared" si="7"/>
        <v>0</v>
      </c>
      <c r="G69" s="684">
        <f t="shared" si="7"/>
        <v>0</v>
      </c>
      <c r="H69" s="684">
        <f t="shared" si="7"/>
        <v>0</v>
      </c>
      <c r="I69" s="684">
        <f t="shared" si="7"/>
        <v>0</v>
      </c>
      <c r="J69" s="684">
        <f>J31</f>
        <v>0</v>
      </c>
      <c r="K69" s="1964"/>
      <c r="L69" s="677">
        <f t="shared" si="6"/>
        <v>0</v>
      </c>
    </row>
    <row r="70" spans="1:12">
      <c r="A70" s="2917"/>
      <c r="B70" s="667">
        <v>2016</v>
      </c>
      <c r="C70" s="683">
        <f t="shared" si="8"/>
        <v>0</v>
      </c>
      <c r="D70" s="684">
        <f t="shared" si="8"/>
        <v>0</v>
      </c>
      <c r="E70" s="684">
        <f t="shared" si="7"/>
        <v>0</v>
      </c>
      <c r="F70" s="684">
        <f t="shared" si="7"/>
        <v>0</v>
      </c>
      <c r="G70" s="684">
        <f t="shared" si="7"/>
        <v>0</v>
      </c>
      <c r="H70" s="684">
        <f t="shared" si="7"/>
        <v>0</v>
      </c>
      <c r="I70" s="684">
        <f t="shared" si="7"/>
        <v>0</v>
      </c>
      <c r="J70" s="684">
        <f>J32</f>
        <v>0</v>
      </c>
      <c r="K70" s="1964">
        <f>K32</f>
        <v>0</v>
      </c>
      <c r="L70" s="677">
        <f t="shared" si="6"/>
        <v>0</v>
      </c>
    </row>
    <row r="71" spans="1:12">
      <c r="A71" s="2917"/>
      <c r="B71" s="667">
        <v>2017</v>
      </c>
      <c r="C71" s="684">
        <f>C50</f>
        <v>0</v>
      </c>
      <c r="D71" s="684">
        <f t="shared" ref="D71:I71" si="9">D50</f>
        <v>0</v>
      </c>
      <c r="E71" s="684">
        <f t="shared" si="9"/>
        <v>0</v>
      </c>
      <c r="F71" s="684">
        <f t="shared" si="9"/>
        <v>0</v>
      </c>
      <c r="G71" s="684">
        <f t="shared" si="9"/>
        <v>0</v>
      </c>
      <c r="H71" s="684">
        <f t="shared" si="9"/>
        <v>0</v>
      </c>
      <c r="I71" s="684">
        <f t="shared" si="9"/>
        <v>0</v>
      </c>
      <c r="J71" s="684">
        <f>J33+J50</f>
        <v>0</v>
      </c>
      <c r="K71" s="684">
        <f>K33+K50</f>
        <v>0</v>
      </c>
      <c r="L71" s="677">
        <f t="shared" si="6"/>
        <v>0</v>
      </c>
    </row>
    <row r="72" spans="1:12">
      <c r="A72" s="2917"/>
      <c r="B72" s="667">
        <v>2018</v>
      </c>
      <c r="C72" s="684">
        <f t="shared" ref="C72:K75" si="10">C51</f>
        <v>0</v>
      </c>
      <c r="D72" s="684">
        <f t="shared" si="10"/>
        <v>0</v>
      </c>
      <c r="E72" s="684">
        <f t="shared" si="10"/>
        <v>0</v>
      </c>
      <c r="F72" s="684">
        <f t="shared" si="10"/>
        <v>0</v>
      </c>
      <c r="G72" s="684">
        <f t="shared" si="10"/>
        <v>0</v>
      </c>
      <c r="H72" s="684">
        <f t="shared" si="10"/>
        <v>0</v>
      </c>
      <c r="I72" s="684">
        <f t="shared" si="10"/>
        <v>0</v>
      </c>
      <c r="J72" s="684">
        <f>J51</f>
        <v>0</v>
      </c>
      <c r="K72" s="684">
        <f>K51</f>
        <v>0</v>
      </c>
      <c r="L72" s="677">
        <f t="shared" si="6"/>
        <v>0</v>
      </c>
    </row>
    <row r="73" spans="1:12">
      <c r="A73" s="2917"/>
      <c r="B73" s="667">
        <v>2019</v>
      </c>
      <c r="C73" s="684">
        <f t="shared" si="10"/>
        <v>0</v>
      </c>
      <c r="D73" s="684">
        <f t="shared" si="10"/>
        <v>0</v>
      </c>
      <c r="E73" s="684">
        <f t="shared" si="10"/>
        <v>0</v>
      </c>
      <c r="F73" s="684">
        <f t="shared" si="10"/>
        <v>0</v>
      </c>
      <c r="G73" s="684">
        <f t="shared" si="10"/>
        <v>0</v>
      </c>
      <c r="H73" s="684">
        <f t="shared" si="10"/>
        <v>0</v>
      </c>
      <c r="I73" s="684">
        <f t="shared" si="10"/>
        <v>0</v>
      </c>
      <c r="J73" s="684">
        <f t="shared" si="10"/>
        <v>0</v>
      </c>
      <c r="K73" s="684">
        <f t="shared" si="10"/>
        <v>0</v>
      </c>
      <c r="L73" s="677">
        <f t="shared" si="6"/>
        <v>0</v>
      </c>
    </row>
    <row r="74" spans="1:12">
      <c r="A74" s="2917"/>
      <c r="B74" s="667">
        <v>2020</v>
      </c>
      <c r="C74" s="684">
        <f t="shared" si="10"/>
        <v>0</v>
      </c>
      <c r="D74" s="684">
        <f t="shared" si="10"/>
        <v>0</v>
      </c>
      <c r="E74" s="684">
        <f t="shared" si="10"/>
        <v>0</v>
      </c>
      <c r="F74" s="684">
        <f t="shared" si="10"/>
        <v>0</v>
      </c>
      <c r="G74" s="684">
        <f t="shared" si="10"/>
        <v>0</v>
      </c>
      <c r="H74" s="684">
        <f t="shared" si="10"/>
        <v>0</v>
      </c>
      <c r="I74" s="684">
        <f t="shared" si="10"/>
        <v>0</v>
      </c>
      <c r="J74" s="684">
        <f t="shared" si="10"/>
        <v>0</v>
      </c>
      <c r="K74" s="684">
        <f t="shared" si="10"/>
        <v>0</v>
      </c>
      <c r="L74" s="677">
        <f t="shared" si="6"/>
        <v>0</v>
      </c>
    </row>
    <row r="75" spans="1:12" ht="13.5" thickBot="1">
      <c r="A75" s="2917"/>
      <c r="B75" s="667">
        <v>2021</v>
      </c>
      <c r="C75" s="684">
        <f t="shared" si="10"/>
        <v>0</v>
      </c>
      <c r="D75" s="684">
        <f t="shared" si="10"/>
        <v>0</v>
      </c>
      <c r="E75" s="684">
        <f t="shared" si="10"/>
        <v>0</v>
      </c>
      <c r="F75" s="684">
        <f t="shared" si="10"/>
        <v>0</v>
      </c>
      <c r="G75" s="684">
        <f t="shared" si="10"/>
        <v>0</v>
      </c>
      <c r="H75" s="684">
        <f t="shared" si="10"/>
        <v>0</v>
      </c>
      <c r="I75" s="684">
        <f t="shared" si="10"/>
        <v>0</v>
      </c>
      <c r="J75" s="684">
        <f t="shared" si="10"/>
        <v>0</v>
      </c>
      <c r="K75" s="684">
        <f t="shared" si="10"/>
        <v>0</v>
      </c>
      <c r="L75" s="677">
        <f t="shared" si="6"/>
        <v>0</v>
      </c>
    </row>
    <row r="76" spans="1:12" ht="13.5" thickBot="1">
      <c r="A76" s="685"/>
      <c r="B76" s="664" t="s">
        <v>232</v>
      </c>
      <c r="C76" s="686">
        <f>SUM(C62:C75)</f>
        <v>0</v>
      </c>
      <c r="D76" s="686">
        <f t="shared" ref="D76:K76" si="11">SUM(D62:D75)</f>
        <v>0</v>
      </c>
      <c r="E76" s="686">
        <f t="shared" si="11"/>
        <v>0</v>
      </c>
      <c r="F76" s="686">
        <f t="shared" si="11"/>
        <v>0</v>
      </c>
      <c r="G76" s="686">
        <f t="shared" si="11"/>
        <v>0</v>
      </c>
      <c r="H76" s="686">
        <f t="shared" si="11"/>
        <v>0</v>
      </c>
      <c r="I76" s="686">
        <f t="shared" si="11"/>
        <v>0</v>
      </c>
      <c r="J76" s="686">
        <f t="shared" si="11"/>
        <v>0</v>
      </c>
      <c r="K76" s="686">
        <f t="shared" si="11"/>
        <v>0</v>
      </c>
      <c r="L76" s="687">
        <f>SUM(L62:L75)</f>
        <v>0</v>
      </c>
    </row>
    <row r="77" spans="1:12">
      <c r="A77" s="210"/>
      <c r="B77" s="210"/>
      <c r="C77" s="210"/>
      <c r="D77" s="210"/>
      <c r="E77" s="210"/>
      <c r="F77" s="210"/>
      <c r="G77" s="210"/>
      <c r="H77" s="210"/>
      <c r="I77" s="210"/>
      <c r="J77" s="210"/>
      <c r="K77" s="210"/>
      <c r="L77" s="681"/>
    </row>
    <row r="78" spans="1:12" ht="13.5" thickBot="1">
      <c r="A78" s="210"/>
      <c r="B78" s="210"/>
      <c r="C78" s="210"/>
      <c r="D78" s="210"/>
      <c r="E78" s="210"/>
      <c r="F78" s="210"/>
      <c r="G78" s="210"/>
      <c r="H78" s="210"/>
      <c r="I78" s="210"/>
      <c r="J78" s="210"/>
      <c r="K78" s="210"/>
      <c r="L78" s="681"/>
    </row>
    <row r="79" spans="1:12" ht="15.75" thickBot="1">
      <c r="A79" s="2911" t="s">
        <v>661</v>
      </c>
      <c r="B79" s="2912"/>
      <c r="C79" s="2912"/>
      <c r="D79" s="2912"/>
      <c r="E79" s="2912"/>
      <c r="F79" s="2912"/>
      <c r="G79" s="2912"/>
      <c r="H79" s="2912"/>
      <c r="I79" s="2912"/>
      <c r="J79" s="2912"/>
      <c r="K79" s="2912"/>
      <c r="L79" s="2913"/>
    </row>
    <row r="80" spans="1:12" ht="13.5" thickBot="1">
      <c r="A80" s="210"/>
      <c r="B80" s="210"/>
      <c r="C80" s="210"/>
      <c r="D80" s="210"/>
      <c r="E80" s="210"/>
      <c r="F80" s="210"/>
      <c r="G80" s="210"/>
      <c r="H80" s="210"/>
      <c r="I80" s="210"/>
      <c r="J80" s="210"/>
      <c r="K80" s="210"/>
      <c r="L80" s="210"/>
    </row>
    <row r="81" spans="1:12" ht="13.5" thickBot="1">
      <c r="A81" s="1969"/>
      <c r="B81" s="1965"/>
      <c r="C81" s="1965"/>
      <c r="D81" s="1965"/>
      <c r="E81" s="1965"/>
      <c r="F81" s="1965"/>
      <c r="G81" s="1965"/>
      <c r="H81" s="1965"/>
      <c r="I81" s="1965"/>
      <c r="J81" s="1965"/>
      <c r="K81" s="1957"/>
      <c r="L81" s="1966" t="s">
        <v>232</v>
      </c>
    </row>
    <row r="82" spans="1:12" ht="13.5" thickBot="1">
      <c r="A82" s="2929"/>
      <c r="B82" s="2930"/>
      <c r="C82" s="1967">
        <v>2008</v>
      </c>
      <c r="D82" s="1967">
        <v>2009</v>
      </c>
      <c r="E82" s="1967">
        <v>2010</v>
      </c>
      <c r="F82" s="1967">
        <v>2011</v>
      </c>
      <c r="G82" s="1967">
        <v>2012</v>
      </c>
      <c r="H82" s="1967">
        <v>2013</v>
      </c>
      <c r="I82" s="1968">
        <v>2014</v>
      </c>
      <c r="J82" s="1968">
        <v>2015</v>
      </c>
      <c r="K82" s="1401">
        <v>2016</v>
      </c>
      <c r="L82" s="688"/>
    </row>
    <row r="83" spans="1:12">
      <c r="A83" s="2908" t="s">
        <v>662</v>
      </c>
      <c r="B83" s="667">
        <v>2008</v>
      </c>
      <c r="C83" s="668">
        <v>0</v>
      </c>
      <c r="D83" s="670"/>
      <c r="E83" s="670"/>
      <c r="F83" s="670"/>
      <c r="G83" s="670"/>
      <c r="H83" s="670"/>
      <c r="I83" s="670"/>
      <c r="J83" s="670"/>
      <c r="K83" s="670"/>
      <c r="L83" s="677">
        <f>SUM(C83:K83)</f>
        <v>0</v>
      </c>
    </row>
    <row r="84" spans="1:12">
      <c r="A84" s="2931"/>
      <c r="B84" s="667">
        <v>2009</v>
      </c>
      <c r="C84" s="668">
        <v>0</v>
      </c>
      <c r="D84" s="668">
        <v>0</v>
      </c>
      <c r="E84" s="670"/>
      <c r="F84" s="670"/>
      <c r="G84" s="670"/>
      <c r="H84" s="670"/>
      <c r="I84" s="670"/>
      <c r="J84" s="670"/>
      <c r="K84" s="670"/>
      <c r="L84" s="677">
        <f t="shared" ref="L84:L96" si="12">SUM(C84:K84)</f>
        <v>0</v>
      </c>
    </row>
    <row r="85" spans="1:12">
      <c r="A85" s="2931"/>
      <c r="B85" s="667">
        <v>2010</v>
      </c>
      <c r="C85" s="668">
        <v>0</v>
      </c>
      <c r="D85" s="668">
        <v>0</v>
      </c>
      <c r="E85" s="668">
        <v>0</v>
      </c>
      <c r="F85" s="670"/>
      <c r="G85" s="670"/>
      <c r="H85" s="670"/>
      <c r="I85" s="670"/>
      <c r="J85" s="670"/>
      <c r="K85" s="670"/>
      <c r="L85" s="677">
        <f t="shared" si="12"/>
        <v>0</v>
      </c>
    </row>
    <row r="86" spans="1:12">
      <c r="A86" s="2931"/>
      <c r="B86" s="667">
        <v>2011</v>
      </c>
      <c r="C86" s="668">
        <v>0</v>
      </c>
      <c r="D86" s="668">
        <v>0</v>
      </c>
      <c r="E86" s="668">
        <v>0</v>
      </c>
      <c r="F86" s="668">
        <v>0</v>
      </c>
      <c r="G86" s="670"/>
      <c r="H86" s="670"/>
      <c r="I86" s="670"/>
      <c r="J86" s="670"/>
      <c r="K86" s="670"/>
      <c r="L86" s="677">
        <f t="shared" si="12"/>
        <v>0</v>
      </c>
    </row>
    <row r="87" spans="1:12">
      <c r="A87" s="2931"/>
      <c r="B87" s="667">
        <v>2012</v>
      </c>
      <c r="C87" s="668">
        <v>0</v>
      </c>
      <c r="D87" s="668">
        <v>0</v>
      </c>
      <c r="E87" s="668">
        <v>0</v>
      </c>
      <c r="F87" s="668">
        <v>0</v>
      </c>
      <c r="G87" s="668">
        <v>0</v>
      </c>
      <c r="H87" s="670"/>
      <c r="I87" s="670"/>
      <c r="J87" s="670"/>
      <c r="K87" s="670"/>
      <c r="L87" s="677">
        <f t="shared" si="12"/>
        <v>0</v>
      </c>
    </row>
    <row r="88" spans="1:12">
      <c r="A88" s="2931"/>
      <c r="B88" s="667">
        <v>2013</v>
      </c>
      <c r="C88" s="668">
        <v>0</v>
      </c>
      <c r="D88" s="668">
        <v>0</v>
      </c>
      <c r="E88" s="668">
        <v>0</v>
      </c>
      <c r="F88" s="668">
        <v>0</v>
      </c>
      <c r="G88" s="668">
        <v>0</v>
      </c>
      <c r="H88" s="668">
        <v>0</v>
      </c>
      <c r="I88" s="670"/>
      <c r="J88" s="670"/>
      <c r="K88" s="670"/>
      <c r="L88" s="677">
        <f t="shared" si="12"/>
        <v>0</v>
      </c>
    </row>
    <row r="89" spans="1:12">
      <c r="A89" s="2931"/>
      <c r="B89" s="667">
        <v>2014</v>
      </c>
      <c r="C89" s="668">
        <v>0</v>
      </c>
      <c r="D89" s="668">
        <v>0</v>
      </c>
      <c r="E89" s="668">
        <v>0</v>
      </c>
      <c r="F89" s="668">
        <v>0</v>
      </c>
      <c r="G89" s="668">
        <v>0</v>
      </c>
      <c r="H89" s="668">
        <v>0</v>
      </c>
      <c r="I89" s="668">
        <v>0</v>
      </c>
      <c r="J89" s="670"/>
      <c r="K89" s="670"/>
      <c r="L89" s="677">
        <f t="shared" si="12"/>
        <v>0</v>
      </c>
    </row>
    <row r="90" spans="1:12">
      <c r="A90" s="2931"/>
      <c r="B90" s="667">
        <v>2015</v>
      </c>
      <c r="C90" s="668">
        <v>0</v>
      </c>
      <c r="D90" s="668">
        <v>0</v>
      </c>
      <c r="E90" s="668">
        <v>0</v>
      </c>
      <c r="F90" s="668">
        <v>0</v>
      </c>
      <c r="G90" s="668">
        <v>0</v>
      </c>
      <c r="H90" s="668">
        <v>0</v>
      </c>
      <c r="I90" s="668">
        <v>0</v>
      </c>
      <c r="J90" s="668">
        <v>0</v>
      </c>
      <c r="K90" s="670"/>
      <c r="L90" s="677">
        <f t="shared" si="12"/>
        <v>0</v>
      </c>
    </row>
    <row r="91" spans="1:12">
      <c r="A91" s="2931"/>
      <c r="B91" s="667">
        <v>2016</v>
      </c>
      <c r="C91" s="668">
        <v>0</v>
      </c>
      <c r="D91" s="668">
        <v>0</v>
      </c>
      <c r="E91" s="668">
        <v>0</v>
      </c>
      <c r="F91" s="668">
        <v>0</v>
      </c>
      <c r="G91" s="668">
        <v>0</v>
      </c>
      <c r="H91" s="668">
        <v>0</v>
      </c>
      <c r="I91" s="668">
        <v>0</v>
      </c>
      <c r="J91" s="668">
        <v>0</v>
      </c>
      <c r="K91" s="668">
        <v>0</v>
      </c>
      <c r="L91" s="677">
        <f t="shared" si="12"/>
        <v>0</v>
      </c>
    </row>
    <row r="92" spans="1:12">
      <c r="A92" s="2931"/>
      <c r="B92" s="667">
        <v>2017</v>
      </c>
      <c r="C92" s="668">
        <v>0</v>
      </c>
      <c r="D92" s="668">
        <v>0</v>
      </c>
      <c r="E92" s="668">
        <v>0</v>
      </c>
      <c r="F92" s="668">
        <v>0</v>
      </c>
      <c r="G92" s="668">
        <v>0</v>
      </c>
      <c r="H92" s="668">
        <v>0</v>
      </c>
      <c r="I92" s="668">
        <v>0</v>
      </c>
      <c r="J92" s="668">
        <v>0</v>
      </c>
      <c r="K92" s="668">
        <v>0</v>
      </c>
      <c r="L92" s="677">
        <f t="shared" si="12"/>
        <v>0</v>
      </c>
    </row>
    <row r="93" spans="1:12">
      <c r="A93" s="2931"/>
      <c r="B93" s="667">
        <v>2018</v>
      </c>
      <c r="C93" s="668">
        <v>0</v>
      </c>
      <c r="D93" s="668">
        <v>0</v>
      </c>
      <c r="E93" s="668">
        <v>0</v>
      </c>
      <c r="F93" s="668">
        <v>0</v>
      </c>
      <c r="G93" s="668">
        <v>0</v>
      </c>
      <c r="H93" s="668">
        <v>0</v>
      </c>
      <c r="I93" s="668">
        <v>0</v>
      </c>
      <c r="J93" s="668">
        <v>0</v>
      </c>
      <c r="K93" s="668">
        <v>0</v>
      </c>
      <c r="L93" s="677">
        <f t="shared" si="12"/>
        <v>0</v>
      </c>
    </row>
    <row r="94" spans="1:12">
      <c r="A94" s="2931"/>
      <c r="B94" s="667">
        <v>2019</v>
      </c>
      <c r="C94" s="668">
        <v>0</v>
      </c>
      <c r="D94" s="668">
        <v>0</v>
      </c>
      <c r="E94" s="668">
        <v>0</v>
      </c>
      <c r="F94" s="668">
        <v>0</v>
      </c>
      <c r="G94" s="668">
        <v>0</v>
      </c>
      <c r="H94" s="668">
        <v>0</v>
      </c>
      <c r="I94" s="668">
        <v>0</v>
      </c>
      <c r="J94" s="668">
        <v>0</v>
      </c>
      <c r="K94" s="668">
        <v>0</v>
      </c>
      <c r="L94" s="677">
        <f t="shared" si="12"/>
        <v>0</v>
      </c>
    </row>
    <row r="95" spans="1:12">
      <c r="A95" s="2931"/>
      <c r="B95" s="667">
        <v>2020</v>
      </c>
      <c r="C95" s="668">
        <v>0</v>
      </c>
      <c r="D95" s="668">
        <v>0</v>
      </c>
      <c r="E95" s="668">
        <v>0</v>
      </c>
      <c r="F95" s="668">
        <v>0</v>
      </c>
      <c r="G95" s="668">
        <v>0</v>
      </c>
      <c r="H95" s="668">
        <v>0</v>
      </c>
      <c r="I95" s="668">
        <v>0</v>
      </c>
      <c r="J95" s="668">
        <v>0</v>
      </c>
      <c r="K95" s="668">
        <v>0</v>
      </c>
      <c r="L95" s="677">
        <f t="shared" si="12"/>
        <v>0</v>
      </c>
    </row>
    <row r="96" spans="1:12" ht="13.5" thickBot="1">
      <c r="A96" s="2931"/>
      <c r="B96" s="667">
        <v>2021</v>
      </c>
      <c r="C96" s="668">
        <v>0</v>
      </c>
      <c r="D96" s="668">
        <v>0</v>
      </c>
      <c r="E96" s="668">
        <v>0</v>
      </c>
      <c r="F96" s="668">
        <v>0</v>
      </c>
      <c r="G96" s="668">
        <v>0</v>
      </c>
      <c r="H96" s="668">
        <v>0</v>
      </c>
      <c r="I96" s="668">
        <v>0</v>
      </c>
      <c r="J96" s="668">
        <v>0</v>
      </c>
      <c r="K96" s="668">
        <v>0</v>
      </c>
      <c r="L96" s="677">
        <f t="shared" si="12"/>
        <v>0</v>
      </c>
    </row>
    <row r="97" spans="1:12" ht="13.5" thickBot="1">
      <c r="A97" s="2932"/>
      <c r="B97" s="664" t="s">
        <v>232</v>
      </c>
      <c r="C97" s="689">
        <f t="shared" ref="C97:H97" si="13">SUM(C83:C96)</f>
        <v>0</v>
      </c>
      <c r="D97" s="689">
        <f t="shared" si="13"/>
        <v>0</v>
      </c>
      <c r="E97" s="689">
        <f t="shared" si="13"/>
        <v>0</v>
      </c>
      <c r="F97" s="689">
        <f t="shared" si="13"/>
        <v>0</v>
      </c>
      <c r="G97" s="689">
        <f t="shared" si="13"/>
        <v>0</v>
      </c>
      <c r="H97" s="689">
        <f t="shared" si="13"/>
        <v>0</v>
      </c>
      <c r="I97" s="689">
        <f>SUM(I83:I96)</f>
        <v>0</v>
      </c>
      <c r="J97" s="689">
        <f t="shared" ref="J97:K97" si="14">SUM(J83:J96)</f>
        <v>0</v>
      </c>
      <c r="K97" s="689">
        <f t="shared" si="14"/>
        <v>0</v>
      </c>
      <c r="L97" s="689">
        <f>SUM(L83:L96)</f>
        <v>0</v>
      </c>
    </row>
    <row r="98" spans="1:12">
      <c r="A98" s="657"/>
    </row>
    <row r="99" spans="1:12">
      <c r="A99" s="657" t="s">
        <v>663</v>
      </c>
    </row>
    <row r="100" spans="1:12">
      <c r="A100" s="657" t="s">
        <v>664</v>
      </c>
    </row>
    <row r="102" spans="1:12" ht="15.75">
      <c r="A102" s="690" t="s">
        <v>553</v>
      </c>
      <c r="F102" s="691"/>
    </row>
    <row r="103" spans="1:12" ht="15">
      <c r="A103" s="692" t="s">
        <v>929</v>
      </c>
      <c r="F103" s="691"/>
    </row>
    <row r="104" spans="1:12" ht="15">
      <c r="A104" s="691"/>
      <c r="F104" s="691"/>
    </row>
    <row r="105" spans="1:12" ht="15">
      <c r="A105" s="691"/>
      <c r="F105" s="691"/>
    </row>
    <row r="106" spans="1:12" ht="15">
      <c r="A106" s="691"/>
      <c r="F106" s="691"/>
    </row>
    <row r="107" spans="1:12" ht="15.75" thickBot="1">
      <c r="A107" s="691"/>
      <c r="F107" s="691"/>
    </row>
    <row r="108" spans="1:12" ht="15.75" thickBot="1">
      <c r="A108" s="2933" t="s">
        <v>665</v>
      </c>
      <c r="B108" s="2934"/>
      <c r="C108" s="2934"/>
      <c r="D108" s="2934"/>
      <c r="E108" s="2934"/>
      <c r="F108" s="2934"/>
      <c r="G108" s="2934"/>
      <c r="H108" s="2934"/>
      <c r="I108" s="2934"/>
      <c r="J108" s="2934"/>
      <c r="K108" s="2934"/>
      <c r="L108" s="2935"/>
    </row>
    <row r="110" spans="1:12">
      <c r="A110" s="693" t="s">
        <v>666</v>
      </c>
      <c r="B110" s="694"/>
      <c r="F110" s="693" t="s">
        <v>667</v>
      </c>
      <c r="G110" s="694"/>
      <c r="H110" s="694"/>
      <c r="I110" s="694"/>
      <c r="J110" s="694"/>
      <c r="K110" s="694"/>
      <c r="L110" s="694"/>
    </row>
    <row r="112" spans="1:12">
      <c r="A112" s="695" t="s">
        <v>668</v>
      </c>
      <c r="B112" s="696"/>
      <c r="C112" s="696"/>
      <c r="D112" s="696"/>
      <c r="F112" s="695" t="s">
        <v>668</v>
      </c>
    </row>
    <row r="113" spans="1:12">
      <c r="A113" s="695"/>
      <c r="B113" s="696"/>
      <c r="C113" s="696"/>
      <c r="D113" s="696"/>
    </row>
    <row r="114" spans="1:12">
      <c r="A114" s="697" t="s">
        <v>669</v>
      </c>
      <c r="B114" s="696"/>
      <c r="C114" s="696"/>
      <c r="F114" s="697" t="s">
        <v>669</v>
      </c>
    </row>
    <row r="115" spans="1:12">
      <c r="A115" s="696"/>
      <c r="B115" s="696"/>
      <c r="C115" s="696"/>
      <c r="F115" s="696"/>
    </row>
    <row r="116" spans="1:12">
      <c r="A116" s="2925" t="s">
        <v>670</v>
      </c>
      <c r="B116" s="2925"/>
      <c r="C116" s="696"/>
      <c r="F116" s="698" t="s">
        <v>670</v>
      </c>
      <c r="G116" s="698"/>
      <c r="H116" s="696"/>
      <c r="I116" s="698" t="s">
        <v>671</v>
      </c>
      <c r="J116" s="1403"/>
      <c r="K116" s="1403"/>
      <c r="L116" s="698"/>
    </row>
    <row r="117" spans="1:12">
      <c r="A117" s="699"/>
      <c r="B117" s="696"/>
      <c r="C117" s="696"/>
      <c r="F117" s="699"/>
      <c r="G117" s="696"/>
      <c r="H117" s="696"/>
      <c r="I117" s="699"/>
      <c r="J117" s="703"/>
      <c r="K117" s="703"/>
      <c r="L117" s="696"/>
    </row>
    <row r="118" spans="1:12">
      <c r="A118" s="700">
        <v>12</v>
      </c>
      <c r="B118" s="696"/>
      <c r="C118" s="696"/>
      <c r="F118" s="700">
        <v>7</v>
      </c>
      <c r="G118" s="696"/>
      <c r="H118" s="696"/>
      <c r="I118" s="700"/>
      <c r="J118" s="703"/>
      <c r="K118" s="703"/>
      <c r="L118" s="696">
        <v>12</v>
      </c>
    </row>
    <row r="119" spans="1:12">
      <c r="A119" s="700"/>
      <c r="B119" s="696"/>
      <c r="C119" s="696"/>
      <c r="F119" s="700"/>
      <c r="G119" s="696"/>
      <c r="H119" s="696"/>
      <c r="I119" s="700"/>
      <c r="J119" s="703"/>
      <c r="K119" s="703"/>
      <c r="L119" s="696"/>
    </row>
    <row r="120" spans="1:12">
      <c r="A120" s="210"/>
      <c r="B120" s="210"/>
      <c r="C120" s="210"/>
      <c r="F120" s="210"/>
      <c r="G120" s="210"/>
      <c r="H120" s="210"/>
      <c r="I120" s="210"/>
      <c r="J120" s="210"/>
      <c r="K120" s="210"/>
      <c r="L120" s="210"/>
    </row>
    <row r="121" spans="1:12">
      <c r="A121" s="701" t="s">
        <v>672</v>
      </c>
      <c r="B121" s="702"/>
      <c r="C121" s="210"/>
      <c r="F121" s="701" t="s">
        <v>673</v>
      </c>
      <c r="G121" s="702"/>
      <c r="H121" s="703"/>
      <c r="I121" s="703"/>
      <c r="J121" s="703"/>
      <c r="K121" s="703"/>
      <c r="L121" s="703"/>
    </row>
    <row r="122" spans="1:12">
      <c r="A122" s="210"/>
      <c r="B122" s="210"/>
      <c r="C122" s="210"/>
      <c r="F122" s="210"/>
    </row>
    <row r="123" spans="1:12">
      <c r="A123" s="697" t="s">
        <v>674</v>
      </c>
      <c r="B123" s="696"/>
      <c r="C123" s="210"/>
      <c r="F123" s="697" t="s">
        <v>674</v>
      </c>
    </row>
    <row r="124" spans="1:12">
      <c r="A124" s="210"/>
      <c r="B124" s="210"/>
      <c r="C124" s="210"/>
    </row>
    <row r="125" spans="1:12">
      <c r="A125" s="696" t="s">
        <v>675</v>
      </c>
      <c r="B125" s="696"/>
      <c r="C125" s="210"/>
      <c r="F125" s="696" t="s">
        <v>676</v>
      </c>
      <c r="G125" s="696"/>
      <c r="H125" s="696"/>
      <c r="I125" s="696"/>
      <c r="J125" s="696"/>
      <c r="K125" s="696"/>
      <c r="L125" s="696"/>
    </row>
    <row r="126" spans="1:12">
      <c r="A126" s="210"/>
      <c r="B126" s="210"/>
      <c r="C126" s="210"/>
      <c r="F126" s="210"/>
      <c r="G126" s="210"/>
      <c r="H126" s="210"/>
      <c r="I126" s="210"/>
      <c r="J126" s="210"/>
      <c r="K126" s="210"/>
      <c r="L126" s="210"/>
    </row>
    <row r="127" spans="1:12">
      <c r="A127" s="2925" t="s">
        <v>677</v>
      </c>
      <c r="B127" s="2925"/>
      <c r="C127" s="210"/>
      <c r="F127" s="698" t="s">
        <v>678</v>
      </c>
      <c r="G127" s="698"/>
      <c r="H127" s="696"/>
      <c r="I127" s="698" t="s">
        <v>677</v>
      </c>
      <c r="J127" s="1403"/>
      <c r="K127" s="1403"/>
      <c r="L127" s="698"/>
    </row>
    <row r="128" spans="1:12">
      <c r="A128" s="699"/>
      <c r="B128" s="696"/>
      <c r="C128" s="210"/>
      <c r="F128" s="696">
        <v>7</v>
      </c>
      <c r="G128" s="704"/>
      <c r="H128" s="696"/>
      <c r="I128" s="699"/>
      <c r="J128" s="703"/>
      <c r="K128" s="703"/>
      <c r="L128" s="696"/>
    </row>
    <row r="129" spans="1:12">
      <c r="A129" s="705">
        <v>5</v>
      </c>
      <c r="B129" s="696"/>
      <c r="C129" s="210"/>
      <c r="F129" s="706">
        <v>5</v>
      </c>
      <c r="G129" s="707"/>
      <c r="H129" s="696"/>
      <c r="I129" s="703"/>
      <c r="J129" s="703"/>
      <c r="K129" s="703"/>
      <c r="L129" s="708">
        <v>5</v>
      </c>
    </row>
    <row r="130" spans="1:12">
      <c r="A130" s="700"/>
      <c r="B130" s="696"/>
      <c r="C130" s="210"/>
      <c r="F130" s="696">
        <v>12</v>
      </c>
      <c r="G130" s="709"/>
      <c r="H130" s="696"/>
      <c r="I130" s="700"/>
      <c r="J130" s="703"/>
      <c r="K130" s="703"/>
      <c r="L130" s="696"/>
    </row>
    <row r="131" spans="1:12">
      <c r="A131" s="703"/>
      <c r="B131" s="696"/>
      <c r="C131" s="210"/>
      <c r="F131" s="210"/>
    </row>
    <row r="132" spans="1:12">
      <c r="A132" s="703"/>
      <c r="B132" s="696"/>
      <c r="C132" s="210"/>
      <c r="F132" s="210"/>
    </row>
    <row r="133" spans="1:12">
      <c r="A133" s="703" t="s">
        <v>679</v>
      </c>
      <c r="B133" s="696"/>
      <c r="C133" s="210"/>
      <c r="F133" s="696" t="s">
        <v>680</v>
      </c>
      <c r="L133" s="703" t="s">
        <v>681</v>
      </c>
    </row>
    <row r="134" spans="1:12">
      <c r="A134" s="703"/>
      <c r="B134" s="696"/>
      <c r="C134" s="210"/>
      <c r="F134" s="696" t="s">
        <v>682</v>
      </c>
    </row>
    <row r="135" spans="1:12">
      <c r="A135" s="210"/>
      <c r="B135" s="210"/>
      <c r="C135" s="210"/>
      <c r="F135" s="210"/>
    </row>
    <row r="136" spans="1:12">
      <c r="A136" s="696"/>
      <c r="B136" s="696"/>
      <c r="C136" s="210"/>
      <c r="F136" s="696" t="s">
        <v>796</v>
      </c>
    </row>
    <row r="137" spans="1:12">
      <c r="A137" s="696"/>
      <c r="B137" s="696"/>
      <c r="C137" s="210"/>
      <c r="F137" s="696" t="s">
        <v>683</v>
      </c>
    </row>
    <row r="138" spans="1:12">
      <c r="A138" s="696"/>
      <c r="B138" s="696"/>
      <c r="C138" s="210"/>
      <c r="F138" s="696" t="s">
        <v>684</v>
      </c>
    </row>
    <row r="139" spans="1:12">
      <c r="A139" s="710"/>
      <c r="B139" s="696"/>
      <c r="C139" s="210"/>
      <c r="F139" s="696" t="s">
        <v>685</v>
      </c>
    </row>
    <row r="140" spans="1:12">
      <c r="A140" s="210"/>
      <c r="B140" s="210"/>
      <c r="C140" s="210"/>
      <c r="D140" s="210"/>
    </row>
    <row r="141" spans="1:12">
      <c r="A141" s="695" t="s">
        <v>686</v>
      </c>
      <c r="B141" s="696"/>
      <c r="C141" s="210"/>
      <c r="D141" s="210"/>
      <c r="F141" s="695" t="s">
        <v>686</v>
      </c>
    </row>
    <row r="142" spans="1:12">
      <c r="A142" s="695"/>
      <c r="B142" s="696"/>
      <c r="C142" s="210"/>
      <c r="D142" s="210"/>
    </row>
    <row r="143" spans="1:12">
      <c r="A143" s="696" t="s">
        <v>687</v>
      </c>
      <c r="B143" s="696"/>
      <c r="C143" s="210"/>
      <c r="D143" s="210"/>
      <c r="F143" s="696" t="s">
        <v>687</v>
      </c>
    </row>
    <row r="144" spans="1:12">
      <c r="A144" s="696" t="s">
        <v>688</v>
      </c>
      <c r="B144" s="696"/>
      <c r="C144" s="210"/>
      <c r="D144" s="210"/>
      <c r="F144" s="696" t="s">
        <v>689</v>
      </c>
    </row>
    <row r="145" spans="1:12">
      <c r="A145" s="696" t="s">
        <v>690</v>
      </c>
      <c r="B145" s="696"/>
      <c r="C145" s="210"/>
      <c r="D145" s="210"/>
      <c r="F145" s="696" t="s">
        <v>691</v>
      </c>
    </row>
    <row r="146" spans="1:12">
      <c r="A146" s="210"/>
      <c r="B146" s="210"/>
      <c r="C146" s="210"/>
      <c r="D146" s="210"/>
      <c r="F146" s="210"/>
    </row>
    <row r="147" spans="1:12">
      <c r="A147" s="210"/>
      <c r="B147" s="210"/>
      <c r="C147" s="210"/>
      <c r="D147" s="210"/>
      <c r="F147" s="210"/>
    </row>
    <row r="148" spans="1:12">
      <c r="A148" s="696" t="s">
        <v>692</v>
      </c>
      <c r="B148" s="696"/>
      <c r="C148" s="210"/>
      <c r="D148" s="210"/>
      <c r="F148" s="696" t="s">
        <v>693</v>
      </c>
    </row>
    <row r="149" spans="1:12">
      <c r="A149" s="696" t="s">
        <v>694</v>
      </c>
      <c r="B149" s="696"/>
      <c r="C149" s="210"/>
      <c r="D149" s="210"/>
      <c r="F149" s="696" t="s">
        <v>694</v>
      </c>
    </row>
    <row r="150" spans="1:12">
      <c r="A150" s="210"/>
      <c r="B150" s="210"/>
      <c r="C150" s="210"/>
      <c r="D150" s="210"/>
    </row>
    <row r="151" spans="1:12">
      <c r="A151" s="696"/>
      <c r="B151" s="696"/>
      <c r="C151" s="210"/>
      <c r="D151" s="210"/>
      <c r="F151" s="696"/>
      <c r="G151" s="696"/>
      <c r="H151" s="698" t="s">
        <v>677</v>
      </c>
      <c r="I151" s="698"/>
      <c r="J151" s="1404"/>
      <c r="K151" s="1404"/>
      <c r="L151" s="210"/>
    </row>
    <row r="152" spans="1:12">
      <c r="A152" s="696"/>
      <c r="B152" s="696"/>
      <c r="C152" s="210"/>
      <c r="D152" s="210"/>
      <c r="F152" s="696"/>
      <c r="G152" s="696"/>
      <c r="H152" s="711"/>
      <c r="I152" s="704"/>
      <c r="J152" s="703"/>
      <c r="K152" s="703"/>
      <c r="L152" s="696"/>
    </row>
    <row r="153" spans="1:12">
      <c r="A153" s="696"/>
      <c r="B153" s="710"/>
      <c r="C153" s="210"/>
      <c r="D153" s="210"/>
      <c r="F153" s="696"/>
      <c r="G153" s="710"/>
      <c r="H153" s="712">
        <v>5</v>
      </c>
      <c r="I153" s="708">
        <v>5</v>
      </c>
      <c r="J153" s="1405"/>
      <c r="K153" s="1405"/>
      <c r="L153" s="703"/>
    </row>
    <row r="154" spans="1:12">
      <c r="A154" s="696"/>
      <c r="B154" s="696"/>
      <c r="C154" s="210"/>
      <c r="D154" s="210"/>
      <c r="F154" s="696"/>
      <c r="G154" s="696"/>
      <c r="H154" s="703"/>
      <c r="I154" s="709"/>
      <c r="J154" s="703"/>
      <c r="K154" s="703"/>
      <c r="L154" s="710"/>
    </row>
    <row r="155" spans="1:12">
      <c r="A155" s="210"/>
      <c r="B155" s="210"/>
      <c r="C155" s="210"/>
      <c r="D155" s="210"/>
      <c r="F155" s="210"/>
      <c r="G155" s="210"/>
      <c r="H155" s="210"/>
      <c r="I155" s="210"/>
      <c r="J155" s="210"/>
      <c r="K155" s="210"/>
      <c r="L155" s="210"/>
    </row>
    <row r="156" spans="1:12">
      <c r="A156" s="2926" t="s">
        <v>670</v>
      </c>
      <c r="B156" s="2926"/>
      <c r="C156" s="210"/>
      <c r="D156" s="210"/>
      <c r="F156" s="713" t="s">
        <v>670</v>
      </c>
      <c r="G156" s="713"/>
      <c r="H156" s="696"/>
      <c r="I156" s="713" t="s">
        <v>671</v>
      </c>
      <c r="J156" s="1406"/>
      <c r="K156" s="1406"/>
      <c r="L156" s="713"/>
    </row>
    <row r="157" spans="1:12">
      <c r="A157" s="699"/>
      <c r="B157" s="696"/>
      <c r="C157" s="210"/>
      <c r="D157" s="210"/>
      <c r="F157" s="699"/>
      <c r="G157" s="696"/>
      <c r="H157" s="696"/>
      <c r="I157" s="714"/>
      <c r="J157" s="1407"/>
      <c r="K157" s="1407"/>
      <c r="L157" s="696"/>
    </row>
    <row r="158" spans="1:12">
      <c r="A158" s="700">
        <v>9</v>
      </c>
      <c r="B158" s="696"/>
      <c r="C158" s="210"/>
      <c r="D158" s="210"/>
      <c r="F158" s="700">
        <v>14</v>
      </c>
      <c r="G158" s="715">
        <v>5</v>
      </c>
      <c r="H158" s="703"/>
      <c r="I158" s="716"/>
      <c r="J158" s="1408"/>
      <c r="K158" s="1408"/>
      <c r="L158" s="696">
        <v>9</v>
      </c>
    </row>
    <row r="159" spans="1:12">
      <c r="A159" s="700"/>
      <c r="B159" s="696"/>
      <c r="C159" s="210"/>
      <c r="D159" s="210"/>
      <c r="F159" s="700"/>
      <c r="G159" s="696"/>
      <c r="H159" s="696"/>
      <c r="I159" s="717"/>
      <c r="J159" s="1407"/>
      <c r="K159" s="1407"/>
      <c r="L159" s="696"/>
    </row>
    <row r="160" spans="1:12">
      <c r="A160" s="210"/>
      <c r="B160" s="210"/>
      <c r="C160" s="210"/>
      <c r="D160" s="210"/>
    </row>
    <row r="161" spans="1:6">
      <c r="A161" s="696" t="s">
        <v>695</v>
      </c>
      <c r="B161" s="696"/>
      <c r="C161" s="210"/>
      <c r="D161" s="210"/>
      <c r="F161" s="696" t="s">
        <v>695</v>
      </c>
    </row>
    <row r="162" spans="1:6">
      <c r="A162" s="210"/>
      <c r="B162" s="210"/>
      <c r="C162" s="210"/>
      <c r="D162" s="210"/>
    </row>
    <row r="163" spans="1:6">
      <c r="A163" s="210"/>
      <c r="B163" s="210"/>
      <c r="C163" s="210"/>
      <c r="D163" s="210"/>
    </row>
    <row r="164" spans="1:6">
      <c r="A164" s="210"/>
      <c r="B164" s="210"/>
      <c r="C164" s="210"/>
      <c r="D164" s="210"/>
    </row>
    <row r="165" spans="1:6">
      <c r="A165" s="210"/>
      <c r="B165" s="210"/>
      <c r="C165" s="210"/>
      <c r="D165" s="210"/>
    </row>
    <row r="166" spans="1:6">
      <c r="A166" s="210"/>
      <c r="B166" s="210"/>
      <c r="C166" s="210"/>
      <c r="D166" s="210"/>
    </row>
    <row r="167" spans="1:6">
      <c r="A167" s="210"/>
      <c r="B167" s="210"/>
      <c r="C167" s="210"/>
      <c r="D167" s="210"/>
    </row>
    <row r="168" spans="1:6">
      <c r="A168" s="210"/>
      <c r="B168" s="210"/>
      <c r="C168" s="210"/>
      <c r="D168" s="210"/>
    </row>
    <row r="169" spans="1:6">
      <c r="A169" s="210"/>
      <c r="B169" s="210"/>
      <c r="C169" s="210"/>
      <c r="D169" s="210"/>
    </row>
    <row r="170" spans="1:6">
      <c r="A170" s="210"/>
      <c r="B170" s="210"/>
      <c r="C170" s="210"/>
      <c r="D170" s="210"/>
    </row>
    <row r="171" spans="1:6">
      <c r="A171" s="210"/>
      <c r="B171" s="210"/>
      <c r="C171" s="210"/>
      <c r="D171" s="210"/>
    </row>
    <row r="172" spans="1:6">
      <c r="A172" s="210"/>
      <c r="B172" s="210"/>
      <c r="C172" s="210"/>
      <c r="D172" s="210"/>
    </row>
    <row r="173" spans="1:6">
      <c r="A173" s="210"/>
      <c r="B173" s="210"/>
      <c r="C173" s="210"/>
      <c r="D173" s="210"/>
    </row>
    <row r="174" spans="1:6">
      <c r="A174" s="210"/>
      <c r="B174" s="210"/>
      <c r="C174" s="210"/>
      <c r="D174" s="210"/>
    </row>
  </sheetData>
  <mergeCells count="21">
    <mergeCell ref="A127:B127"/>
    <mergeCell ref="A156:B156"/>
    <mergeCell ref="A116:B116"/>
    <mergeCell ref="A38:L38"/>
    <mergeCell ref="A39:L39"/>
    <mergeCell ref="A41:A55"/>
    <mergeCell ref="A60:L60"/>
    <mergeCell ref="A61:B61"/>
    <mergeCell ref="A62:A75"/>
    <mergeCell ref="A79:L79"/>
    <mergeCell ref="A82:B82"/>
    <mergeCell ref="A83:A97"/>
    <mergeCell ref="A108:L108"/>
    <mergeCell ref="A24:A34"/>
    <mergeCell ref="A5:L5"/>
    <mergeCell ref="A20:L20"/>
    <mergeCell ref="A22:L22"/>
    <mergeCell ref="A23:B23"/>
    <mergeCell ref="C7:K7"/>
    <mergeCell ref="B14:I14"/>
    <mergeCell ref="D16:E17"/>
  </mergeCells>
  <pageMargins left="0.70866141732283472" right="0.70866141732283472" top="0.74803149606299213" bottom="0.74803149606299213" header="0.31496062992125984" footer="0.31496062992125984"/>
  <pageSetup paperSize="9" scale="38" orientation="portrait" r:id="rId1"/>
  <rowBreaks count="1" manualBreakCount="1">
    <brk id="105" max="16383" man="1"/>
  </rowBreaks>
  <ignoredErrors>
    <ignoredError sqref="L83:L96" formulaRange="1"/>
  </ignoredErrors>
  <drawing r:id="rId2"/>
</worksheet>
</file>

<file path=xl/worksheets/sheet77.xml><?xml version="1.0" encoding="utf-8"?>
<worksheet xmlns="http://schemas.openxmlformats.org/spreadsheetml/2006/main" xmlns:r="http://schemas.openxmlformats.org/officeDocument/2006/relationships">
  <sheetPr published="0">
    <pageSetUpPr fitToPage="1"/>
  </sheetPr>
  <dimension ref="A1:F27"/>
  <sheetViews>
    <sheetView showGridLines="0" workbookViewId="0">
      <selection activeCell="D35" sqref="D35"/>
    </sheetView>
  </sheetViews>
  <sheetFormatPr baseColWidth="10" defaultColWidth="9.140625" defaultRowHeight="12.75"/>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6" s="1319" customFormat="1" ht="18">
      <c r="A1" s="1399" t="s">
        <v>1269</v>
      </c>
      <c r="B1" s="1400"/>
      <c r="C1" s="1400"/>
      <c r="D1" s="1400"/>
      <c r="E1" s="1378"/>
      <c r="F1" s="1378"/>
    </row>
    <row r="2" spans="1:6">
      <c r="A2" s="84"/>
      <c r="B2" s="84"/>
      <c r="C2" s="84"/>
      <c r="D2" s="84"/>
    </row>
    <row r="3" spans="1:6">
      <c r="A3" s="62" t="str">
        <f>'PAGE DE GARDE'!C8</f>
        <v>GAZ</v>
      </c>
      <c r="B3" s="84" t="str">
        <f>+'PAGE DE GARDE'!C10</f>
        <v>REALITE 2015 V0</v>
      </c>
      <c r="C3" s="84"/>
      <c r="D3" s="84"/>
    </row>
    <row r="4" spans="1:6">
      <c r="A4" s="270" t="str">
        <f>'PAGE DE GARDE'!C7</f>
        <v>GRD</v>
      </c>
      <c r="B4" s="84"/>
      <c r="C4" s="84"/>
      <c r="D4" s="84"/>
    </row>
    <row r="6" spans="1:6" ht="18">
      <c r="A6" s="1318" t="s">
        <v>1104</v>
      </c>
      <c r="B6" s="1319"/>
      <c r="C6" s="1319"/>
      <c r="D6" s="1379"/>
    </row>
    <row r="7" spans="1:6">
      <c r="A7" s="1380"/>
      <c r="B7" s="1380"/>
      <c r="C7" s="1380"/>
      <c r="D7" s="1380"/>
    </row>
    <row r="8" spans="1:6">
      <c r="A8" s="1380"/>
      <c r="B8" s="1380"/>
      <c r="C8" s="1380"/>
      <c r="D8" s="1380"/>
    </row>
    <row r="9" spans="1:6">
      <c r="A9" s="1381" t="s">
        <v>1105</v>
      </c>
      <c r="B9" s="1319"/>
      <c r="C9" s="1319"/>
      <c r="D9" s="1319"/>
    </row>
    <row r="10" spans="1:6" ht="13.5" thickBot="1">
      <c r="A10" s="1319"/>
      <c r="B10" s="1319"/>
      <c r="C10" s="1319"/>
      <c r="D10" s="1319"/>
    </row>
    <row r="11" spans="1:6">
      <c r="A11" s="1342" t="s">
        <v>1106</v>
      </c>
      <c r="B11" s="1382"/>
      <c r="C11" s="1382"/>
      <c r="D11" s="2936" t="s">
        <v>934</v>
      </c>
    </row>
    <row r="12" spans="1:6" ht="13.5" thickBot="1">
      <c r="A12" s="1383"/>
      <c r="B12" s="1384"/>
      <c r="C12" s="1384"/>
      <c r="D12" s="2937"/>
    </row>
    <row r="13" spans="1:6">
      <c r="A13" s="1345" t="s">
        <v>1107</v>
      </c>
      <c r="B13" s="1385"/>
      <c r="C13" s="1385"/>
      <c r="D13" s="1386"/>
    </row>
    <row r="14" spans="1:6">
      <c r="A14" s="1347"/>
      <c r="B14" s="1387" t="s">
        <v>1108</v>
      </c>
      <c r="C14" s="1388"/>
      <c r="D14" s="1389"/>
    </row>
    <row r="15" spans="1:6">
      <c r="A15" s="1347"/>
      <c r="B15" s="1387"/>
      <c r="C15" s="1390" t="s">
        <v>1399</v>
      </c>
      <c r="D15" s="1389"/>
    </row>
    <row r="16" spans="1:6">
      <c r="A16" s="1347"/>
      <c r="B16" s="1385"/>
      <c r="C16" s="1385" t="s">
        <v>1400</v>
      </c>
      <c r="D16" s="1391"/>
    </row>
    <row r="17" spans="1:4">
      <c r="A17" s="1347"/>
      <c r="B17" s="1385"/>
      <c r="C17" s="1385" t="s">
        <v>1401</v>
      </c>
      <c r="D17" s="1391"/>
    </row>
    <row r="18" spans="1:4">
      <c r="A18" s="1347"/>
      <c r="B18" s="1387" t="s">
        <v>1109</v>
      </c>
      <c r="C18" s="1388"/>
      <c r="D18" s="1389"/>
    </row>
    <row r="19" spans="1:4">
      <c r="A19" s="1347"/>
      <c r="B19" s="1387"/>
      <c r="C19" s="1390" t="s">
        <v>1399</v>
      </c>
      <c r="D19" s="1389"/>
    </row>
    <row r="20" spans="1:4">
      <c r="A20" s="1347"/>
      <c r="B20" s="1385"/>
      <c r="C20" s="1385" t="s">
        <v>1400</v>
      </c>
      <c r="D20" s="1391"/>
    </row>
    <row r="21" spans="1:4">
      <c r="A21" s="1347"/>
      <c r="B21" s="1385"/>
      <c r="C21" s="1385" t="s">
        <v>1401</v>
      </c>
      <c r="D21" s="1391"/>
    </row>
    <row r="22" spans="1:4">
      <c r="A22" s="1347"/>
      <c r="B22" s="1387" t="s">
        <v>1110</v>
      </c>
      <c r="C22" s="1393"/>
      <c r="D22" s="1389"/>
    </row>
    <row r="23" spans="1:4">
      <c r="A23" s="1347"/>
      <c r="B23" s="1394"/>
      <c r="C23" s="1392" t="s">
        <v>367</v>
      </c>
      <c r="D23" s="1391"/>
    </row>
    <row r="24" spans="1:4" ht="13.5" thickBot="1">
      <c r="A24" s="1345" t="s">
        <v>1111</v>
      </c>
      <c r="B24" s="1387" t="s">
        <v>232</v>
      </c>
      <c r="C24" s="1320"/>
      <c r="D24" s="1389"/>
    </row>
    <row r="25" spans="1:4" ht="13.5" thickBot="1">
      <c r="A25" s="1395" t="s">
        <v>368</v>
      </c>
      <c r="B25" s="1396"/>
      <c r="C25" s="1396"/>
      <c r="D25" s="1397"/>
    </row>
    <row r="26" spans="1:4">
      <c r="A26" s="1398"/>
      <c r="B26" s="1319"/>
      <c r="C26" s="1319"/>
      <c r="D26" s="1379"/>
    </row>
    <row r="27" spans="1:4">
      <c r="A27" s="1319"/>
      <c r="B27" s="1319"/>
      <c r="C27" s="1319"/>
      <c r="D27" s="1379"/>
    </row>
  </sheetData>
  <mergeCells count="1">
    <mergeCell ref="D11:D12"/>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sheetPr published="0">
    <pageSetUpPr fitToPage="1"/>
  </sheetPr>
  <dimension ref="A1:E86"/>
  <sheetViews>
    <sheetView zoomScaleNormal="100" zoomScaleSheetLayoutView="100" workbookViewId="0">
      <selection activeCell="H17" sqref="H17"/>
    </sheetView>
  </sheetViews>
  <sheetFormatPr baseColWidth="10" defaultColWidth="9.140625" defaultRowHeight="12.75"/>
  <cols>
    <col min="1" max="1" width="63.5703125" style="352" customWidth="1"/>
    <col min="2" max="3" width="22.28515625" style="352" customWidth="1"/>
    <col min="4" max="5" width="20.7109375" style="352" customWidth="1"/>
    <col min="6" max="16384" width="9.140625" style="352"/>
  </cols>
  <sheetData>
    <row r="1" spans="1:5" ht="18">
      <c r="A1" s="350" t="s">
        <v>1200</v>
      </c>
      <c r="B1" s="351"/>
      <c r="C1" s="351"/>
      <c r="D1" s="351"/>
      <c r="E1" s="351"/>
    </row>
    <row r="2" spans="1:5">
      <c r="A2" s="62" t="str">
        <f>'PAGE DE GARDE'!C8</f>
        <v>GAZ</v>
      </c>
      <c r="B2" s="953" t="str">
        <f>'PAGE DE GARDE'!C10</f>
        <v>REALITE 2015 V0</v>
      </c>
      <c r="C2" s="73"/>
      <c r="D2" s="351"/>
      <c r="E2" s="351"/>
    </row>
    <row r="3" spans="1:5">
      <c r="A3" s="270" t="str">
        <f>'PAGE DE GARDE'!C7</f>
        <v>GRD</v>
      </c>
      <c r="B3" s="73"/>
      <c r="C3" s="73"/>
      <c r="D3" s="351"/>
      <c r="E3" s="351"/>
    </row>
    <row r="4" spans="1:5" ht="15" customHeight="1" thickBot="1">
      <c r="A4" s="353"/>
      <c r="B4" s="347"/>
      <c r="C4" s="347"/>
      <c r="D4" s="354"/>
      <c r="E4" s="354"/>
    </row>
    <row r="5" spans="1:5" ht="13.5" thickBot="1">
      <c r="A5" s="474" t="s">
        <v>1202</v>
      </c>
      <c r="B5" s="475"/>
      <c r="C5" s="475"/>
      <c r="D5" s="476"/>
      <c r="E5" s="477"/>
    </row>
    <row r="6" spans="1:5" ht="25.5">
      <c r="A6" s="355" t="s">
        <v>397</v>
      </c>
      <c r="B6" s="1194" t="str">
        <f>'PAGE DE GARDE'!B16</f>
        <v>REALITE 2014</v>
      </c>
      <c r="C6" s="1194" t="str">
        <f>'PAGE DE GARDE'!B14</f>
        <v>REALITE 2015</v>
      </c>
      <c r="D6" s="356" t="s">
        <v>473</v>
      </c>
      <c r="E6" s="357" t="s">
        <v>474</v>
      </c>
    </row>
    <row r="7" spans="1:5" ht="13.5" thickBot="1">
      <c r="A7" s="358"/>
      <c r="B7" s="359" t="s">
        <v>475</v>
      </c>
      <c r="C7" s="360" t="s">
        <v>476</v>
      </c>
      <c r="D7" s="361"/>
      <c r="E7" s="361"/>
    </row>
    <row r="8" spans="1:5">
      <c r="A8" s="362" t="s">
        <v>478</v>
      </c>
      <c r="B8" s="363"/>
      <c r="C8" s="363"/>
      <c r="D8" s="364"/>
      <c r="E8" s="365"/>
    </row>
    <row r="9" spans="1:5">
      <c r="A9" s="362"/>
      <c r="B9" s="363"/>
      <c r="C9" s="363"/>
      <c r="D9" s="364"/>
      <c r="E9" s="365"/>
    </row>
    <row r="10" spans="1:5">
      <c r="A10" s="366" t="s">
        <v>452</v>
      </c>
      <c r="B10" s="367">
        <f>'Tableau 1A'!F48</f>
        <v>0</v>
      </c>
      <c r="C10" s="367">
        <f>'Tableau 1A'!O48</f>
        <v>0</v>
      </c>
      <c r="D10" s="364">
        <f>C10-B10</f>
        <v>0</v>
      </c>
      <c r="E10" s="365" t="e">
        <f>D10/B10</f>
        <v>#DIV/0!</v>
      </c>
    </row>
    <row r="11" spans="1:5">
      <c r="A11" s="366" t="s">
        <v>453</v>
      </c>
      <c r="B11" s="368">
        <f>'Tableau 1A'!F50</f>
        <v>0</v>
      </c>
      <c r="C11" s="368">
        <f>'Tableau 1A'!O50</f>
        <v>0</v>
      </c>
      <c r="D11" s="364">
        <f t="shared" ref="D11:D18" si="0">C11-B11</f>
        <v>0</v>
      </c>
      <c r="E11" s="365" t="e">
        <f t="shared" ref="E11:E18" si="1">D11/B11</f>
        <v>#DIV/0!</v>
      </c>
    </row>
    <row r="12" spans="1:5">
      <c r="A12" s="366" t="s">
        <v>479</v>
      </c>
      <c r="B12" s="370">
        <f>'Tableau 1A'!F52</f>
        <v>0</v>
      </c>
      <c r="C12" s="370">
        <f>'Tableau 1A'!O52</f>
        <v>0</v>
      </c>
      <c r="D12" s="364">
        <f t="shared" si="0"/>
        <v>0</v>
      </c>
      <c r="E12" s="365" t="e">
        <f t="shared" si="1"/>
        <v>#DIV/0!</v>
      </c>
    </row>
    <row r="13" spans="1:5">
      <c r="A13" s="366" t="s">
        <v>480</v>
      </c>
      <c r="B13" s="368">
        <f>SUM(B14:B16)</f>
        <v>0</v>
      </c>
      <c r="C13" s="368">
        <f>SUM(C14:C16)</f>
        <v>0</v>
      </c>
      <c r="D13" s="364">
        <f t="shared" si="0"/>
        <v>0</v>
      </c>
      <c r="E13" s="365" t="e">
        <f t="shared" si="1"/>
        <v>#DIV/0!</v>
      </c>
    </row>
    <row r="14" spans="1:5">
      <c r="A14" s="371" t="s">
        <v>481</v>
      </c>
      <c r="B14" s="372"/>
      <c r="C14" s="372"/>
      <c r="D14" s="364">
        <f t="shared" si="0"/>
        <v>0</v>
      </c>
      <c r="E14" s="365" t="e">
        <f t="shared" si="1"/>
        <v>#DIV/0!</v>
      </c>
    </row>
    <row r="15" spans="1:5">
      <c r="A15" s="371" t="s">
        <v>482</v>
      </c>
      <c r="B15" s="373"/>
      <c r="C15" s="373"/>
      <c r="D15" s="364">
        <f t="shared" si="0"/>
        <v>0</v>
      </c>
      <c r="E15" s="365" t="e">
        <f t="shared" si="1"/>
        <v>#DIV/0!</v>
      </c>
    </row>
    <row r="16" spans="1:5">
      <c r="A16" s="371" t="s">
        <v>483</v>
      </c>
      <c r="B16" s="374"/>
      <c r="C16" s="374"/>
      <c r="D16" s="364">
        <f t="shared" si="0"/>
        <v>0</v>
      </c>
      <c r="E16" s="365" t="e">
        <f t="shared" si="1"/>
        <v>#DIV/0!</v>
      </c>
    </row>
    <row r="17" spans="1:5">
      <c r="A17" s="366" t="s">
        <v>484</v>
      </c>
      <c r="B17" s="375">
        <f>'Tableau 1A'!F56</f>
        <v>0</v>
      </c>
      <c r="C17" s="375">
        <f>'Tableau 1A'!O56</f>
        <v>0</v>
      </c>
      <c r="D17" s="364">
        <f t="shared" si="0"/>
        <v>0</v>
      </c>
      <c r="E17" s="365" t="e">
        <f t="shared" si="1"/>
        <v>#DIV/0!</v>
      </c>
    </row>
    <row r="18" spans="1:5">
      <c r="A18" s="366" t="s">
        <v>454</v>
      </c>
      <c r="B18" s="375">
        <f>'Tableau 1A'!F58</f>
        <v>0</v>
      </c>
      <c r="C18" s="375">
        <f>'Tableau 1A'!O58</f>
        <v>0</v>
      </c>
      <c r="D18" s="364">
        <f t="shared" si="0"/>
        <v>0</v>
      </c>
      <c r="E18" s="365" t="e">
        <f t="shared" si="1"/>
        <v>#DIV/0!</v>
      </c>
    </row>
    <row r="19" spans="1:5">
      <c r="A19" s="366"/>
      <c r="B19" s="364"/>
      <c r="C19" s="364"/>
      <c r="D19" s="364"/>
      <c r="E19" s="369"/>
    </row>
    <row r="20" spans="1:5" ht="13.5" thickBot="1">
      <c r="A20" s="362"/>
      <c r="B20" s="364"/>
      <c r="C20" s="364"/>
      <c r="D20" s="364"/>
      <c r="E20" s="369"/>
    </row>
    <row r="21" spans="1:5" ht="13.5" thickBot="1">
      <c r="A21" s="376" t="s">
        <v>485</v>
      </c>
      <c r="B21" s="377">
        <f>SUM(B10:B13,B17:B18)</f>
        <v>0</v>
      </c>
      <c r="C21" s="377">
        <f>SUM(C10:C13,C17:C18)</f>
        <v>0</v>
      </c>
      <c r="D21" s="377">
        <f>SUM(D10:D13,D17:D18)</f>
        <v>0</v>
      </c>
      <c r="E21" s="378" t="e">
        <f>D21/B21</f>
        <v>#DIV/0!</v>
      </c>
    </row>
    <row r="22" spans="1:5" ht="13.5" thickBot="1">
      <c r="A22" s="354"/>
      <c r="B22" s="354"/>
      <c r="C22" s="354"/>
      <c r="D22" s="354"/>
      <c r="E22" s="354"/>
    </row>
    <row r="23" spans="1:5" ht="13.5" thickBot="1">
      <c r="A23" s="376" t="s">
        <v>486</v>
      </c>
      <c r="B23" s="377">
        <f>'Tableau 1A'!F83</f>
        <v>0</v>
      </c>
      <c r="C23" s="377">
        <f>'Tableau 1A'!O83</f>
        <v>0</v>
      </c>
      <c r="D23" s="377">
        <f>SUM(D12:D15,D19:D20)</f>
        <v>0</v>
      </c>
      <c r="E23" s="378" t="e">
        <f>D23/B23</f>
        <v>#DIV/0!</v>
      </c>
    </row>
    <row r="24" spans="1:5">
      <c r="A24" s="379"/>
      <c r="B24" s="354"/>
      <c r="C24" s="354"/>
      <c r="D24" s="354"/>
      <c r="E24" s="354"/>
    </row>
    <row r="25" spans="1:5" ht="15" customHeight="1" thickBot="1">
      <c r="A25" s="353"/>
      <c r="B25" s="347"/>
      <c r="C25" s="347"/>
      <c r="D25" s="354"/>
      <c r="E25" s="354"/>
    </row>
    <row r="26" spans="1:5" ht="15" customHeight="1" thickBot="1">
      <c r="A26" s="474" t="s">
        <v>487</v>
      </c>
      <c r="B26" s="475"/>
      <c r="C26" s="475"/>
      <c r="D26" s="476"/>
      <c r="E26" s="477"/>
    </row>
    <row r="27" spans="1:5" ht="26.25" customHeight="1">
      <c r="A27" s="355" t="s">
        <v>397</v>
      </c>
      <c r="B27" s="1194" t="str">
        <f>'PAGE DE GARDE'!B16</f>
        <v>REALITE 2014</v>
      </c>
      <c r="C27" s="1194" t="str">
        <f>'PAGE DE GARDE'!B14</f>
        <v>REALITE 2015</v>
      </c>
      <c r="D27" s="356" t="s">
        <v>473</v>
      </c>
      <c r="E27" s="357" t="s">
        <v>474</v>
      </c>
    </row>
    <row r="28" spans="1:5" ht="13.5" thickBot="1">
      <c r="A28" s="358"/>
      <c r="B28" s="359" t="s">
        <v>475</v>
      </c>
      <c r="C28" s="360" t="s">
        <v>476</v>
      </c>
      <c r="D28" s="361"/>
      <c r="E28" s="361"/>
    </row>
    <row r="29" spans="1:5">
      <c r="A29" s="362" t="s">
        <v>478</v>
      </c>
      <c r="B29" s="363"/>
      <c r="C29" s="363"/>
      <c r="D29" s="364"/>
      <c r="E29" s="365"/>
    </row>
    <row r="30" spans="1:5">
      <c r="A30" s="362"/>
      <c r="B30" s="363"/>
      <c r="C30" s="363"/>
      <c r="D30" s="364"/>
      <c r="E30" s="365"/>
    </row>
    <row r="31" spans="1:5">
      <c r="A31" s="366" t="s">
        <v>452</v>
      </c>
      <c r="B31" s="367">
        <f>'Tableau 1A'!M48</f>
        <v>0</v>
      </c>
      <c r="C31" s="367">
        <f>'Tableau 1A'!V48</f>
        <v>0</v>
      </c>
      <c r="D31" s="364">
        <f t="shared" ref="D31:D39" si="2">C31-B31</f>
        <v>0</v>
      </c>
      <c r="E31" s="365" t="e">
        <f>D31/B31</f>
        <v>#DIV/0!</v>
      </c>
    </row>
    <row r="32" spans="1:5">
      <c r="A32" s="366" t="s">
        <v>453</v>
      </c>
      <c r="B32" s="368">
        <f>'Tableau 1A'!M50</f>
        <v>0</v>
      </c>
      <c r="C32" s="368">
        <f>'Tableau 1A'!V50</f>
        <v>0</v>
      </c>
      <c r="D32" s="364">
        <f t="shared" si="2"/>
        <v>0</v>
      </c>
      <c r="E32" s="365" t="e">
        <f t="shared" ref="E32:E39" si="3">D32/B32</f>
        <v>#DIV/0!</v>
      </c>
    </row>
    <row r="33" spans="1:5">
      <c r="A33" s="366" t="s">
        <v>479</v>
      </c>
      <c r="B33" s="370">
        <f>'Tableau 1A'!M52</f>
        <v>0</v>
      </c>
      <c r="C33" s="370">
        <f>'Tableau 1A'!V52</f>
        <v>0</v>
      </c>
      <c r="D33" s="364">
        <f t="shared" si="2"/>
        <v>0</v>
      </c>
      <c r="E33" s="365" t="e">
        <f t="shared" si="3"/>
        <v>#DIV/0!</v>
      </c>
    </row>
    <row r="34" spans="1:5">
      <c r="A34" s="366" t="s">
        <v>480</v>
      </c>
      <c r="B34" s="368">
        <f>'Tableau 1A'!M54</f>
        <v>0</v>
      </c>
      <c r="C34" s="368">
        <f>'Tableau 1A'!V54</f>
        <v>0</v>
      </c>
      <c r="D34" s="364">
        <f t="shared" si="2"/>
        <v>0</v>
      </c>
      <c r="E34" s="365" t="e">
        <f t="shared" si="3"/>
        <v>#DIV/0!</v>
      </c>
    </row>
    <row r="35" spans="1:5">
      <c r="A35" s="371" t="s">
        <v>481</v>
      </c>
      <c r="B35" s="372"/>
      <c r="C35" s="372"/>
      <c r="D35" s="364">
        <f t="shared" si="2"/>
        <v>0</v>
      </c>
      <c r="E35" s="365" t="e">
        <f t="shared" si="3"/>
        <v>#DIV/0!</v>
      </c>
    </row>
    <row r="36" spans="1:5">
      <c r="A36" s="371" t="s">
        <v>482</v>
      </c>
      <c r="B36" s="373"/>
      <c r="C36" s="373"/>
      <c r="D36" s="364">
        <f t="shared" si="2"/>
        <v>0</v>
      </c>
      <c r="E36" s="365" t="e">
        <f t="shared" si="3"/>
        <v>#DIV/0!</v>
      </c>
    </row>
    <row r="37" spans="1:5">
      <c r="A37" s="371" t="s">
        <v>483</v>
      </c>
      <c r="B37" s="374"/>
      <c r="C37" s="374"/>
      <c r="D37" s="364">
        <f t="shared" si="2"/>
        <v>0</v>
      </c>
      <c r="E37" s="365" t="e">
        <f t="shared" si="3"/>
        <v>#DIV/0!</v>
      </c>
    </row>
    <row r="38" spans="1:5">
      <c r="A38" s="366" t="s">
        <v>484</v>
      </c>
      <c r="B38" s="375">
        <f>'Tableau 1A'!M56</f>
        <v>0</v>
      </c>
      <c r="C38" s="375">
        <f>'Tableau 1A'!V56</f>
        <v>0</v>
      </c>
      <c r="D38" s="364">
        <f t="shared" si="2"/>
        <v>0</v>
      </c>
      <c r="E38" s="365" t="e">
        <f t="shared" si="3"/>
        <v>#DIV/0!</v>
      </c>
    </row>
    <row r="39" spans="1:5">
      <c r="A39" s="366" t="s">
        <v>454</v>
      </c>
      <c r="B39" s="375">
        <f>'Tableau 1A'!M58</f>
        <v>0</v>
      </c>
      <c r="C39" s="375">
        <f>'Tableau 1A'!V58</f>
        <v>0</v>
      </c>
      <c r="D39" s="364">
        <f t="shared" si="2"/>
        <v>0</v>
      </c>
      <c r="E39" s="365" t="e">
        <f t="shared" si="3"/>
        <v>#DIV/0!</v>
      </c>
    </row>
    <row r="40" spans="1:5">
      <c r="A40" s="366"/>
      <c r="B40" s="364"/>
      <c r="C40" s="364"/>
      <c r="D40" s="364"/>
      <c r="E40" s="369"/>
    </row>
    <row r="41" spans="1:5" ht="13.5" thickBot="1">
      <c r="A41" s="362"/>
      <c r="B41" s="364"/>
      <c r="C41" s="364"/>
      <c r="D41" s="364"/>
      <c r="E41" s="369"/>
    </row>
    <row r="42" spans="1:5" ht="13.5" thickBot="1">
      <c r="A42" s="376" t="s">
        <v>485</v>
      </c>
      <c r="B42" s="377">
        <f>SUM(B31:B34,B38:B39)</f>
        <v>0</v>
      </c>
      <c r="C42" s="377">
        <f>SUM(C31:C34,C38:C39)</f>
        <v>0</v>
      </c>
      <c r="D42" s="377">
        <f>SUM(D31:D34,D38:D39)</f>
        <v>0</v>
      </c>
      <c r="E42" s="1199" t="e">
        <f>D42/B42</f>
        <v>#DIV/0!</v>
      </c>
    </row>
    <row r="43" spans="1:5" ht="13.5" thickBot="1">
      <c r="A43" s="354"/>
      <c r="B43" s="354"/>
      <c r="C43" s="354"/>
      <c r="D43" s="354"/>
      <c r="E43" s="354"/>
    </row>
    <row r="44" spans="1:5" ht="13.5" thickBot="1">
      <c r="A44" s="376" t="s">
        <v>486</v>
      </c>
      <c r="B44" s="377">
        <f>'Tableau 1A'!M83</f>
        <v>0</v>
      </c>
      <c r="C44" s="377">
        <f>'Tableau 1A'!V83</f>
        <v>0</v>
      </c>
      <c r="D44" s="377">
        <f t="shared" ref="D44" si="4">C44-B44</f>
        <v>0</v>
      </c>
      <c r="E44" s="1199" t="e">
        <f>D44/B44</f>
        <v>#DIV/0!</v>
      </c>
    </row>
    <row r="45" spans="1:5">
      <c r="A45" s="354"/>
      <c r="B45" s="354"/>
      <c r="C45" s="354"/>
      <c r="D45" s="354"/>
      <c r="E45" s="354"/>
    </row>
    <row r="46" spans="1:5" ht="13.5" thickBot="1">
      <c r="A46" s="354"/>
      <c r="B46" s="354"/>
      <c r="C46" s="354"/>
      <c r="D46" s="354"/>
      <c r="E46" s="354"/>
    </row>
    <row r="47" spans="1:5" ht="13.5" thickBot="1">
      <c r="A47" s="474" t="s">
        <v>945</v>
      </c>
      <c r="B47" s="475"/>
      <c r="C47" s="475"/>
      <c r="D47" s="476"/>
      <c r="E47" s="477"/>
    </row>
    <row r="48" spans="1:5" ht="25.5">
      <c r="A48" s="355" t="s">
        <v>397</v>
      </c>
      <c r="B48" s="1194" t="s">
        <v>944</v>
      </c>
      <c r="C48" s="1194" t="s">
        <v>943</v>
      </c>
      <c r="D48" s="356" t="s">
        <v>473</v>
      </c>
      <c r="E48" s="357" t="s">
        <v>474</v>
      </c>
    </row>
    <row r="49" spans="1:5" ht="13.5" thickBot="1">
      <c r="A49" s="358"/>
      <c r="B49" s="359" t="s">
        <v>475</v>
      </c>
      <c r="C49" s="360" t="s">
        <v>476</v>
      </c>
      <c r="D49" s="361"/>
      <c r="E49" s="361"/>
    </row>
    <row r="50" spans="1:5">
      <c r="A50" s="362" t="s">
        <v>478</v>
      </c>
      <c r="B50" s="363"/>
      <c r="C50" s="363"/>
      <c r="D50" s="364"/>
      <c r="E50" s="365"/>
    </row>
    <row r="51" spans="1:5">
      <c r="A51" s="362"/>
      <c r="B51" s="363"/>
      <c r="C51" s="363"/>
      <c r="D51" s="364"/>
      <c r="E51" s="365"/>
    </row>
    <row r="52" spans="1:5">
      <c r="A52" s="366" t="s">
        <v>452</v>
      </c>
      <c r="B52" s="367">
        <f>'Tableau 1A'!L48</f>
        <v>0</v>
      </c>
      <c r="C52" s="367">
        <f>'Tableau 1A'!U48</f>
        <v>0</v>
      </c>
      <c r="D52" s="364">
        <f t="shared" ref="D52:D60" si="5">C52-B52</f>
        <v>0</v>
      </c>
      <c r="E52" s="365" t="e">
        <f t="shared" ref="E52:E60" si="6">D52/B52</f>
        <v>#DIV/0!</v>
      </c>
    </row>
    <row r="53" spans="1:5">
      <c r="A53" s="366" t="s">
        <v>453</v>
      </c>
      <c r="B53" s="368">
        <f>'Tableau 1A'!L50</f>
        <v>0</v>
      </c>
      <c r="C53" s="368">
        <f>'Tableau 1A'!U50</f>
        <v>0</v>
      </c>
      <c r="D53" s="364">
        <f t="shared" si="5"/>
        <v>0</v>
      </c>
      <c r="E53" s="365" t="e">
        <f t="shared" si="6"/>
        <v>#DIV/0!</v>
      </c>
    </row>
    <row r="54" spans="1:5">
      <c r="A54" s="366" t="s">
        <v>479</v>
      </c>
      <c r="B54" s="370">
        <f>'Tableau 1A'!L52</f>
        <v>0</v>
      </c>
      <c r="C54" s="370">
        <f>'Tableau 1A'!U52</f>
        <v>0</v>
      </c>
      <c r="D54" s="364">
        <f t="shared" si="5"/>
        <v>0</v>
      </c>
      <c r="E54" s="365" t="e">
        <f t="shared" si="6"/>
        <v>#DIV/0!</v>
      </c>
    </row>
    <row r="55" spans="1:5">
      <c r="A55" s="366" t="s">
        <v>480</v>
      </c>
      <c r="B55" s="368">
        <f>'Tableau 1A'!L54</f>
        <v>0</v>
      </c>
      <c r="C55" s="368">
        <f>'Tableau 1A'!U54</f>
        <v>0</v>
      </c>
      <c r="D55" s="364">
        <f t="shared" si="5"/>
        <v>0</v>
      </c>
      <c r="E55" s="365" t="e">
        <f t="shared" si="6"/>
        <v>#DIV/0!</v>
      </c>
    </row>
    <row r="56" spans="1:5">
      <c r="A56" s="371" t="s">
        <v>481</v>
      </c>
      <c r="B56" s="372"/>
      <c r="C56" s="372"/>
      <c r="D56" s="364">
        <f t="shared" si="5"/>
        <v>0</v>
      </c>
      <c r="E56" s="365" t="e">
        <f t="shared" si="6"/>
        <v>#DIV/0!</v>
      </c>
    </row>
    <row r="57" spans="1:5">
      <c r="A57" s="371" t="s">
        <v>482</v>
      </c>
      <c r="B57" s="373"/>
      <c r="C57" s="373"/>
      <c r="D57" s="364">
        <f t="shared" si="5"/>
        <v>0</v>
      </c>
      <c r="E57" s="365" t="e">
        <f t="shared" si="6"/>
        <v>#DIV/0!</v>
      </c>
    </row>
    <row r="58" spans="1:5">
      <c r="A58" s="371" t="s">
        <v>483</v>
      </c>
      <c r="B58" s="374"/>
      <c r="C58" s="374"/>
      <c r="D58" s="364">
        <f t="shared" si="5"/>
        <v>0</v>
      </c>
      <c r="E58" s="365" t="e">
        <f t="shared" si="6"/>
        <v>#DIV/0!</v>
      </c>
    </row>
    <row r="59" spans="1:5">
      <c r="A59" s="366" t="s">
        <v>484</v>
      </c>
      <c r="B59" s="375">
        <f>'Tableau 1A'!L56</f>
        <v>0</v>
      </c>
      <c r="C59" s="375">
        <f>'Tableau 1A'!U56</f>
        <v>0</v>
      </c>
      <c r="D59" s="364">
        <f t="shared" si="5"/>
        <v>0</v>
      </c>
      <c r="E59" s="365" t="e">
        <f t="shared" si="6"/>
        <v>#DIV/0!</v>
      </c>
    </row>
    <row r="60" spans="1:5">
      <c r="A60" s="366" t="s">
        <v>454</v>
      </c>
      <c r="B60" s="375">
        <f>'Tableau 1A'!L58</f>
        <v>0</v>
      </c>
      <c r="C60" s="375">
        <f>'Tableau 1A'!U58</f>
        <v>0</v>
      </c>
      <c r="D60" s="364">
        <f t="shared" si="5"/>
        <v>0</v>
      </c>
      <c r="E60" s="365" t="e">
        <f t="shared" si="6"/>
        <v>#DIV/0!</v>
      </c>
    </row>
    <row r="61" spans="1:5">
      <c r="A61" s="366"/>
      <c r="B61" s="364"/>
      <c r="C61" s="364"/>
      <c r="D61" s="364"/>
      <c r="E61" s="369"/>
    </row>
    <row r="62" spans="1:5" ht="13.5" thickBot="1">
      <c r="A62" s="362"/>
      <c r="B62" s="364"/>
      <c r="C62" s="364"/>
      <c r="D62" s="364"/>
      <c r="E62" s="369"/>
    </row>
    <row r="63" spans="1:5" ht="13.5" thickBot="1">
      <c r="A63" s="376" t="s">
        <v>485</v>
      </c>
      <c r="B63" s="377">
        <f>SUM(B52:B55,B59:B60)</f>
        <v>0</v>
      </c>
      <c r="C63" s="377">
        <f>SUM(C52:C55,C59:C60)</f>
        <v>0</v>
      </c>
      <c r="D63" s="377">
        <f>SUM(D52:D55,D59:D60)</f>
        <v>0</v>
      </c>
      <c r="E63" s="1199" t="e">
        <f t="shared" ref="E63:E65" si="7">D63/B63</f>
        <v>#DIV/0!</v>
      </c>
    </row>
    <row r="64" spans="1:5" ht="13.5" thickBot="1">
      <c r="A64" s="354"/>
      <c r="B64" s="354"/>
      <c r="C64" s="354"/>
      <c r="D64" s="354"/>
      <c r="E64" s="354"/>
    </row>
    <row r="65" spans="1:5" ht="13.5" thickBot="1">
      <c r="A65" s="376" t="s">
        <v>486</v>
      </c>
      <c r="B65" s="377">
        <f>'Tableau 1A'!L83</f>
        <v>0</v>
      </c>
      <c r="C65" s="377">
        <f>'Tableau 1A'!U83</f>
        <v>0</v>
      </c>
      <c r="D65" s="377">
        <f>SUM(D54:D57,D61:D62)</f>
        <v>0</v>
      </c>
      <c r="E65" s="1199" t="e">
        <f t="shared" si="7"/>
        <v>#DIV/0!</v>
      </c>
    </row>
    <row r="67" spans="1:5" ht="13.5" thickBot="1"/>
    <row r="68" spans="1:5" ht="13.5" thickBot="1">
      <c r="A68" s="1201" t="s">
        <v>1201</v>
      </c>
      <c r="B68" s="1202"/>
      <c r="C68" s="1203"/>
    </row>
    <row r="69" spans="1:5" ht="13.5" thickBot="1">
      <c r="A69" s="569"/>
    </row>
    <row r="70" spans="1:5" ht="13.5" thickBot="1">
      <c r="A70" s="569"/>
      <c r="B70" s="1194" t="str">
        <f>+'PAGE DE GARDE'!B16</f>
        <v>REALITE 2014</v>
      </c>
      <c r="C70" s="1194" t="str">
        <f>+'PAGE DE GARDE'!B14</f>
        <v>REALITE 2015</v>
      </c>
    </row>
    <row r="71" spans="1:5" ht="13.5" thickBot="1">
      <c r="A71" s="1015" t="s">
        <v>947</v>
      </c>
      <c r="B71" s="1204"/>
      <c r="C71" s="1205"/>
    </row>
    <row r="72" spans="1:5">
      <c r="A72" s="1206" t="s">
        <v>948</v>
      </c>
      <c r="B72" s="1209">
        <f>B73+B74+B75+B76+B77+B78</f>
        <v>0</v>
      </c>
      <c r="C72" s="1209">
        <f>C73+C74+C75+C76+C77+C78</f>
        <v>0</v>
      </c>
    </row>
    <row r="73" spans="1:5">
      <c r="A73" s="1207" t="s">
        <v>949</v>
      </c>
      <c r="B73" s="372"/>
      <c r="C73" s="372"/>
    </row>
    <row r="74" spans="1:5">
      <c r="A74" s="1207" t="s">
        <v>950</v>
      </c>
      <c r="B74" s="372"/>
      <c r="C74" s="372"/>
    </row>
    <row r="75" spans="1:5">
      <c r="A75" s="1207" t="s">
        <v>951</v>
      </c>
      <c r="B75" s="372"/>
      <c r="C75" s="372"/>
    </row>
    <row r="76" spans="1:5">
      <c r="A76" s="1207" t="s">
        <v>952</v>
      </c>
      <c r="B76" s="372"/>
      <c r="C76" s="372"/>
    </row>
    <row r="77" spans="1:5">
      <c r="A77" s="1207" t="s">
        <v>954</v>
      </c>
      <c r="B77" s="372"/>
      <c r="C77" s="372"/>
    </row>
    <row r="78" spans="1:5" ht="13.5" thickBot="1">
      <c r="A78" s="1208" t="s">
        <v>953</v>
      </c>
      <c r="B78" s="372"/>
      <c r="C78" s="372"/>
    </row>
    <row r="79" spans="1:5" ht="13.5" thickBot="1">
      <c r="A79" s="1204" t="s">
        <v>955</v>
      </c>
      <c r="B79" s="1200"/>
      <c r="C79" s="1200"/>
    </row>
    <row r="80" spans="1:5">
      <c r="A80" s="1206" t="s">
        <v>956</v>
      </c>
      <c r="B80" s="1209">
        <f>SUM(B81:B85)</f>
        <v>0</v>
      </c>
      <c r="C80" s="1209">
        <f>SUM(C81:C85)</f>
        <v>0</v>
      </c>
    </row>
    <row r="81" spans="1:3">
      <c r="A81" s="1207" t="s">
        <v>957</v>
      </c>
      <c r="B81" s="372"/>
      <c r="C81" s="372"/>
    </row>
    <row r="82" spans="1:3">
      <c r="A82" s="1207" t="s">
        <v>958</v>
      </c>
      <c r="B82" s="372"/>
      <c r="C82" s="372"/>
    </row>
    <row r="83" spans="1:3">
      <c r="A83" s="1207" t="s">
        <v>959</v>
      </c>
      <c r="B83" s="372"/>
      <c r="C83" s="372"/>
    </row>
    <row r="84" spans="1:3">
      <c r="A84" s="1207" t="s">
        <v>960</v>
      </c>
      <c r="B84" s="372"/>
      <c r="C84" s="372"/>
    </row>
    <row r="85" spans="1:3" ht="13.5" thickBot="1">
      <c r="A85" s="1208" t="s">
        <v>393</v>
      </c>
      <c r="B85" s="372"/>
      <c r="C85" s="372"/>
    </row>
    <row r="86" spans="1:3" ht="13.5" thickBot="1">
      <c r="A86" s="1204" t="s">
        <v>946</v>
      </c>
      <c r="B86" s="1210">
        <f>B72+B79+B80</f>
        <v>0</v>
      </c>
      <c r="C86" s="1210">
        <f>C72+C79+C80</f>
        <v>0</v>
      </c>
    </row>
  </sheetData>
  <pageMargins left="0.70866141732283472" right="0.70866141732283472" top="0.74803149606299213" bottom="0.74803149606299213" header="0.31496062992125984" footer="0.31496062992125984"/>
  <pageSetup paperSize="9" scale="59" orientation="portrait" r:id="rId1"/>
</worksheet>
</file>

<file path=xl/worksheets/sheet9.xml><?xml version="1.0" encoding="utf-8"?>
<worksheet xmlns="http://schemas.openxmlformats.org/spreadsheetml/2006/main" xmlns:r="http://schemas.openxmlformats.org/officeDocument/2006/relationships">
  <sheetPr published="0">
    <pageSetUpPr fitToPage="1"/>
  </sheetPr>
  <dimension ref="A1:M20"/>
  <sheetViews>
    <sheetView zoomScaleNormal="100" zoomScaleSheetLayoutView="115" workbookViewId="0"/>
  </sheetViews>
  <sheetFormatPr baseColWidth="10" defaultColWidth="9.140625" defaultRowHeight="12.75"/>
  <cols>
    <col min="1" max="1" width="37.42578125" style="354" customWidth="1"/>
    <col min="2" max="2" width="24" style="354" customWidth="1"/>
    <col min="3" max="3" width="27.7109375" style="354" customWidth="1"/>
    <col min="4" max="9" width="22.7109375" style="354" customWidth="1"/>
    <col min="10" max="16384" width="9.140625" style="354"/>
  </cols>
  <sheetData>
    <row r="1" spans="1:13" ht="18">
      <c r="A1" s="350" t="s">
        <v>1204</v>
      </c>
      <c r="B1" s="351"/>
      <c r="C1" s="351"/>
      <c r="D1" s="351"/>
      <c r="E1" s="351"/>
      <c r="F1" s="351"/>
      <c r="G1" s="351"/>
      <c r="H1" s="351"/>
      <c r="I1" s="351"/>
    </row>
    <row r="2" spans="1:13">
      <c r="A2" s="62" t="str">
        <f>'PAGE DE GARDE'!C8</f>
        <v>GAZ</v>
      </c>
      <c r="B2" s="953" t="str">
        <f>'PAGE DE GARDE'!C10</f>
        <v>REALITE 2015 V0</v>
      </c>
      <c r="C2" s="62"/>
      <c r="D2" s="63"/>
      <c r="E2" s="63"/>
      <c r="F2" s="351"/>
      <c r="G2" s="351"/>
      <c r="H2" s="351"/>
      <c r="I2" s="351"/>
    </row>
    <row r="3" spans="1:13">
      <c r="A3" s="270" t="str">
        <f>'PAGE DE GARDE'!C7</f>
        <v>GRD</v>
      </c>
      <c r="B3" s="73"/>
      <c r="C3" s="351"/>
      <c r="D3" s="351"/>
      <c r="E3" s="351"/>
      <c r="F3" s="351"/>
      <c r="G3" s="351"/>
      <c r="H3" s="351"/>
      <c r="I3" s="351"/>
    </row>
    <row r="4" spans="1:13" ht="24" customHeight="1" thickBot="1">
      <c r="A4" s="380"/>
    </row>
    <row r="5" spans="1:13" ht="12.75" customHeight="1">
      <c r="A5" s="2689" t="str">
        <f>+'PAGE DE GARDE'!B16</f>
        <v>REALITE 2014</v>
      </c>
      <c r="B5" s="2672" t="s">
        <v>1203</v>
      </c>
      <c r="C5" s="2672" t="s">
        <v>468</v>
      </c>
      <c r="D5" s="2691" t="s">
        <v>467</v>
      </c>
      <c r="E5" s="2692"/>
      <c r="F5" s="2692"/>
      <c r="G5" s="2692"/>
      <c r="H5" s="2692"/>
      <c r="I5" s="2693"/>
    </row>
    <row r="6" spans="1:13" ht="28.5" customHeight="1" thickBot="1">
      <c r="A6" s="2690"/>
      <c r="B6" s="2674"/>
      <c r="C6" s="2674"/>
      <c r="D6" s="2694" t="s">
        <v>488</v>
      </c>
      <c r="E6" s="2695"/>
      <c r="F6" s="2696"/>
      <c r="G6" s="2694" t="s">
        <v>489</v>
      </c>
      <c r="H6" s="2695"/>
      <c r="I6" s="2696"/>
    </row>
    <row r="7" spans="1:13" ht="25.5">
      <c r="A7" s="381" t="s">
        <v>490</v>
      </c>
      <c r="B7" s="382"/>
      <c r="C7" s="382"/>
      <c r="D7" s="383" t="s">
        <v>463</v>
      </c>
      <c r="E7" s="384" t="s">
        <v>462</v>
      </c>
      <c r="F7" s="385" t="s">
        <v>464</v>
      </c>
      <c r="G7" s="386" t="s">
        <v>463</v>
      </c>
      <c r="H7" s="384" t="s">
        <v>462</v>
      </c>
      <c r="I7" s="385" t="s">
        <v>461</v>
      </c>
    </row>
    <row r="8" spans="1:13">
      <c r="A8" s="387" t="s">
        <v>491</v>
      </c>
      <c r="B8" s="388">
        <f>C8+F8+I8</f>
        <v>0</v>
      </c>
      <c r="C8" s="389">
        <f>'Tableau 2A'!F33</f>
        <v>0</v>
      </c>
      <c r="D8" s="390">
        <f>'Tableau 2A'!G33</f>
        <v>0</v>
      </c>
      <c r="E8" s="391">
        <f>'Tableau 2A'!H33</f>
        <v>0</v>
      </c>
      <c r="F8" s="392">
        <f>'Tableau 2A'!I33</f>
        <v>0</v>
      </c>
      <c r="G8" s="390">
        <f>'Tableau 2A'!J33</f>
        <v>0</v>
      </c>
      <c r="H8" s="393">
        <f>'Tableau 2A'!K33</f>
        <v>0</v>
      </c>
      <c r="I8" s="394">
        <f>'Tableau 2A'!L33</f>
        <v>0</v>
      </c>
    </row>
    <row r="9" spans="1:13">
      <c r="A9" s="395" t="s">
        <v>492</v>
      </c>
      <c r="B9" s="396">
        <f>C9+F9+I9</f>
        <v>0</v>
      </c>
      <c r="C9" s="397">
        <f>'Tableau 2A'!F71</f>
        <v>0</v>
      </c>
      <c r="D9" s="398">
        <f>'Tableau 2A'!G71</f>
        <v>0</v>
      </c>
      <c r="E9" s="399">
        <f>'Tableau 2A'!H71</f>
        <v>0</v>
      </c>
      <c r="F9" s="392">
        <f>'Tableau 2A'!I71</f>
        <v>0</v>
      </c>
      <c r="G9" s="398">
        <f>'Tableau 2A'!J71</f>
        <v>0</v>
      </c>
      <c r="H9" s="400">
        <f>'Tableau 2A'!K71</f>
        <v>0</v>
      </c>
      <c r="I9" s="394">
        <f>+G9+H9</f>
        <v>0</v>
      </c>
    </row>
    <row r="10" spans="1:13" ht="13.5" thickBot="1">
      <c r="A10" s="401" t="s">
        <v>493</v>
      </c>
      <c r="B10" s="402">
        <f>B8-B9</f>
        <v>0</v>
      </c>
      <c r="C10" s="402">
        <f t="shared" ref="C10:H10" si="0">C8-C9</f>
        <v>0</v>
      </c>
      <c r="D10" s="403">
        <f t="shared" si="0"/>
        <v>0</v>
      </c>
      <c r="E10" s="404">
        <f t="shared" si="0"/>
        <v>0</v>
      </c>
      <c r="F10" s="405">
        <f t="shared" si="0"/>
        <v>0</v>
      </c>
      <c r="G10" s="403">
        <f t="shared" si="0"/>
        <v>0</v>
      </c>
      <c r="H10" s="404">
        <f t="shared" si="0"/>
        <v>0</v>
      </c>
      <c r="I10" s="405">
        <f>'Tableau 2A'!L71</f>
        <v>0</v>
      </c>
    </row>
    <row r="11" spans="1:13" ht="32.25" customHeight="1" thickBot="1"/>
    <row r="12" spans="1:13" ht="12.75" customHeight="1">
      <c r="A12" s="2689" t="str">
        <f>+'PAGE DE GARDE'!B14</f>
        <v>REALITE 2015</v>
      </c>
      <c r="B12" s="2672" t="s">
        <v>1203</v>
      </c>
      <c r="C12" s="2672" t="s">
        <v>468</v>
      </c>
      <c r="D12" s="2691" t="s">
        <v>467</v>
      </c>
      <c r="E12" s="2692"/>
      <c r="F12" s="2692"/>
      <c r="G12" s="2692"/>
      <c r="H12" s="2692"/>
      <c r="I12" s="2693"/>
      <c r="J12" s="379"/>
      <c r="K12" s="379"/>
      <c r="L12" s="379"/>
      <c r="M12" s="379"/>
    </row>
    <row r="13" spans="1:13" ht="34.5" customHeight="1" thickBot="1">
      <c r="A13" s="2690"/>
      <c r="B13" s="2674"/>
      <c r="C13" s="2674"/>
      <c r="D13" s="2694" t="s">
        <v>488</v>
      </c>
      <c r="E13" s="2695"/>
      <c r="F13" s="2696"/>
      <c r="G13" s="2694" t="s">
        <v>489</v>
      </c>
      <c r="H13" s="2695"/>
      <c r="I13" s="2696"/>
      <c r="J13" s="379"/>
      <c r="K13" s="379"/>
      <c r="L13" s="379"/>
      <c r="M13" s="379"/>
    </row>
    <row r="14" spans="1:13" ht="25.5">
      <c r="A14" s="381" t="s">
        <v>490</v>
      </c>
      <c r="B14" s="382"/>
      <c r="C14" s="382"/>
      <c r="D14" s="383" t="s">
        <v>463</v>
      </c>
      <c r="E14" s="384" t="s">
        <v>462</v>
      </c>
      <c r="F14" s="385" t="s">
        <v>464</v>
      </c>
      <c r="G14" s="386" t="s">
        <v>463</v>
      </c>
      <c r="H14" s="384" t="s">
        <v>462</v>
      </c>
      <c r="I14" s="385" t="s">
        <v>461</v>
      </c>
      <c r="J14" s="379"/>
      <c r="K14" s="379"/>
      <c r="L14" s="379"/>
      <c r="M14" s="379"/>
    </row>
    <row r="15" spans="1:13">
      <c r="A15" s="387" t="s">
        <v>491</v>
      </c>
      <c r="B15" s="388">
        <f>C15+F15+I15</f>
        <v>0</v>
      </c>
      <c r="C15" s="389">
        <f>'Tableau 2A'!O33</f>
        <v>0</v>
      </c>
      <c r="D15" s="390">
        <f>'Tableau 2A'!P33</f>
        <v>0</v>
      </c>
      <c r="E15" s="391">
        <f>'Tableau 2A'!Q33</f>
        <v>0</v>
      </c>
      <c r="F15" s="392">
        <f>'Tableau 2A'!R33</f>
        <v>0</v>
      </c>
      <c r="G15" s="390">
        <f>'Tableau 2A'!S33</f>
        <v>0</v>
      </c>
      <c r="H15" s="393">
        <f>'Tableau 2A'!T33</f>
        <v>0</v>
      </c>
      <c r="I15" s="394">
        <f>'Tableau 2A'!U33</f>
        <v>0</v>
      </c>
      <c r="J15" s="379"/>
      <c r="K15" s="379"/>
      <c r="L15" s="379"/>
      <c r="M15" s="379"/>
    </row>
    <row r="16" spans="1:13">
      <c r="A16" s="395" t="s">
        <v>492</v>
      </c>
      <c r="B16" s="396">
        <f>C16+F16+I16</f>
        <v>0</v>
      </c>
      <c r="C16" s="397">
        <f>'Tableau 2A'!O71</f>
        <v>0</v>
      </c>
      <c r="D16" s="398">
        <f>'Tableau 2A'!P71</f>
        <v>0</v>
      </c>
      <c r="E16" s="399">
        <f>'Tableau 2A'!Q71</f>
        <v>0</v>
      </c>
      <c r="F16" s="392">
        <f>'Tableau 2A'!R71</f>
        <v>0</v>
      </c>
      <c r="G16" s="398">
        <f>'Tableau 2A'!S71</f>
        <v>0</v>
      </c>
      <c r="H16" s="400">
        <f>'Tableau 2A'!T71</f>
        <v>0</v>
      </c>
      <c r="I16" s="394">
        <f>G16+H16</f>
        <v>0</v>
      </c>
      <c r="J16" s="379"/>
      <c r="K16" s="379"/>
      <c r="L16" s="379"/>
      <c r="M16" s="379"/>
    </row>
    <row r="17" spans="1:13" ht="13.5" thickBot="1">
      <c r="A17" s="401" t="s">
        <v>493</v>
      </c>
      <c r="B17" s="402">
        <f>B15-B16</f>
        <v>0</v>
      </c>
      <c r="C17" s="402">
        <f t="shared" ref="C17:I17" si="1">C15-C16</f>
        <v>0</v>
      </c>
      <c r="D17" s="403">
        <f t="shared" si="1"/>
        <v>0</v>
      </c>
      <c r="E17" s="404">
        <f t="shared" si="1"/>
        <v>0</v>
      </c>
      <c r="F17" s="405">
        <f t="shared" si="1"/>
        <v>0</v>
      </c>
      <c r="G17" s="403">
        <f t="shared" si="1"/>
        <v>0</v>
      </c>
      <c r="H17" s="404">
        <f t="shared" si="1"/>
        <v>0</v>
      </c>
      <c r="I17" s="405">
        <f t="shared" si="1"/>
        <v>0</v>
      </c>
      <c r="J17" s="379"/>
      <c r="K17" s="379"/>
      <c r="L17" s="379"/>
      <c r="M17" s="379"/>
    </row>
    <row r="18" spans="1:13" ht="32.25" customHeight="1">
      <c r="A18" s="406"/>
      <c r="B18" s="379"/>
      <c r="C18" s="379"/>
      <c r="D18" s="379"/>
      <c r="E18" s="379"/>
      <c r="F18" s="379"/>
      <c r="G18" s="379"/>
      <c r="H18" s="379"/>
      <c r="I18" s="379"/>
      <c r="J18" s="379"/>
      <c r="K18" s="379"/>
      <c r="L18" s="379"/>
      <c r="M18" s="379"/>
    </row>
    <row r="19" spans="1:13">
      <c r="A19" s="407"/>
    </row>
    <row r="20" spans="1:13">
      <c r="A20" s="406"/>
      <c r="B20" s="379"/>
      <c r="C20" s="379"/>
      <c r="D20" s="379"/>
      <c r="E20" s="379"/>
      <c r="F20" s="379"/>
      <c r="G20" s="379"/>
      <c r="H20" s="379"/>
      <c r="I20" s="379"/>
    </row>
  </sheetData>
  <mergeCells count="12">
    <mergeCell ref="A12:A13"/>
    <mergeCell ref="B12:B13"/>
    <mergeCell ref="C12:C13"/>
    <mergeCell ref="D12:I12"/>
    <mergeCell ref="D13:F13"/>
    <mergeCell ref="G13:I13"/>
    <mergeCell ref="A5:A6"/>
    <mergeCell ref="B5:B6"/>
    <mergeCell ref="C5:C6"/>
    <mergeCell ref="D5:I5"/>
    <mergeCell ref="D6:F6"/>
    <mergeCell ref="G6:I6"/>
  </mergeCells>
  <pageMargins left="0.70866141732283472" right="0.70866141732283472" top="0.74803149606299213" bottom="0.74803149606299213" header="0.31496062992125984" footer="0.31496062992125984"/>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77</vt:i4>
      </vt:variant>
      <vt:variant>
        <vt:lpstr>Plages nommées</vt:lpstr>
      </vt:variant>
      <vt:variant>
        <vt:i4>29</vt:i4>
      </vt:variant>
    </vt:vector>
  </HeadingPairs>
  <TitlesOfParts>
    <vt:vector size="106" baseType="lpstr">
      <vt:lpstr>LIGNES DIRECTRICES</vt:lpstr>
      <vt:lpstr>PAGE DE GARDE</vt:lpstr>
      <vt:lpstr>CONTENU</vt:lpstr>
      <vt:lpstr>ANNEXES</vt:lpstr>
      <vt:lpstr>HYPOTHESES</vt:lpstr>
      <vt:lpstr>Tableau 1A</vt:lpstr>
      <vt:lpstr>Tableau 1C</vt:lpstr>
      <vt:lpstr>Tableau 1E</vt:lpstr>
      <vt:lpstr>Tableau 2</vt:lpstr>
      <vt:lpstr>Tableau 2A</vt:lpstr>
      <vt:lpstr>Tableau 3A</vt:lpstr>
      <vt:lpstr>Tableau 4A</vt:lpstr>
      <vt:lpstr>Tableau 6 </vt:lpstr>
      <vt:lpstr>Tableau 6 bis</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6L</vt:lpstr>
      <vt:lpstr>Tableau 6M</vt:lpstr>
      <vt:lpstr>Tableau 6N</vt:lpstr>
      <vt:lpstr>Tableau 6O</vt:lpstr>
      <vt:lpstr>Tableau 6P</vt:lpstr>
      <vt:lpstr>Tableau 7</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7P</vt:lpstr>
      <vt:lpstr>Tableau 7Q</vt:lpstr>
      <vt:lpstr>Tableau 8A</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16B</vt:lpstr>
      <vt:lpstr>Tableau 17</vt:lpstr>
      <vt:lpstr>Tableau 17A</vt:lpstr>
      <vt:lpstr>Tableau 17B</vt:lpstr>
      <vt:lpstr>Tableau 18A</vt:lpstr>
      <vt:lpstr>Tableau 18B</vt:lpstr>
      <vt:lpstr>Tableau 19</vt:lpstr>
      <vt:lpstr>Tableau 20A</vt:lpstr>
      <vt:lpstr>Tableau 20B</vt:lpstr>
      <vt:lpstr>Tableau 20C</vt:lpstr>
      <vt:lpstr>Tableau 28</vt:lpstr>
      <vt:lpstr>Tableau 29</vt:lpstr>
      <vt:lpstr>Tableau 30</vt:lpstr>
      <vt:lpstr>'Tableau 20A'!Impression_des_titres</vt:lpstr>
      <vt:lpstr>'Tableau 20C'!Impression_des_titres</vt:lpstr>
      <vt:lpstr>'Tableau 3A'!Impression_des_titres</vt:lpstr>
      <vt:lpstr>'Tableau 4A'!Impression_des_titres</vt:lpstr>
      <vt:lpstr>Tableau_17___Postes_de_tarif__impôts__prélèvements__surcharges__contributions_et_rétributions</vt:lpstr>
      <vt:lpstr>ANNEXES!Zone_d_impression</vt:lpstr>
      <vt:lpstr>HYPOTHESES!Zone_d_impression</vt:lpstr>
      <vt:lpstr>'LIGNES DIRECTRICES'!Zone_d_impression</vt:lpstr>
      <vt:lpstr>'Tableau 10B'!Zone_d_impression</vt:lpstr>
      <vt:lpstr>'Tableau 11A'!Zone_d_impression</vt:lpstr>
      <vt:lpstr>'Tableau 11B'!Zone_d_impression</vt:lpstr>
      <vt:lpstr>'Tableau 12'!Zone_d_impression</vt:lpstr>
      <vt:lpstr>'Tableau 16B'!Zone_d_impression</vt:lpstr>
      <vt:lpstr>'Tableau 17B'!Zone_d_impression</vt:lpstr>
      <vt:lpstr>'Tableau 2'!Zone_d_impression</vt:lpstr>
      <vt:lpstr>'Tableau 20B'!Zone_d_impression</vt:lpstr>
      <vt:lpstr>'Tableau 29'!Zone_d_impression</vt:lpstr>
      <vt:lpstr>'Tableau 6 '!Zone_d_impression</vt:lpstr>
      <vt:lpstr>'Tableau 6 bis'!Zone_d_impression</vt:lpstr>
      <vt:lpstr>'Tableau 6 ter'!Zone_d_impression</vt:lpstr>
      <vt:lpstr>'Tableau 6A'!Zone_d_impression</vt:lpstr>
      <vt:lpstr>'Tableau 6B'!Zone_d_impression</vt:lpstr>
      <vt:lpstr>'Tableau 6C'!Zone_d_impression</vt:lpstr>
      <vt:lpstr>'Tableau 6D'!Zone_d_impression</vt:lpstr>
      <vt:lpstr>'Tableau 7C'!Zone_d_impression</vt:lpstr>
      <vt:lpstr>'Tableau 7E'!Zone_d_impression</vt:lpstr>
      <vt:lpstr>'Tableau 7F'!Zone_d_impression</vt:lpstr>
      <vt:lpstr>'Tableau 7I'!Zone_d_impression</vt:lpstr>
      <vt:lpstr>'Tableau 7K'!Zone_d_impression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Cornelis</dc:creator>
  <cp:lastModifiedBy>FGe</cp:lastModifiedBy>
  <cp:lastPrinted>2016-01-15T08:35:16Z</cp:lastPrinted>
  <dcterms:created xsi:type="dcterms:W3CDTF">2003-03-20T13:00:31Z</dcterms:created>
  <dcterms:modified xsi:type="dcterms:W3CDTF">2016-01-15T09:41:45Z</dcterms:modified>
</cp:coreProperties>
</file>