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wp-p-cont01\serveur\10 Tarification\104. Méthode de régulation tarifaire 2018-2022\1044. Méthodologie tarifaire 2018-2022\1044.5 Modèles de rapport\MDR pour consultation\"/>
    </mc:Choice>
  </mc:AlternateContent>
  <bookViews>
    <workbookView xWindow="0" yWindow="0" windowWidth="21885" windowHeight="11820"/>
  </bookViews>
  <sheets>
    <sheet name="TAB00" sheetId="1" r:id="rId1"/>
    <sheet name="TAB A" sheetId="28" r:id="rId2"/>
    <sheet name="TAB B" sheetId="29" r:id="rId3"/>
    <sheet name="TAB1" sheetId="2" r:id="rId4"/>
    <sheet name="TAB2" sheetId="3" r:id="rId5"/>
    <sheet name="TAB3" sheetId="15" r:id="rId6"/>
    <sheet name="TAB4" sheetId="5" r:id="rId7"/>
    <sheet name="TAB4.1" sheetId="16" r:id="rId8"/>
    <sheet name="TAB4.2" sheetId="19" r:id="rId9"/>
    <sheet name="TAB4.3" sheetId="20" r:id="rId10"/>
    <sheet name="TAB4.4" sheetId="21" r:id="rId11"/>
    <sheet name="TAB4.5" sheetId="22" r:id="rId12"/>
    <sheet name="TAB5" sheetId="23" r:id="rId13"/>
    <sheet name="TAB5.1" sheetId="18" r:id="rId14"/>
    <sheet name="TAB5.2" sheetId="24" r:id="rId15"/>
    <sheet name="TAB5.3" sheetId="26" r:id="rId16"/>
    <sheet name="TAB5.4" sheetId="27" r:id="rId17"/>
    <sheet name="TAB5.5" sheetId="25" r:id="rId18"/>
    <sheet name="TAB6" sheetId="4" r:id="rId19"/>
    <sheet name="TAB7" sheetId="8" r:id="rId20"/>
    <sheet name="TAB7.1" sheetId="10" r:id="rId21"/>
    <sheet name="TAB7.2" sheetId="11" r:id="rId22"/>
    <sheet name="TAB7.3" sheetId="12" r:id="rId23"/>
    <sheet name="TAB7.4" sheetId="13" r:id="rId24"/>
  </sheets>
  <definedNames>
    <definedName name="_xlnm._FilterDatabase" localSheetId="3" hidden="1">'TAB1'!#REF!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2" i="13" l="1"/>
  <c r="H33" i="13" s="1"/>
  <c r="H53" i="13"/>
  <c r="H54" i="13"/>
  <c r="H74" i="13"/>
  <c r="H75" i="13" s="1"/>
  <c r="H95" i="13"/>
  <c r="H96" i="13"/>
  <c r="H117" i="13"/>
  <c r="H116" i="13"/>
  <c r="G117" i="13"/>
  <c r="C117" i="13"/>
  <c r="G116" i="13"/>
  <c r="F116" i="13"/>
  <c r="F117" i="13" s="1"/>
  <c r="E116" i="13"/>
  <c r="E117" i="13" s="1"/>
  <c r="D116" i="13"/>
  <c r="D117" i="13" s="1"/>
  <c r="C116" i="13"/>
  <c r="D96" i="13"/>
  <c r="G95" i="13"/>
  <c r="G96" i="13" s="1"/>
  <c r="F95" i="13"/>
  <c r="F96" i="13" s="1"/>
  <c r="E95" i="13"/>
  <c r="E96" i="13" s="1"/>
  <c r="D95" i="13"/>
  <c r="C95" i="13"/>
  <c r="C96" i="13" s="1"/>
  <c r="G75" i="13"/>
  <c r="C75" i="13"/>
  <c r="G74" i="13"/>
  <c r="F74" i="13"/>
  <c r="F75" i="13" s="1"/>
  <c r="E74" i="13"/>
  <c r="E75" i="13" s="1"/>
  <c r="D74" i="13"/>
  <c r="D75" i="13" s="1"/>
  <c r="C74" i="13"/>
  <c r="D54" i="13"/>
  <c r="G53" i="13"/>
  <c r="G54" i="13" s="1"/>
  <c r="F53" i="13"/>
  <c r="F54" i="13" s="1"/>
  <c r="E53" i="13"/>
  <c r="E54" i="13" s="1"/>
  <c r="D53" i="13"/>
  <c r="C53" i="13"/>
  <c r="C54" i="13" s="1"/>
  <c r="E33" i="13"/>
  <c r="G32" i="13"/>
  <c r="G33" i="13" s="1"/>
  <c r="F32" i="13"/>
  <c r="F33" i="13" s="1"/>
  <c r="E32" i="13"/>
  <c r="D32" i="13"/>
  <c r="D33" i="13" s="1"/>
  <c r="C32" i="13"/>
  <c r="C33" i="13" s="1"/>
  <c r="F91" i="12"/>
  <c r="F92" i="12"/>
  <c r="F93" i="12"/>
  <c r="F94" i="12"/>
  <c r="F114" i="12"/>
  <c r="G113" i="12"/>
  <c r="G114" i="12" s="1"/>
  <c r="F113" i="12"/>
  <c r="E113" i="12"/>
  <c r="E114" i="12" s="1"/>
  <c r="D113" i="12"/>
  <c r="D114" i="12" s="1"/>
  <c r="C113" i="12"/>
  <c r="C114" i="12" s="1"/>
  <c r="E94" i="12"/>
  <c r="D94" i="12"/>
  <c r="G93" i="12"/>
  <c r="G94" i="12" s="1"/>
  <c r="E93" i="12"/>
  <c r="D93" i="12"/>
  <c r="C93" i="12"/>
  <c r="C94" i="12" s="1"/>
  <c r="G73" i="12"/>
  <c r="G74" i="12" s="1"/>
  <c r="F73" i="12"/>
  <c r="F74" i="12" s="1"/>
  <c r="E73" i="12"/>
  <c r="E74" i="12" s="1"/>
  <c r="D73" i="12"/>
  <c r="D74" i="12" s="1"/>
  <c r="C73" i="12"/>
  <c r="C74" i="12" s="1"/>
  <c r="E54" i="12"/>
  <c r="G53" i="12"/>
  <c r="G54" i="12" s="1"/>
  <c r="F53" i="12"/>
  <c r="F54" i="12" s="1"/>
  <c r="E53" i="12"/>
  <c r="D53" i="12"/>
  <c r="D54" i="12" s="1"/>
  <c r="C53" i="12"/>
  <c r="C54" i="12" s="1"/>
  <c r="D34" i="12"/>
  <c r="C34" i="12"/>
  <c r="G33" i="12"/>
  <c r="G34" i="12" s="1"/>
  <c r="F33" i="12"/>
  <c r="F34" i="12" s="1"/>
  <c r="E33" i="12"/>
  <c r="E34" i="12" s="1"/>
  <c r="D33" i="12"/>
  <c r="C33" i="12"/>
  <c r="D33" i="11"/>
  <c r="E33" i="11"/>
  <c r="F33" i="11"/>
  <c r="F34" i="11" s="1"/>
  <c r="G33" i="11"/>
  <c r="H33" i="11"/>
  <c r="D34" i="11"/>
  <c r="E34" i="11"/>
  <c r="G34" i="11"/>
  <c r="H34" i="11"/>
  <c r="D53" i="11"/>
  <c r="E53" i="11"/>
  <c r="F53" i="11"/>
  <c r="F54" i="11" s="1"/>
  <c r="G53" i="11"/>
  <c r="H53" i="11"/>
  <c r="D54" i="11"/>
  <c r="E54" i="11"/>
  <c r="G54" i="11"/>
  <c r="H54" i="11"/>
  <c r="D73" i="11"/>
  <c r="E73" i="11"/>
  <c r="F73" i="11"/>
  <c r="F74" i="11" s="1"/>
  <c r="G73" i="11"/>
  <c r="H73" i="11"/>
  <c r="D74" i="11"/>
  <c r="E74" i="11"/>
  <c r="G74" i="11"/>
  <c r="H74" i="11"/>
  <c r="H94" i="11"/>
  <c r="D93" i="11"/>
  <c r="E93" i="11"/>
  <c r="F93" i="11"/>
  <c r="F94" i="11" s="1"/>
  <c r="G93" i="11"/>
  <c r="H93" i="11"/>
  <c r="D94" i="11"/>
  <c r="E94" i="11"/>
  <c r="G94" i="11"/>
  <c r="D113" i="11"/>
  <c r="D114" i="11" s="1"/>
  <c r="E113" i="11"/>
  <c r="F113" i="11"/>
  <c r="G113" i="11"/>
  <c r="H113" i="11"/>
  <c r="H114" i="11" s="1"/>
  <c r="E114" i="11"/>
  <c r="F114" i="11"/>
  <c r="G114" i="11"/>
  <c r="C113" i="11"/>
  <c r="C114" i="11" s="1"/>
  <c r="C93" i="11"/>
  <c r="C94" i="11" s="1"/>
  <c r="C73" i="11"/>
  <c r="C74" i="11" s="1"/>
  <c r="C53" i="11"/>
  <c r="C54" i="11" s="1"/>
  <c r="C33" i="11"/>
  <c r="C34" i="11" s="1"/>
  <c r="C36" i="11"/>
  <c r="D36" i="11"/>
  <c r="E36" i="11"/>
  <c r="F36" i="11"/>
  <c r="G36" i="11"/>
  <c r="H36" i="11"/>
  <c r="F112" i="10"/>
  <c r="F113" i="10" s="1"/>
  <c r="E112" i="10"/>
  <c r="E113" i="10" s="1"/>
  <c r="D112" i="10"/>
  <c r="D113" i="10" s="1"/>
  <c r="C112" i="10"/>
  <c r="C113" i="10" s="1"/>
  <c r="C89" i="8" l="1"/>
  <c r="C88" i="8"/>
  <c r="C87" i="8"/>
  <c r="C86" i="8"/>
  <c r="C85" i="8"/>
  <c r="A58" i="8" l="1"/>
  <c r="P83" i="4"/>
  <c r="M83" i="4"/>
  <c r="J83" i="4"/>
  <c r="G83" i="4"/>
  <c r="D83" i="4"/>
  <c r="M51" i="23"/>
  <c r="J51" i="23"/>
  <c r="G51" i="23"/>
  <c r="D51" i="23"/>
  <c r="M41" i="23"/>
  <c r="J41" i="23"/>
  <c r="G41" i="23"/>
  <c r="D41" i="23"/>
  <c r="M31" i="23"/>
  <c r="J31" i="23"/>
  <c r="G31" i="23"/>
  <c r="D31" i="23"/>
  <c r="M21" i="23"/>
  <c r="J21" i="23"/>
  <c r="G21" i="23"/>
  <c r="D21" i="23"/>
  <c r="M11" i="23"/>
  <c r="J11" i="23"/>
  <c r="G11" i="23"/>
  <c r="D11" i="23"/>
  <c r="M104" i="5"/>
  <c r="M103" i="5"/>
  <c r="J112" i="5"/>
  <c r="J104" i="5"/>
  <c r="J103" i="5"/>
  <c r="J98" i="5"/>
  <c r="G112" i="5"/>
  <c r="G98" i="5"/>
  <c r="D112" i="5"/>
  <c r="D98" i="5"/>
  <c r="M82" i="5"/>
  <c r="M81" i="5"/>
  <c r="J90" i="5"/>
  <c r="J82" i="5"/>
  <c r="J81" i="5"/>
  <c r="J76" i="5"/>
  <c r="G90" i="5"/>
  <c r="G76" i="5"/>
  <c r="D90" i="5"/>
  <c r="D76" i="5"/>
  <c r="M62" i="5"/>
  <c r="J38" i="5"/>
  <c r="J37" i="5"/>
  <c r="M60" i="5"/>
  <c r="M59" i="5"/>
  <c r="J68" i="5"/>
  <c r="J62" i="5"/>
  <c r="J60" i="5"/>
  <c r="J59" i="5"/>
  <c r="J55" i="5"/>
  <c r="J54" i="5"/>
  <c r="G68" i="5"/>
  <c r="G54" i="5"/>
  <c r="D68" i="5"/>
  <c r="D54" i="5"/>
  <c r="M40" i="5"/>
  <c r="M42" i="5" s="1"/>
  <c r="M38" i="5"/>
  <c r="M37" i="5"/>
  <c r="J46" i="5"/>
  <c r="G46" i="5"/>
  <c r="G40" i="5"/>
  <c r="G32" i="5"/>
  <c r="D46" i="5"/>
  <c r="D40" i="5"/>
  <c r="J32" i="5"/>
  <c r="D32" i="5"/>
  <c r="N21" i="5"/>
  <c r="M21" i="5"/>
  <c r="M20" i="5"/>
  <c r="M18" i="5"/>
  <c r="M16" i="5"/>
  <c r="M15" i="5"/>
  <c r="J24" i="5"/>
  <c r="J23" i="5"/>
  <c r="J22" i="5"/>
  <c r="J21" i="5"/>
  <c r="J20" i="5"/>
  <c r="J18" i="5"/>
  <c r="J16" i="5"/>
  <c r="J15" i="5"/>
  <c r="J12" i="5"/>
  <c r="G76" i="15"/>
  <c r="C76" i="15"/>
  <c r="D76" i="15"/>
  <c r="E76" i="15"/>
  <c r="F76" i="15"/>
  <c r="H76" i="15"/>
  <c r="K76" i="15" s="1"/>
  <c r="I76" i="15"/>
  <c r="J76" i="15"/>
  <c r="L76" i="15"/>
  <c r="O76" i="15" s="1"/>
  <c r="M76" i="15"/>
  <c r="N76" i="15"/>
  <c r="C77" i="15"/>
  <c r="D77" i="15"/>
  <c r="E77" i="15"/>
  <c r="F77" i="15"/>
  <c r="I77" i="15" s="1"/>
  <c r="G77" i="15"/>
  <c r="H77" i="15"/>
  <c r="K77" i="15" s="1"/>
  <c r="J77" i="15"/>
  <c r="M77" i="15" s="1"/>
  <c r="L77" i="15"/>
  <c r="O77" i="15" s="1"/>
  <c r="N77" i="15"/>
  <c r="N60" i="15"/>
  <c r="O60" i="15" s="1"/>
  <c r="L60" i="15"/>
  <c r="J60" i="15"/>
  <c r="M60" i="15" s="1"/>
  <c r="H60" i="15"/>
  <c r="F60" i="15"/>
  <c r="I60" i="15" s="1"/>
  <c r="E60" i="15"/>
  <c r="D60" i="15"/>
  <c r="C60" i="15"/>
  <c r="O61" i="15"/>
  <c r="O62" i="15"/>
  <c r="M61" i="15"/>
  <c r="M62" i="15"/>
  <c r="K61" i="15"/>
  <c r="K62" i="15"/>
  <c r="I61" i="15"/>
  <c r="I62" i="15"/>
  <c r="G61" i="15"/>
  <c r="G62" i="15"/>
  <c r="O48" i="15"/>
  <c r="O47" i="15"/>
  <c r="M48" i="15"/>
  <c r="M47" i="15"/>
  <c r="K49" i="15"/>
  <c r="K48" i="15"/>
  <c r="K47" i="15"/>
  <c r="I47" i="15"/>
  <c r="I48" i="15"/>
  <c r="G47" i="15"/>
  <c r="G48" i="15"/>
  <c r="N46" i="15"/>
  <c r="L46" i="15"/>
  <c r="J46" i="15"/>
  <c r="H46" i="15"/>
  <c r="D46" i="15"/>
  <c r="E46" i="15"/>
  <c r="F46" i="15"/>
  <c r="C46" i="15"/>
  <c r="C54" i="15"/>
  <c r="C71" i="15"/>
  <c r="G24" i="5"/>
  <c r="G16" i="5"/>
  <c r="G15" i="5"/>
  <c r="D24" i="5"/>
  <c r="J10" i="5"/>
  <c r="G10" i="5"/>
  <c r="D10" i="5"/>
  <c r="G60" i="15" l="1"/>
  <c r="K60" i="15"/>
  <c r="G18" i="5"/>
  <c r="G20" i="5" s="1"/>
  <c r="G21" i="5" s="1"/>
  <c r="G22" i="5" s="1"/>
  <c r="G23" i="5" s="1"/>
  <c r="O107" i="15" l="1"/>
  <c r="M107" i="15"/>
  <c r="K107" i="15"/>
  <c r="I107" i="15"/>
  <c r="G107" i="15"/>
  <c r="O106" i="15"/>
  <c r="M106" i="15"/>
  <c r="K106" i="15"/>
  <c r="I106" i="15"/>
  <c r="G106" i="15"/>
  <c r="O105" i="15"/>
  <c r="M105" i="15"/>
  <c r="K105" i="15"/>
  <c r="I105" i="15"/>
  <c r="G105" i="15"/>
  <c r="K90" i="15"/>
  <c r="G89" i="15"/>
  <c r="O100" i="15"/>
  <c r="M100" i="15"/>
  <c r="K100" i="15"/>
  <c r="I100" i="15"/>
  <c r="G100" i="15"/>
  <c r="O99" i="15"/>
  <c r="M99" i="15"/>
  <c r="K99" i="15"/>
  <c r="I99" i="15"/>
  <c r="G99" i="15"/>
  <c r="O98" i="15"/>
  <c r="M98" i="15"/>
  <c r="K98" i="15"/>
  <c r="I98" i="15"/>
  <c r="G98" i="15"/>
  <c r="O97" i="15"/>
  <c r="M97" i="15"/>
  <c r="K97" i="15"/>
  <c r="I97" i="15"/>
  <c r="G97" i="15"/>
  <c r="C67" i="15" l="1"/>
  <c r="C78" i="15" l="1"/>
  <c r="F78" i="15"/>
  <c r="F75" i="15"/>
  <c r="N78" i="15"/>
  <c r="L78" i="15"/>
  <c r="J78" i="15"/>
  <c r="H78" i="15"/>
  <c r="E78" i="15"/>
  <c r="D78" i="15"/>
  <c r="O63" i="15"/>
  <c r="M63" i="15"/>
  <c r="K63" i="15"/>
  <c r="I63" i="15"/>
  <c r="G63" i="15"/>
  <c r="O49" i="15"/>
  <c r="M49" i="15"/>
  <c r="I49" i="15"/>
  <c r="G49" i="15"/>
  <c r="G37" i="15"/>
  <c r="O37" i="15"/>
  <c r="M37" i="15"/>
  <c r="K37" i="15"/>
  <c r="I37" i="15"/>
  <c r="C32" i="15"/>
  <c r="C53" i="15"/>
  <c r="K27" i="15"/>
  <c r="G28" i="15"/>
  <c r="O28" i="15"/>
  <c r="M28" i="15"/>
  <c r="K28" i="15"/>
  <c r="I28" i="15"/>
  <c r="G27" i="15"/>
  <c r="E24" i="15"/>
  <c r="E29" i="15" s="1"/>
  <c r="K78" i="15" l="1"/>
  <c r="O78" i="15"/>
  <c r="G78" i="15"/>
  <c r="M78" i="15"/>
  <c r="I78" i="15"/>
  <c r="A29" i="29" l="1"/>
  <c r="B29" i="29"/>
  <c r="A30" i="29"/>
  <c r="B30" i="29"/>
  <c r="A11" i="29"/>
  <c r="B11" i="29"/>
  <c r="A12" i="29"/>
  <c r="B12" i="29"/>
  <c r="A13" i="29"/>
  <c r="B13" i="29"/>
  <c r="A14" i="29"/>
  <c r="B14" i="29"/>
  <c r="A15" i="29"/>
  <c r="B15" i="29"/>
  <c r="A16" i="29"/>
  <c r="B16" i="29"/>
  <c r="A17" i="29"/>
  <c r="B17" i="29"/>
  <c r="A18" i="29"/>
  <c r="B18" i="29"/>
  <c r="A19" i="29"/>
  <c r="B19" i="29"/>
  <c r="A20" i="29"/>
  <c r="B20" i="29"/>
  <c r="A21" i="29"/>
  <c r="B21" i="29"/>
  <c r="A22" i="29"/>
  <c r="B22" i="29"/>
  <c r="A23" i="29"/>
  <c r="B23" i="29"/>
  <c r="A24" i="29"/>
  <c r="B24" i="29"/>
  <c r="A25" i="29"/>
  <c r="B25" i="29"/>
  <c r="A26" i="29"/>
  <c r="B26" i="29"/>
  <c r="A27" i="29"/>
  <c r="B27" i="29"/>
  <c r="A28" i="29"/>
  <c r="B28" i="29"/>
  <c r="B10" i="29"/>
  <c r="A10" i="29"/>
  <c r="D22" i="13" l="1"/>
  <c r="E22" i="13"/>
  <c r="F22" i="13"/>
  <c r="G22" i="13"/>
  <c r="H22" i="13"/>
  <c r="D24" i="13"/>
  <c r="E24" i="13"/>
  <c r="F24" i="13"/>
  <c r="G24" i="13"/>
  <c r="H24" i="13"/>
  <c r="D25" i="13"/>
  <c r="E25" i="13"/>
  <c r="F25" i="13"/>
  <c r="G25" i="13"/>
  <c r="H25" i="13"/>
  <c r="D26" i="13"/>
  <c r="E26" i="13"/>
  <c r="F26" i="13"/>
  <c r="G26" i="13"/>
  <c r="H26" i="13"/>
  <c r="D27" i="13"/>
  <c r="E27" i="13"/>
  <c r="F27" i="13"/>
  <c r="G27" i="13"/>
  <c r="H27" i="13"/>
  <c r="B27" i="13"/>
  <c r="B26" i="13"/>
  <c r="B25" i="13"/>
  <c r="B24" i="13"/>
  <c r="B22" i="13"/>
  <c r="H98" i="13"/>
  <c r="G98" i="13"/>
  <c r="F98" i="13"/>
  <c r="E98" i="13"/>
  <c r="D98" i="13"/>
  <c r="C98" i="13"/>
  <c r="H77" i="13"/>
  <c r="G77" i="13"/>
  <c r="F77" i="13"/>
  <c r="E77" i="13"/>
  <c r="D77" i="13"/>
  <c r="C77" i="13"/>
  <c r="H56" i="13"/>
  <c r="G56" i="13"/>
  <c r="F56" i="13"/>
  <c r="E56" i="13"/>
  <c r="D56" i="13"/>
  <c r="C56" i="13"/>
  <c r="H35" i="13"/>
  <c r="G35" i="13"/>
  <c r="F35" i="13"/>
  <c r="E35" i="13"/>
  <c r="D35" i="13"/>
  <c r="C35" i="13"/>
  <c r="G14" i="13"/>
  <c r="H14" i="13"/>
  <c r="C24" i="13" l="1"/>
  <c r="C26" i="13"/>
  <c r="C22" i="13"/>
  <c r="C25" i="13"/>
  <c r="C27" i="13"/>
  <c r="A3" i="15" l="1"/>
  <c r="A2" i="16" l="1"/>
  <c r="G8" i="16" s="1"/>
  <c r="B67" i="12" l="1"/>
  <c r="B66" i="12"/>
  <c r="B48" i="12"/>
  <c r="B43" i="12"/>
  <c r="B28" i="12"/>
  <c r="B27" i="12"/>
  <c r="B26" i="12"/>
  <c r="B25" i="12"/>
  <c r="B23" i="12"/>
  <c r="B107" i="11"/>
  <c r="B68" i="11"/>
  <c r="B67" i="11"/>
  <c r="B63" i="11"/>
  <c r="B28" i="11"/>
  <c r="B27" i="11"/>
  <c r="B26" i="11"/>
  <c r="B25" i="11"/>
  <c r="B23" i="11"/>
  <c r="F14" i="13"/>
  <c r="E14" i="13"/>
  <c r="D14" i="13"/>
  <c r="C14" i="13"/>
  <c r="G96" i="12"/>
  <c r="F96" i="12"/>
  <c r="E96" i="12"/>
  <c r="D96" i="12"/>
  <c r="C96" i="12"/>
  <c r="G76" i="12"/>
  <c r="F76" i="12"/>
  <c r="E76" i="12"/>
  <c r="D76" i="12"/>
  <c r="C76" i="12"/>
  <c r="G56" i="12"/>
  <c r="F56" i="12"/>
  <c r="E56" i="12"/>
  <c r="D56" i="12"/>
  <c r="C56" i="12"/>
  <c r="G36" i="12"/>
  <c r="F36" i="12"/>
  <c r="E36" i="12"/>
  <c r="D36" i="12"/>
  <c r="C36" i="12"/>
  <c r="G16" i="12"/>
  <c r="F16" i="12"/>
  <c r="E16" i="12"/>
  <c r="D16" i="12"/>
  <c r="C16" i="12"/>
  <c r="A3" i="11"/>
  <c r="H96" i="11"/>
  <c r="G96" i="11"/>
  <c r="H76" i="11"/>
  <c r="G76" i="11"/>
  <c r="H56" i="11"/>
  <c r="G56" i="11"/>
  <c r="H16" i="11"/>
  <c r="G16" i="11"/>
  <c r="F96" i="11"/>
  <c r="E96" i="11"/>
  <c r="D96" i="11"/>
  <c r="C96" i="11"/>
  <c r="F76" i="11"/>
  <c r="E76" i="11"/>
  <c r="D76" i="11"/>
  <c r="C76" i="11"/>
  <c r="F56" i="11"/>
  <c r="E56" i="11"/>
  <c r="D56" i="11"/>
  <c r="C56" i="11"/>
  <c r="F16" i="11"/>
  <c r="E16" i="11"/>
  <c r="D16" i="11"/>
  <c r="C16" i="11"/>
  <c r="B108" i="10"/>
  <c r="B104" i="10"/>
  <c r="B67" i="10"/>
  <c r="B62" i="10"/>
  <c r="B58" i="10"/>
  <c r="C58" i="10" s="1"/>
  <c r="D58" i="10" s="1"/>
  <c r="E58" i="10" s="1"/>
  <c r="F58" i="10" s="1"/>
  <c r="B57" i="10"/>
  <c r="B46" i="10"/>
  <c r="B41" i="10"/>
  <c r="B28" i="10"/>
  <c r="B27" i="10"/>
  <c r="B26" i="10"/>
  <c r="B25" i="10"/>
  <c r="B24" i="10"/>
  <c r="B22" i="10"/>
  <c r="B21" i="10"/>
  <c r="B20" i="10"/>
  <c r="B18" i="10"/>
  <c r="B17" i="10"/>
  <c r="A2" i="22"/>
  <c r="G8" i="22" s="1"/>
  <c r="A2" i="21"/>
  <c r="G8" i="21" s="1"/>
  <c r="A2" i="20"/>
  <c r="A2" i="19"/>
  <c r="G8" i="19" s="1"/>
  <c r="A3" i="10"/>
  <c r="O17" i="4"/>
  <c r="L17" i="4"/>
  <c r="L18" i="4" s="1"/>
  <c r="I17" i="4"/>
  <c r="F17" i="4"/>
  <c r="O33" i="4"/>
  <c r="L33" i="4"/>
  <c r="L34" i="4" s="1"/>
  <c r="I33" i="4"/>
  <c r="I34" i="4" s="1"/>
  <c r="F33" i="4"/>
  <c r="F34" i="4" s="1"/>
  <c r="O49" i="4"/>
  <c r="O50" i="4" s="1"/>
  <c r="L49" i="4"/>
  <c r="I49" i="4"/>
  <c r="I50" i="4" s="1"/>
  <c r="F49" i="4"/>
  <c r="F50" i="4" s="1"/>
  <c r="O65" i="4"/>
  <c r="O66" i="4" s="1"/>
  <c r="L65" i="4"/>
  <c r="L66" i="4" s="1"/>
  <c r="I65" i="4"/>
  <c r="I66" i="4" s="1"/>
  <c r="F65" i="4"/>
  <c r="F66" i="4" s="1"/>
  <c r="O81" i="4"/>
  <c r="L81" i="4"/>
  <c r="L82" i="4" s="1"/>
  <c r="I81" i="4"/>
  <c r="I82" i="4" s="1"/>
  <c r="F81" i="4"/>
  <c r="F82" i="4" s="1"/>
  <c r="P81" i="4"/>
  <c r="P82" i="4" s="1"/>
  <c r="M81" i="4"/>
  <c r="M82" i="4" s="1"/>
  <c r="J81" i="4"/>
  <c r="J82" i="4" s="1"/>
  <c r="G81" i="4"/>
  <c r="G82" i="4" s="1"/>
  <c r="C81" i="4"/>
  <c r="C82" i="4" s="1"/>
  <c r="C65" i="4"/>
  <c r="C66" i="4" s="1"/>
  <c r="C49" i="4"/>
  <c r="C50" i="4" s="1"/>
  <c r="C33" i="4"/>
  <c r="C34" i="4" s="1"/>
  <c r="D81" i="4"/>
  <c r="D82" i="4" s="1"/>
  <c r="C17" i="4"/>
  <c r="O18" i="4"/>
  <c r="A3" i="4"/>
  <c r="M52" i="23"/>
  <c r="J52" i="23"/>
  <c r="G52" i="23"/>
  <c r="D52" i="23"/>
  <c r="M42" i="23"/>
  <c r="J42" i="23"/>
  <c r="G42" i="23"/>
  <c r="D42" i="23"/>
  <c r="M32" i="23"/>
  <c r="J32" i="23"/>
  <c r="G32" i="23"/>
  <c r="D32" i="23"/>
  <c r="M22" i="23"/>
  <c r="J22" i="23"/>
  <c r="G22" i="23"/>
  <c r="D22" i="23"/>
  <c r="L52" i="23"/>
  <c r="L51" i="23"/>
  <c r="N51" i="23" s="1"/>
  <c r="N49" i="23" s="1"/>
  <c r="I52" i="23"/>
  <c r="I51" i="23"/>
  <c r="K51" i="23" s="1"/>
  <c r="K49" i="23" s="1"/>
  <c r="F52" i="23"/>
  <c r="H52" i="23" s="1"/>
  <c r="F51" i="23"/>
  <c r="H51" i="23" s="1"/>
  <c r="H49" i="23" s="1"/>
  <c r="C52" i="23"/>
  <c r="C51" i="23"/>
  <c r="E51" i="23" s="1"/>
  <c r="L42" i="23"/>
  <c r="N42" i="23" s="1"/>
  <c r="L41" i="23"/>
  <c r="I42" i="23"/>
  <c r="I41" i="23"/>
  <c r="K41" i="23" s="1"/>
  <c r="K39" i="23" s="1"/>
  <c r="F42" i="23"/>
  <c r="H42" i="23" s="1"/>
  <c r="F41" i="23"/>
  <c r="C42" i="23"/>
  <c r="C41" i="23"/>
  <c r="E41" i="23" s="1"/>
  <c r="L32" i="23"/>
  <c r="N32" i="23" s="1"/>
  <c r="L31" i="23"/>
  <c r="I32" i="23"/>
  <c r="I31" i="23"/>
  <c r="F32" i="23"/>
  <c r="H32" i="23" s="1"/>
  <c r="F31" i="23"/>
  <c r="H31" i="23" s="1"/>
  <c r="H29" i="23" s="1"/>
  <c r="C32" i="23"/>
  <c r="C31" i="23"/>
  <c r="L22" i="23"/>
  <c r="N22" i="23" s="1"/>
  <c r="L21" i="23"/>
  <c r="I22" i="23"/>
  <c r="K22" i="23" s="1"/>
  <c r="I21" i="23"/>
  <c r="F22" i="23"/>
  <c r="H22" i="23" s="1"/>
  <c r="F21" i="23"/>
  <c r="H21" i="23" s="1"/>
  <c r="H19" i="23" s="1"/>
  <c r="C22" i="23"/>
  <c r="C21" i="23"/>
  <c r="N52" i="23"/>
  <c r="B50" i="23"/>
  <c r="K42" i="23"/>
  <c r="B40" i="23"/>
  <c r="B30" i="23"/>
  <c r="B20" i="23"/>
  <c r="M12" i="23"/>
  <c r="J12" i="23"/>
  <c r="G12" i="23"/>
  <c r="D12" i="23"/>
  <c r="E11" i="23"/>
  <c r="L12" i="23"/>
  <c r="L11" i="23"/>
  <c r="N11" i="23" s="1"/>
  <c r="N9" i="23" s="1"/>
  <c r="I12" i="23"/>
  <c r="I11" i="23"/>
  <c r="F12" i="23"/>
  <c r="H12" i="23" s="1"/>
  <c r="F11" i="23"/>
  <c r="H11" i="23" s="1"/>
  <c r="C12" i="23"/>
  <c r="C11" i="23"/>
  <c r="L46" i="5"/>
  <c r="I46" i="5"/>
  <c r="K46" i="5" s="1"/>
  <c r="M31" i="4" s="1"/>
  <c r="F46" i="5"/>
  <c r="B49" i="11" s="1"/>
  <c r="C46" i="5"/>
  <c r="E46" i="5" s="1"/>
  <c r="G31" i="4" s="1"/>
  <c r="L45" i="5"/>
  <c r="B48" i="13" s="1"/>
  <c r="I45" i="5"/>
  <c r="F45" i="5"/>
  <c r="B48" i="11" s="1"/>
  <c r="C45" i="5"/>
  <c r="B47" i="10" s="1"/>
  <c r="L44" i="5"/>
  <c r="B47" i="13" s="1"/>
  <c r="I44" i="5"/>
  <c r="B47" i="12" s="1"/>
  <c r="F44" i="5"/>
  <c r="B47" i="11" s="1"/>
  <c r="C44" i="5"/>
  <c r="L43" i="5"/>
  <c r="B46" i="13" s="1"/>
  <c r="I43" i="5"/>
  <c r="B46" i="12" s="1"/>
  <c r="F43" i="5"/>
  <c r="B46" i="11" s="1"/>
  <c r="C43" i="5"/>
  <c r="B45" i="10" s="1"/>
  <c r="L42" i="5"/>
  <c r="B45" i="13" s="1"/>
  <c r="I42" i="5"/>
  <c r="B45" i="12" s="1"/>
  <c r="F42" i="5"/>
  <c r="B45" i="11" s="1"/>
  <c r="C42" i="5"/>
  <c r="B44" i="10" s="1"/>
  <c r="L40" i="5"/>
  <c r="B43" i="13" s="1"/>
  <c r="I40" i="5"/>
  <c r="F40" i="5"/>
  <c r="B43" i="11" s="1"/>
  <c r="C40" i="5"/>
  <c r="B42" i="10" s="1"/>
  <c r="L39" i="5"/>
  <c r="B42" i="13" s="1"/>
  <c r="L38" i="5"/>
  <c r="B41" i="13" s="1"/>
  <c r="I38" i="5"/>
  <c r="B42" i="12" s="1"/>
  <c r="F38" i="5"/>
  <c r="B42" i="11" s="1"/>
  <c r="C38" i="5"/>
  <c r="L37" i="5"/>
  <c r="I37" i="5"/>
  <c r="B41" i="12" s="1"/>
  <c r="F37" i="5"/>
  <c r="B41" i="11" s="1"/>
  <c r="C37" i="5"/>
  <c r="B40" i="10" s="1"/>
  <c r="L36" i="5"/>
  <c r="B40" i="13" s="1"/>
  <c r="L34" i="5"/>
  <c r="B38" i="13" s="1"/>
  <c r="I34" i="5"/>
  <c r="F34" i="5"/>
  <c r="C34" i="5"/>
  <c r="B38" i="10" s="1"/>
  <c r="C38" i="10" s="1"/>
  <c r="D38" i="10" s="1"/>
  <c r="E38" i="10" s="1"/>
  <c r="F38" i="10" s="1"/>
  <c r="L33" i="5"/>
  <c r="I33" i="5"/>
  <c r="I32" i="5"/>
  <c r="F32" i="5"/>
  <c r="C32" i="5"/>
  <c r="B37" i="10" s="1"/>
  <c r="L68" i="5"/>
  <c r="B70" i="13" s="1"/>
  <c r="I68" i="5"/>
  <c r="B69" i="12" s="1"/>
  <c r="F68" i="5"/>
  <c r="B69" i="11" s="1"/>
  <c r="C68" i="5"/>
  <c r="B68" i="10" s="1"/>
  <c r="L67" i="5"/>
  <c r="B69" i="13" s="1"/>
  <c r="I67" i="5"/>
  <c r="B68" i="12" s="1"/>
  <c r="F67" i="5"/>
  <c r="C67" i="5"/>
  <c r="L66" i="5"/>
  <c r="B68" i="13" s="1"/>
  <c r="I66" i="5"/>
  <c r="F66" i="5"/>
  <c r="C66" i="5"/>
  <c r="B66" i="10" s="1"/>
  <c r="L65" i="5"/>
  <c r="B67" i="13" s="1"/>
  <c r="I65" i="5"/>
  <c r="F65" i="5"/>
  <c r="B66" i="11" s="1"/>
  <c r="C65" i="5"/>
  <c r="B65" i="10" s="1"/>
  <c r="L64" i="5"/>
  <c r="B66" i="13" s="1"/>
  <c r="I64" i="5"/>
  <c r="B65" i="12" s="1"/>
  <c r="F64" i="5"/>
  <c r="B65" i="11" s="1"/>
  <c r="C64" i="5"/>
  <c r="B64" i="10" s="1"/>
  <c r="L62" i="5"/>
  <c r="B64" i="13" s="1"/>
  <c r="I62" i="5"/>
  <c r="B63" i="12" s="1"/>
  <c r="F62" i="5"/>
  <c r="C62" i="5"/>
  <c r="L61" i="5"/>
  <c r="B63" i="13" s="1"/>
  <c r="L60" i="5"/>
  <c r="I60" i="5"/>
  <c r="F60" i="5"/>
  <c r="B62" i="11" s="1"/>
  <c r="C60" i="5"/>
  <c r="B61" i="10" s="1"/>
  <c r="L59" i="5"/>
  <c r="I59" i="5"/>
  <c r="B61" i="12" s="1"/>
  <c r="F59" i="5"/>
  <c r="B61" i="11" s="1"/>
  <c r="C59" i="5"/>
  <c r="B60" i="10" s="1"/>
  <c r="L58" i="5"/>
  <c r="B61" i="13" s="1"/>
  <c r="L56" i="5"/>
  <c r="B59" i="13" s="1"/>
  <c r="I56" i="5"/>
  <c r="F56" i="5"/>
  <c r="B59" i="11" s="1"/>
  <c r="C59" i="11" s="1"/>
  <c r="D59" i="11" s="1"/>
  <c r="E59" i="11" s="1"/>
  <c r="F59" i="11" s="1"/>
  <c r="G59" i="11" s="1"/>
  <c r="H59" i="11" s="1"/>
  <c r="C56" i="5"/>
  <c r="L55" i="5"/>
  <c r="I55" i="5"/>
  <c r="I54" i="5"/>
  <c r="B58" i="12" s="1"/>
  <c r="F54" i="5"/>
  <c r="B58" i="11" s="1"/>
  <c r="C54" i="5"/>
  <c r="L90" i="5"/>
  <c r="I90" i="5"/>
  <c r="K90" i="5" s="1"/>
  <c r="M63" i="4" s="1"/>
  <c r="F90" i="5"/>
  <c r="B89" i="11" s="1"/>
  <c r="C90" i="5"/>
  <c r="B88" i="10" s="1"/>
  <c r="L89" i="5"/>
  <c r="B90" i="13" s="1"/>
  <c r="I89" i="5"/>
  <c r="B88" i="12" s="1"/>
  <c r="F89" i="5"/>
  <c r="B88" i="11" s="1"/>
  <c r="C89" i="5"/>
  <c r="B87" i="10" s="1"/>
  <c r="L88" i="5"/>
  <c r="B89" i="13" s="1"/>
  <c r="I88" i="5"/>
  <c r="B87" i="12" s="1"/>
  <c r="F88" i="5"/>
  <c r="B87" i="11" s="1"/>
  <c r="C88" i="5"/>
  <c r="B86" i="10" s="1"/>
  <c r="L87" i="5"/>
  <c r="B88" i="13" s="1"/>
  <c r="I87" i="5"/>
  <c r="B86" i="12" s="1"/>
  <c r="F87" i="5"/>
  <c r="B86" i="11" s="1"/>
  <c r="C87" i="5"/>
  <c r="B85" i="10" s="1"/>
  <c r="L86" i="5"/>
  <c r="B87" i="13" s="1"/>
  <c r="I86" i="5"/>
  <c r="B85" i="12" s="1"/>
  <c r="F86" i="5"/>
  <c r="B85" i="11" s="1"/>
  <c r="C86" i="5"/>
  <c r="B84" i="10" s="1"/>
  <c r="L84" i="5"/>
  <c r="B85" i="13" s="1"/>
  <c r="I84" i="5"/>
  <c r="B83" i="12" s="1"/>
  <c r="F84" i="5"/>
  <c r="B83" i="11" s="1"/>
  <c r="C84" i="5"/>
  <c r="B82" i="10" s="1"/>
  <c r="L83" i="5"/>
  <c r="B84" i="13" s="1"/>
  <c r="L82" i="5"/>
  <c r="B83" i="13" s="1"/>
  <c r="I82" i="5"/>
  <c r="F82" i="5"/>
  <c r="B82" i="11" s="1"/>
  <c r="C82" i="5"/>
  <c r="B81" i="10" s="1"/>
  <c r="L81" i="5"/>
  <c r="I81" i="5"/>
  <c r="B81" i="12" s="1"/>
  <c r="F81" i="5"/>
  <c r="B81" i="11" s="1"/>
  <c r="C81" i="5"/>
  <c r="B80" i="10" s="1"/>
  <c r="L80" i="5"/>
  <c r="B82" i="13" s="1"/>
  <c r="L78" i="5"/>
  <c r="B80" i="13" s="1"/>
  <c r="I78" i="5"/>
  <c r="B79" i="12" s="1"/>
  <c r="C79" i="12" s="1"/>
  <c r="F78" i="5"/>
  <c r="B79" i="11" s="1"/>
  <c r="C79" i="11" s="1"/>
  <c r="D79" i="11" s="1"/>
  <c r="E79" i="11" s="1"/>
  <c r="F79" i="11" s="1"/>
  <c r="G79" i="11" s="1"/>
  <c r="H79" i="11" s="1"/>
  <c r="C78" i="5"/>
  <c r="B78" i="10" s="1"/>
  <c r="C78" i="10" s="1"/>
  <c r="D78" i="10" s="1"/>
  <c r="E78" i="10" s="1"/>
  <c r="F78" i="10" s="1"/>
  <c r="L77" i="5"/>
  <c r="I77" i="5"/>
  <c r="I76" i="5"/>
  <c r="B78" i="12" s="1"/>
  <c r="F76" i="5"/>
  <c r="B78" i="11" s="1"/>
  <c r="C76" i="5"/>
  <c r="B77" i="10" s="1"/>
  <c r="L112" i="5"/>
  <c r="I112" i="5"/>
  <c r="B109" i="12" s="1"/>
  <c r="F112" i="5"/>
  <c r="H112" i="5" s="1"/>
  <c r="J79" i="4" s="1"/>
  <c r="K79" i="4" s="1"/>
  <c r="C112" i="5"/>
  <c r="L111" i="5"/>
  <c r="B111" i="13" s="1"/>
  <c r="I111" i="5"/>
  <c r="B108" i="12" s="1"/>
  <c r="F111" i="5"/>
  <c r="B108" i="11" s="1"/>
  <c r="C111" i="5"/>
  <c r="B107" i="10" s="1"/>
  <c r="L110" i="5"/>
  <c r="B110" i="13" s="1"/>
  <c r="I110" i="5"/>
  <c r="B107" i="12" s="1"/>
  <c r="F110" i="5"/>
  <c r="C110" i="5"/>
  <c r="B106" i="10" s="1"/>
  <c r="L109" i="5"/>
  <c r="B109" i="13" s="1"/>
  <c r="I109" i="5"/>
  <c r="B106" i="12" s="1"/>
  <c r="F109" i="5"/>
  <c r="B106" i="11" s="1"/>
  <c r="C109" i="5"/>
  <c r="B105" i="10" s="1"/>
  <c r="L108" i="5"/>
  <c r="B108" i="13" s="1"/>
  <c r="I108" i="5"/>
  <c r="B105" i="12" s="1"/>
  <c r="F108" i="5"/>
  <c r="B105" i="11" s="1"/>
  <c r="C108" i="5"/>
  <c r="L106" i="5"/>
  <c r="B106" i="13" s="1"/>
  <c r="I106" i="5"/>
  <c r="B103" i="12" s="1"/>
  <c r="F106" i="5"/>
  <c r="B103" i="11" s="1"/>
  <c r="C106" i="5"/>
  <c r="B102" i="10" s="1"/>
  <c r="L105" i="5"/>
  <c r="B105" i="13" s="1"/>
  <c r="L104" i="5"/>
  <c r="B104" i="13" s="1"/>
  <c r="I104" i="5"/>
  <c r="B102" i="12" s="1"/>
  <c r="F104" i="5"/>
  <c r="B102" i="11" s="1"/>
  <c r="C104" i="5"/>
  <c r="B101" i="10" s="1"/>
  <c r="L103" i="5"/>
  <c r="I103" i="5"/>
  <c r="B101" i="12" s="1"/>
  <c r="F103" i="5"/>
  <c r="B101" i="11" s="1"/>
  <c r="C103" i="5"/>
  <c r="B100" i="10" s="1"/>
  <c r="L102" i="5"/>
  <c r="B103" i="13" s="1"/>
  <c r="L100" i="5"/>
  <c r="B101" i="13" s="1"/>
  <c r="I100" i="5"/>
  <c r="F100" i="5"/>
  <c r="B99" i="11" s="1"/>
  <c r="C99" i="11" s="1"/>
  <c r="D99" i="11" s="1"/>
  <c r="E99" i="11" s="1"/>
  <c r="F99" i="11" s="1"/>
  <c r="G99" i="11" s="1"/>
  <c r="H99" i="11" s="1"/>
  <c r="C100" i="5"/>
  <c r="B98" i="10" s="1"/>
  <c r="C98" i="10" s="1"/>
  <c r="D98" i="10" s="1"/>
  <c r="E98" i="10" s="1"/>
  <c r="F98" i="10" s="1"/>
  <c r="L99" i="5"/>
  <c r="I99" i="5"/>
  <c r="I98" i="5"/>
  <c r="F98" i="5"/>
  <c r="B98" i="11" s="1"/>
  <c r="C98" i="5"/>
  <c r="B97" i="10" s="1"/>
  <c r="A3" i="23"/>
  <c r="A2" i="25"/>
  <c r="G8" i="25" s="1"/>
  <c r="A2" i="27"/>
  <c r="A2" i="26"/>
  <c r="M6" i="25"/>
  <c r="M6" i="27"/>
  <c r="M6" i="26"/>
  <c r="M6" i="24"/>
  <c r="M6" i="18"/>
  <c r="A2" i="24"/>
  <c r="G8" i="24" s="1"/>
  <c r="G8" i="27"/>
  <c r="G8" i="26"/>
  <c r="A2" i="18"/>
  <c r="G8" i="18" s="1"/>
  <c r="M105" i="5"/>
  <c r="M102" i="5"/>
  <c r="M100" i="5"/>
  <c r="M99" i="5"/>
  <c r="J100" i="5"/>
  <c r="J99" i="5"/>
  <c r="G104" i="5"/>
  <c r="G103" i="5"/>
  <c r="G100" i="5"/>
  <c r="D104" i="5"/>
  <c r="D103" i="5"/>
  <c r="D100" i="5"/>
  <c r="M83" i="5"/>
  <c r="M80" i="5"/>
  <c r="M78" i="5"/>
  <c r="M77" i="5"/>
  <c r="J78" i="5"/>
  <c r="J77" i="5"/>
  <c r="G82" i="5"/>
  <c r="G81" i="5"/>
  <c r="G78" i="5"/>
  <c r="D82" i="5"/>
  <c r="E82" i="5" s="1"/>
  <c r="D81" i="5"/>
  <c r="D78" i="5"/>
  <c r="M61" i="5"/>
  <c r="M58" i="5"/>
  <c r="M56" i="5"/>
  <c r="M55" i="5"/>
  <c r="J56" i="5"/>
  <c r="G60" i="5"/>
  <c r="G59" i="5"/>
  <c r="G56" i="5"/>
  <c r="D60" i="5"/>
  <c r="D59" i="5"/>
  <c r="D56" i="5"/>
  <c r="E56" i="5" s="1"/>
  <c r="M39" i="5"/>
  <c r="M36" i="5"/>
  <c r="M34" i="5"/>
  <c r="M33" i="5"/>
  <c r="J34" i="5"/>
  <c r="J33" i="5"/>
  <c r="G38" i="5"/>
  <c r="G37" i="5"/>
  <c r="G34" i="5"/>
  <c r="D38" i="5"/>
  <c r="D37" i="5"/>
  <c r="D34" i="5"/>
  <c r="E112" i="5"/>
  <c r="G79" i="4" s="1"/>
  <c r="E90" i="5"/>
  <c r="G63" i="4" s="1"/>
  <c r="E68" i="5"/>
  <c r="G47" i="4" s="1"/>
  <c r="M17" i="5"/>
  <c r="D16" i="5"/>
  <c r="D15" i="5"/>
  <c r="D18" i="5" s="1"/>
  <c r="D20" i="5" s="1"/>
  <c r="D21" i="5" s="1"/>
  <c r="D22" i="5" s="1"/>
  <c r="D23" i="5" s="1"/>
  <c r="M14" i="5"/>
  <c r="M12" i="5"/>
  <c r="M11" i="5"/>
  <c r="J11" i="5"/>
  <c r="G12" i="5"/>
  <c r="D12" i="5"/>
  <c r="E12" i="5" s="1"/>
  <c r="A3" i="5"/>
  <c r="L24" i="5"/>
  <c r="I24" i="5"/>
  <c r="K24" i="5" s="1"/>
  <c r="M15" i="4" s="1"/>
  <c r="F24" i="5"/>
  <c r="H24" i="5" s="1"/>
  <c r="J15" i="4" s="1"/>
  <c r="K15" i="4" s="1"/>
  <c r="C24" i="5"/>
  <c r="E24" i="5" s="1"/>
  <c r="G15" i="4" s="1"/>
  <c r="L23" i="5"/>
  <c r="I23" i="5"/>
  <c r="F23" i="5"/>
  <c r="C23" i="5"/>
  <c r="L22" i="5"/>
  <c r="I22" i="5"/>
  <c r="F22" i="5"/>
  <c r="C22" i="5"/>
  <c r="L21" i="5"/>
  <c r="I21" i="5"/>
  <c r="F21" i="5"/>
  <c r="C21" i="5"/>
  <c r="L20" i="5"/>
  <c r="I20" i="5"/>
  <c r="F20" i="5"/>
  <c r="C20" i="5"/>
  <c r="L18" i="5"/>
  <c r="I18" i="5"/>
  <c r="F18" i="5"/>
  <c r="C18" i="5"/>
  <c r="L17" i="5"/>
  <c r="L16" i="5"/>
  <c r="B20" i="13" s="1"/>
  <c r="I16" i="5"/>
  <c r="B22" i="12" s="1"/>
  <c r="F16" i="5"/>
  <c r="C16" i="5"/>
  <c r="L15" i="5"/>
  <c r="I15" i="5"/>
  <c r="B21" i="12" s="1"/>
  <c r="F15" i="5"/>
  <c r="B21" i="11" s="1"/>
  <c r="C15" i="5"/>
  <c r="L14" i="5"/>
  <c r="B19" i="13" s="1"/>
  <c r="L12" i="5"/>
  <c r="I12" i="5"/>
  <c r="B19" i="12" s="1"/>
  <c r="F12" i="5"/>
  <c r="B19" i="11" s="1"/>
  <c r="C19" i="11" s="1"/>
  <c r="D19" i="11" s="1"/>
  <c r="C12" i="5"/>
  <c r="L11" i="5"/>
  <c r="I11" i="5"/>
  <c r="I10" i="5"/>
  <c r="C10" i="5"/>
  <c r="F10" i="5"/>
  <c r="M6" i="22"/>
  <c r="M6" i="21"/>
  <c r="G8" i="20"/>
  <c r="M6" i="20"/>
  <c r="M6" i="19"/>
  <c r="M6" i="16"/>
  <c r="O91" i="15"/>
  <c r="O90" i="15"/>
  <c r="O89" i="15"/>
  <c r="O88" i="15"/>
  <c r="O87" i="15"/>
  <c r="M91" i="15"/>
  <c r="M90" i="15"/>
  <c r="M89" i="15"/>
  <c r="M88" i="15"/>
  <c r="M87" i="15"/>
  <c r="K91" i="15"/>
  <c r="K89" i="15"/>
  <c r="K88" i="15"/>
  <c r="K87" i="15"/>
  <c r="I91" i="15"/>
  <c r="I90" i="15"/>
  <c r="I89" i="15"/>
  <c r="I88" i="15"/>
  <c r="I87" i="15"/>
  <c r="G91" i="15"/>
  <c r="G90" i="15"/>
  <c r="G88" i="15"/>
  <c r="G87" i="15"/>
  <c r="N81" i="15"/>
  <c r="N80" i="15"/>
  <c r="N75" i="15"/>
  <c r="N74" i="15"/>
  <c r="N73" i="15"/>
  <c r="N72" i="15"/>
  <c r="N71" i="15"/>
  <c r="N70" i="15"/>
  <c r="N68" i="15"/>
  <c r="N67" i="15"/>
  <c r="N54" i="15"/>
  <c r="N64" i="15" s="1"/>
  <c r="N53" i="15"/>
  <c r="N50" i="15"/>
  <c r="N42" i="15"/>
  <c r="N41" i="15"/>
  <c r="N33" i="15"/>
  <c r="N38" i="15" s="1"/>
  <c r="N32" i="15"/>
  <c r="N24" i="15"/>
  <c r="N29" i="15" s="1"/>
  <c r="L81" i="15"/>
  <c r="L80" i="15"/>
  <c r="L75" i="15"/>
  <c r="L74" i="15"/>
  <c r="L73" i="15"/>
  <c r="L72" i="15"/>
  <c r="L71" i="15"/>
  <c r="L70" i="15"/>
  <c r="L68" i="15"/>
  <c r="L67" i="15"/>
  <c r="L54" i="15"/>
  <c r="L53" i="15"/>
  <c r="L50" i="15"/>
  <c r="L42" i="15"/>
  <c r="L41" i="15"/>
  <c r="L33" i="15"/>
  <c r="L38" i="15" s="1"/>
  <c r="L32" i="15"/>
  <c r="L24" i="15"/>
  <c r="L29" i="15" s="1"/>
  <c r="J81" i="15"/>
  <c r="J80" i="15"/>
  <c r="J75" i="15"/>
  <c r="J74" i="15"/>
  <c r="J73" i="15"/>
  <c r="J72" i="15"/>
  <c r="J71" i="15"/>
  <c r="J70" i="15"/>
  <c r="J68" i="15"/>
  <c r="J67" i="15"/>
  <c r="J54" i="15"/>
  <c r="J53" i="15"/>
  <c r="J50" i="15"/>
  <c r="J42" i="15"/>
  <c r="J41" i="15"/>
  <c r="J33" i="15"/>
  <c r="J38" i="15" s="1"/>
  <c r="J32" i="15"/>
  <c r="J24" i="15"/>
  <c r="H81" i="15"/>
  <c r="H80" i="15"/>
  <c r="H75" i="15"/>
  <c r="H74" i="15"/>
  <c r="H73" i="15"/>
  <c r="H72" i="15"/>
  <c r="H71" i="15"/>
  <c r="H70" i="15"/>
  <c r="H68" i="15"/>
  <c r="H67" i="15"/>
  <c r="H54" i="15"/>
  <c r="H53" i="15"/>
  <c r="H50" i="15"/>
  <c r="H42" i="15"/>
  <c r="H41" i="15"/>
  <c r="H33" i="15"/>
  <c r="H38" i="15" s="1"/>
  <c r="H32" i="15"/>
  <c r="H24" i="15"/>
  <c r="H29" i="15" s="1"/>
  <c r="F81" i="15"/>
  <c r="E81" i="15"/>
  <c r="D81" i="15"/>
  <c r="F80" i="15"/>
  <c r="E80" i="15"/>
  <c r="D80" i="15"/>
  <c r="E75" i="15"/>
  <c r="D75" i="15"/>
  <c r="F74" i="15"/>
  <c r="E74" i="15"/>
  <c r="D74" i="15"/>
  <c r="F73" i="15"/>
  <c r="E73" i="15"/>
  <c r="D73" i="15"/>
  <c r="F72" i="15"/>
  <c r="E72" i="15"/>
  <c r="D72" i="15"/>
  <c r="F71" i="15"/>
  <c r="E71" i="15"/>
  <c r="D71" i="15"/>
  <c r="F70" i="15"/>
  <c r="E70" i="15"/>
  <c r="D70" i="15"/>
  <c r="F68" i="15"/>
  <c r="E68" i="15"/>
  <c r="D68" i="15"/>
  <c r="F67" i="15"/>
  <c r="E67" i="15"/>
  <c r="D67" i="15"/>
  <c r="F54" i="15"/>
  <c r="E54" i="15"/>
  <c r="E64" i="15" s="1"/>
  <c r="D54" i="15"/>
  <c r="D64" i="15" s="1"/>
  <c r="F53" i="15"/>
  <c r="E53" i="15"/>
  <c r="D53" i="15"/>
  <c r="F50" i="15"/>
  <c r="E50" i="15"/>
  <c r="D50" i="15"/>
  <c r="F42" i="15"/>
  <c r="E42" i="15"/>
  <c r="D42" i="15"/>
  <c r="F41" i="15"/>
  <c r="E41" i="15"/>
  <c r="D41" i="15"/>
  <c r="F33" i="15"/>
  <c r="F38" i="15" s="1"/>
  <c r="E33" i="15"/>
  <c r="E38" i="15" s="1"/>
  <c r="D33" i="15"/>
  <c r="D38" i="15" s="1"/>
  <c r="F32" i="15"/>
  <c r="E32" i="15"/>
  <c r="D32" i="15"/>
  <c r="F24" i="15"/>
  <c r="F29" i="15" s="1"/>
  <c r="D24" i="15"/>
  <c r="D29" i="15" s="1"/>
  <c r="C64" i="15"/>
  <c r="C50" i="15"/>
  <c r="C42" i="15"/>
  <c r="C41" i="15"/>
  <c r="C33" i="15"/>
  <c r="C38" i="15" s="1"/>
  <c r="C24" i="15"/>
  <c r="C29" i="15" s="1"/>
  <c r="C81" i="15"/>
  <c r="C80" i="15"/>
  <c r="C75" i="15"/>
  <c r="C74" i="15"/>
  <c r="C73" i="15"/>
  <c r="C72" i="15"/>
  <c r="C70" i="15"/>
  <c r="C68" i="15"/>
  <c r="O66" i="15"/>
  <c r="O65" i="15"/>
  <c r="O59" i="15"/>
  <c r="O58" i="15"/>
  <c r="O57" i="15"/>
  <c r="O56" i="15"/>
  <c r="O55" i="15"/>
  <c r="O52" i="15"/>
  <c r="O51" i="15"/>
  <c r="O46" i="15"/>
  <c r="O45" i="15"/>
  <c r="O44" i="15"/>
  <c r="O43" i="15"/>
  <c r="O40" i="15"/>
  <c r="O39" i="15"/>
  <c r="O36" i="15"/>
  <c r="O35" i="15"/>
  <c r="O34" i="15"/>
  <c r="O31" i="15"/>
  <c r="O30" i="15"/>
  <c r="O27" i="15"/>
  <c r="O26" i="15"/>
  <c r="O25" i="15"/>
  <c r="O23" i="15"/>
  <c r="M66" i="15"/>
  <c r="M65" i="15"/>
  <c r="M59" i="15"/>
  <c r="M58" i="15"/>
  <c r="M57" i="15"/>
  <c r="M56" i="15"/>
  <c r="M55" i="15"/>
  <c r="M52" i="15"/>
  <c r="M51" i="15"/>
  <c r="M46" i="15"/>
  <c r="M45" i="15"/>
  <c r="M44" i="15"/>
  <c r="M43" i="15"/>
  <c r="M40" i="15"/>
  <c r="M39" i="15"/>
  <c r="M36" i="15"/>
  <c r="M35" i="15"/>
  <c r="M34" i="15"/>
  <c r="M31" i="15"/>
  <c r="M30" i="15"/>
  <c r="M27" i="15"/>
  <c r="M26" i="15"/>
  <c r="M25" i="15"/>
  <c r="M23" i="15"/>
  <c r="K66" i="15"/>
  <c r="K65" i="15"/>
  <c r="K59" i="15"/>
  <c r="K58" i="15"/>
  <c r="K57" i="15"/>
  <c r="K56" i="15"/>
  <c r="K55" i="15"/>
  <c r="K52" i="15"/>
  <c r="K51" i="15"/>
  <c r="K46" i="15"/>
  <c r="K45" i="15"/>
  <c r="K44" i="15"/>
  <c r="K43" i="15"/>
  <c r="K40" i="15"/>
  <c r="K39" i="15"/>
  <c r="K36" i="15"/>
  <c r="K35" i="15"/>
  <c r="K34" i="15"/>
  <c r="K31" i="15"/>
  <c r="K30" i="15"/>
  <c r="K26" i="15"/>
  <c r="K25" i="15"/>
  <c r="K23" i="15"/>
  <c r="I25" i="15"/>
  <c r="I26" i="15"/>
  <c r="I27" i="15"/>
  <c r="I30" i="15"/>
  <c r="I31" i="15"/>
  <c r="I34" i="15"/>
  <c r="I35" i="15"/>
  <c r="I36" i="15"/>
  <c r="I39" i="15"/>
  <c r="I40" i="15"/>
  <c r="I43" i="15"/>
  <c r="I44" i="15"/>
  <c r="I45" i="15"/>
  <c r="I46" i="15"/>
  <c r="I51" i="15"/>
  <c r="I52" i="15"/>
  <c r="I55" i="15"/>
  <c r="I56" i="15"/>
  <c r="I57" i="15"/>
  <c r="I58" i="15"/>
  <c r="I59" i="15"/>
  <c r="I65" i="15"/>
  <c r="I66" i="15"/>
  <c r="G25" i="15"/>
  <c r="G26" i="15"/>
  <c r="G30" i="15"/>
  <c r="G31" i="15"/>
  <c r="G34" i="15"/>
  <c r="G35" i="15"/>
  <c r="G36" i="15"/>
  <c r="G39" i="15"/>
  <c r="G40" i="15"/>
  <c r="G43" i="15"/>
  <c r="G44" i="15"/>
  <c r="G45" i="15"/>
  <c r="G46" i="15"/>
  <c r="G51" i="15"/>
  <c r="G52" i="15"/>
  <c r="G55" i="15"/>
  <c r="G56" i="15"/>
  <c r="G57" i="15"/>
  <c r="G58" i="15"/>
  <c r="G59" i="15"/>
  <c r="G65" i="15"/>
  <c r="G66" i="15"/>
  <c r="I23" i="15"/>
  <c r="G23" i="15"/>
  <c r="O16" i="15"/>
  <c r="O15" i="15"/>
  <c r="O14" i="15"/>
  <c r="O13" i="15"/>
  <c r="O12" i="15"/>
  <c r="O11" i="15"/>
  <c r="O10" i="15"/>
  <c r="O9" i="15"/>
  <c r="M16" i="15"/>
  <c r="M15" i="15"/>
  <c r="M14" i="15"/>
  <c r="M13" i="15"/>
  <c r="M12" i="15"/>
  <c r="M11" i="15"/>
  <c r="M10" i="15"/>
  <c r="M9" i="15"/>
  <c r="K16" i="15"/>
  <c r="K15" i="15"/>
  <c r="K14" i="15"/>
  <c r="K13" i="15"/>
  <c r="K12" i="15"/>
  <c r="K11" i="15"/>
  <c r="K10" i="15"/>
  <c r="K9" i="15"/>
  <c r="I10" i="15"/>
  <c r="I11" i="15"/>
  <c r="I12" i="15"/>
  <c r="I13" i="15"/>
  <c r="I14" i="15"/>
  <c r="I15" i="15"/>
  <c r="I16" i="15"/>
  <c r="I9" i="15"/>
  <c r="G10" i="15"/>
  <c r="G11" i="15"/>
  <c r="G12" i="15"/>
  <c r="G13" i="15"/>
  <c r="G14" i="15"/>
  <c r="G15" i="15"/>
  <c r="G16" i="15"/>
  <c r="G9" i="15"/>
  <c r="F58" i="12" l="1"/>
  <c r="G58" i="12"/>
  <c r="D58" i="12"/>
  <c r="C58" i="12"/>
  <c r="E58" i="12"/>
  <c r="G78" i="12"/>
  <c r="D78" i="12"/>
  <c r="C78" i="12"/>
  <c r="E78" i="12"/>
  <c r="F78" i="12"/>
  <c r="F78" i="11"/>
  <c r="G78" i="11"/>
  <c r="D78" i="11"/>
  <c r="H78" i="11"/>
  <c r="E78" i="11"/>
  <c r="C78" i="11"/>
  <c r="D98" i="11"/>
  <c r="H98" i="11"/>
  <c r="E98" i="11"/>
  <c r="C98" i="11"/>
  <c r="F98" i="11"/>
  <c r="G98" i="11"/>
  <c r="D58" i="11"/>
  <c r="H58" i="11"/>
  <c r="E58" i="11"/>
  <c r="C58" i="11"/>
  <c r="F58" i="11"/>
  <c r="G58" i="11"/>
  <c r="F97" i="10"/>
  <c r="D97" i="10"/>
  <c r="E97" i="10"/>
  <c r="C97" i="10"/>
  <c r="E17" i="10"/>
  <c r="D17" i="10"/>
  <c r="F17" i="10"/>
  <c r="C17" i="10"/>
  <c r="F57" i="10"/>
  <c r="C57" i="10"/>
  <c r="D57" i="10"/>
  <c r="E57" i="10"/>
  <c r="F37" i="10"/>
  <c r="C37" i="10"/>
  <c r="D37" i="10"/>
  <c r="E37" i="10"/>
  <c r="D77" i="10"/>
  <c r="C77" i="10"/>
  <c r="E77" i="10"/>
  <c r="F77" i="10"/>
  <c r="Q81" i="4"/>
  <c r="Q82" i="4" s="1"/>
  <c r="E52" i="23"/>
  <c r="E42" i="23"/>
  <c r="E31" i="23"/>
  <c r="E29" i="23" s="1"/>
  <c r="E32" i="23"/>
  <c r="E21" i="23"/>
  <c r="E19" i="23" s="1"/>
  <c r="E18" i="23" s="1"/>
  <c r="E22" i="23"/>
  <c r="H106" i="13"/>
  <c r="E106" i="13"/>
  <c r="G86" i="8" s="1"/>
  <c r="F106" i="13"/>
  <c r="C106" i="13"/>
  <c r="G106" i="13"/>
  <c r="D106" i="13"/>
  <c r="H108" i="13"/>
  <c r="D108" i="13"/>
  <c r="E108" i="13"/>
  <c r="F108" i="13"/>
  <c r="C108" i="13"/>
  <c r="G108" i="13"/>
  <c r="F109" i="13"/>
  <c r="E109" i="13"/>
  <c r="C109" i="13"/>
  <c r="D109" i="13"/>
  <c r="G109" i="13"/>
  <c r="H109" i="13"/>
  <c r="H110" i="13"/>
  <c r="E110" i="13"/>
  <c r="F110" i="13"/>
  <c r="D110" i="13"/>
  <c r="C110" i="13"/>
  <c r="G110" i="13"/>
  <c r="F111" i="13"/>
  <c r="C111" i="13"/>
  <c r="D111" i="13"/>
  <c r="G111" i="13"/>
  <c r="H111" i="13"/>
  <c r="E111" i="13"/>
  <c r="G88" i="8" s="1"/>
  <c r="N112" i="5"/>
  <c r="B112" i="13"/>
  <c r="E100" i="5"/>
  <c r="F85" i="13"/>
  <c r="D85" i="13"/>
  <c r="C85" i="13"/>
  <c r="E85" i="13"/>
  <c r="F86" i="8" s="1"/>
  <c r="G85" i="13"/>
  <c r="H85" i="13"/>
  <c r="F87" i="13"/>
  <c r="C87" i="13"/>
  <c r="G87" i="13"/>
  <c r="D87" i="13"/>
  <c r="H87" i="13"/>
  <c r="E87" i="13"/>
  <c r="H88" i="13"/>
  <c r="F88" i="13"/>
  <c r="C88" i="13"/>
  <c r="E88" i="13"/>
  <c r="D88" i="13"/>
  <c r="G88" i="13"/>
  <c r="F89" i="13"/>
  <c r="G89" i="13"/>
  <c r="D89" i="13"/>
  <c r="H89" i="13"/>
  <c r="E89" i="13"/>
  <c r="C89" i="13"/>
  <c r="H90" i="13"/>
  <c r="G90" i="13"/>
  <c r="F90" i="13"/>
  <c r="C90" i="13"/>
  <c r="D90" i="13"/>
  <c r="E90" i="13"/>
  <c r="F88" i="8" s="1"/>
  <c r="N90" i="5"/>
  <c r="B91" i="13"/>
  <c r="G64" i="13"/>
  <c r="H64" i="13"/>
  <c r="D64" i="13"/>
  <c r="E64" i="13"/>
  <c r="E86" i="8" s="1"/>
  <c r="F64" i="13"/>
  <c r="C64" i="13"/>
  <c r="G66" i="13"/>
  <c r="H66" i="13"/>
  <c r="E66" i="13"/>
  <c r="D66" i="13"/>
  <c r="C66" i="13"/>
  <c r="F66" i="13"/>
  <c r="E67" i="13"/>
  <c r="H67" i="13"/>
  <c r="C67" i="13"/>
  <c r="G67" i="13"/>
  <c r="F67" i="13"/>
  <c r="D67" i="13"/>
  <c r="G68" i="13"/>
  <c r="C68" i="13"/>
  <c r="D68" i="13"/>
  <c r="F68" i="13"/>
  <c r="H68" i="13"/>
  <c r="E68" i="13"/>
  <c r="E65" i="13" s="1"/>
  <c r="E87" i="8" s="1"/>
  <c r="E69" i="13"/>
  <c r="E88" i="8" s="1"/>
  <c r="F69" i="13"/>
  <c r="H69" i="13"/>
  <c r="C69" i="13"/>
  <c r="G69" i="13"/>
  <c r="D69" i="13"/>
  <c r="G70" i="13"/>
  <c r="H70" i="13"/>
  <c r="E70" i="13"/>
  <c r="E89" i="8" s="1"/>
  <c r="D70" i="13"/>
  <c r="C70" i="13"/>
  <c r="F70" i="13"/>
  <c r="E60" i="5"/>
  <c r="N68" i="5"/>
  <c r="E43" i="13"/>
  <c r="D86" i="8" s="1"/>
  <c r="G43" i="13"/>
  <c r="D43" i="13"/>
  <c r="F43" i="13"/>
  <c r="H43" i="13"/>
  <c r="C43" i="13"/>
  <c r="F45" i="13"/>
  <c r="G45" i="13"/>
  <c r="D45" i="13"/>
  <c r="C45" i="13"/>
  <c r="E45" i="13"/>
  <c r="H45" i="13"/>
  <c r="H46" i="13"/>
  <c r="C46" i="13"/>
  <c r="E46" i="13"/>
  <c r="G46" i="13"/>
  <c r="F46" i="13"/>
  <c r="D46" i="13"/>
  <c r="F47" i="13"/>
  <c r="D47" i="13"/>
  <c r="G47" i="13"/>
  <c r="H47" i="13"/>
  <c r="C47" i="13"/>
  <c r="E47" i="13"/>
  <c r="H48" i="13"/>
  <c r="E48" i="13"/>
  <c r="D88" i="8" s="1"/>
  <c r="G48" i="13"/>
  <c r="C48" i="13"/>
  <c r="F48" i="13"/>
  <c r="D48" i="13"/>
  <c r="N46" i="5"/>
  <c r="B49" i="13"/>
  <c r="B48" i="10"/>
  <c r="C48" i="10" s="1"/>
  <c r="N24" i="5"/>
  <c r="B28" i="13"/>
  <c r="E23" i="12"/>
  <c r="D23" i="12"/>
  <c r="G23" i="12"/>
  <c r="F23" i="12"/>
  <c r="E28" i="12"/>
  <c r="D28" i="12"/>
  <c r="G28" i="12"/>
  <c r="F28" i="12"/>
  <c r="D47" i="12"/>
  <c r="G47" i="12"/>
  <c r="F47" i="12"/>
  <c r="C47" i="12"/>
  <c r="E47" i="12"/>
  <c r="D66" i="12"/>
  <c r="G66" i="12"/>
  <c r="C66" i="12"/>
  <c r="F66" i="12"/>
  <c r="E66" i="12"/>
  <c r="E105" i="12"/>
  <c r="D105" i="12"/>
  <c r="G105" i="12"/>
  <c r="C105" i="12"/>
  <c r="F105" i="12"/>
  <c r="G85" i="12"/>
  <c r="C85" i="12"/>
  <c r="F85" i="12"/>
  <c r="E85" i="12"/>
  <c r="D85" i="12"/>
  <c r="E25" i="12"/>
  <c r="D25" i="12"/>
  <c r="G25" i="12"/>
  <c r="F25" i="12"/>
  <c r="D43" i="12"/>
  <c r="G43" i="12"/>
  <c r="C43" i="12"/>
  <c r="D60" i="8" s="1"/>
  <c r="F43" i="12"/>
  <c r="E43" i="12"/>
  <c r="D48" i="12"/>
  <c r="G48" i="12"/>
  <c r="C48" i="12"/>
  <c r="D62" i="8" s="1"/>
  <c r="F48" i="12"/>
  <c r="E48" i="12"/>
  <c r="G67" i="12"/>
  <c r="C67" i="12"/>
  <c r="F67" i="12"/>
  <c r="E67" i="12"/>
  <c r="D67" i="12"/>
  <c r="D106" i="12"/>
  <c r="G106" i="12"/>
  <c r="C106" i="12"/>
  <c r="F106" i="12"/>
  <c r="E106" i="12"/>
  <c r="F86" i="12"/>
  <c r="E86" i="12"/>
  <c r="D86" i="12"/>
  <c r="G86" i="12"/>
  <c r="C86" i="12"/>
  <c r="E26" i="12"/>
  <c r="D26" i="12"/>
  <c r="G26" i="12"/>
  <c r="F26" i="12"/>
  <c r="D45" i="12"/>
  <c r="C45" i="12"/>
  <c r="G45" i="12"/>
  <c r="F45" i="12"/>
  <c r="E45" i="12"/>
  <c r="G63" i="12"/>
  <c r="C63" i="12"/>
  <c r="E60" i="8" s="1"/>
  <c r="F63" i="12"/>
  <c r="E63" i="12"/>
  <c r="D63" i="12"/>
  <c r="F68" i="12"/>
  <c r="E68" i="12"/>
  <c r="D68" i="12"/>
  <c r="G68" i="12"/>
  <c r="C68" i="12"/>
  <c r="E62" i="8" s="1"/>
  <c r="G107" i="12"/>
  <c r="C107" i="12"/>
  <c r="F107" i="12"/>
  <c r="E107" i="12"/>
  <c r="D107" i="12"/>
  <c r="E87" i="12"/>
  <c r="D87" i="12"/>
  <c r="G87" i="12"/>
  <c r="G84" i="12" s="1"/>
  <c r="C87" i="12"/>
  <c r="C84" i="12" s="1"/>
  <c r="F61" i="8" s="1"/>
  <c r="F87" i="12"/>
  <c r="E27" i="12"/>
  <c r="D27" i="12"/>
  <c r="G27" i="12"/>
  <c r="F27" i="12"/>
  <c r="D46" i="12"/>
  <c r="G46" i="12"/>
  <c r="F46" i="12"/>
  <c r="E46" i="12"/>
  <c r="C46" i="12"/>
  <c r="E65" i="12"/>
  <c r="D65" i="12"/>
  <c r="G65" i="12"/>
  <c r="C65" i="12"/>
  <c r="F65" i="12"/>
  <c r="G103" i="12"/>
  <c r="C103" i="12"/>
  <c r="G60" i="8" s="1"/>
  <c r="F103" i="12"/>
  <c r="E103" i="12"/>
  <c r="D103" i="12"/>
  <c r="F108" i="12"/>
  <c r="E108" i="12"/>
  <c r="D108" i="12"/>
  <c r="G108" i="12"/>
  <c r="C108" i="12"/>
  <c r="G62" i="8" s="1"/>
  <c r="E83" i="12"/>
  <c r="D83" i="12"/>
  <c r="G83" i="12"/>
  <c r="C83" i="12"/>
  <c r="F60" i="8" s="1"/>
  <c r="F83" i="12"/>
  <c r="D88" i="12"/>
  <c r="G88" i="12"/>
  <c r="C88" i="12"/>
  <c r="F62" i="8" s="1"/>
  <c r="F88" i="12"/>
  <c r="E88" i="12"/>
  <c r="M80" i="15"/>
  <c r="O70" i="15"/>
  <c r="M50" i="15"/>
  <c r="M81" i="15"/>
  <c r="M71" i="15"/>
  <c r="O32" i="15"/>
  <c r="K50" i="15"/>
  <c r="O42" i="15"/>
  <c r="O67" i="15"/>
  <c r="O80" i="15"/>
  <c r="I72" i="15"/>
  <c r="M75" i="15"/>
  <c r="M24" i="15"/>
  <c r="O50" i="15"/>
  <c r="O33" i="15"/>
  <c r="M72" i="15"/>
  <c r="I53" i="15"/>
  <c r="I74" i="15"/>
  <c r="O74" i="15"/>
  <c r="G24" i="15"/>
  <c r="M42" i="15"/>
  <c r="M67" i="15"/>
  <c r="I32" i="15"/>
  <c r="K41" i="15"/>
  <c r="K54" i="15"/>
  <c r="O53" i="15"/>
  <c r="M33" i="15"/>
  <c r="O24" i="15"/>
  <c r="G67" i="15"/>
  <c r="K42" i="15"/>
  <c r="K67" i="15"/>
  <c r="K72" i="15"/>
  <c r="K80" i="15"/>
  <c r="M53" i="15"/>
  <c r="M70" i="15"/>
  <c r="O75" i="15"/>
  <c r="K21" i="5"/>
  <c r="M12" i="4" s="1"/>
  <c r="G41" i="15"/>
  <c r="G54" i="15"/>
  <c r="K74" i="15"/>
  <c r="K81" i="15"/>
  <c r="G33" i="15"/>
  <c r="K71" i="15"/>
  <c r="K75" i="15"/>
  <c r="J106" i="5"/>
  <c r="J108" i="5" s="1"/>
  <c r="J109" i="5" s="1"/>
  <c r="K109" i="5" s="1"/>
  <c r="M76" i="4" s="1"/>
  <c r="F64" i="15"/>
  <c r="G64" i="15" s="1"/>
  <c r="N33" i="5"/>
  <c r="N31" i="5" s="1"/>
  <c r="H46" i="5"/>
  <c r="J31" i="4" s="1"/>
  <c r="K31" i="4" s="1"/>
  <c r="K112" i="5"/>
  <c r="M79" i="4" s="1"/>
  <c r="N79" i="4" s="1"/>
  <c r="N34" i="5"/>
  <c r="N39" i="5"/>
  <c r="B39" i="5" s="1"/>
  <c r="N61" i="5"/>
  <c r="B61" i="5" s="1"/>
  <c r="N83" i="5"/>
  <c r="B83" i="5" s="1"/>
  <c r="K68" i="5"/>
  <c r="M47" i="4" s="1"/>
  <c r="N47" i="4" s="1"/>
  <c r="H90" i="5"/>
  <c r="J63" i="4" s="1"/>
  <c r="K63" i="4" s="1"/>
  <c r="O72" i="15"/>
  <c r="H100" i="5"/>
  <c r="H98" i="5"/>
  <c r="H97" i="5" s="1"/>
  <c r="H68" i="5"/>
  <c r="J47" i="4" s="1"/>
  <c r="K47" i="4" s="1"/>
  <c r="H82" i="5"/>
  <c r="K55" i="5"/>
  <c r="H60" i="5"/>
  <c r="I24" i="15"/>
  <c r="H16" i="5"/>
  <c r="M32" i="15"/>
  <c r="I68" i="15"/>
  <c r="E82" i="15"/>
  <c r="G73" i="15"/>
  <c r="N69" i="15"/>
  <c r="E10" i="5"/>
  <c r="E9" i="5" s="1"/>
  <c r="N103" i="5"/>
  <c r="B29" i="11"/>
  <c r="C29" i="11" s="1"/>
  <c r="N79" i="15"/>
  <c r="E98" i="5"/>
  <c r="E97" i="5" s="1"/>
  <c r="K33" i="5"/>
  <c r="K34" i="5"/>
  <c r="E54" i="5"/>
  <c r="E53" i="5" s="1"/>
  <c r="K60" i="5"/>
  <c r="G68" i="15"/>
  <c r="G74" i="15"/>
  <c r="G80" i="15"/>
  <c r="G81" i="15"/>
  <c r="F109" i="12"/>
  <c r="G109" i="12"/>
  <c r="E109" i="12"/>
  <c r="D109" i="12"/>
  <c r="C109" i="12"/>
  <c r="G63" i="8" s="1"/>
  <c r="B29" i="12"/>
  <c r="B62" i="12"/>
  <c r="D62" i="12" s="1"/>
  <c r="E15" i="5"/>
  <c r="N38" i="5"/>
  <c r="H56" i="5"/>
  <c r="N100" i="5"/>
  <c r="G84" i="5"/>
  <c r="G86" i="5" s="1"/>
  <c r="G87" i="5" s="1"/>
  <c r="G88" i="5" s="1"/>
  <c r="G89" i="5" s="1"/>
  <c r="H89" i="5" s="1"/>
  <c r="J62" i="4" s="1"/>
  <c r="N80" i="5"/>
  <c r="B80" i="5" s="1"/>
  <c r="K99" i="5"/>
  <c r="K100" i="5"/>
  <c r="N59" i="5"/>
  <c r="H34" i="5"/>
  <c r="B109" i="11"/>
  <c r="C109" i="11" s="1"/>
  <c r="B39" i="12"/>
  <c r="C39" i="12" s="1"/>
  <c r="D39" i="12" s="1"/>
  <c r="E39" i="12" s="1"/>
  <c r="F39" i="12" s="1"/>
  <c r="G39" i="12" s="1"/>
  <c r="E18" i="5"/>
  <c r="G9" i="4" s="1"/>
  <c r="N56" i="5"/>
  <c r="B22" i="11"/>
  <c r="G22" i="11" s="1"/>
  <c r="D69" i="12"/>
  <c r="E69" i="12"/>
  <c r="G69" i="12"/>
  <c r="C69" i="12"/>
  <c r="E63" i="8" s="1"/>
  <c r="F69" i="12"/>
  <c r="O71" i="15"/>
  <c r="K16" i="5"/>
  <c r="K11" i="5"/>
  <c r="N16" i="5"/>
  <c r="N105" i="5"/>
  <c r="B105" i="5" s="1"/>
  <c r="H37" i="5"/>
  <c r="D106" i="5"/>
  <c r="D108" i="5" s="1"/>
  <c r="D109" i="5" s="1"/>
  <c r="D110" i="5" s="1"/>
  <c r="D111" i="5" s="1"/>
  <c r="E111" i="5" s="1"/>
  <c r="G78" i="4" s="1"/>
  <c r="B49" i="12"/>
  <c r="B89" i="12"/>
  <c r="H25" i="11"/>
  <c r="D25" i="11"/>
  <c r="F25" i="11"/>
  <c r="G25" i="11"/>
  <c r="C25" i="11"/>
  <c r="E25" i="11"/>
  <c r="H47" i="11"/>
  <c r="D47" i="11"/>
  <c r="G47" i="11"/>
  <c r="C47" i="11"/>
  <c r="F47" i="11"/>
  <c r="E47" i="11"/>
  <c r="F63" i="11"/>
  <c r="E63" i="11"/>
  <c r="H63" i="11"/>
  <c r="D63" i="11"/>
  <c r="G63" i="11"/>
  <c r="E34" i="8" s="1"/>
  <c r="C63" i="11"/>
  <c r="F68" i="11"/>
  <c r="E68" i="11"/>
  <c r="H68" i="11"/>
  <c r="D68" i="11"/>
  <c r="G68" i="11"/>
  <c r="E36" i="8" s="1"/>
  <c r="C68" i="11"/>
  <c r="G103" i="11"/>
  <c r="G34" i="8" s="1"/>
  <c r="C103" i="11"/>
  <c r="E103" i="11"/>
  <c r="H103" i="11"/>
  <c r="D103" i="11"/>
  <c r="F103" i="11"/>
  <c r="G108" i="11"/>
  <c r="G36" i="8" s="1"/>
  <c r="C108" i="11"/>
  <c r="F108" i="11"/>
  <c r="E108" i="11"/>
  <c r="H108" i="11"/>
  <c r="D108" i="11"/>
  <c r="F83" i="11"/>
  <c r="E83" i="11"/>
  <c r="H83" i="11"/>
  <c r="D83" i="11"/>
  <c r="G83" i="11"/>
  <c r="F34" i="8" s="1"/>
  <c r="C83" i="11"/>
  <c r="G88" i="11"/>
  <c r="F36" i="8" s="1"/>
  <c r="C88" i="11"/>
  <c r="E88" i="11"/>
  <c r="F88" i="11"/>
  <c r="H88" i="11"/>
  <c r="D88" i="11"/>
  <c r="G26" i="11"/>
  <c r="F26" i="11"/>
  <c r="E26" i="11"/>
  <c r="C26" i="11"/>
  <c r="H26" i="11"/>
  <c r="D26" i="11"/>
  <c r="F43" i="11"/>
  <c r="H43" i="11"/>
  <c r="D43" i="11"/>
  <c r="E43" i="11"/>
  <c r="G43" i="11"/>
  <c r="D34" i="8" s="1"/>
  <c r="C43" i="11"/>
  <c r="F48" i="11"/>
  <c r="H48" i="11"/>
  <c r="D48" i="11"/>
  <c r="E48" i="11"/>
  <c r="G48" i="11"/>
  <c r="D36" i="8" s="1"/>
  <c r="C48" i="11"/>
  <c r="H65" i="11"/>
  <c r="D65" i="11"/>
  <c r="F65" i="11"/>
  <c r="E65" i="11"/>
  <c r="G65" i="11"/>
  <c r="C65" i="11"/>
  <c r="H69" i="11"/>
  <c r="D69" i="11"/>
  <c r="F69" i="11"/>
  <c r="E69" i="11"/>
  <c r="G69" i="11"/>
  <c r="E37" i="8" s="1"/>
  <c r="C69" i="11"/>
  <c r="E105" i="11"/>
  <c r="G105" i="11"/>
  <c r="C105" i="11"/>
  <c r="D105" i="11"/>
  <c r="F105" i="11"/>
  <c r="H105" i="11"/>
  <c r="E85" i="11"/>
  <c r="H85" i="11"/>
  <c r="G85" i="11"/>
  <c r="C85" i="11"/>
  <c r="F85" i="11"/>
  <c r="D85" i="11"/>
  <c r="E89" i="11"/>
  <c r="G89" i="11"/>
  <c r="F37" i="8" s="1"/>
  <c r="C89" i="11"/>
  <c r="H89" i="11"/>
  <c r="F89" i="11"/>
  <c r="D89" i="11"/>
  <c r="F27" i="11"/>
  <c r="H27" i="11"/>
  <c r="D27" i="11"/>
  <c r="G27" i="11"/>
  <c r="C27" i="11"/>
  <c r="E27" i="11"/>
  <c r="H45" i="11"/>
  <c r="D45" i="11"/>
  <c r="C45" i="11"/>
  <c r="F45" i="11"/>
  <c r="G45" i="11"/>
  <c r="E45" i="11"/>
  <c r="H49" i="11"/>
  <c r="D49" i="11"/>
  <c r="G49" i="11"/>
  <c r="D37" i="8" s="1"/>
  <c r="F49" i="11"/>
  <c r="E49" i="11"/>
  <c r="C49" i="11"/>
  <c r="F66" i="11"/>
  <c r="H66" i="11"/>
  <c r="D66" i="11"/>
  <c r="E66" i="11"/>
  <c r="G66" i="11"/>
  <c r="C66" i="11"/>
  <c r="G106" i="11"/>
  <c r="C106" i="11"/>
  <c r="F106" i="11"/>
  <c r="E106" i="11"/>
  <c r="H106" i="11"/>
  <c r="D106" i="11"/>
  <c r="G86" i="11"/>
  <c r="C86" i="11"/>
  <c r="E86" i="11"/>
  <c r="F86" i="11"/>
  <c r="H86" i="11"/>
  <c r="D86" i="11"/>
  <c r="F23" i="11"/>
  <c r="C23" i="11"/>
  <c r="E23" i="11"/>
  <c r="H23" i="11"/>
  <c r="D23" i="11"/>
  <c r="G23" i="11"/>
  <c r="C34" i="8" s="1"/>
  <c r="E28" i="11"/>
  <c r="C28" i="11"/>
  <c r="G28" i="11"/>
  <c r="C36" i="8" s="1"/>
  <c r="D28" i="11"/>
  <c r="F28" i="11"/>
  <c r="H28" i="11"/>
  <c r="F46" i="11"/>
  <c r="H46" i="11"/>
  <c r="D46" i="11"/>
  <c r="G46" i="11"/>
  <c r="C46" i="11"/>
  <c r="E46" i="11"/>
  <c r="H67" i="11"/>
  <c r="D67" i="11"/>
  <c r="C67" i="11"/>
  <c r="F67" i="11"/>
  <c r="E67" i="11"/>
  <c r="G67" i="11"/>
  <c r="E107" i="11"/>
  <c r="G107" i="11"/>
  <c r="C107" i="11"/>
  <c r="H107" i="11"/>
  <c r="F107" i="11"/>
  <c r="D107" i="11"/>
  <c r="E87" i="11"/>
  <c r="H87" i="11"/>
  <c r="G87" i="11"/>
  <c r="C87" i="11"/>
  <c r="F87" i="11"/>
  <c r="D87" i="11"/>
  <c r="F21" i="10"/>
  <c r="E21" i="10"/>
  <c r="D21" i="10"/>
  <c r="F26" i="10"/>
  <c r="D26" i="10"/>
  <c r="E26" i="10"/>
  <c r="F44" i="10"/>
  <c r="E44" i="10"/>
  <c r="D44" i="10"/>
  <c r="C44" i="10"/>
  <c r="D48" i="10"/>
  <c r="D11" i="8" s="1"/>
  <c r="C61" i="10"/>
  <c r="E61" i="10"/>
  <c r="F61" i="10"/>
  <c r="D61" i="10"/>
  <c r="C66" i="10"/>
  <c r="F66" i="10"/>
  <c r="E66" i="10"/>
  <c r="D66" i="10"/>
  <c r="F104" i="10"/>
  <c r="E104" i="10"/>
  <c r="D104" i="10"/>
  <c r="C104" i="10"/>
  <c r="F108" i="10"/>
  <c r="E108" i="10"/>
  <c r="D108" i="10"/>
  <c r="G11" i="8" s="1"/>
  <c r="C108" i="10"/>
  <c r="C85" i="10"/>
  <c r="E85" i="10"/>
  <c r="F85" i="10"/>
  <c r="D85" i="10"/>
  <c r="D22" i="10"/>
  <c r="C8" i="8" s="1"/>
  <c r="F22" i="10"/>
  <c r="E22" i="10"/>
  <c r="E27" i="10"/>
  <c r="D27" i="10"/>
  <c r="C10" i="8" s="1"/>
  <c r="F27" i="10"/>
  <c r="F40" i="10"/>
  <c r="E40" i="10"/>
  <c r="D40" i="10"/>
  <c r="C40" i="10"/>
  <c r="F45" i="10"/>
  <c r="D45" i="10"/>
  <c r="E45" i="10"/>
  <c r="C45" i="10"/>
  <c r="C62" i="10"/>
  <c r="F62" i="10"/>
  <c r="E62" i="10"/>
  <c r="D62" i="10"/>
  <c r="E8" i="8" s="1"/>
  <c r="C67" i="10"/>
  <c r="E67" i="10"/>
  <c r="F67" i="10"/>
  <c r="D67" i="10"/>
  <c r="E10" i="8" s="1"/>
  <c r="F80" i="10"/>
  <c r="E80" i="10"/>
  <c r="D80" i="10"/>
  <c r="C80" i="10"/>
  <c r="F100" i="10"/>
  <c r="D100" i="10"/>
  <c r="C100" i="10"/>
  <c r="E100" i="10"/>
  <c r="F105" i="10"/>
  <c r="D105" i="10"/>
  <c r="C105" i="10"/>
  <c r="E105" i="10"/>
  <c r="C86" i="10"/>
  <c r="F86" i="10"/>
  <c r="E86" i="10"/>
  <c r="D86" i="10"/>
  <c r="D24" i="10"/>
  <c r="F24" i="10"/>
  <c r="E24" i="10"/>
  <c r="D28" i="10"/>
  <c r="C11" i="8" s="1"/>
  <c r="F28" i="10"/>
  <c r="E28" i="10"/>
  <c r="F41" i="10"/>
  <c r="D41" i="10"/>
  <c r="E41" i="10"/>
  <c r="C41" i="10"/>
  <c r="F46" i="10"/>
  <c r="E46" i="10"/>
  <c r="D46" i="10"/>
  <c r="C46" i="10"/>
  <c r="C64" i="10"/>
  <c r="E64" i="10"/>
  <c r="F64" i="10"/>
  <c r="D64" i="10"/>
  <c r="C68" i="10"/>
  <c r="F68" i="10"/>
  <c r="E68" i="10"/>
  <c r="D68" i="10"/>
  <c r="E11" i="8" s="1"/>
  <c r="F81" i="10"/>
  <c r="D81" i="10"/>
  <c r="E81" i="10"/>
  <c r="C81" i="10"/>
  <c r="F101" i="10"/>
  <c r="E101" i="10"/>
  <c r="D101" i="10"/>
  <c r="C101" i="10"/>
  <c r="F106" i="10"/>
  <c r="D106" i="10"/>
  <c r="C106" i="10"/>
  <c r="E106" i="10"/>
  <c r="F82" i="10"/>
  <c r="E82" i="10"/>
  <c r="D82" i="10"/>
  <c r="F8" i="8" s="1"/>
  <c r="C82" i="10"/>
  <c r="C87" i="10"/>
  <c r="E87" i="10"/>
  <c r="F87" i="10"/>
  <c r="D87" i="10"/>
  <c r="F10" i="8" s="1"/>
  <c r="F20" i="10"/>
  <c r="D20" i="10"/>
  <c r="E20" i="10"/>
  <c r="E19" i="10" s="1"/>
  <c r="E25" i="10"/>
  <c r="F25" i="10"/>
  <c r="D25" i="10"/>
  <c r="F42" i="10"/>
  <c r="E42" i="10"/>
  <c r="D42" i="10"/>
  <c r="D8" i="8" s="1"/>
  <c r="C42" i="10"/>
  <c r="F47" i="10"/>
  <c r="D47" i="10"/>
  <c r="D10" i="8" s="1"/>
  <c r="E47" i="10"/>
  <c r="C47" i="10"/>
  <c r="C60" i="10"/>
  <c r="F60" i="10"/>
  <c r="E60" i="10"/>
  <c r="D60" i="10"/>
  <c r="C65" i="10"/>
  <c r="E65" i="10"/>
  <c r="D65" i="10"/>
  <c r="F65" i="10"/>
  <c r="F102" i="10"/>
  <c r="D102" i="10"/>
  <c r="G8" i="8" s="1"/>
  <c r="C102" i="10"/>
  <c r="E102" i="10"/>
  <c r="F107" i="10"/>
  <c r="D107" i="10"/>
  <c r="G10" i="8" s="1"/>
  <c r="E107" i="10"/>
  <c r="C107" i="10"/>
  <c r="C84" i="10"/>
  <c r="E84" i="10"/>
  <c r="F84" i="10"/>
  <c r="D84" i="10"/>
  <c r="C88" i="10"/>
  <c r="E88" i="10"/>
  <c r="D88" i="10"/>
  <c r="F11" i="8" s="1"/>
  <c r="F88" i="10"/>
  <c r="E79" i="15"/>
  <c r="G29" i="15"/>
  <c r="N17" i="5"/>
  <c r="B17" i="5" s="1"/>
  <c r="B21" i="13"/>
  <c r="I29" i="15"/>
  <c r="C82" i="15"/>
  <c r="F82" i="15"/>
  <c r="L69" i="15"/>
  <c r="O81" i="15"/>
  <c r="G19" i="13"/>
  <c r="D19" i="13"/>
  <c r="H19" i="13"/>
  <c r="F19" i="13"/>
  <c r="E19" i="13"/>
  <c r="C19" i="13"/>
  <c r="N15" i="5"/>
  <c r="F20" i="13"/>
  <c r="G20" i="13"/>
  <c r="E20" i="13"/>
  <c r="H20" i="13"/>
  <c r="D20" i="13"/>
  <c r="C20" i="13"/>
  <c r="E81" i="5"/>
  <c r="E79" i="5" s="1"/>
  <c r="D84" i="5"/>
  <c r="E84" i="5" s="1"/>
  <c r="G57" i="4" s="1"/>
  <c r="F101" i="12"/>
  <c r="E101" i="12"/>
  <c r="G101" i="12"/>
  <c r="C101" i="12"/>
  <c r="D101" i="12"/>
  <c r="E102" i="12"/>
  <c r="D102" i="12"/>
  <c r="F102" i="12"/>
  <c r="C102" i="12"/>
  <c r="G102" i="12"/>
  <c r="F41" i="11"/>
  <c r="E41" i="11"/>
  <c r="G41" i="11"/>
  <c r="C41" i="11"/>
  <c r="D41" i="11"/>
  <c r="H41" i="11"/>
  <c r="H42" i="11"/>
  <c r="D42" i="11"/>
  <c r="G42" i="11"/>
  <c r="C42" i="11"/>
  <c r="E42" i="11"/>
  <c r="F42" i="11"/>
  <c r="E32" i="5"/>
  <c r="E19" i="11"/>
  <c r="F19" i="11" s="1"/>
  <c r="G19" i="11" s="1"/>
  <c r="H19" i="11" s="1"/>
  <c r="N14" i="5"/>
  <c r="B14" i="5" s="1"/>
  <c r="N20" i="5"/>
  <c r="P11" i="4" s="1"/>
  <c r="K37" i="5"/>
  <c r="J40" i="5"/>
  <c r="K40" i="5" s="1"/>
  <c r="M25" i="4" s="1"/>
  <c r="D41" i="12"/>
  <c r="C41" i="12"/>
  <c r="G41" i="12"/>
  <c r="F41" i="12"/>
  <c r="E41" i="12"/>
  <c r="D22" i="12"/>
  <c r="F22" i="12"/>
  <c r="G22" i="12"/>
  <c r="E22" i="12"/>
  <c r="G72" i="15"/>
  <c r="G53" i="15"/>
  <c r="D82" i="15"/>
  <c r="G42" i="15"/>
  <c r="G50" i="15"/>
  <c r="G70" i="15"/>
  <c r="G71" i="15"/>
  <c r="G75" i="15"/>
  <c r="H82" i="15"/>
  <c r="L82" i="15"/>
  <c r="N82" i="15"/>
  <c r="G21" i="11"/>
  <c r="F21" i="11"/>
  <c r="H21" i="11"/>
  <c r="D21" i="11"/>
  <c r="E21" i="11"/>
  <c r="C21" i="11"/>
  <c r="H81" i="11"/>
  <c r="D81" i="11"/>
  <c r="G81" i="11"/>
  <c r="C81" i="11"/>
  <c r="E81" i="11"/>
  <c r="F81" i="11"/>
  <c r="F82" i="11"/>
  <c r="E82" i="11"/>
  <c r="G82" i="11"/>
  <c r="C82" i="11"/>
  <c r="H82" i="11"/>
  <c r="D82" i="11"/>
  <c r="E61" i="12"/>
  <c r="D61" i="12"/>
  <c r="F61" i="12"/>
  <c r="C61" i="12"/>
  <c r="G61" i="12"/>
  <c r="E62" i="11"/>
  <c r="H62" i="11"/>
  <c r="D62" i="11"/>
  <c r="F62" i="11"/>
  <c r="G62" i="11"/>
  <c r="C62" i="11"/>
  <c r="D79" i="12"/>
  <c r="E79" i="12" s="1"/>
  <c r="F79" i="12" s="1"/>
  <c r="G79" i="12" s="1"/>
  <c r="B18" i="12"/>
  <c r="G61" i="11"/>
  <c r="C61" i="11"/>
  <c r="F61" i="11"/>
  <c r="H61" i="11"/>
  <c r="D61" i="11"/>
  <c r="E61" i="11"/>
  <c r="D42" i="12"/>
  <c r="F42" i="12"/>
  <c r="G42" i="12"/>
  <c r="C42" i="12"/>
  <c r="E42" i="12"/>
  <c r="E76" i="5"/>
  <c r="E75" i="5" s="1"/>
  <c r="H10" i="5"/>
  <c r="H9" i="5" s="1"/>
  <c r="B18" i="11"/>
  <c r="N12" i="5"/>
  <c r="B17" i="13"/>
  <c r="D21" i="12"/>
  <c r="G21" i="12"/>
  <c r="F21" i="12"/>
  <c r="E21" i="12"/>
  <c r="H18" i="5"/>
  <c r="J9" i="4" s="1"/>
  <c r="F101" i="11"/>
  <c r="E101" i="11"/>
  <c r="G101" i="11"/>
  <c r="C101" i="11"/>
  <c r="H101" i="11"/>
  <c r="D101" i="11"/>
  <c r="H102" i="11"/>
  <c r="D102" i="11"/>
  <c r="G102" i="11"/>
  <c r="C102" i="11"/>
  <c r="E102" i="11"/>
  <c r="F102" i="11"/>
  <c r="F80" i="13"/>
  <c r="E80" i="13"/>
  <c r="G80" i="13"/>
  <c r="C80" i="13"/>
  <c r="H80" i="13"/>
  <c r="D80" i="13"/>
  <c r="G81" i="12"/>
  <c r="C81" i="12"/>
  <c r="F81" i="12"/>
  <c r="D81" i="12"/>
  <c r="E81" i="12"/>
  <c r="B82" i="12"/>
  <c r="K82" i="5"/>
  <c r="F61" i="13"/>
  <c r="E61" i="13"/>
  <c r="G61" i="13"/>
  <c r="C61" i="13"/>
  <c r="H61" i="13"/>
  <c r="D61" i="13"/>
  <c r="B62" i="13"/>
  <c r="N60" i="5"/>
  <c r="B38" i="12"/>
  <c r="G42" i="13"/>
  <c r="C42" i="13"/>
  <c r="F42" i="13"/>
  <c r="H42" i="13"/>
  <c r="D42" i="13"/>
  <c r="E42" i="13"/>
  <c r="K21" i="23"/>
  <c r="K19" i="23" s="1"/>
  <c r="K18" i="23" s="1"/>
  <c r="K23" i="23" s="1"/>
  <c r="M17" i="4" s="1"/>
  <c r="M18" i="4" s="1"/>
  <c r="K31" i="23"/>
  <c r="K29" i="23" s="1"/>
  <c r="B39" i="11"/>
  <c r="C39" i="11" s="1"/>
  <c r="D39" i="11" s="1"/>
  <c r="E39" i="11" s="1"/>
  <c r="F39" i="11" s="1"/>
  <c r="G39" i="11" s="1"/>
  <c r="H39" i="11" s="1"/>
  <c r="B99" i="12"/>
  <c r="C99" i="12" s="1"/>
  <c r="D99" i="12" s="1"/>
  <c r="E99" i="12" s="1"/>
  <c r="F99" i="12" s="1"/>
  <c r="G99" i="12" s="1"/>
  <c r="F105" i="13"/>
  <c r="E105" i="13"/>
  <c r="G105" i="13"/>
  <c r="C105" i="13"/>
  <c r="H105" i="13"/>
  <c r="D105" i="13"/>
  <c r="H59" i="13"/>
  <c r="D59" i="13"/>
  <c r="G59" i="13"/>
  <c r="C59" i="13"/>
  <c r="E59" i="13"/>
  <c r="F59" i="13"/>
  <c r="H32" i="5"/>
  <c r="H31" i="5" s="1"/>
  <c r="E34" i="5"/>
  <c r="G40" i="13"/>
  <c r="C40" i="13"/>
  <c r="F40" i="13"/>
  <c r="H40" i="13"/>
  <c r="D40" i="13"/>
  <c r="E40" i="13"/>
  <c r="E41" i="13"/>
  <c r="H41" i="13"/>
  <c r="D41" i="13"/>
  <c r="F41" i="13"/>
  <c r="G41" i="13"/>
  <c r="C41" i="13"/>
  <c r="B38" i="11"/>
  <c r="B98" i="12"/>
  <c r="H101" i="13"/>
  <c r="D101" i="13"/>
  <c r="G101" i="13"/>
  <c r="C101" i="13"/>
  <c r="E101" i="13"/>
  <c r="F101" i="13"/>
  <c r="H76" i="5"/>
  <c r="H75" i="5" s="1"/>
  <c r="H82" i="13"/>
  <c r="D82" i="13"/>
  <c r="G82" i="13"/>
  <c r="C82" i="13"/>
  <c r="E82" i="13"/>
  <c r="F82" i="13"/>
  <c r="N81" i="5"/>
  <c r="F83" i="13"/>
  <c r="E83" i="13"/>
  <c r="G83" i="13"/>
  <c r="C83" i="13"/>
  <c r="D83" i="13"/>
  <c r="H83" i="13"/>
  <c r="F63" i="13"/>
  <c r="E63" i="13"/>
  <c r="G63" i="13"/>
  <c r="C63" i="13"/>
  <c r="H63" i="13"/>
  <c r="D63" i="13"/>
  <c r="K32" i="23"/>
  <c r="K52" i="23"/>
  <c r="K48" i="23" s="1"/>
  <c r="K53" i="23" s="1"/>
  <c r="M65" i="4" s="1"/>
  <c r="D62" i="5"/>
  <c r="D64" i="5" s="1"/>
  <c r="E64" i="5" s="1"/>
  <c r="G43" i="4" s="1"/>
  <c r="G62" i="5"/>
  <c r="G64" i="5" s="1"/>
  <c r="G65" i="5" s="1"/>
  <c r="J64" i="5"/>
  <c r="J65" i="5" s="1"/>
  <c r="K65" i="5" s="1"/>
  <c r="M44" i="4" s="1"/>
  <c r="M64" i="5"/>
  <c r="M106" i="5"/>
  <c r="M108" i="5" s="1"/>
  <c r="M109" i="5" s="1"/>
  <c r="M110" i="5" s="1"/>
  <c r="F103" i="13"/>
  <c r="E103" i="13"/>
  <c r="G103" i="13"/>
  <c r="C103" i="13"/>
  <c r="H103" i="13"/>
  <c r="D103" i="13"/>
  <c r="H104" i="13"/>
  <c r="D104" i="13"/>
  <c r="G104" i="13"/>
  <c r="C104" i="13"/>
  <c r="E104" i="13"/>
  <c r="F104" i="13"/>
  <c r="H78" i="5"/>
  <c r="H84" i="13"/>
  <c r="D84" i="13"/>
  <c r="G84" i="13"/>
  <c r="C84" i="13"/>
  <c r="E84" i="13"/>
  <c r="F84" i="13"/>
  <c r="K56" i="5"/>
  <c r="H59" i="5"/>
  <c r="E38" i="13"/>
  <c r="H38" i="13"/>
  <c r="D38" i="13"/>
  <c r="F38" i="13"/>
  <c r="G38" i="13"/>
  <c r="C38" i="13"/>
  <c r="N48" i="23"/>
  <c r="N53" i="23" s="1"/>
  <c r="P65" i="4" s="1"/>
  <c r="P66" i="4" s="1"/>
  <c r="P67" i="4" s="1"/>
  <c r="H41" i="23"/>
  <c r="H39" i="23" s="1"/>
  <c r="H38" i="23" s="1"/>
  <c r="H43" i="23" s="1"/>
  <c r="J49" i="4" s="1"/>
  <c r="J50" i="4" s="1"/>
  <c r="J51" i="4" s="1"/>
  <c r="N41" i="23"/>
  <c r="N39" i="23" s="1"/>
  <c r="N38" i="23" s="1"/>
  <c r="N43" i="23" s="1"/>
  <c r="P49" i="4" s="1"/>
  <c r="B59" i="12"/>
  <c r="C59" i="12" s="1"/>
  <c r="D59" i="12" s="1"/>
  <c r="E59" i="12" s="1"/>
  <c r="F59" i="12" s="1"/>
  <c r="G59" i="12" s="1"/>
  <c r="O82" i="4"/>
  <c r="E81" i="4"/>
  <c r="E82" i="4" s="1"/>
  <c r="H81" i="4"/>
  <c r="H82" i="4" s="1"/>
  <c r="K81" i="4"/>
  <c r="K82" i="4" s="1"/>
  <c r="N81" i="4"/>
  <c r="N82" i="4" s="1"/>
  <c r="C22" i="12"/>
  <c r="C23" i="12"/>
  <c r="C60" i="8" s="1"/>
  <c r="C27" i="12"/>
  <c r="C28" i="12"/>
  <c r="C62" i="8" s="1"/>
  <c r="C26" i="12"/>
  <c r="C19" i="12"/>
  <c r="D19" i="12" s="1"/>
  <c r="E19" i="12" s="1"/>
  <c r="F19" i="12" s="1"/>
  <c r="G19" i="12" s="1"/>
  <c r="C25" i="12"/>
  <c r="C21" i="12"/>
  <c r="C26" i="10"/>
  <c r="C24" i="10"/>
  <c r="C25" i="10"/>
  <c r="I18" i="4"/>
  <c r="O34" i="4"/>
  <c r="L50" i="4"/>
  <c r="F18" i="4"/>
  <c r="C18" i="4"/>
  <c r="N63" i="4"/>
  <c r="H31" i="4"/>
  <c r="N31" i="4"/>
  <c r="H79" i="4"/>
  <c r="H63" i="4"/>
  <c r="H47" i="4"/>
  <c r="N15" i="4"/>
  <c r="H15" i="4"/>
  <c r="H48" i="23"/>
  <c r="H53" i="23" s="1"/>
  <c r="J65" i="4" s="1"/>
  <c r="J66" i="4" s="1"/>
  <c r="J67" i="4" s="1"/>
  <c r="H28" i="23"/>
  <c r="H33" i="23" s="1"/>
  <c r="J33" i="4" s="1"/>
  <c r="J34" i="4" s="1"/>
  <c r="H18" i="23"/>
  <c r="H23" i="23" s="1"/>
  <c r="J17" i="4" s="1"/>
  <c r="B52" i="23"/>
  <c r="E49" i="23"/>
  <c r="B49" i="23" s="1"/>
  <c r="E39" i="23"/>
  <c r="N31" i="23"/>
  <c r="N29" i="23" s="1"/>
  <c r="N28" i="23" s="1"/>
  <c r="N33" i="23" s="1"/>
  <c r="P33" i="4" s="1"/>
  <c r="N21" i="23"/>
  <c r="N19" i="23" s="1"/>
  <c r="N18" i="23" s="1"/>
  <c r="N23" i="23" s="1"/>
  <c r="P17" i="4" s="1"/>
  <c r="B51" i="23"/>
  <c r="K38" i="23"/>
  <c r="K43" i="23" s="1"/>
  <c r="M49" i="4" s="1"/>
  <c r="M50" i="4" s="1"/>
  <c r="M51" i="4" s="1"/>
  <c r="E28" i="23"/>
  <c r="K11" i="23"/>
  <c r="K9" i="23" s="1"/>
  <c r="N12" i="23"/>
  <c r="N8" i="23" s="1"/>
  <c r="N13" i="23" s="1"/>
  <c r="K12" i="23"/>
  <c r="K104" i="5"/>
  <c r="E12" i="23"/>
  <c r="B10" i="23"/>
  <c r="B24" i="5"/>
  <c r="D15" i="4" s="1"/>
  <c r="E20" i="5"/>
  <c r="N77" i="5"/>
  <c r="N75" i="5" s="1"/>
  <c r="H103" i="5"/>
  <c r="K15" i="5"/>
  <c r="K103" i="5"/>
  <c r="G106" i="5"/>
  <c r="G108" i="5" s="1"/>
  <c r="H108" i="5" s="1"/>
  <c r="J75" i="4" s="1"/>
  <c r="E78" i="5"/>
  <c r="H12" i="5"/>
  <c r="K12" i="5"/>
  <c r="E16" i="5"/>
  <c r="H54" i="5"/>
  <c r="H53" i="5" s="1"/>
  <c r="N11" i="5"/>
  <c r="N9" i="5" s="1"/>
  <c r="H15" i="5"/>
  <c r="K38" i="5"/>
  <c r="E104" i="5"/>
  <c r="N99" i="5"/>
  <c r="N97" i="5" s="1"/>
  <c r="N104" i="5"/>
  <c r="K78" i="5"/>
  <c r="K77" i="5"/>
  <c r="N78" i="5"/>
  <c r="H81" i="5"/>
  <c r="K59" i="5"/>
  <c r="N55" i="5"/>
  <c r="N53" i="5" s="1"/>
  <c r="N37" i="5"/>
  <c r="E38" i="5"/>
  <c r="N102" i="5"/>
  <c r="E103" i="5"/>
  <c r="H104" i="5"/>
  <c r="J84" i="5"/>
  <c r="J86" i="5" s="1"/>
  <c r="K81" i="5"/>
  <c r="M84" i="5"/>
  <c r="M86" i="5" s="1"/>
  <c r="N82" i="5"/>
  <c r="N58" i="5"/>
  <c r="E59" i="5"/>
  <c r="D42" i="5"/>
  <c r="E37" i="5"/>
  <c r="N36" i="5"/>
  <c r="G42" i="5"/>
  <c r="H38" i="5"/>
  <c r="O41" i="15"/>
  <c r="O38" i="15"/>
  <c r="M38" i="15"/>
  <c r="L64" i="15"/>
  <c r="O64" i="15" s="1"/>
  <c r="M41" i="15"/>
  <c r="O29" i="15"/>
  <c r="O54" i="15"/>
  <c r="M54" i="15"/>
  <c r="J82" i="15"/>
  <c r="K53" i="15"/>
  <c r="J29" i="15"/>
  <c r="K29" i="15" s="1"/>
  <c r="J69" i="15"/>
  <c r="J64" i="15"/>
  <c r="K24" i="15"/>
  <c r="M74" i="15"/>
  <c r="K38" i="15"/>
  <c r="K70" i="15"/>
  <c r="H69" i="15"/>
  <c r="I54" i="15"/>
  <c r="H64" i="15"/>
  <c r="K32" i="15"/>
  <c r="I42" i="15"/>
  <c r="I70" i="15"/>
  <c r="K33" i="15"/>
  <c r="I41" i="15"/>
  <c r="I80" i="15"/>
  <c r="C79" i="15"/>
  <c r="D79" i="15"/>
  <c r="I38" i="15"/>
  <c r="G38" i="15"/>
  <c r="D69" i="15"/>
  <c r="G32" i="15"/>
  <c r="I67" i="15"/>
  <c r="I50" i="15"/>
  <c r="E69" i="15"/>
  <c r="F69" i="15"/>
  <c r="I33" i="15"/>
  <c r="C69" i="15"/>
  <c r="O68" i="15"/>
  <c r="O73" i="15"/>
  <c r="M68" i="15"/>
  <c r="M73" i="15"/>
  <c r="K68" i="15"/>
  <c r="K73" i="15"/>
  <c r="I73" i="15"/>
  <c r="I81" i="15"/>
  <c r="I75" i="15"/>
  <c r="I71" i="15"/>
  <c r="C24" i="12" l="1"/>
  <c r="C61" i="8" s="1"/>
  <c r="E104" i="12"/>
  <c r="E18" i="12"/>
  <c r="F18" i="12"/>
  <c r="G18" i="12"/>
  <c r="D18" i="12"/>
  <c r="C18" i="12"/>
  <c r="D98" i="12"/>
  <c r="C98" i="12"/>
  <c r="E98" i="12"/>
  <c r="F98" i="12"/>
  <c r="G98" i="12"/>
  <c r="F38" i="12"/>
  <c r="D38" i="12"/>
  <c r="C38" i="12"/>
  <c r="E38" i="12"/>
  <c r="G38" i="12"/>
  <c r="F18" i="11"/>
  <c r="H18" i="11"/>
  <c r="D18" i="11"/>
  <c r="C18" i="11"/>
  <c r="E18" i="11"/>
  <c r="G18" i="11"/>
  <c r="F38" i="11"/>
  <c r="G38" i="11"/>
  <c r="D38" i="11"/>
  <c r="H38" i="11"/>
  <c r="E38" i="11"/>
  <c r="C38" i="11"/>
  <c r="E48" i="10"/>
  <c r="D83" i="10"/>
  <c r="F9" i="8" s="1"/>
  <c r="D59" i="10"/>
  <c r="D56" i="10" s="1"/>
  <c r="D19" i="10"/>
  <c r="D99" i="10"/>
  <c r="D96" i="10" s="1"/>
  <c r="G7" i="8" s="1"/>
  <c r="C23" i="10"/>
  <c r="F48" i="10"/>
  <c r="F83" i="10"/>
  <c r="F19" i="10"/>
  <c r="F59" i="10"/>
  <c r="F56" i="10" s="1"/>
  <c r="E23" i="10"/>
  <c r="H112" i="13"/>
  <c r="C112" i="13"/>
  <c r="C107" i="13" s="1"/>
  <c r="G112" i="13"/>
  <c r="G107" i="13" s="1"/>
  <c r="D112" i="13"/>
  <c r="D107" i="13" s="1"/>
  <c r="E112" i="13"/>
  <c r="G89" i="8" s="1"/>
  <c r="F112" i="13"/>
  <c r="F107" i="13" s="1"/>
  <c r="H107" i="13"/>
  <c r="E107" i="13"/>
  <c r="G87" i="8" s="1"/>
  <c r="F91" i="13"/>
  <c r="D91" i="13"/>
  <c r="H91" i="13"/>
  <c r="H86" i="13" s="1"/>
  <c r="E91" i="13"/>
  <c r="F89" i="8" s="1"/>
  <c r="C91" i="13"/>
  <c r="G91" i="13"/>
  <c r="G86" i="13" s="1"/>
  <c r="C86" i="13"/>
  <c r="F86" i="13"/>
  <c r="D86" i="13"/>
  <c r="C65" i="13"/>
  <c r="G65" i="13"/>
  <c r="H65" i="13"/>
  <c r="D64" i="12"/>
  <c r="F65" i="13"/>
  <c r="D65" i="13"/>
  <c r="F49" i="13"/>
  <c r="F44" i="13" s="1"/>
  <c r="H49" i="13"/>
  <c r="D49" i="13"/>
  <c r="D44" i="13" s="1"/>
  <c r="D87" i="8" s="1"/>
  <c r="C49" i="13"/>
  <c r="E49" i="13"/>
  <c r="D89" i="8" s="1"/>
  <c r="G49" i="13"/>
  <c r="G44" i="13" s="1"/>
  <c r="H44" i="13"/>
  <c r="C44" i="13"/>
  <c r="E28" i="13"/>
  <c r="F28" i="13"/>
  <c r="F23" i="13" s="1"/>
  <c r="H28" i="13"/>
  <c r="H23" i="13" s="1"/>
  <c r="G28" i="13"/>
  <c r="G23" i="13" s="1"/>
  <c r="D28" i="13"/>
  <c r="D23" i="13" s="1"/>
  <c r="C28" i="13"/>
  <c r="C23" i="13" s="1"/>
  <c r="C64" i="12"/>
  <c r="E61" i="8" s="1"/>
  <c r="G64" i="12"/>
  <c r="H13" i="5"/>
  <c r="G44" i="12"/>
  <c r="F24" i="12"/>
  <c r="D104" i="12"/>
  <c r="C44" i="12"/>
  <c r="D61" i="8" s="1"/>
  <c r="D84" i="12"/>
  <c r="F104" i="12"/>
  <c r="G24" i="12"/>
  <c r="E84" i="12"/>
  <c r="E44" i="12"/>
  <c r="D44" i="12"/>
  <c r="E64" i="12"/>
  <c r="D24" i="12"/>
  <c r="F84" i="12"/>
  <c r="C104" i="12"/>
  <c r="G61" i="8" s="1"/>
  <c r="F44" i="12"/>
  <c r="E24" i="12"/>
  <c r="G104" i="12"/>
  <c r="F64" i="12"/>
  <c r="H29" i="11"/>
  <c r="H24" i="11" s="1"/>
  <c r="G62" i="12"/>
  <c r="H79" i="5"/>
  <c r="B46" i="5"/>
  <c r="D31" i="4" s="1"/>
  <c r="E62" i="12"/>
  <c r="E60" i="12" s="1"/>
  <c r="E57" i="12" s="1"/>
  <c r="E71" i="12" s="1"/>
  <c r="E92" i="12" s="1"/>
  <c r="G29" i="11"/>
  <c r="C37" i="8" s="1"/>
  <c r="J110" i="5"/>
  <c r="J111" i="5" s="1"/>
  <c r="K111" i="5" s="1"/>
  <c r="M78" i="4" s="1"/>
  <c r="H57" i="5"/>
  <c r="E62" i="5"/>
  <c r="G41" i="4" s="1"/>
  <c r="J66" i="5"/>
  <c r="J67" i="5" s="1"/>
  <c r="K67" i="5" s="1"/>
  <c r="M46" i="4" s="1"/>
  <c r="K101" i="5"/>
  <c r="M69" i="15"/>
  <c r="G20" i="12"/>
  <c r="N18" i="5"/>
  <c r="P9" i="4" s="1"/>
  <c r="H20" i="5"/>
  <c r="J11" i="4" s="1"/>
  <c r="K57" i="5"/>
  <c r="K22" i="5"/>
  <c r="H109" i="11"/>
  <c r="H104" i="11" s="1"/>
  <c r="K20" i="5"/>
  <c r="M11" i="4" s="1"/>
  <c r="K106" i="5"/>
  <c r="M73" i="4" s="1"/>
  <c r="K108" i="5"/>
  <c r="M75" i="4" s="1"/>
  <c r="I82" i="15"/>
  <c r="C22" i="11"/>
  <c r="C20" i="11" s="1"/>
  <c r="B60" i="5"/>
  <c r="B34" i="5"/>
  <c r="H87" i="5"/>
  <c r="J60" i="4" s="1"/>
  <c r="E13" i="5"/>
  <c r="J42" i="5"/>
  <c r="J43" i="5" s="1"/>
  <c r="K43" i="5" s="1"/>
  <c r="M28" i="4" s="1"/>
  <c r="H84" i="5"/>
  <c r="J57" i="4" s="1"/>
  <c r="B90" i="5"/>
  <c r="D63" i="4" s="1"/>
  <c r="E63" i="4" s="1"/>
  <c r="B68" i="5"/>
  <c r="D47" i="4" s="1"/>
  <c r="E47" i="4" s="1"/>
  <c r="D20" i="12"/>
  <c r="K18" i="5"/>
  <c r="M9" i="4" s="1"/>
  <c r="F29" i="11"/>
  <c r="F24" i="11" s="1"/>
  <c r="B33" i="5"/>
  <c r="N62" i="5"/>
  <c r="P41" i="4" s="1"/>
  <c r="B16" i="5"/>
  <c r="B112" i="5"/>
  <c r="D79" i="4" s="1"/>
  <c r="E79" i="4" s="1"/>
  <c r="C62" i="12"/>
  <c r="C60" i="12" s="1"/>
  <c r="C57" i="12" s="1"/>
  <c r="E59" i="8" s="1"/>
  <c r="O69" i="15"/>
  <c r="E29" i="11"/>
  <c r="E24" i="11" s="1"/>
  <c r="D29" i="11"/>
  <c r="D24" i="11" s="1"/>
  <c r="F79" i="15"/>
  <c r="G79" i="15" s="1"/>
  <c r="F62" i="12"/>
  <c r="F60" i="12" s="1"/>
  <c r="F57" i="12" s="1"/>
  <c r="F71" i="12" s="1"/>
  <c r="H64" i="5"/>
  <c r="J43" i="4" s="1"/>
  <c r="B82" i="5"/>
  <c r="H62" i="5"/>
  <c r="J41" i="4" s="1"/>
  <c r="H106" i="5"/>
  <c r="J73" i="4" s="1"/>
  <c r="K79" i="5"/>
  <c r="K35" i="5"/>
  <c r="C81" i="13"/>
  <c r="C78" i="13" s="1"/>
  <c r="E20" i="12"/>
  <c r="G82" i="15"/>
  <c r="B11" i="5"/>
  <c r="B39" i="23"/>
  <c r="C39" i="13"/>
  <c r="C36" i="13" s="1"/>
  <c r="B12" i="5"/>
  <c r="I69" i="15"/>
  <c r="D65" i="5"/>
  <c r="E108" i="5"/>
  <c r="G75" i="4" s="1"/>
  <c r="N106" i="5"/>
  <c r="P73" i="4" s="1"/>
  <c r="E106" i="5"/>
  <c r="G73" i="4" s="1"/>
  <c r="H52" i="5"/>
  <c r="J40" i="4" s="1"/>
  <c r="E48" i="23"/>
  <c r="B48" i="23" s="1"/>
  <c r="Q65" i="4"/>
  <c r="Q66" i="4" s="1"/>
  <c r="D102" i="13"/>
  <c r="D99" i="13" s="1"/>
  <c r="G39" i="13"/>
  <c r="G36" i="13" s="1"/>
  <c r="H22" i="11"/>
  <c r="H20" i="11" s="1"/>
  <c r="E22" i="11"/>
  <c r="E20" i="11" s="1"/>
  <c r="G100" i="12"/>
  <c r="D109" i="11"/>
  <c r="D104" i="11" s="1"/>
  <c r="G109" i="11"/>
  <c r="G37" i="8" s="1"/>
  <c r="K65" i="4"/>
  <c r="K66" i="4" s="1"/>
  <c r="D22" i="11"/>
  <c r="D20" i="11" s="1"/>
  <c r="F22" i="11"/>
  <c r="F20" i="11" s="1"/>
  <c r="F109" i="11"/>
  <c r="F104" i="11" s="1"/>
  <c r="E109" i="11"/>
  <c r="E104" i="11" s="1"/>
  <c r="E39" i="13"/>
  <c r="E36" i="13" s="1"/>
  <c r="D85" i="8" s="1"/>
  <c r="E80" i="11"/>
  <c r="E77" i="11" s="1"/>
  <c r="F100" i="12"/>
  <c r="C100" i="12"/>
  <c r="O82" i="15"/>
  <c r="M65" i="5"/>
  <c r="M66" i="5" s="1"/>
  <c r="M67" i="5" s="1"/>
  <c r="N67" i="5" s="1"/>
  <c r="P46" i="4" s="1"/>
  <c r="N64" i="5"/>
  <c r="P43" i="4" s="1"/>
  <c r="H35" i="5"/>
  <c r="H30" i="5" s="1"/>
  <c r="J24" i="4" s="1"/>
  <c r="C20" i="12"/>
  <c r="K33" i="4"/>
  <c r="K34" i="4" s="1"/>
  <c r="E102" i="13"/>
  <c r="E99" i="13" s="1"/>
  <c r="G85" i="8" s="1"/>
  <c r="G69" i="15"/>
  <c r="N84" i="5"/>
  <c r="P57" i="4" s="1"/>
  <c r="H88" i="5"/>
  <c r="J61" i="4" s="1"/>
  <c r="H101" i="5"/>
  <c r="H96" i="5" s="1"/>
  <c r="J72" i="4" s="1"/>
  <c r="H74" i="5"/>
  <c r="J56" i="4" s="1"/>
  <c r="H86" i="5"/>
  <c r="J59" i="4" s="1"/>
  <c r="F102" i="13"/>
  <c r="F99" i="13" s="1"/>
  <c r="G81" i="13"/>
  <c r="G78" i="13" s="1"/>
  <c r="H100" i="11"/>
  <c r="H97" i="11" s="1"/>
  <c r="D60" i="11"/>
  <c r="D57" i="11" s="1"/>
  <c r="G60" i="11"/>
  <c r="G57" i="11" s="1"/>
  <c r="E33" i="8" s="1"/>
  <c r="G20" i="11"/>
  <c r="D40" i="11"/>
  <c r="G49" i="12"/>
  <c r="C49" i="12"/>
  <c r="D63" i="8" s="1"/>
  <c r="E49" i="12"/>
  <c r="F49" i="12"/>
  <c r="D49" i="12"/>
  <c r="N13" i="5"/>
  <c r="N8" i="5" s="1"/>
  <c r="P8" i="4" s="1"/>
  <c r="B99" i="5"/>
  <c r="H8" i="5"/>
  <c r="J8" i="4" s="1"/>
  <c r="E89" i="12"/>
  <c r="G89" i="12"/>
  <c r="F89" i="12"/>
  <c r="D89" i="12"/>
  <c r="C89" i="12"/>
  <c r="F63" i="8" s="1"/>
  <c r="D86" i="5"/>
  <c r="D87" i="5" s="1"/>
  <c r="E87" i="5" s="1"/>
  <c r="G60" i="4" s="1"/>
  <c r="G109" i="5"/>
  <c r="G110" i="5" s="1"/>
  <c r="K13" i="5"/>
  <c r="C100" i="11"/>
  <c r="C97" i="11" s="1"/>
  <c r="E29" i="12"/>
  <c r="F29" i="12"/>
  <c r="D29" i="12"/>
  <c r="G29" i="12"/>
  <c r="C29" i="12"/>
  <c r="C63" i="8" s="1"/>
  <c r="F40" i="11"/>
  <c r="G44" i="11"/>
  <c r="D35" i="8" s="1"/>
  <c r="H44" i="11"/>
  <c r="D84" i="11"/>
  <c r="C64" i="11"/>
  <c r="D64" i="11"/>
  <c r="C60" i="11"/>
  <c r="C57" i="11" s="1"/>
  <c r="H40" i="11"/>
  <c r="E40" i="11"/>
  <c r="E44" i="11"/>
  <c r="D44" i="11"/>
  <c r="C84" i="11"/>
  <c r="E64" i="11"/>
  <c r="G84" i="11"/>
  <c r="F35" i="8" s="1"/>
  <c r="F64" i="11"/>
  <c r="C104" i="11"/>
  <c r="F80" i="11"/>
  <c r="F77" i="11" s="1"/>
  <c r="F44" i="11"/>
  <c r="H84" i="11"/>
  <c r="H60" i="11"/>
  <c r="H57" i="11" s="1"/>
  <c r="H80" i="11"/>
  <c r="H77" i="11" s="1"/>
  <c r="C44" i="11"/>
  <c r="F84" i="11"/>
  <c r="E84" i="11"/>
  <c r="G64" i="11"/>
  <c r="E35" i="8" s="1"/>
  <c r="H64" i="11"/>
  <c r="C24" i="11"/>
  <c r="C59" i="10"/>
  <c r="C56" i="10" s="1"/>
  <c r="F99" i="10"/>
  <c r="F96" i="10" s="1"/>
  <c r="F79" i="10"/>
  <c r="F76" i="10" s="1"/>
  <c r="F39" i="10"/>
  <c r="F36" i="10" s="1"/>
  <c r="E103" i="10"/>
  <c r="E63" i="10"/>
  <c r="C39" i="10"/>
  <c r="C36" i="10" s="1"/>
  <c r="E59" i="10"/>
  <c r="E56" i="10" s="1"/>
  <c r="C63" i="10"/>
  <c r="C43" i="10"/>
  <c r="C83" i="10"/>
  <c r="F63" i="10"/>
  <c r="F23" i="10"/>
  <c r="E79" i="10"/>
  <c r="E76" i="10" s="1"/>
  <c r="E39" i="10"/>
  <c r="E36" i="10" s="1"/>
  <c r="D103" i="10"/>
  <c r="G9" i="8" s="1"/>
  <c r="F43" i="10"/>
  <c r="E99" i="10"/>
  <c r="E96" i="10" s="1"/>
  <c r="C79" i="10"/>
  <c r="C76" i="10" s="1"/>
  <c r="F103" i="10"/>
  <c r="D43" i="10"/>
  <c r="D9" i="8" s="1"/>
  <c r="D23" i="10"/>
  <c r="C9" i="8" s="1"/>
  <c r="E83" i="10"/>
  <c r="D63" i="10"/>
  <c r="E9" i="8" s="1"/>
  <c r="C99" i="10"/>
  <c r="C96" i="10" s="1"/>
  <c r="D79" i="10"/>
  <c r="D76" i="10" s="1"/>
  <c r="D39" i="10"/>
  <c r="D36" i="10" s="1"/>
  <c r="C103" i="10"/>
  <c r="E43" i="10"/>
  <c r="E31" i="5"/>
  <c r="M66" i="4"/>
  <c r="M67" i="4" s="1"/>
  <c r="N65" i="4"/>
  <c r="N66" i="4" s="1"/>
  <c r="Q49" i="4"/>
  <c r="Q50" i="4" s="1"/>
  <c r="P50" i="4"/>
  <c r="P51" i="4" s="1"/>
  <c r="M64" i="15"/>
  <c r="M82" i="15"/>
  <c r="L79" i="15"/>
  <c r="O79" i="15" s="1"/>
  <c r="P12" i="4"/>
  <c r="K62" i="5"/>
  <c r="M41" i="4" s="1"/>
  <c r="B21" i="23"/>
  <c r="Q17" i="4"/>
  <c r="Q18" i="4" s="1"/>
  <c r="P18" i="4"/>
  <c r="N49" i="4"/>
  <c r="N50" i="4" s="1"/>
  <c r="N17" i="4"/>
  <c r="N18" i="4" s="1"/>
  <c r="G102" i="13"/>
  <c r="G99" i="13" s="1"/>
  <c r="E81" i="13"/>
  <c r="E78" i="13" s="1"/>
  <c r="F85" i="8" s="1"/>
  <c r="H81" i="13"/>
  <c r="H78" i="13" s="1"/>
  <c r="K28" i="23"/>
  <c r="K33" i="23" s="1"/>
  <c r="M33" i="4" s="1"/>
  <c r="F100" i="11"/>
  <c r="F97" i="11" s="1"/>
  <c r="F20" i="12"/>
  <c r="D60" i="12"/>
  <c r="D57" i="12" s="1"/>
  <c r="D80" i="11"/>
  <c r="D77" i="11" s="1"/>
  <c r="E40" i="12"/>
  <c r="D40" i="12"/>
  <c r="G40" i="11"/>
  <c r="D100" i="12"/>
  <c r="K17" i="4"/>
  <c r="K18" i="4" s="1"/>
  <c r="J18" i="4"/>
  <c r="D39" i="13"/>
  <c r="D36" i="13" s="1"/>
  <c r="B15" i="5"/>
  <c r="N108" i="5"/>
  <c r="P75" i="4" s="1"/>
  <c r="B22" i="23"/>
  <c r="B42" i="23"/>
  <c r="H102" i="13"/>
  <c r="H99" i="13" s="1"/>
  <c r="H114" i="13" s="1"/>
  <c r="H39" i="13"/>
  <c r="H36" i="13" s="1"/>
  <c r="G100" i="11"/>
  <c r="G97" i="11" s="1"/>
  <c r="F60" i="11"/>
  <c r="F57" i="11" s="1"/>
  <c r="C80" i="11"/>
  <c r="C77" i="11" s="1"/>
  <c r="G40" i="12"/>
  <c r="F82" i="12"/>
  <c r="F80" i="12" s="1"/>
  <c r="F77" i="12" s="1"/>
  <c r="E82" i="12"/>
  <c r="E80" i="12" s="1"/>
  <c r="E77" i="12" s="1"/>
  <c r="G82" i="12"/>
  <c r="G80" i="12" s="1"/>
  <c r="G77" i="12" s="1"/>
  <c r="C82" i="12"/>
  <c r="C80" i="12" s="1"/>
  <c r="C77" i="12" s="1"/>
  <c r="F59" i="8" s="1"/>
  <c r="D82" i="12"/>
  <c r="D80" i="12" s="1"/>
  <c r="D77" i="12" s="1"/>
  <c r="G60" i="12"/>
  <c r="G57" i="12" s="1"/>
  <c r="G71" i="12" s="1"/>
  <c r="G92" i="12" s="1"/>
  <c r="F40" i="12"/>
  <c r="K64" i="5"/>
  <c r="M43" i="4" s="1"/>
  <c r="G11" i="4"/>
  <c r="B41" i="23"/>
  <c r="P34" i="4"/>
  <c r="Q33" i="4"/>
  <c r="Q34" i="4" s="1"/>
  <c r="K49" i="4"/>
  <c r="K50" i="4" s="1"/>
  <c r="C102" i="13"/>
  <c r="C99" i="13" s="1"/>
  <c r="F81" i="13"/>
  <c r="F78" i="13" s="1"/>
  <c r="F93" i="13" s="1"/>
  <c r="F115" i="13" s="1"/>
  <c r="D81" i="13"/>
  <c r="D78" i="13" s="1"/>
  <c r="D93" i="13" s="1"/>
  <c r="D115" i="13" s="1"/>
  <c r="F39" i="13"/>
  <c r="F36" i="13" s="1"/>
  <c r="H62" i="13"/>
  <c r="H60" i="13" s="1"/>
  <c r="H57" i="13" s="1"/>
  <c r="H72" i="13" s="1"/>
  <c r="H94" i="13" s="1"/>
  <c r="D62" i="13"/>
  <c r="D60" i="13" s="1"/>
  <c r="D57" i="13" s="1"/>
  <c r="G62" i="13"/>
  <c r="C62" i="13"/>
  <c r="C60" i="13" s="1"/>
  <c r="C57" i="13" s="1"/>
  <c r="C72" i="13" s="1"/>
  <c r="C94" i="13" s="1"/>
  <c r="E62" i="13"/>
  <c r="E60" i="13" s="1"/>
  <c r="E57" i="13" s="1"/>
  <c r="E85" i="8" s="1"/>
  <c r="F62" i="13"/>
  <c r="F60" i="13" s="1"/>
  <c r="F57" i="13" s="1"/>
  <c r="F72" i="13" s="1"/>
  <c r="F94" i="13" s="1"/>
  <c r="G60" i="13"/>
  <c r="G57" i="13" s="1"/>
  <c r="D100" i="11"/>
  <c r="D97" i="11" s="1"/>
  <c r="E100" i="11"/>
  <c r="E97" i="11" s="1"/>
  <c r="E17" i="13"/>
  <c r="F17" i="13"/>
  <c r="D17" i="13"/>
  <c r="H17" i="13"/>
  <c r="G17" i="13"/>
  <c r="C17" i="13"/>
  <c r="E60" i="11"/>
  <c r="E57" i="11" s="1"/>
  <c r="G80" i="11"/>
  <c r="G77" i="11" s="1"/>
  <c r="K98" i="5"/>
  <c r="K97" i="5" s="1"/>
  <c r="K54" i="5"/>
  <c r="K53" i="5" s="1"/>
  <c r="K76" i="5"/>
  <c r="K75" i="5" s="1"/>
  <c r="K32" i="5"/>
  <c r="K31" i="5" s="1"/>
  <c r="K10" i="5"/>
  <c r="C40" i="12"/>
  <c r="C40" i="11"/>
  <c r="E100" i="12"/>
  <c r="E21" i="13"/>
  <c r="E18" i="13" s="1"/>
  <c r="F21" i="13"/>
  <c r="F18" i="13" s="1"/>
  <c r="D21" i="13"/>
  <c r="D18" i="13" s="1"/>
  <c r="H21" i="13"/>
  <c r="H18" i="13" s="1"/>
  <c r="G21" i="13"/>
  <c r="G18" i="13" s="1"/>
  <c r="G15" i="13" s="1"/>
  <c r="G30" i="13" s="1"/>
  <c r="C21" i="13"/>
  <c r="C18" i="13" s="1"/>
  <c r="E15" i="4"/>
  <c r="E38" i="23"/>
  <c r="B38" i="23" s="1"/>
  <c r="B31" i="23"/>
  <c r="B19" i="23"/>
  <c r="B32" i="23"/>
  <c r="B29" i="23"/>
  <c r="E33" i="23"/>
  <c r="B18" i="23"/>
  <c r="E23" i="23"/>
  <c r="K8" i="23"/>
  <c r="K13" i="23" s="1"/>
  <c r="B55" i="5"/>
  <c r="B78" i="5"/>
  <c r="E8" i="5"/>
  <c r="G8" i="4" s="1"/>
  <c r="E21" i="5"/>
  <c r="G12" i="4" s="1"/>
  <c r="B81" i="5"/>
  <c r="B100" i="5"/>
  <c r="N109" i="5"/>
  <c r="P76" i="4" s="1"/>
  <c r="B77" i="5"/>
  <c r="B56" i="5"/>
  <c r="E40" i="5"/>
  <c r="G25" i="4" s="1"/>
  <c r="B103" i="5"/>
  <c r="E101" i="5"/>
  <c r="E96" i="5" s="1"/>
  <c r="G72" i="4" s="1"/>
  <c r="B104" i="5"/>
  <c r="M111" i="5"/>
  <c r="N111" i="5" s="1"/>
  <c r="P78" i="4" s="1"/>
  <c r="N110" i="5"/>
  <c r="E109" i="5"/>
  <c r="G76" i="4" s="1"/>
  <c r="B102" i="5"/>
  <c r="N101" i="5"/>
  <c r="N96" i="5" s="1"/>
  <c r="P72" i="4" s="1"/>
  <c r="E110" i="5"/>
  <c r="G77" i="4" s="1"/>
  <c r="J87" i="5"/>
  <c r="K86" i="5"/>
  <c r="M59" i="4" s="1"/>
  <c r="N79" i="5"/>
  <c r="N74" i="5" s="1"/>
  <c r="P56" i="4" s="1"/>
  <c r="M87" i="5"/>
  <c r="N86" i="5"/>
  <c r="P59" i="4" s="1"/>
  <c r="E74" i="5"/>
  <c r="G56" i="4" s="1"/>
  <c r="K84" i="5"/>
  <c r="B59" i="5"/>
  <c r="E57" i="5"/>
  <c r="G66" i="5"/>
  <c r="H65" i="5"/>
  <c r="B58" i="5"/>
  <c r="N57" i="5"/>
  <c r="N52" i="5" s="1"/>
  <c r="P40" i="4" s="1"/>
  <c r="B36" i="5"/>
  <c r="N35" i="5"/>
  <c r="N30" i="5" s="1"/>
  <c r="P24" i="4" s="1"/>
  <c r="N40" i="5"/>
  <c r="P25" i="4" s="1"/>
  <c r="B38" i="5"/>
  <c r="G43" i="5"/>
  <c r="H42" i="5"/>
  <c r="J27" i="4" s="1"/>
  <c r="B37" i="5"/>
  <c r="E35" i="5"/>
  <c r="H40" i="5"/>
  <c r="J25" i="4" s="1"/>
  <c r="D43" i="5"/>
  <c r="E42" i="5"/>
  <c r="G27" i="4" s="1"/>
  <c r="H21" i="5"/>
  <c r="K82" i="15"/>
  <c r="K69" i="15"/>
  <c r="M29" i="15"/>
  <c r="J79" i="15"/>
  <c r="I64" i="15"/>
  <c r="K64" i="15"/>
  <c r="H79" i="15"/>
  <c r="E58" i="8" l="1"/>
  <c r="C17" i="12"/>
  <c r="C59" i="8" s="1"/>
  <c r="C58" i="8" s="1"/>
  <c r="C90" i="10"/>
  <c r="F90" i="10"/>
  <c r="F70" i="10"/>
  <c r="E110" i="10"/>
  <c r="F114" i="13"/>
  <c r="G93" i="13"/>
  <c r="G115" i="13" s="1"/>
  <c r="C93" i="13"/>
  <c r="C115" i="13" s="1"/>
  <c r="E86" i="13"/>
  <c r="F87" i="8" s="1"/>
  <c r="D72" i="13"/>
  <c r="D94" i="13" s="1"/>
  <c r="G72" i="13"/>
  <c r="G94" i="13" s="1"/>
  <c r="C51" i="13"/>
  <c r="C73" i="13" s="1"/>
  <c r="G24" i="11"/>
  <c r="C35" i="8" s="1"/>
  <c r="C114" i="13"/>
  <c r="D114" i="13"/>
  <c r="G114" i="13"/>
  <c r="H93" i="13"/>
  <c r="H115" i="13" s="1"/>
  <c r="D71" i="12"/>
  <c r="D92" i="12" s="1"/>
  <c r="D51" i="13"/>
  <c r="D73" i="13" s="1"/>
  <c r="H51" i="13"/>
  <c r="G51" i="13"/>
  <c r="G73" i="13" s="1"/>
  <c r="F51" i="13"/>
  <c r="E44" i="13"/>
  <c r="E23" i="13"/>
  <c r="C71" i="12"/>
  <c r="C92" i="12" s="1"/>
  <c r="K66" i="5"/>
  <c r="M45" i="4" s="1"/>
  <c r="K52" i="5"/>
  <c r="M40" i="4" s="1"/>
  <c r="K110" i="5"/>
  <c r="M77" i="4" s="1"/>
  <c r="J44" i="5"/>
  <c r="K44" i="5" s="1"/>
  <c r="K42" i="5"/>
  <c r="M27" i="4" s="1"/>
  <c r="D17" i="12"/>
  <c r="K23" i="5"/>
  <c r="M14" i="4" s="1"/>
  <c r="C97" i="12"/>
  <c r="H91" i="11"/>
  <c r="H112" i="11" s="1"/>
  <c r="D37" i="11"/>
  <c r="G17" i="12"/>
  <c r="B18" i="5"/>
  <c r="D9" i="4" s="1"/>
  <c r="B28" i="23"/>
  <c r="G104" i="11"/>
  <c r="G35" i="8" s="1"/>
  <c r="F91" i="11"/>
  <c r="F112" i="11" s="1"/>
  <c r="D88" i="5"/>
  <c r="D89" i="5" s="1"/>
  <c r="E89" i="5" s="1"/>
  <c r="G62" i="4" s="1"/>
  <c r="K96" i="5"/>
  <c r="M72" i="4" s="1"/>
  <c r="G91" i="12"/>
  <c r="G112" i="12" s="1"/>
  <c r="B20" i="5"/>
  <c r="D11" i="4" s="1"/>
  <c r="C17" i="11"/>
  <c r="C31" i="11" s="1"/>
  <c r="C52" i="11" s="1"/>
  <c r="N65" i="5"/>
  <c r="P44" i="4" s="1"/>
  <c r="N66" i="5"/>
  <c r="P45" i="4" s="1"/>
  <c r="E86" i="5"/>
  <c r="G59" i="4" s="1"/>
  <c r="K30" i="5"/>
  <c r="M24" i="4" s="1"/>
  <c r="D51" i="11"/>
  <c r="D72" i="11" s="1"/>
  <c r="E17" i="11"/>
  <c r="E31" i="11" s="1"/>
  <c r="H109" i="5"/>
  <c r="J76" i="4" s="1"/>
  <c r="B106" i="5"/>
  <c r="D73" i="4" s="1"/>
  <c r="G97" i="12"/>
  <c r="G111" i="12" s="1"/>
  <c r="F112" i="12"/>
  <c r="C91" i="11"/>
  <c r="C112" i="11" s="1"/>
  <c r="H37" i="11"/>
  <c r="H51" i="11" s="1"/>
  <c r="H72" i="11" s="1"/>
  <c r="B13" i="5"/>
  <c r="E111" i="11"/>
  <c r="C111" i="11"/>
  <c r="D91" i="11"/>
  <c r="D112" i="11" s="1"/>
  <c r="D111" i="11"/>
  <c r="B64" i="5"/>
  <c r="D43" i="4" s="1"/>
  <c r="C37" i="12"/>
  <c r="D31" i="12"/>
  <c r="B62" i="5"/>
  <c r="D41" i="4" s="1"/>
  <c r="B108" i="5"/>
  <c r="D75" i="4" s="1"/>
  <c r="G17" i="11"/>
  <c r="F37" i="11"/>
  <c r="F51" i="11" s="1"/>
  <c r="F72" i="11" s="1"/>
  <c r="F97" i="12"/>
  <c r="F111" i="12" s="1"/>
  <c r="B97" i="5"/>
  <c r="E53" i="23"/>
  <c r="B53" i="23" s="1"/>
  <c r="D65" i="4" s="1"/>
  <c r="E71" i="11"/>
  <c r="E92" i="11" s="1"/>
  <c r="G31" i="12"/>
  <c r="C31" i="12"/>
  <c r="C52" i="12" s="1"/>
  <c r="E17" i="12"/>
  <c r="E31" i="12" s="1"/>
  <c r="G71" i="11"/>
  <c r="G92" i="11" s="1"/>
  <c r="E51" i="13"/>
  <c r="E73" i="13" s="1"/>
  <c r="B98" i="5"/>
  <c r="H17" i="11"/>
  <c r="H31" i="11" s="1"/>
  <c r="G37" i="12"/>
  <c r="G51" i="12" s="1"/>
  <c r="G72" i="12" s="1"/>
  <c r="B31" i="5"/>
  <c r="D15" i="13"/>
  <c r="D30" i="13" s="1"/>
  <c r="D52" i="13" s="1"/>
  <c r="E43" i="23"/>
  <c r="B43" i="23" s="1"/>
  <c r="D49" i="4" s="1"/>
  <c r="D66" i="5"/>
  <c r="E65" i="5"/>
  <c r="M79" i="15"/>
  <c r="E91" i="12"/>
  <c r="E112" i="12" s="1"/>
  <c r="M22" i="5"/>
  <c r="M23" i="5" s="1"/>
  <c r="N23" i="5" s="1"/>
  <c r="P14" i="4" s="1"/>
  <c r="D17" i="11"/>
  <c r="D31" i="11" s="1"/>
  <c r="D91" i="12"/>
  <c r="D112" i="12" s="1"/>
  <c r="E37" i="11"/>
  <c r="E51" i="11" s="1"/>
  <c r="E72" i="11" s="1"/>
  <c r="H71" i="11"/>
  <c r="H92" i="11" s="1"/>
  <c r="C71" i="11"/>
  <c r="C92" i="11" s="1"/>
  <c r="B76" i="5"/>
  <c r="C91" i="12"/>
  <c r="C112" i="12" s="1"/>
  <c r="H85" i="5"/>
  <c r="H91" i="5" s="1"/>
  <c r="F71" i="11"/>
  <c r="F92" i="11" s="1"/>
  <c r="E91" i="11"/>
  <c r="E112" i="11" s="1"/>
  <c r="D37" i="12"/>
  <c r="D51" i="12" s="1"/>
  <c r="D72" i="12" s="1"/>
  <c r="F111" i="11"/>
  <c r="D71" i="11"/>
  <c r="D92" i="11" s="1"/>
  <c r="F17" i="11"/>
  <c r="F31" i="11" s="1"/>
  <c r="F52" i="11" s="1"/>
  <c r="H111" i="11"/>
  <c r="F50" i="10"/>
  <c r="C70" i="10"/>
  <c r="E70" i="10"/>
  <c r="C50" i="10"/>
  <c r="D110" i="10"/>
  <c r="F110" i="10"/>
  <c r="E50" i="10"/>
  <c r="C110" i="10"/>
  <c r="E90" i="10"/>
  <c r="D7" i="8"/>
  <c r="D50" i="10"/>
  <c r="D90" i="10"/>
  <c r="F7" i="8"/>
  <c r="D70" i="10"/>
  <c r="E7" i="8"/>
  <c r="K74" i="5"/>
  <c r="M56" i="4" s="1"/>
  <c r="B75" i="5"/>
  <c r="G52" i="13"/>
  <c r="E72" i="13"/>
  <c r="E94" i="13" s="1"/>
  <c r="G91" i="11"/>
  <c r="G112" i="11" s="1"/>
  <c r="F33" i="8"/>
  <c r="F73" i="13"/>
  <c r="E93" i="13"/>
  <c r="E115" i="13" s="1"/>
  <c r="B84" i="5"/>
  <c r="D57" i="4" s="1"/>
  <c r="M57" i="4"/>
  <c r="N107" i="5"/>
  <c r="P74" i="4" s="1"/>
  <c r="P77" i="4"/>
  <c r="K63" i="5"/>
  <c r="M34" i="4"/>
  <c r="N33" i="4"/>
  <c r="N34" i="4" s="1"/>
  <c r="H73" i="13"/>
  <c r="K107" i="5"/>
  <c r="M74" i="4" s="1"/>
  <c r="B33" i="23"/>
  <c r="D33" i="4" s="1"/>
  <c r="G33" i="4"/>
  <c r="F15" i="13"/>
  <c r="F30" i="13" s="1"/>
  <c r="C15" i="13"/>
  <c r="C30" i="13" s="1"/>
  <c r="G33" i="8"/>
  <c r="B21" i="5"/>
  <c r="D12" i="4" s="1"/>
  <c r="J12" i="4"/>
  <c r="J44" i="4"/>
  <c r="B53" i="5"/>
  <c r="B10" i="5"/>
  <c r="K9" i="5"/>
  <c r="E15" i="13"/>
  <c r="C37" i="11"/>
  <c r="C51" i="11" s="1"/>
  <c r="C72" i="11" s="1"/>
  <c r="F17" i="12"/>
  <c r="F31" i="12" s="1"/>
  <c r="E97" i="12"/>
  <c r="E111" i="12" s="1"/>
  <c r="B32" i="5"/>
  <c r="K19" i="5"/>
  <c r="M13" i="4"/>
  <c r="B35" i="5"/>
  <c r="B54" i="5"/>
  <c r="B23" i="23"/>
  <c r="D17" i="4" s="1"/>
  <c r="E17" i="4" s="1"/>
  <c r="E18" i="4" s="1"/>
  <c r="G17" i="4"/>
  <c r="H15" i="13"/>
  <c r="H30" i="13" s="1"/>
  <c r="E114" i="13"/>
  <c r="G37" i="11"/>
  <c r="F37" i="12"/>
  <c r="F51" i="12" s="1"/>
  <c r="F72" i="12" s="1"/>
  <c r="E37" i="12"/>
  <c r="E51" i="12" s="1"/>
  <c r="E72" i="12" s="1"/>
  <c r="D97" i="12"/>
  <c r="D111" i="12" s="1"/>
  <c r="E107" i="5"/>
  <c r="G74" i="4" s="1"/>
  <c r="G80" i="4" s="1"/>
  <c r="E23" i="5"/>
  <c r="G14" i="4" s="1"/>
  <c r="E22" i="5"/>
  <c r="G13" i="4" s="1"/>
  <c r="B57" i="5"/>
  <c r="B96" i="5"/>
  <c r="D72" i="4" s="1"/>
  <c r="G111" i="5"/>
  <c r="H111" i="5" s="1"/>
  <c r="H110" i="5"/>
  <c r="B101" i="5"/>
  <c r="M88" i="5"/>
  <c r="N87" i="5"/>
  <c r="P60" i="4" s="1"/>
  <c r="J88" i="5"/>
  <c r="K87" i="5"/>
  <c r="B79" i="5"/>
  <c r="E52" i="5"/>
  <c r="G40" i="4" s="1"/>
  <c r="G67" i="5"/>
  <c r="H67" i="5" s="1"/>
  <c r="H66" i="5"/>
  <c r="D44" i="5"/>
  <c r="E43" i="5"/>
  <c r="G28" i="4" s="1"/>
  <c r="M43" i="5"/>
  <c r="N42" i="5"/>
  <c r="P27" i="4" s="1"/>
  <c r="B40" i="5"/>
  <c r="D25" i="4" s="1"/>
  <c r="G44" i="5"/>
  <c r="H43" i="5"/>
  <c r="J28" i="4" s="1"/>
  <c r="E30" i="5"/>
  <c r="G24" i="4" s="1"/>
  <c r="H22" i="5"/>
  <c r="J13" i="4" s="1"/>
  <c r="H23" i="5"/>
  <c r="J14" i="4" s="1"/>
  <c r="K79" i="15"/>
  <c r="I79" i="15"/>
  <c r="G31" i="11" l="1"/>
  <c r="D111" i="10"/>
  <c r="F111" i="10"/>
  <c r="E111" i="10"/>
  <c r="C111" i="10"/>
  <c r="G111" i="11"/>
  <c r="C111" i="12"/>
  <c r="G59" i="8"/>
  <c r="C51" i="12"/>
  <c r="C72" i="12" s="1"/>
  <c r="D59" i="8"/>
  <c r="B110" i="5"/>
  <c r="D77" i="4" s="1"/>
  <c r="J45" i="5"/>
  <c r="K45" i="5" s="1"/>
  <c r="M30" i="4" s="1"/>
  <c r="E88" i="5"/>
  <c r="E85" i="5" s="1"/>
  <c r="G58" i="4" s="1"/>
  <c r="B86" i="5"/>
  <c r="D59" i="4" s="1"/>
  <c r="D52" i="11"/>
  <c r="B109" i="5"/>
  <c r="D76" i="4" s="1"/>
  <c r="N63" i="5"/>
  <c r="P42" i="4" s="1"/>
  <c r="P48" i="4" s="1"/>
  <c r="B65" i="5"/>
  <c r="D44" i="4" s="1"/>
  <c r="C33" i="8"/>
  <c r="G65" i="4"/>
  <c r="H65" i="4" s="1"/>
  <c r="H66" i="4" s="1"/>
  <c r="H52" i="11"/>
  <c r="N22" i="5"/>
  <c r="P13" i="4" s="1"/>
  <c r="D52" i="12"/>
  <c r="B74" i="5"/>
  <c r="D56" i="4" s="1"/>
  <c r="N113" i="5"/>
  <c r="G49" i="4"/>
  <c r="G50" i="4" s="1"/>
  <c r="G51" i="4" s="1"/>
  <c r="J58" i="4"/>
  <c r="J64" i="4" s="1"/>
  <c r="E52" i="11"/>
  <c r="G44" i="4"/>
  <c r="P80" i="4"/>
  <c r="D67" i="5"/>
  <c r="E67" i="5" s="1"/>
  <c r="G46" i="4" s="1"/>
  <c r="E66" i="5"/>
  <c r="G45" i="4" s="1"/>
  <c r="M80" i="4"/>
  <c r="B111" i="5"/>
  <c r="D78" i="4" s="1"/>
  <c r="J78" i="4"/>
  <c r="D50" i="4"/>
  <c r="D51" i="4" s="1"/>
  <c r="E49" i="4"/>
  <c r="E50" i="4" s="1"/>
  <c r="K113" i="5"/>
  <c r="H52" i="13"/>
  <c r="D18" i="4"/>
  <c r="E30" i="13"/>
  <c r="E33" i="4"/>
  <c r="E34" i="4" s="1"/>
  <c r="D34" i="4"/>
  <c r="N19" i="5"/>
  <c r="P10" i="4" s="1"/>
  <c r="G61" i="4"/>
  <c r="H107" i="5"/>
  <c r="J74" i="4" s="1"/>
  <c r="J77" i="4"/>
  <c r="E19" i="5"/>
  <c r="G10" i="4" s="1"/>
  <c r="G16" i="4" s="1"/>
  <c r="G51" i="11"/>
  <c r="G72" i="11" s="1"/>
  <c r="D33" i="8"/>
  <c r="M10" i="4"/>
  <c r="K8" i="5"/>
  <c r="K25" i="5" s="1"/>
  <c r="B9" i="5"/>
  <c r="C52" i="13"/>
  <c r="D66" i="4"/>
  <c r="D67" i="4" s="1"/>
  <c r="E65" i="4"/>
  <c r="E66" i="4" s="1"/>
  <c r="K69" i="5"/>
  <c r="M42" i="4"/>
  <c r="M48" i="4" s="1"/>
  <c r="K41" i="5"/>
  <c r="M26" i="4" s="1"/>
  <c r="M29" i="4"/>
  <c r="J46" i="4"/>
  <c r="E113" i="5"/>
  <c r="G18" i="4"/>
  <c r="H17" i="4"/>
  <c r="H18" i="4" s="1"/>
  <c r="G34" i="4"/>
  <c r="H33" i="4"/>
  <c r="H34" i="4" s="1"/>
  <c r="J45" i="4"/>
  <c r="F52" i="13"/>
  <c r="B87" i="5"/>
  <c r="D60" i="4" s="1"/>
  <c r="M60" i="4"/>
  <c r="E52" i="12"/>
  <c r="B23" i="5"/>
  <c r="D14" i="4" s="1"/>
  <c r="E91" i="5"/>
  <c r="J89" i="5"/>
  <c r="K89" i="5" s="1"/>
  <c r="M62" i="4" s="1"/>
  <c r="K88" i="5"/>
  <c r="M61" i="4" s="1"/>
  <c r="M89" i="5"/>
  <c r="N89" i="5" s="1"/>
  <c r="P62" i="4" s="1"/>
  <c r="N88" i="5"/>
  <c r="H63" i="5"/>
  <c r="J42" i="4" s="1"/>
  <c r="B52" i="5"/>
  <c r="D40" i="4" s="1"/>
  <c r="B30" i="5"/>
  <c r="D24" i="4" s="1"/>
  <c r="D45" i="5"/>
  <c r="E45" i="5" s="1"/>
  <c r="G30" i="4" s="1"/>
  <c r="E44" i="5"/>
  <c r="G29" i="4" s="1"/>
  <c r="B42" i="5"/>
  <c r="D27" i="4" s="1"/>
  <c r="M44" i="5"/>
  <c r="N43" i="5"/>
  <c r="P28" i="4" s="1"/>
  <c r="G45" i="5"/>
  <c r="H45" i="5" s="1"/>
  <c r="J30" i="4" s="1"/>
  <c r="H44" i="5"/>
  <c r="H19" i="5"/>
  <c r="J10" i="4" s="1"/>
  <c r="J16" i="4" s="1"/>
  <c r="J19" i="4" s="1"/>
  <c r="G52" i="11" l="1"/>
  <c r="G19" i="4"/>
  <c r="B22" i="5"/>
  <c r="D13" i="4" s="1"/>
  <c r="N69" i="5"/>
  <c r="G66" i="4"/>
  <c r="G67" i="4" s="1"/>
  <c r="H49" i="4"/>
  <c r="H50" i="4" s="1"/>
  <c r="N25" i="5"/>
  <c r="H113" i="5"/>
  <c r="B113" i="5" s="1"/>
  <c r="B107" i="5"/>
  <c r="D74" i="4" s="1"/>
  <c r="D80" i="4" s="1"/>
  <c r="K47" i="5"/>
  <c r="B66" i="5"/>
  <c r="D45" i="4" s="1"/>
  <c r="B67" i="5"/>
  <c r="D46" i="4" s="1"/>
  <c r="J48" i="4"/>
  <c r="E63" i="5"/>
  <c r="N85" i="5"/>
  <c r="P61" i="4"/>
  <c r="M32" i="4"/>
  <c r="M35" i="4" s="1"/>
  <c r="G64" i="4"/>
  <c r="P16" i="4"/>
  <c r="P19" i="4" s="1"/>
  <c r="H41" i="5"/>
  <c r="J26" i="4" s="1"/>
  <c r="J29" i="4"/>
  <c r="M8" i="4"/>
  <c r="M16" i="4" s="1"/>
  <c r="M19" i="4" s="1"/>
  <c r="B8" i="5"/>
  <c r="D8" i="4" s="1"/>
  <c r="J80" i="4"/>
  <c r="E52" i="13"/>
  <c r="F52" i="12"/>
  <c r="B88" i="5"/>
  <c r="D61" i="4" s="1"/>
  <c r="B89" i="5"/>
  <c r="D62" i="4" s="1"/>
  <c r="K85" i="5"/>
  <c r="M58" i="4" s="1"/>
  <c r="M64" i="4" s="1"/>
  <c r="H69" i="5"/>
  <c r="B63" i="5"/>
  <c r="D42" i="4" s="1"/>
  <c r="E41" i="5"/>
  <c r="G26" i="4" s="1"/>
  <c r="G32" i="4" s="1"/>
  <c r="G35" i="4" s="1"/>
  <c r="B43" i="5"/>
  <c r="D28" i="4" s="1"/>
  <c r="M45" i="5"/>
  <c r="N45" i="5" s="1"/>
  <c r="P30" i="4" s="1"/>
  <c r="N44" i="5"/>
  <c r="B19" i="5"/>
  <c r="D10" i="4" s="1"/>
  <c r="H25" i="5"/>
  <c r="D48" i="4" l="1"/>
  <c r="B45" i="5"/>
  <c r="D30" i="4" s="1"/>
  <c r="G42" i="4"/>
  <c r="G48" i="4" s="1"/>
  <c r="E69" i="5"/>
  <c r="B69" i="5" s="1"/>
  <c r="J32" i="4"/>
  <c r="J35" i="4" s="1"/>
  <c r="D16" i="4"/>
  <c r="D19" i="4" s="1"/>
  <c r="H47" i="5"/>
  <c r="N91" i="5"/>
  <c r="P58" i="4"/>
  <c r="P64" i="4" s="1"/>
  <c r="B44" i="5"/>
  <c r="D29" i="4" s="1"/>
  <c r="P29" i="4"/>
  <c r="G52" i="12"/>
  <c r="N41" i="5"/>
  <c r="K91" i="5"/>
  <c r="B85" i="5"/>
  <c r="D58" i="4" s="1"/>
  <c r="D64" i="4" s="1"/>
  <c r="E47" i="5"/>
  <c r="B91" i="5" l="1"/>
  <c r="N47" i="5"/>
  <c r="B47" i="5" s="1"/>
  <c r="P26" i="4"/>
  <c r="P32" i="4" s="1"/>
  <c r="P35" i="4" s="1"/>
  <c r="B41" i="5"/>
  <c r="D26" i="4" s="1"/>
  <c r="D32" i="4" s="1"/>
  <c r="D35" i="4" s="1"/>
  <c r="J16" i="3" l="1"/>
  <c r="J14" i="3"/>
  <c r="O14" i="4" s="1"/>
  <c r="Q14" i="4" s="1"/>
  <c r="J13" i="3"/>
  <c r="O13" i="4" s="1"/>
  <c r="Q13" i="4" s="1"/>
  <c r="J12" i="3"/>
  <c r="J11" i="3"/>
  <c r="O11" i="4" s="1"/>
  <c r="Q11" i="4" s="1"/>
  <c r="J9" i="3"/>
  <c r="O9" i="4" s="1"/>
  <c r="Q9" i="4" s="1"/>
  <c r="H16" i="3"/>
  <c r="H14" i="3"/>
  <c r="L14" i="4" s="1"/>
  <c r="N14" i="4" s="1"/>
  <c r="H13" i="3"/>
  <c r="H12" i="3"/>
  <c r="L12" i="4" s="1"/>
  <c r="N12" i="4" s="1"/>
  <c r="H11" i="3"/>
  <c r="L11" i="4" s="1"/>
  <c r="N11" i="4" s="1"/>
  <c r="H9" i="3"/>
  <c r="L9" i="4" s="1"/>
  <c r="N9" i="4" s="1"/>
  <c r="F16" i="3"/>
  <c r="F14" i="3"/>
  <c r="I14" i="4" s="1"/>
  <c r="K14" i="4" s="1"/>
  <c r="F13" i="3"/>
  <c r="I13" i="4" s="1"/>
  <c r="K13" i="4" s="1"/>
  <c r="F12" i="3"/>
  <c r="F11" i="3"/>
  <c r="I11" i="4" s="1"/>
  <c r="K11" i="4" s="1"/>
  <c r="F9" i="3"/>
  <c r="I9" i="4" s="1"/>
  <c r="K9" i="4" s="1"/>
  <c r="D16" i="3"/>
  <c r="D14" i="3"/>
  <c r="F14" i="4" s="1"/>
  <c r="H14" i="4" s="1"/>
  <c r="D13" i="3"/>
  <c r="F13" i="4" s="1"/>
  <c r="H13" i="4" s="1"/>
  <c r="D12" i="3"/>
  <c r="F12" i="4" s="1"/>
  <c r="H12" i="4" s="1"/>
  <c r="D11" i="3"/>
  <c r="F11" i="4" s="1"/>
  <c r="H11" i="4" s="1"/>
  <c r="D9" i="3"/>
  <c r="F9" i="4" s="1"/>
  <c r="H9" i="4" s="1"/>
  <c r="J27" i="3"/>
  <c r="O30" i="4" s="1"/>
  <c r="Q30" i="4" s="1"/>
  <c r="J26" i="3"/>
  <c r="O29" i="4" s="1"/>
  <c r="Q29" i="4" s="1"/>
  <c r="J25" i="3"/>
  <c r="O28" i="4" s="1"/>
  <c r="Q28" i="4" s="1"/>
  <c r="J24" i="3"/>
  <c r="O27" i="4" s="1"/>
  <c r="Q27" i="4" s="1"/>
  <c r="H27" i="3"/>
  <c r="L30" i="4" s="1"/>
  <c r="N30" i="4" s="1"/>
  <c r="H26" i="3"/>
  <c r="L29" i="4" s="1"/>
  <c r="N29" i="4" s="1"/>
  <c r="H25" i="3"/>
  <c r="H24" i="3"/>
  <c r="L27" i="4" s="1"/>
  <c r="N27" i="4" s="1"/>
  <c r="F27" i="3"/>
  <c r="I30" i="4" s="1"/>
  <c r="K30" i="4" s="1"/>
  <c r="F26" i="3"/>
  <c r="F25" i="3"/>
  <c r="I28" i="4" s="1"/>
  <c r="K28" i="4" s="1"/>
  <c r="F24" i="3"/>
  <c r="I27" i="4" s="1"/>
  <c r="K27" i="4" s="1"/>
  <c r="D27" i="3"/>
  <c r="F30" i="4" s="1"/>
  <c r="H30" i="4" s="1"/>
  <c r="D26" i="3"/>
  <c r="F29" i="4" s="1"/>
  <c r="H29" i="4" s="1"/>
  <c r="D25" i="3"/>
  <c r="D24" i="3"/>
  <c r="F27" i="4" s="1"/>
  <c r="H27" i="4" s="1"/>
  <c r="J40" i="3"/>
  <c r="O46" i="4" s="1"/>
  <c r="Q46" i="4" s="1"/>
  <c r="J39" i="3"/>
  <c r="O45" i="4" s="1"/>
  <c r="Q45" i="4" s="1"/>
  <c r="J38" i="3"/>
  <c r="J37" i="3"/>
  <c r="O43" i="4" s="1"/>
  <c r="Q43" i="4" s="1"/>
  <c r="H40" i="3"/>
  <c r="L46" i="4" s="1"/>
  <c r="N46" i="4" s="1"/>
  <c r="H39" i="3"/>
  <c r="L45" i="4" s="1"/>
  <c r="N45" i="4" s="1"/>
  <c r="H38" i="3"/>
  <c r="H37" i="3"/>
  <c r="L43" i="4" s="1"/>
  <c r="N43" i="4" s="1"/>
  <c r="F40" i="3"/>
  <c r="I46" i="4" s="1"/>
  <c r="K46" i="4" s="1"/>
  <c r="F39" i="3"/>
  <c r="I45" i="4" s="1"/>
  <c r="K45" i="4" s="1"/>
  <c r="F38" i="3"/>
  <c r="I44" i="4" s="1"/>
  <c r="K44" i="4" s="1"/>
  <c r="F37" i="3"/>
  <c r="I43" i="4" s="1"/>
  <c r="K43" i="4" s="1"/>
  <c r="D40" i="3"/>
  <c r="F46" i="4" s="1"/>
  <c r="H46" i="4" s="1"/>
  <c r="D39" i="3"/>
  <c r="F45" i="4" s="1"/>
  <c r="H45" i="4" s="1"/>
  <c r="D38" i="3"/>
  <c r="F44" i="4" s="1"/>
  <c r="H44" i="4" s="1"/>
  <c r="D37" i="3"/>
  <c r="F43" i="4" s="1"/>
  <c r="H43" i="4" s="1"/>
  <c r="J53" i="3"/>
  <c r="O62" i="4" s="1"/>
  <c r="Q62" i="4" s="1"/>
  <c r="J52" i="3"/>
  <c r="O61" i="4" s="1"/>
  <c r="Q61" i="4" s="1"/>
  <c r="J51" i="3"/>
  <c r="J50" i="3"/>
  <c r="O59" i="4" s="1"/>
  <c r="Q59" i="4" s="1"/>
  <c r="H53" i="3"/>
  <c r="L62" i="4" s="1"/>
  <c r="N62" i="4" s="1"/>
  <c r="H52" i="3"/>
  <c r="L61" i="4" s="1"/>
  <c r="N61" i="4" s="1"/>
  <c r="H51" i="3"/>
  <c r="H50" i="3"/>
  <c r="L59" i="4" s="1"/>
  <c r="N59" i="4" s="1"/>
  <c r="F53" i="3"/>
  <c r="I62" i="4" s="1"/>
  <c r="K62" i="4" s="1"/>
  <c r="F52" i="3"/>
  <c r="I61" i="4" s="1"/>
  <c r="K61" i="4" s="1"/>
  <c r="F51" i="3"/>
  <c r="F50" i="3"/>
  <c r="I59" i="4" s="1"/>
  <c r="K59" i="4" s="1"/>
  <c r="D53" i="3"/>
  <c r="F62" i="4" s="1"/>
  <c r="H62" i="4" s="1"/>
  <c r="D52" i="3"/>
  <c r="F61" i="4" s="1"/>
  <c r="H61" i="4" s="1"/>
  <c r="D51" i="3"/>
  <c r="D50" i="3"/>
  <c r="J66" i="3"/>
  <c r="J65" i="3"/>
  <c r="O77" i="4" s="1"/>
  <c r="Q77" i="4" s="1"/>
  <c r="J64" i="3"/>
  <c r="O76" i="4" s="1"/>
  <c r="Q76" i="4" s="1"/>
  <c r="J63" i="3"/>
  <c r="O75" i="4" s="1"/>
  <c r="Q75" i="4" s="1"/>
  <c r="H66" i="3"/>
  <c r="L78" i="4" s="1"/>
  <c r="N78" i="4" s="1"/>
  <c r="H65" i="3"/>
  <c r="L77" i="4" s="1"/>
  <c r="N77" i="4" s="1"/>
  <c r="H64" i="3"/>
  <c r="H63" i="3"/>
  <c r="L75" i="4" s="1"/>
  <c r="N75" i="4" s="1"/>
  <c r="F66" i="3"/>
  <c r="I78" i="4" s="1"/>
  <c r="K78" i="4" s="1"/>
  <c r="F65" i="3"/>
  <c r="I77" i="4" s="1"/>
  <c r="K77" i="4" s="1"/>
  <c r="F64" i="3"/>
  <c r="I76" i="4" s="1"/>
  <c r="K76" i="4" s="1"/>
  <c r="F63" i="3"/>
  <c r="D66" i="3"/>
  <c r="D65" i="3"/>
  <c r="F77" i="4" s="1"/>
  <c r="H77" i="4" s="1"/>
  <c r="D64" i="3"/>
  <c r="D63" i="3"/>
  <c r="F75" i="4" s="1"/>
  <c r="H75" i="4" s="1"/>
  <c r="B66" i="3"/>
  <c r="B53" i="3"/>
  <c r="B40" i="3"/>
  <c r="B27" i="3"/>
  <c r="B14" i="3"/>
  <c r="C14" i="4" s="1"/>
  <c r="E14" i="4" s="1"/>
  <c r="B65" i="3"/>
  <c r="B64" i="3"/>
  <c r="B63" i="3"/>
  <c r="B52" i="3"/>
  <c r="E52" i="3" s="1"/>
  <c r="B51" i="3"/>
  <c r="K51" i="3" s="1"/>
  <c r="B50" i="3"/>
  <c r="B39" i="3"/>
  <c r="B38" i="3"/>
  <c r="B37" i="3"/>
  <c r="B26" i="3"/>
  <c r="B25" i="3"/>
  <c r="K25" i="3" s="1"/>
  <c r="B24" i="3"/>
  <c r="K24" i="3" s="1"/>
  <c r="B13" i="3"/>
  <c r="C13" i="4" s="1"/>
  <c r="E13" i="4" s="1"/>
  <c r="B12" i="3"/>
  <c r="C12" i="4" s="1"/>
  <c r="E12" i="4" s="1"/>
  <c r="B11" i="3"/>
  <c r="C11" i="4" s="1"/>
  <c r="E11" i="4" s="1"/>
  <c r="B9" i="3"/>
  <c r="C9" i="4" s="1"/>
  <c r="E9" i="4" s="1"/>
  <c r="K67" i="3"/>
  <c r="I67" i="3"/>
  <c r="G67" i="3"/>
  <c r="E67" i="3"/>
  <c r="G66" i="3"/>
  <c r="K54" i="3"/>
  <c r="I54" i="3"/>
  <c r="G54" i="3"/>
  <c r="E54" i="3"/>
  <c r="K41" i="3"/>
  <c r="I41" i="3"/>
  <c r="G41" i="3"/>
  <c r="E41" i="3"/>
  <c r="K37" i="3"/>
  <c r="K28" i="3"/>
  <c r="I28" i="3"/>
  <c r="G28" i="3"/>
  <c r="E28" i="3"/>
  <c r="A3" i="3"/>
  <c r="K15" i="3"/>
  <c r="I15" i="3"/>
  <c r="G15" i="3"/>
  <c r="E15" i="3"/>
  <c r="L197" i="2"/>
  <c r="K197" i="2"/>
  <c r="I197" i="2"/>
  <c r="G197" i="2"/>
  <c r="E197" i="2"/>
  <c r="L196" i="2"/>
  <c r="K196" i="2"/>
  <c r="I196" i="2"/>
  <c r="G196" i="2"/>
  <c r="E196" i="2"/>
  <c r="L195" i="2"/>
  <c r="L194" i="2" s="1"/>
  <c r="K195" i="2"/>
  <c r="I195" i="2"/>
  <c r="G195" i="2"/>
  <c r="E195" i="2"/>
  <c r="J194" i="2"/>
  <c r="H194" i="2"/>
  <c r="F194" i="2"/>
  <c r="G194" i="2" s="1"/>
  <c r="D194" i="2"/>
  <c r="E194" i="2" s="1"/>
  <c r="B194" i="2"/>
  <c r="L193" i="2"/>
  <c r="K193" i="2"/>
  <c r="I193" i="2"/>
  <c r="G193" i="2"/>
  <c r="E193" i="2"/>
  <c r="L192" i="2"/>
  <c r="K192" i="2"/>
  <c r="I192" i="2"/>
  <c r="G192" i="2"/>
  <c r="E192" i="2"/>
  <c r="L191" i="2"/>
  <c r="J191" i="2"/>
  <c r="K191" i="2" s="1"/>
  <c r="H191" i="2"/>
  <c r="I191" i="2" s="1"/>
  <c r="F191" i="2"/>
  <c r="G191" i="2" s="1"/>
  <c r="D191" i="2"/>
  <c r="E191" i="2" s="1"/>
  <c r="B191" i="2"/>
  <c r="L190" i="2"/>
  <c r="K190" i="2"/>
  <c r="I190" i="2"/>
  <c r="G190" i="2"/>
  <c r="E190" i="2"/>
  <c r="L189" i="2"/>
  <c r="K189" i="2"/>
  <c r="I189" i="2"/>
  <c r="G189" i="2"/>
  <c r="E189" i="2"/>
  <c r="L188" i="2"/>
  <c r="K188" i="2"/>
  <c r="I188" i="2"/>
  <c r="G188" i="2"/>
  <c r="E188" i="2"/>
  <c r="L187" i="2"/>
  <c r="K187" i="2"/>
  <c r="I187" i="2"/>
  <c r="G187" i="2"/>
  <c r="E187" i="2"/>
  <c r="L186" i="2"/>
  <c r="K186" i="2"/>
  <c r="I186" i="2"/>
  <c r="G186" i="2"/>
  <c r="E186" i="2"/>
  <c r="L185" i="2"/>
  <c r="K185" i="2"/>
  <c r="I185" i="2"/>
  <c r="G185" i="2"/>
  <c r="E185" i="2"/>
  <c r="L184" i="2"/>
  <c r="L182" i="2" s="1"/>
  <c r="K184" i="2"/>
  <c r="I184" i="2"/>
  <c r="G184" i="2"/>
  <c r="E184" i="2"/>
  <c r="L183" i="2"/>
  <c r="K183" i="2"/>
  <c r="I183" i="2"/>
  <c r="G183" i="2"/>
  <c r="E183" i="2"/>
  <c r="J182" i="2"/>
  <c r="H182" i="2"/>
  <c r="F182" i="2"/>
  <c r="G182" i="2" s="1"/>
  <c r="D182" i="2"/>
  <c r="B182" i="2"/>
  <c r="L181" i="2"/>
  <c r="K181" i="2"/>
  <c r="I181" i="2"/>
  <c r="G181" i="2"/>
  <c r="E181" i="2"/>
  <c r="L180" i="2"/>
  <c r="K180" i="2"/>
  <c r="I180" i="2"/>
  <c r="G180" i="2"/>
  <c r="E180" i="2"/>
  <c r="L179" i="2"/>
  <c r="K179" i="2"/>
  <c r="I179" i="2"/>
  <c r="G179" i="2"/>
  <c r="E179" i="2"/>
  <c r="L178" i="2"/>
  <c r="K178" i="2"/>
  <c r="I178" i="2"/>
  <c r="G178" i="2"/>
  <c r="E178" i="2"/>
  <c r="L177" i="2"/>
  <c r="K177" i="2"/>
  <c r="I177" i="2"/>
  <c r="G177" i="2"/>
  <c r="E177" i="2"/>
  <c r="L176" i="2"/>
  <c r="K176" i="2"/>
  <c r="I176" i="2"/>
  <c r="G176" i="2"/>
  <c r="E176" i="2"/>
  <c r="L175" i="2"/>
  <c r="K175" i="2"/>
  <c r="I175" i="2"/>
  <c r="G175" i="2"/>
  <c r="E175" i="2"/>
  <c r="L174" i="2"/>
  <c r="K174" i="2"/>
  <c r="I174" i="2"/>
  <c r="G174" i="2"/>
  <c r="E174" i="2"/>
  <c r="J173" i="2"/>
  <c r="K173" i="2" s="1"/>
  <c r="H173" i="2"/>
  <c r="F173" i="2"/>
  <c r="E173" i="2"/>
  <c r="D173" i="2"/>
  <c r="B173" i="2"/>
  <c r="I173" i="2" s="1"/>
  <c r="F172" i="2"/>
  <c r="L171" i="2"/>
  <c r="K171" i="2"/>
  <c r="I171" i="2"/>
  <c r="G171" i="2"/>
  <c r="E171" i="2"/>
  <c r="L170" i="2"/>
  <c r="K170" i="2"/>
  <c r="I170" i="2"/>
  <c r="G170" i="2"/>
  <c r="E170" i="2"/>
  <c r="L169" i="2"/>
  <c r="L168" i="2" s="1"/>
  <c r="K169" i="2"/>
  <c r="I169" i="2"/>
  <c r="G169" i="2"/>
  <c r="E169" i="2"/>
  <c r="J168" i="2"/>
  <c r="J61" i="3" s="1"/>
  <c r="O73" i="4" s="1"/>
  <c r="Q73" i="4" s="1"/>
  <c r="H168" i="2"/>
  <c r="H61" i="3" s="1"/>
  <c r="L73" i="4" s="1"/>
  <c r="N73" i="4" s="1"/>
  <c r="F168" i="2"/>
  <c r="F61" i="3" s="1"/>
  <c r="I73" i="4" s="1"/>
  <c r="K73" i="4" s="1"/>
  <c r="D168" i="2"/>
  <c r="D61" i="3" s="1"/>
  <c r="F73" i="4" s="1"/>
  <c r="H73" i="4" s="1"/>
  <c r="B168" i="2"/>
  <c r="B61" i="3" s="1"/>
  <c r="L167" i="2"/>
  <c r="K167" i="2"/>
  <c r="I167" i="2"/>
  <c r="G167" i="2"/>
  <c r="E167" i="2"/>
  <c r="L166" i="2"/>
  <c r="K166" i="2"/>
  <c r="I166" i="2"/>
  <c r="G166" i="2"/>
  <c r="E166" i="2"/>
  <c r="J165" i="2"/>
  <c r="K165" i="2" s="1"/>
  <c r="H165" i="2"/>
  <c r="F165" i="2"/>
  <c r="D165" i="2"/>
  <c r="B165" i="2"/>
  <c r="L158" i="2"/>
  <c r="K158" i="2"/>
  <c r="I158" i="2"/>
  <c r="G158" i="2"/>
  <c r="E158" i="2"/>
  <c r="L157" i="2"/>
  <c r="K157" i="2"/>
  <c r="I157" i="2"/>
  <c r="G157" i="2"/>
  <c r="E157" i="2"/>
  <c r="L156" i="2"/>
  <c r="L155" i="2" s="1"/>
  <c r="K156" i="2"/>
  <c r="I156" i="2"/>
  <c r="G156" i="2"/>
  <c r="E156" i="2"/>
  <c r="J155" i="2"/>
  <c r="H155" i="2"/>
  <c r="F155" i="2"/>
  <c r="D155" i="2"/>
  <c r="B155" i="2"/>
  <c r="L154" i="2"/>
  <c r="K154" i="2"/>
  <c r="I154" i="2"/>
  <c r="G154" i="2"/>
  <c r="E154" i="2"/>
  <c r="L153" i="2"/>
  <c r="L152" i="2" s="1"/>
  <c r="K153" i="2"/>
  <c r="I153" i="2"/>
  <c r="G153" i="2"/>
  <c r="E153" i="2"/>
  <c r="J152" i="2"/>
  <c r="H152" i="2"/>
  <c r="F152" i="2"/>
  <c r="G152" i="2" s="1"/>
  <c r="D152" i="2"/>
  <c r="B152" i="2"/>
  <c r="K152" i="2" s="1"/>
  <c r="L151" i="2"/>
  <c r="K151" i="2"/>
  <c r="I151" i="2"/>
  <c r="G151" i="2"/>
  <c r="E151" i="2"/>
  <c r="L150" i="2"/>
  <c r="K150" i="2"/>
  <c r="I150" i="2"/>
  <c r="G150" i="2"/>
  <c r="E150" i="2"/>
  <c r="L149" i="2"/>
  <c r="K149" i="2"/>
  <c r="I149" i="2"/>
  <c r="G149" i="2"/>
  <c r="E149" i="2"/>
  <c r="L148" i="2"/>
  <c r="K148" i="2"/>
  <c r="I148" i="2"/>
  <c r="G148" i="2"/>
  <c r="E148" i="2"/>
  <c r="L147" i="2"/>
  <c r="K147" i="2"/>
  <c r="I147" i="2"/>
  <c r="G147" i="2"/>
  <c r="E147" i="2"/>
  <c r="L146" i="2"/>
  <c r="K146" i="2"/>
  <c r="I146" i="2"/>
  <c r="G146" i="2"/>
  <c r="E146" i="2"/>
  <c r="L145" i="2"/>
  <c r="K145" i="2"/>
  <c r="I145" i="2"/>
  <c r="G145" i="2"/>
  <c r="E145" i="2"/>
  <c r="L144" i="2"/>
  <c r="L143" i="2" s="1"/>
  <c r="K144" i="2"/>
  <c r="I144" i="2"/>
  <c r="G144" i="2"/>
  <c r="E144" i="2"/>
  <c r="J143" i="2"/>
  <c r="H143" i="2"/>
  <c r="I143" i="2" s="1"/>
  <c r="F143" i="2"/>
  <c r="D143" i="2"/>
  <c r="E143" i="2" s="1"/>
  <c r="B143" i="2"/>
  <c r="L142" i="2"/>
  <c r="K142" i="2"/>
  <c r="I142" i="2"/>
  <c r="G142" i="2"/>
  <c r="E142" i="2"/>
  <c r="L141" i="2"/>
  <c r="K141" i="2"/>
  <c r="I141" i="2"/>
  <c r="G141" i="2"/>
  <c r="E141" i="2"/>
  <c r="L140" i="2"/>
  <c r="K140" i="2"/>
  <c r="I140" i="2"/>
  <c r="G140" i="2"/>
  <c r="E140" i="2"/>
  <c r="L139" i="2"/>
  <c r="K139" i="2"/>
  <c r="I139" i="2"/>
  <c r="G139" i="2"/>
  <c r="E139" i="2"/>
  <c r="L138" i="2"/>
  <c r="K138" i="2"/>
  <c r="I138" i="2"/>
  <c r="G138" i="2"/>
  <c r="E138" i="2"/>
  <c r="L137" i="2"/>
  <c r="K137" i="2"/>
  <c r="I137" i="2"/>
  <c r="G137" i="2"/>
  <c r="E137" i="2"/>
  <c r="L136" i="2"/>
  <c r="K136" i="2"/>
  <c r="I136" i="2"/>
  <c r="G136" i="2"/>
  <c r="E136" i="2"/>
  <c r="L135" i="2"/>
  <c r="K135" i="2"/>
  <c r="I135" i="2"/>
  <c r="G135" i="2"/>
  <c r="E135" i="2"/>
  <c r="J134" i="2"/>
  <c r="H134" i="2"/>
  <c r="I134" i="2" s="1"/>
  <c r="F134" i="2"/>
  <c r="D134" i="2"/>
  <c r="B134" i="2"/>
  <c r="E134" i="2" s="1"/>
  <c r="D133" i="2"/>
  <c r="L132" i="2"/>
  <c r="K132" i="2"/>
  <c r="I132" i="2"/>
  <c r="G132" i="2"/>
  <c r="E132" i="2"/>
  <c r="L131" i="2"/>
  <c r="K131" i="2"/>
  <c r="I131" i="2"/>
  <c r="G131" i="2"/>
  <c r="E131" i="2"/>
  <c r="L130" i="2"/>
  <c r="K130" i="2"/>
  <c r="I130" i="2"/>
  <c r="G130" i="2"/>
  <c r="E130" i="2"/>
  <c r="J129" i="2"/>
  <c r="J48" i="3" s="1"/>
  <c r="O57" i="4" s="1"/>
  <c r="Q57" i="4" s="1"/>
  <c r="H129" i="2"/>
  <c r="I129" i="2" s="1"/>
  <c r="F129" i="2"/>
  <c r="D129" i="2"/>
  <c r="D48" i="3" s="1"/>
  <c r="F57" i="4" s="1"/>
  <c r="H57" i="4" s="1"/>
  <c r="B129" i="2"/>
  <c r="E129" i="2" s="1"/>
  <c r="L128" i="2"/>
  <c r="K128" i="2"/>
  <c r="I128" i="2"/>
  <c r="G128" i="2"/>
  <c r="E128" i="2"/>
  <c r="L127" i="2"/>
  <c r="L126" i="2" s="1"/>
  <c r="K127" i="2"/>
  <c r="I127" i="2"/>
  <c r="G127" i="2"/>
  <c r="E127" i="2"/>
  <c r="J126" i="2"/>
  <c r="H126" i="2"/>
  <c r="F126" i="2"/>
  <c r="D126" i="2"/>
  <c r="B126" i="2"/>
  <c r="L119" i="2"/>
  <c r="K119" i="2"/>
  <c r="I119" i="2"/>
  <c r="G119" i="2"/>
  <c r="E119" i="2"/>
  <c r="L118" i="2"/>
  <c r="K118" i="2"/>
  <c r="I118" i="2"/>
  <c r="G118" i="2"/>
  <c r="E118" i="2"/>
  <c r="L117" i="2"/>
  <c r="K117" i="2"/>
  <c r="I117" i="2"/>
  <c r="G117" i="2"/>
  <c r="E117" i="2"/>
  <c r="L116" i="2"/>
  <c r="J116" i="2"/>
  <c r="H116" i="2"/>
  <c r="I116" i="2" s="1"/>
  <c r="F116" i="2"/>
  <c r="G116" i="2" s="1"/>
  <c r="D116" i="2"/>
  <c r="E116" i="2" s="1"/>
  <c r="B116" i="2"/>
  <c r="L115" i="2"/>
  <c r="K115" i="2"/>
  <c r="I115" i="2"/>
  <c r="G115" i="2"/>
  <c r="E115" i="2"/>
  <c r="L114" i="2"/>
  <c r="K114" i="2"/>
  <c r="I114" i="2"/>
  <c r="G114" i="2"/>
  <c r="E114" i="2"/>
  <c r="L113" i="2"/>
  <c r="J113" i="2"/>
  <c r="K113" i="2" s="1"/>
  <c r="H113" i="2"/>
  <c r="G113" i="2"/>
  <c r="F113" i="2"/>
  <c r="D113" i="2"/>
  <c r="B113" i="2"/>
  <c r="L112" i="2"/>
  <c r="K112" i="2"/>
  <c r="I112" i="2"/>
  <c r="G112" i="2"/>
  <c r="E112" i="2"/>
  <c r="L111" i="2"/>
  <c r="K111" i="2"/>
  <c r="I111" i="2"/>
  <c r="G111" i="2"/>
  <c r="E111" i="2"/>
  <c r="L110" i="2"/>
  <c r="K110" i="2"/>
  <c r="I110" i="2"/>
  <c r="G110" i="2"/>
  <c r="E110" i="2"/>
  <c r="L109" i="2"/>
  <c r="K109" i="2"/>
  <c r="I109" i="2"/>
  <c r="G109" i="2"/>
  <c r="E109" i="2"/>
  <c r="L108" i="2"/>
  <c r="K108" i="2"/>
  <c r="I108" i="2"/>
  <c r="G108" i="2"/>
  <c r="E108" i="2"/>
  <c r="L107" i="2"/>
  <c r="K107" i="2"/>
  <c r="I107" i="2"/>
  <c r="G107" i="2"/>
  <c r="E107" i="2"/>
  <c r="L106" i="2"/>
  <c r="K106" i="2"/>
  <c r="I106" i="2"/>
  <c r="G106" i="2"/>
  <c r="E106" i="2"/>
  <c r="L105" i="2"/>
  <c r="K105" i="2"/>
  <c r="I105" i="2"/>
  <c r="G105" i="2"/>
  <c r="E105" i="2"/>
  <c r="J104" i="2"/>
  <c r="J35" i="3" s="1"/>
  <c r="O41" i="4" s="1"/>
  <c r="Q41" i="4" s="1"/>
  <c r="H104" i="2"/>
  <c r="F104" i="2"/>
  <c r="D104" i="2"/>
  <c r="B104" i="2"/>
  <c r="B35" i="3" s="1"/>
  <c r="L103" i="2"/>
  <c r="K103" i="2"/>
  <c r="I103" i="2"/>
  <c r="G103" i="2"/>
  <c r="E103" i="2"/>
  <c r="L102" i="2"/>
  <c r="K102" i="2"/>
  <c r="I102" i="2"/>
  <c r="G102" i="2"/>
  <c r="E102" i="2"/>
  <c r="L101" i="2"/>
  <c r="K101" i="2"/>
  <c r="I101" i="2"/>
  <c r="G101" i="2"/>
  <c r="E101" i="2"/>
  <c r="L100" i="2"/>
  <c r="K100" i="2"/>
  <c r="I100" i="2"/>
  <c r="G100" i="2"/>
  <c r="E100" i="2"/>
  <c r="L99" i="2"/>
  <c r="K99" i="2"/>
  <c r="I99" i="2"/>
  <c r="G99" i="2"/>
  <c r="E99" i="2"/>
  <c r="L98" i="2"/>
  <c r="K98" i="2"/>
  <c r="I98" i="2"/>
  <c r="G98" i="2"/>
  <c r="E98" i="2"/>
  <c r="L97" i="2"/>
  <c r="K97" i="2"/>
  <c r="I97" i="2"/>
  <c r="G97" i="2"/>
  <c r="E97" i="2"/>
  <c r="L96" i="2"/>
  <c r="L95" i="2" s="1"/>
  <c r="K96" i="2"/>
  <c r="I96" i="2"/>
  <c r="G96" i="2"/>
  <c r="E96" i="2"/>
  <c r="J95" i="2"/>
  <c r="H95" i="2"/>
  <c r="I95" i="2" s="1"/>
  <c r="F95" i="2"/>
  <c r="G95" i="2" s="1"/>
  <c r="D95" i="2"/>
  <c r="E95" i="2" s="1"/>
  <c r="B95" i="2"/>
  <c r="H94" i="2"/>
  <c r="L93" i="2"/>
  <c r="K93" i="2"/>
  <c r="I93" i="2"/>
  <c r="G93" i="2"/>
  <c r="E93" i="2"/>
  <c r="L92" i="2"/>
  <c r="K92" i="2"/>
  <c r="I92" i="2"/>
  <c r="G92" i="2"/>
  <c r="E92" i="2"/>
  <c r="L91" i="2"/>
  <c r="L90" i="2" s="1"/>
  <c r="K91" i="2"/>
  <c r="I91" i="2"/>
  <c r="G91" i="2"/>
  <c r="E91" i="2"/>
  <c r="J90" i="2"/>
  <c r="H90" i="2"/>
  <c r="I90" i="2" s="1"/>
  <c r="F90" i="2"/>
  <c r="G90" i="2" s="1"/>
  <c r="D90" i="2"/>
  <c r="E90" i="2" s="1"/>
  <c r="B90" i="2"/>
  <c r="L89" i="2"/>
  <c r="L87" i="2" s="1"/>
  <c r="L86" i="2" s="1"/>
  <c r="K89" i="2"/>
  <c r="I89" i="2"/>
  <c r="G89" i="2"/>
  <c r="E89" i="2"/>
  <c r="L88" i="2"/>
  <c r="K88" i="2"/>
  <c r="I88" i="2"/>
  <c r="G88" i="2"/>
  <c r="E88" i="2"/>
  <c r="J87" i="2"/>
  <c r="K87" i="2" s="1"/>
  <c r="H87" i="2"/>
  <c r="I87" i="2" s="1"/>
  <c r="F87" i="2"/>
  <c r="D87" i="2"/>
  <c r="B87" i="2"/>
  <c r="L80" i="2"/>
  <c r="K80" i="2"/>
  <c r="I80" i="2"/>
  <c r="G80" i="2"/>
  <c r="E80" i="2"/>
  <c r="L79" i="2"/>
  <c r="L77" i="2" s="1"/>
  <c r="K79" i="2"/>
  <c r="I79" i="2"/>
  <c r="G79" i="2"/>
  <c r="E79" i="2"/>
  <c r="L78" i="2"/>
  <c r="K78" i="2"/>
  <c r="I78" i="2"/>
  <c r="G78" i="2"/>
  <c r="E78" i="2"/>
  <c r="J77" i="2"/>
  <c r="H77" i="2"/>
  <c r="I77" i="2" s="1"/>
  <c r="F77" i="2"/>
  <c r="D77" i="2"/>
  <c r="B77" i="2"/>
  <c r="L76" i="2"/>
  <c r="K76" i="2"/>
  <c r="I76" i="2"/>
  <c r="G76" i="2"/>
  <c r="E76" i="2"/>
  <c r="L75" i="2"/>
  <c r="L74" i="2" s="1"/>
  <c r="K75" i="2"/>
  <c r="I75" i="2"/>
  <c r="G75" i="2"/>
  <c r="E75" i="2"/>
  <c r="J74" i="2"/>
  <c r="K74" i="2" s="1"/>
  <c r="H74" i="2"/>
  <c r="F74" i="2"/>
  <c r="G74" i="2" s="1"/>
  <c r="D74" i="2"/>
  <c r="E74" i="2" s="1"/>
  <c r="B74" i="2"/>
  <c r="L73" i="2"/>
  <c r="K73" i="2"/>
  <c r="I73" i="2"/>
  <c r="G73" i="2"/>
  <c r="E73" i="2"/>
  <c r="L72" i="2"/>
  <c r="K72" i="2"/>
  <c r="I72" i="2"/>
  <c r="G72" i="2"/>
  <c r="E72" i="2"/>
  <c r="L71" i="2"/>
  <c r="K71" i="2"/>
  <c r="I71" i="2"/>
  <c r="G71" i="2"/>
  <c r="E71" i="2"/>
  <c r="L70" i="2"/>
  <c r="K70" i="2"/>
  <c r="I70" i="2"/>
  <c r="G70" i="2"/>
  <c r="E70" i="2"/>
  <c r="L69" i="2"/>
  <c r="K69" i="2"/>
  <c r="I69" i="2"/>
  <c r="G69" i="2"/>
  <c r="E69" i="2"/>
  <c r="L68" i="2"/>
  <c r="K68" i="2"/>
  <c r="I68" i="2"/>
  <c r="G68" i="2"/>
  <c r="E68" i="2"/>
  <c r="L67" i="2"/>
  <c r="K67" i="2"/>
  <c r="I67" i="2"/>
  <c r="G67" i="2"/>
  <c r="E67" i="2"/>
  <c r="L66" i="2"/>
  <c r="K66" i="2"/>
  <c r="I66" i="2"/>
  <c r="G66" i="2"/>
  <c r="E66" i="2"/>
  <c r="J65" i="2"/>
  <c r="H65" i="2"/>
  <c r="F65" i="2"/>
  <c r="G65" i="2" s="1"/>
  <c r="D65" i="2"/>
  <c r="E65" i="2" s="1"/>
  <c r="B65" i="2"/>
  <c r="L64" i="2"/>
  <c r="K64" i="2"/>
  <c r="I64" i="2"/>
  <c r="G64" i="2"/>
  <c r="E64" i="2"/>
  <c r="L63" i="2"/>
  <c r="K63" i="2"/>
  <c r="I63" i="2"/>
  <c r="G63" i="2"/>
  <c r="E63" i="2"/>
  <c r="L62" i="2"/>
  <c r="K62" i="2"/>
  <c r="I62" i="2"/>
  <c r="G62" i="2"/>
  <c r="E62" i="2"/>
  <c r="L61" i="2"/>
  <c r="K61" i="2"/>
  <c r="I61" i="2"/>
  <c r="G61" i="2"/>
  <c r="E61" i="2"/>
  <c r="L60" i="2"/>
  <c r="K60" i="2"/>
  <c r="I60" i="2"/>
  <c r="G60" i="2"/>
  <c r="E60" i="2"/>
  <c r="L59" i="2"/>
  <c r="K59" i="2"/>
  <c r="I59" i="2"/>
  <c r="G59" i="2"/>
  <c r="E59" i="2"/>
  <c r="L58" i="2"/>
  <c r="K58" i="2"/>
  <c r="I58" i="2"/>
  <c r="G58" i="2"/>
  <c r="E58" i="2"/>
  <c r="L57" i="2"/>
  <c r="L56" i="2" s="1"/>
  <c r="K57" i="2"/>
  <c r="I57" i="2"/>
  <c r="G57" i="2"/>
  <c r="E57" i="2"/>
  <c r="J56" i="2"/>
  <c r="H56" i="2"/>
  <c r="F56" i="2"/>
  <c r="G56" i="2" s="1"/>
  <c r="D56" i="2"/>
  <c r="E56" i="2" s="1"/>
  <c r="B56" i="2"/>
  <c r="I56" i="2" s="1"/>
  <c r="H55" i="2"/>
  <c r="L54" i="2"/>
  <c r="K54" i="2"/>
  <c r="I54" i="2"/>
  <c r="G54" i="2"/>
  <c r="E54" i="2"/>
  <c r="L53" i="2"/>
  <c r="K53" i="2"/>
  <c r="I53" i="2"/>
  <c r="G53" i="2"/>
  <c r="E53" i="2"/>
  <c r="L52" i="2"/>
  <c r="L51" i="2" s="1"/>
  <c r="K52" i="2"/>
  <c r="I52" i="2"/>
  <c r="G52" i="2"/>
  <c r="E52" i="2"/>
  <c r="J51" i="2"/>
  <c r="J22" i="3" s="1"/>
  <c r="O25" i="4" s="1"/>
  <c r="Q25" i="4" s="1"/>
  <c r="H51" i="2"/>
  <c r="I51" i="2" s="1"/>
  <c r="F51" i="2"/>
  <c r="G51" i="2" s="1"/>
  <c r="D51" i="2"/>
  <c r="E51" i="2" s="1"/>
  <c r="B51" i="2"/>
  <c r="B22" i="3" s="1"/>
  <c r="L50" i="2"/>
  <c r="L48" i="2" s="1"/>
  <c r="K50" i="2"/>
  <c r="I50" i="2"/>
  <c r="G50" i="2"/>
  <c r="E50" i="2"/>
  <c r="L49" i="2"/>
  <c r="K49" i="2"/>
  <c r="I49" i="2"/>
  <c r="G49" i="2"/>
  <c r="E49" i="2"/>
  <c r="J48" i="2"/>
  <c r="H48" i="2"/>
  <c r="I48" i="2" s="1"/>
  <c r="F48" i="2"/>
  <c r="D48" i="2"/>
  <c r="B48" i="2"/>
  <c r="L41" i="2"/>
  <c r="L40" i="2"/>
  <c r="L38" i="2" s="1"/>
  <c r="L39" i="2"/>
  <c r="L37" i="2"/>
  <c r="L36" i="2"/>
  <c r="L34" i="2"/>
  <c r="L33" i="2"/>
  <c r="L32" i="2"/>
  <c r="L31" i="2"/>
  <c r="L30" i="2"/>
  <c r="L29" i="2"/>
  <c r="L28" i="2"/>
  <c r="L27" i="2"/>
  <c r="L25" i="2"/>
  <c r="L24" i="2"/>
  <c r="L23" i="2"/>
  <c r="L22" i="2"/>
  <c r="L21" i="2"/>
  <c r="L20" i="2"/>
  <c r="L19" i="2"/>
  <c r="L18" i="2"/>
  <c r="L15" i="2"/>
  <c r="L14" i="2"/>
  <c r="L13" i="2"/>
  <c r="L12" i="2" s="1"/>
  <c r="L11" i="2"/>
  <c r="L10" i="2"/>
  <c r="L35" i="2"/>
  <c r="A3" i="2"/>
  <c r="K41" i="2"/>
  <c r="K40" i="2"/>
  <c r="K39" i="2"/>
  <c r="K37" i="2"/>
  <c r="K36" i="2"/>
  <c r="K34" i="2"/>
  <c r="K33" i="2"/>
  <c r="K32" i="2"/>
  <c r="K31" i="2"/>
  <c r="K30" i="2"/>
  <c r="K29" i="2"/>
  <c r="K28" i="2"/>
  <c r="K27" i="2"/>
  <c r="K25" i="2"/>
  <c r="K24" i="2"/>
  <c r="K23" i="2"/>
  <c r="K22" i="2"/>
  <c r="K21" i="2"/>
  <c r="K20" i="2"/>
  <c r="K19" i="2"/>
  <c r="K18" i="2"/>
  <c r="K15" i="2"/>
  <c r="K14" i="2"/>
  <c r="K13" i="2"/>
  <c r="K11" i="2"/>
  <c r="K10" i="2"/>
  <c r="I41" i="2"/>
  <c r="I40" i="2"/>
  <c r="I39" i="2"/>
  <c r="I37" i="2"/>
  <c r="I36" i="2"/>
  <c r="I34" i="2"/>
  <c r="I33" i="2"/>
  <c r="I32" i="2"/>
  <c r="I31" i="2"/>
  <c r="I30" i="2"/>
  <c r="I29" i="2"/>
  <c r="I28" i="2"/>
  <c r="I27" i="2"/>
  <c r="I25" i="2"/>
  <c r="I24" i="2"/>
  <c r="I23" i="2"/>
  <c r="I22" i="2"/>
  <c r="I21" i="2"/>
  <c r="I20" i="2"/>
  <c r="I19" i="2"/>
  <c r="I18" i="2"/>
  <c r="I15" i="2"/>
  <c r="I14" i="2"/>
  <c r="I13" i="2"/>
  <c r="I11" i="2"/>
  <c r="I10" i="2"/>
  <c r="G41" i="2"/>
  <c r="G40" i="2"/>
  <c r="G39" i="2"/>
  <c r="G37" i="2"/>
  <c r="G36" i="2"/>
  <c r="G34" i="2"/>
  <c r="G33" i="2"/>
  <c r="G32" i="2"/>
  <c r="G31" i="2"/>
  <c r="G30" i="2"/>
  <c r="G29" i="2"/>
  <c r="G28" i="2"/>
  <c r="G27" i="2"/>
  <c r="G25" i="2"/>
  <c r="G24" i="2"/>
  <c r="G23" i="2"/>
  <c r="G22" i="2"/>
  <c r="G21" i="2"/>
  <c r="G20" i="2"/>
  <c r="G19" i="2"/>
  <c r="G18" i="2"/>
  <c r="G15" i="2"/>
  <c r="G14" i="2"/>
  <c r="G13" i="2"/>
  <c r="G11" i="2"/>
  <c r="G10" i="2"/>
  <c r="E41" i="2"/>
  <c r="E40" i="2"/>
  <c r="E39" i="2"/>
  <c r="E37" i="2"/>
  <c r="E36" i="2"/>
  <c r="E34" i="2"/>
  <c r="E33" i="2"/>
  <c r="E32" i="2"/>
  <c r="E31" i="2"/>
  <c r="E30" i="2"/>
  <c r="E29" i="2"/>
  <c r="E28" i="2"/>
  <c r="E27" i="2"/>
  <c r="E25" i="2"/>
  <c r="E24" i="2"/>
  <c r="E23" i="2"/>
  <c r="E22" i="2"/>
  <c r="E21" i="2"/>
  <c r="E20" i="2"/>
  <c r="E19" i="2"/>
  <c r="E18" i="2"/>
  <c r="E15" i="2"/>
  <c r="E14" i="2"/>
  <c r="E13" i="2"/>
  <c r="E11" i="2"/>
  <c r="E10" i="2"/>
  <c r="J38" i="2"/>
  <c r="J35" i="2"/>
  <c r="J26" i="2"/>
  <c r="J17" i="2"/>
  <c r="J12" i="2"/>
  <c r="J9" i="2"/>
  <c r="H38" i="2"/>
  <c r="H35" i="2"/>
  <c r="H26" i="2"/>
  <c r="I26" i="2" s="1"/>
  <c r="H17" i="2"/>
  <c r="H12" i="2"/>
  <c r="H9" i="2"/>
  <c r="F38" i="2"/>
  <c r="F35" i="2"/>
  <c r="F26" i="2"/>
  <c r="F17" i="2"/>
  <c r="F12" i="2"/>
  <c r="F9" i="2"/>
  <c r="D38" i="2"/>
  <c r="D35" i="2"/>
  <c r="D26" i="2"/>
  <c r="E26" i="2" s="1"/>
  <c r="D17" i="2"/>
  <c r="D12" i="2"/>
  <c r="D9" i="2"/>
  <c r="D8" i="2" s="1"/>
  <c r="B38" i="2"/>
  <c r="B35" i="2"/>
  <c r="B26" i="2"/>
  <c r="B17" i="2"/>
  <c r="B16" i="2" s="1"/>
  <c r="B12" i="2"/>
  <c r="B9" i="2"/>
  <c r="I9" i="2" s="1"/>
  <c r="E165" i="2" l="1"/>
  <c r="L165" i="2"/>
  <c r="L164" i="2" s="1"/>
  <c r="E168" i="2"/>
  <c r="I168" i="2"/>
  <c r="J172" i="2"/>
  <c r="H172" i="2"/>
  <c r="G165" i="2"/>
  <c r="G173" i="2"/>
  <c r="L173" i="2"/>
  <c r="L172" i="2" s="1"/>
  <c r="K182" i="2"/>
  <c r="I194" i="2"/>
  <c r="I165" i="2"/>
  <c r="G168" i="2"/>
  <c r="K168" i="2"/>
  <c r="B172" i="2"/>
  <c r="G172" i="2" s="1"/>
  <c r="D172" i="2"/>
  <c r="K194" i="2"/>
  <c r="I126" i="2"/>
  <c r="G129" i="2"/>
  <c r="L129" i="2"/>
  <c r="H133" i="2"/>
  <c r="G134" i="2"/>
  <c r="L134" i="2"/>
  <c r="K143" i="2"/>
  <c r="E155" i="2"/>
  <c r="B48" i="3"/>
  <c r="H48" i="3"/>
  <c r="L57" i="4" s="1"/>
  <c r="N57" i="4" s="1"/>
  <c r="K126" i="2"/>
  <c r="I152" i="2"/>
  <c r="G155" i="2"/>
  <c r="E126" i="2"/>
  <c r="G143" i="2"/>
  <c r="E152" i="2"/>
  <c r="I155" i="2"/>
  <c r="F48" i="3"/>
  <c r="I57" i="4" s="1"/>
  <c r="K57" i="4" s="1"/>
  <c r="G126" i="2"/>
  <c r="K129" i="2"/>
  <c r="K134" i="2"/>
  <c r="K155" i="2"/>
  <c r="E87" i="2"/>
  <c r="G104" i="2"/>
  <c r="E113" i="2"/>
  <c r="D35" i="3"/>
  <c r="F41" i="4" s="1"/>
  <c r="H41" i="4" s="1"/>
  <c r="H35" i="3"/>
  <c r="L41" i="4" s="1"/>
  <c r="N41" i="4" s="1"/>
  <c r="K104" i="2"/>
  <c r="F35" i="3"/>
  <c r="I41" i="4" s="1"/>
  <c r="K41" i="4" s="1"/>
  <c r="E104" i="2"/>
  <c r="L104" i="2"/>
  <c r="L94" i="2" s="1"/>
  <c r="L120" i="2" s="1"/>
  <c r="I113" i="2"/>
  <c r="G87" i="2"/>
  <c r="K90" i="2"/>
  <c r="D94" i="2"/>
  <c r="K95" i="2"/>
  <c r="I104" i="2"/>
  <c r="K116" i="2"/>
  <c r="K65" i="2"/>
  <c r="E77" i="2"/>
  <c r="D22" i="3"/>
  <c r="H22" i="3"/>
  <c r="L25" i="4" s="1"/>
  <c r="N25" i="4" s="1"/>
  <c r="K48" i="2"/>
  <c r="L65" i="2"/>
  <c r="I74" i="2"/>
  <c r="G77" i="2"/>
  <c r="E48" i="2"/>
  <c r="F22" i="3"/>
  <c r="I25" i="4" s="1"/>
  <c r="K25" i="4" s="1"/>
  <c r="G48" i="2"/>
  <c r="K51" i="2"/>
  <c r="D55" i="2"/>
  <c r="K56" i="2"/>
  <c r="I65" i="2"/>
  <c r="K77" i="2"/>
  <c r="K39" i="3"/>
  <c r="I39" i="3"/>
  <c r="G61" i="3"/>
  <c r="B36" i="3"/>
  <c r="C42" i="4" s="1"/>
  <c r="E42" i="4" s="1"/>
  <c r="E38" i="3"/>
  <c r="E48" i="3"/>
  <c r="E24" i="3"/>
  <c r="K65" i="3"/>
  <c r="H62" i="3"/>
  <c r="L74" i="4" s="1"/>
  <c r="N74" i="4" s="1"/>
  <c r="G65" i="3"/>
  <c r="K40" i="3"/>
  <c r="G52" i="3"/>
  <c r="K61" i="3"/>
  <c r="J23" i="3"/>
  <c r="O26" i="4" s="1"/>
  <c r="Q26" i="4" s="1"/>
  <c r="E65" i="3"/>
  <c r="K26" i="3"/>
  <c r="C41" i="4"/>
  <c r="E41" i="4" s="1"/>
  <c r="B62" i="3"/>
  <c r="C76" i="4"/>
  <c r="E76" i="4" s="1"/>
  <c r="G35" i="3"/>
  <c r="C25" i="4"/>
  <c r="E25" i="4" s="1"/>
  <c r="C28" i="4"/>
  <c r="E28" i="4" s="1"/>
  <c r="C45" i="4"/>
  <c r="E45" i="4" s="1"/>
  <c r="C75" i="4"/>
  <c r="E75" i="4" s="1"/>
  <c r="C30" i="4"/>
  <c r="E30" i="4" s="1"/>
  <c r="C62" i="4"/>
  <c r="E62" i="4" s="1"/>
  <c r="E66" i="3"/>
  <c r="F78" i="4"/>
  <c r="H78" i="4" s="1"/>
  <c r="J62" i="3"/>
  <c r="O74" i="4" s="1"/>
  <c r="Q74" i="4" s="1"/>
  <c r="K66" i="3"/>
  <c r="O78" i="4"/>
  <c r="Q78" i="4" s="1"/>
  <c r="E50" i="3"/>
  <c r="F59" i="4"/>
  <c r="H59" i="4" s="1"/>
  <c r="D36" i="3"/>
  <c r="F42" i="4" s="1"/>
  <c r="H42" i="4" s="1"/>
  <c r="E25" i="3"/>
  <c r="F28" i="4"/>
  <c r="H28" i="4" s="1"/>
  <c r="I25" i="3"/>
  <c r="L28" i="4"/>
  <c r="N28" i="4" s="1"/>
  <c r="D10" i="3"/>
  <c r="F10" i="4" s="1"/>
  <c r="H10" i="4" s="1"/>
  <c r="F10" i="3"/>
  <c r="I10" i="4" s="1"/>
  <c r="K10" i="4" s="1"/>
  <c r="I12" i="4"/>
  <c r="K12" i="4" s="1"/>
  <c r="J10" i="3"/>
  <c r="O10" i="4" s="1"/>
  <c r="Q10" i="4" s="1"/>
  <c r="O12" i="4"/>
  <c r="Q12" i="4" s="1"/>
  <c r="C59" i="4"/>
  <c r="E59" i="4" s="1"/>
  <c r="J36" i="3"/>
  <c r="O42" i="4" s="1"/>
  <c r="Q42" i="4" s="1"/>
  <c r="O44" i="4"/>
  <c r="Q44" i="4" s="1"/>
  <c r="E22" i="3"/>
  <c r="F25" i="4"/>
  <c r="H25" i="4" s="1"/>
  <c r="E26" i="3"/>
  <c r="G64" i="3"/>
  <c r="C57" i="4"/>
  <c r="E57" i="4" s="1"/>
  <c r="C43" i="4"/>
  <c r="E43" i="4" s="1"/>
  <c r="C60" i="4"/>
  <c r="E60" i="4" s="1"/>
  <c r="C77" i="4"/>
  <c r="E77" i="4" s="1"/>
  <c r="C46" i="4"/>
  <c r="E46" i="4" s="1"/>
  <c r="C78" i="4"/>
  <c r="E78" i="4" s="1"/>
  <c r="D62" i="3"/>
  <c r="F74" i="4" s="1"/>
  <c r="H74" i="4" s="1"/>
  <c r="F76" i="4"/>
  <c r="H76" i="4" s="1"/>
  <c r="D23" i="3"/>
  <c r="F26" i="4" s="1"/>
  <c r="H26" i="4" s="1"/>
  <c r="C29" i="4"/>
  <c r="E29" i="4" s="1"/>
  <c r="E51" i="3"/>
  <c r="F60" i="4"/>
  <c r="H60" i="4" s="1"/>
  <c r="H49" i="3"/>
  <c r="L58" i="4" s="1"/>
  <c r="N58" i="4" s="1"/>
  <c r="L60" i="4"/>
  <c r="N60" i="4" s="1"/>
  <c r="I26" i="3"/>
  <c r="E35" i="3"/>
  <c r="K64" i="3"/>
  <c r="C73" i="4"/>
  <c r="E73" i="4" s="1"/>
  <c r="C27" i="4"/>
  <c r="E27" i="4" s="1"/>
  <c r="C44" i="4"/>
  <c r="E44" i="4" s="1"/>
  <c r="C61" i="4"/>
  <c r="E61" i="4" s="1"/>
  <c r="F62" i="3"/>
  <c r="I74" i="4" s="1"/>
  <c r="K74" i="4" s="1"/>
  <c r="I75" i="4"/>
  <c r="K75" i="4" s="1"/>
  <c r="I64" i="3"/>
  <c r="L76" i="4"/>
  <c r="N76" i="4" s="1"/>
  <c r="D49" i="3"/>
  <c r="F58" i="4" s="1"/>
  <c r="H58" i="4" s="1"/>
  <c r="F49" i="3"/>
  <c r="I58" i="4" s="1"/>
  <c r="K58" i="4" s="1"/>
  <c r="I60" i="4"/>
  <c r="K60" i="4" s="1"/>
  <c r="J49" i="3"/>
  <c r="O58" i="4" s="1"/>
  <c r="Q58" i="4" s="1"/>
  <c r="O60" i="4"/>
  <c r="Q60" i="4" s="1"/>
  <c r="F36" i="3"/>
  <c r="I42" i="4" s="1"/>
  <c r="K42" i="4" s="1"/>
  <c r="I38" i="3"/>
  <c r="L44" i="4"/>
  <c r="N44" i="4" s="1"/>
  <c r="F23" i="3"/>
  <c r="I26" i="4" s="1"/>
  <c r="K26" i="4" s="1"/>
  <c r="I29" i="4"/>
  <c r="K29" i="4" s="1"/>
  <c r="H10" i="3"/>
  <c r="L10" i="4" s="1"/>
  <c r="N10" i="4" s="1"/>
  <c r="L13" i="4"/>
  <c r="N13" i="4" s="1"/>
  <c r="J8" i="3"/>
  <c r="O8" i="4" s="1"/>
  <c r="H23" i="3"/>
  <c r="L26" i="4" s="1"/>
  <c r="N26" i="4" s="1"/>
  <c r="G26" i="3"/>
  <c r="K38" i="3"/>
  <c r="H36" i="3"/>
  <c r="L42" i="4" s="1"/>
  <c r="N42" i="4" s="1"/>
  <c r="I51" i="3"/>
  <c r="G51" i="3"/>
  <c r="G63" i="3"/>
  <c r="I66" i="3"/>
  <c r="G53" i="3"/>
  <c r="I53" i="3"/>
  <c r="K53" i="3"/>
  <c r="E53" i="3"/>
  <c r="I65" i="3"/>
  <c r="E64" i="3"/>
  <c r="K63" i="3"/>
  <c r="I52" i="3"/>
  <c r="K52" i="3"/>
  <c r="B49" i="3"/>
  <c r="I50" i="3"/>
  <c r="E37" i="3"/>
  <c r="I37" i="3"/>
  <c r="I48" i="3"/>
  <c r="E61" i="3"/>
  <c r="I61" i="3"/>
  <c r="E63" i="3"/>
  <c r="I63" i="3"/>
  <c r="G48" i="3"/>
  <c r="K48" i="3"/>
  <c r="G50" i="3"/>
  <c r="K50" i="3"/>
  <c r="E40" i="3"/>
  <c r="G40" i="3"/>
  <c r="I40" i="3"/>
  <c r="E39" i="3"/>
  <c r="G39" i="3"/>
  <c r="G38" i="3"/>
  <c r="G37" i="3"/>
  <c r="E36" i="3"/>
  <c r="I35" i="3"/>
  <c r="K35" i="3"/>
  <c r="K22" i="3"/>
  <c r="G25" i="3"/>
  <c r="E27" i="3"/>
  <c r="G27" i="3"/>
  <c r="K27" i="3"/>
  <c r="I27" i="3"/>
  <c r="I24" i="3"/>
  <c r="I22" i="3"/>
  <c r="G22" i="3"/>
  <c r="G24" i="3"/>
  <c r="B23" i="3"/>
  <c r="B164" i="2"/>
  <c r="F164" i="2"/>
  <c r="J164" i="2"/>
  <c r="E182" i="2"/>
  <c r="I182" i="2"/>
  <c r="D164" i="2"/>
  <c r="H164" i="2"/>
  <c r="L125" i="2"/>
  <c r="L133" i="2"/>
  <c r="D125" i="2"/>
  <c r="H125" i="2"/>
  <c r="B133" i="2"/>
  <c r="F133" i="2"/>
  <c r="J133" i="2"/>
  <c r="B125" i="2"/>
  <c r="F125" i="2"/>
  <c r="J125" i="2"/>
  <c r="E94" i="2"/>
  <c r="D86" i="2"/>
  <c r="H86" i="2"/>
  <c r="B94" i="2"/>
  <c r="F94" i="2"/>
  <c r="G94" i="2" s="1"/>
  <c r="J94" i="2"/>
  <c r="B86" i="2"/>
  <c r="F86" i="2"/>
  <c r="J86" i="2"/>
  <c r="L47" i="2"/>
  <c r="L55" i="2"/>
  <c r="D47" i="2"/>
  <c r="H47" i="2"/>
  <c r="B55" i="2"/>
  <c r="F55" i="2"/>
  <c r="J55" i="2"/>
  <c r="B47" i="2"/>
  <c r="F47" i="2"/>
  <c r="J47" i="2"/>
  <c r="E17" i="2"/>
  <c r="G9" i="2"/>
  <c r="G12" i="2"/>
  <c r="G38" i="2"/>
  <c r="K12" i="2"/>
  <c r="K38" i="2"/>
  <c r="L26" i="2"/>
  <c r="I35" i="2"/>
  <c r="E12" i="2"/>
  <c r="F16" i="2"/>
  <c r="G16" i="2" s="1"/>
  <c r="L9" i="2"/>
  <c r="L17" i="2"/>
  <c r="L16" i="2" s="1"/>
  <c r="L8" i="2"/>
  <c r="E35" i="2"/>
  <c r="G17" i="2"/>
  <c r="J16" i="2"/>
  <c r="K16" i="2" s="1"/>
  <c r="E38" i="2"/>
  <c r="I12" i="2"/>
  <c r="I38" i="2"/>
  <c r="K26" i="2"/>
  <c r="G35" i="2"/>
  <c r="H16" i="2"/>
  <c r="I16" i="2" s="1"/>
  <c r="J8" i="2"/>
  <c r="K35" i="2"/>
  <c r="B8" i="2"/>
  <c r="G26" i="2"/>
  <c r="J42" i="2"/>
  <c r="E9" i="2"/>
  <c r="K9" i="2"/>
  <c r="K17" i="2"/>
  <c r="I17" i="2"/>
  <c r="D16" i="2"/>
  <c r="E16" i="2" s="1"/>
  <c r="F8" i="2"/>
  <c r="H8" i="2"/>
  <c r="H42" i="2"/>
  <c r="D42" i="2"/>
  <c r="I172" i="2" l="1"/>
  <c r="L198" i="2"/>
  <c r="K172" i="2"/>
  <c r="E172" i="2"/>
  <c r="K49" i="3"/>
  <c r="G133" i="2"/>
  <c r="G55" i="2"/>
  <c r="I36" i="3"/>
  <c r="I62" i="3"/>
  <c r="J60" i="3"/>
  <c r="O72" i="4" s="1"/>
  <c r="Q72" i="4" s="1"/>
  <c r="Q80" i="4" s="1"/>
  <c r="Q83" i="4" s="1"/>
  <c r="G36" i="3"/>
  <c r="G49" i="3"/>
  <c r="K36" i="3"/>
  <c r="E49" i="3"/>
  <c r="F8" i="3"/>
  <c r="I8" i="4" s="1"/>
  <c r="K8" i="4" s="1"/>
  <c r="K16" i="4" s="1"/>
  <c r="K19" i="4" s="1"/>
  <c r="D34" i="3"/>
  <c r="F40" i="4" s="1"/>
  <c r="F48" i="4" s="1"/>
  <c r="F51" i="4" s="1"/>
  <c r="H34" i="3"/>
  <c r="L40" i="4" s="1"/>
  <c r="L48" i="4" s="1"/>
  <c r="L51" i="4" s="1"/>
  <c r="C74" i="4"/>
  <c r="E74" i="4" s="1"/>
  <c r="C26" i="4"/>
  <c r="E26" i="4" s="1"/>
  <c r="C58" i="4"/>
  <c r="E58" i="4" s="1"/>
  <c r="D8" i="3"/>
  <c r="F8" i="4" s="1"/>
  <c r="I16" i="4"/>
  <c r="I19" i="4" s="1"/>
  <c r="B60" i="3"/>
  <c r="K62" i="3"/>
  <c r="I49" i="3"/>
  <c r="E62" i="3"/>
  <c r="G62" i="3"/>
  <c r="O16" i="4"/>
  <c r="O19" i="4" s="1"/>
  <c r="Q8" i="4"/>
  <c r="Q16" i="4" s="1"/>
  <c r="Q19" i="4" s="1"/>
  <c r="H8" i="3"/>
  <c r="L8" i="4" s="1"/>
  <c r="E23" i="3"/>
  <c r="K23" i="3"/>
  <c r="I23" i="3"/>
  <c r="G23" i="3"/>
  <c r="H198" i="2"/>
  <c r="H68" i="3" s="1"/>
  <c r="I164" i="2"/>
  <c r="K164" i="2"/>
  <c r="J198" i="2"/>
  <c r="J68" i="3" s="1"/>
  <c r="D198" i="2"/>
  <c r="D68" i="3" s="1"/>
  <c r="E164" i="2"/>
  <c r="G164" i="2"/>
  <c r="F198" i="2"/>
  <c r="B198" i="2"/>
  <c r="B68" i="3" s="1"/>
  <c r="F159" i="2"/>
  <c r="F55" i="3" s="1"/>
  <c r="F47" i="3" s="1"/>
  <c r="I56" i="4" s="1"/>
  <c r="G125" i="2"/>
  <c r="L159" i="2"/>
  <c r="B159" i="2"/>
  <c r="B55" i="3" s="1"/>
  <c r="I125" i="2"/>
  <c r="H159" i="2"/>
  <c r="H55" i="3" s="1"/>
  <c r="I55" i="3" s="1"/>
  <c r="I133" i="2"/>
  <c r="J159" i="2"/>
  <c r="J55" i="3" s="1"/>
  <c r="K55" i="3" s="1"/>
  <c r="K125" i="2"/>
  <c r="K133" i="2"/>
  <c r="E125" i="2"/>
  <c r="D159" i="2"/>
  <c r="D55" i="3" s="1"/>
  <c r="E55" i="3" s="1"/>
  <c r="E133" i="2"/>
  <c r="J120" i="2"/>
  <c r="J42" i="3" s="1"/>
  <c r="J34" i="3" s="1"/>
  <c r="O40" i="4" s="1"/>
  <c r="O48" i="4" s="1"/>
  <c r="O51" i="4" s="1"/>
  <c r="K86" i="2"/>
  <c r="F120" i="2"/>
  <c r="F42" i="3" s="1"/>
  <c r="F34" i="3" s="1"/>
  <c r="I40" i="4" s="1"/>
  <c r="G86" i="2"/>
  <c r="I94" i="2"/>
  <c r="B120" i="2"/>
  <c r="B42" i="3" s="1"/>
  <c r="I86" i="2"/>
  <c r="H120" i="2"/>
  <c r="H42" i="3" s="1"/>
  <c r="K94" i="2"/>
  <c r="E86" i="2"/>
  <c r="D120" i="2"/>
  <c r="D42" i="3" s="1"/>
  <c r="J81" i="2"/>
  <c r="J29" i="3" s="1"/>
  <c r="K29" i="3" s="1"/>
  <c r="K47" i="2"/>
  <c r="L81" i="2"/>
  <c r="B81" i="2"/>
  <c r="B29" i="3" s="1"/>
  <c r="C23" i="3" s="1"/>
  <c r="I47" i="2"/>
  <c r="H81" i="2"/>
  <c r="H29" i="3" s="1"/>
  <c r="E55" i="2"/>
  <c r="F81" i="2"/>
  <c r="F29" i="3" s="1"/>
  <c r="G29" i="3" s="1"/>
  <c r="G47" i="2"/>
  <c r="K55" i="2"/>
  <c r="E47" i="2"/>
  <c r="D81" i="2"/>
  <c r="D29" i="3" s="1"/>
  <c r="D21" i="3" s="1"/>
  <c r="F24" i="4" s="1"/>
  <c r="I55" i="2"/>
  <c r="L42" i="2"/>
  <c r="F42" i="2"/>
  <c r="G8" i="2"/>
  <c r="K8" i="2"/>
  <c r="B42" i="2"/>
  <c r="C94" i="2" s="1"/>
  <c r="I8" i="2"/>
  <c r="E8" i="2"/>
  <c r="C64" i="3" l="1"/>
  <c r="C66" i="3"/>
  <c r="C65" i="3"/>
  <c r="C61" i="3"/>
  <c r="C63" i="3"/>
  <c r="C68" i="3"/>
  <c r="C67" i="3"/>
  <c r="E68" i="3"/>
  <c r="I68" i="3"/>
  <c r="G198" i="2"/>
  <c r="F68" i="3"/>
  <c r="K68" i="3"/>
  <c r="D60" i="3"/>
  <c r="F72" i="4" s="1"/>
  <c r="H60" i="3"/>
  <c r="L72" i="4" s="1"/>
  <c r="C62" i="3"/>
  <c r="J47" i="3"/>
  <c r="O56" i="4" s="1"/>
  <c r="G55" i="3"/>
  <c r="C55" i="3"/>
  <c r="C52" i="3"/>
  <c r="C54" i="3"/>
  <c r="C53" i="3"/>
  <c r="C50" i="3"/>
  <c r="C51" i="3"/>
  <c r="C48" i="3"/>
  <c r="D47" i="3"/>
  <c r="F56" i="4" s="1"/>
  <c r="B47" i="3"/>
  <c r="G47" i="3" s="1"/>
  <c r="C49" i="3"/>
  <c r="H47" i="3"/>
  <c r="L56" i="4" s="1"/>
  <c r="L64" i="4" s="1"/>
  <c r="L67" i="4" s="1"/>
  <c r="I42" i="3"/>
  <c r="K42" i="3"/>
  <c r="C35" i="3"/>
  <c r="C40" i="3"/>
  <c r="C36" i="3"/>
  <c r="C38" i="3"/>
  <c r="C41" i="3"/>
  <c r="C42" i="3"/>
  <c r="C39" i="3"/>
  <c r="C37" i="3"/>
  <c r="I34" i="3"/>
  <c r="E42" i="3"/>
  <c r="G42" i="3"/>
  <c r="B34" i="3"/>
  <c r="I29" i="3"/>
  <c r="H21" i="3"/>
  <c r="L24" i="4" s="1"/>
  <c r="E29" i="3"/>
  <c r="C29" i="3"/>
  <c r="C26" i="3"/>
  <c r="C25" i="3"/>
  <c r="C28" i="3"/>
  <c r="C24" i="3"/>
  <c r="C22" i="3"/>
  <c r="C27" i="3"/>
  <c r="B21" i="3"/>
  <c r="F21" i="3"/>
  <c r="I24" i="4" s="1"/>
  <c r="J21" i="3"/>
  <c r="O24" i="4" s="1"/>
  <c r="O32" i="4" s="1"/>
  <c r="O35" i="4" s="1"/>
  <c r="H40" i="4"/>
  <c r="H48" i="4" s="1"/>
  <c r="H51" i="4" s="1"/>
  <c r="N56" i="4"/>
  <c r="N64" i="4" s="1"/>
  <c r="N67" i="4" s="1"/>
  <c r="Q40" i="4"/>
  <c r="Q48" i="4" s="1"/>
  <c r="Q51" i="4" s="1"/>
  <c r="Q24" i="4"/>
  <c r="Q32" i="4" s="1"/>
  <c r="Q35" i="4" s="1"/>
  <c r="G34" i="3"/>
  <c r="O80" i="4"/>
  <c r="O83" i="4" s="1"/>
  <c r="N40" i="4"/>
  <c r="N48" i="4" s="1"/>
  <c r="N51" i="4" s="1"/>
  <c r="K34" i="3"/>
  <c r="F64" i="4"/>
  <c r="F67" i="4" s="1"/>
  <c r="H56" i="4"/>
  <c r="H64" i="4" s="1"/>
  <c r="H67" i="4" s="1"/>
  <c r="E47" i="3"/>
  <c r="L16" i="4"/>
  <c r="L19" i="4" s="1"/>
  <c r="N8" i="4"/>
  <c r="N16" i="4" s="1"/>
  <c r="N19" i="4" s="1"/>
  <c r="I64" i="4"/>
  <c r="I67" i="4" s="1"/>
  <c r="K56" i="4"/>
  <c r="K64" i="4" s="1"/>
  <c r="K67" i="4" s="1"/>
  <c r="L32" i="4"/>
  <c r="L35" i="4" s="1"/>
  <c r="N24" i="4"/>
  <c r="N32" i="4" s="1"/>
  <c r="N35" i="4" s="1"/>
  <c r="F16" i="4"/>
  <c r="F19" i="4" s="1"/>
  <c r="H8" i="4"/>
  <c r="H16" i="4" s="1"/>
  <c r="H19" i="4" s="1"/>
  <c r="O64" i="4"/>
  <c r="O67" i="4" s="1"/>
  <c r="Q56" i="4"/>
  <c r="Q64" i="4" s="1"/>
  <c r="Q67" i="4" s="1"/>
  <c r="F32" i="4"/>
  <c r="F35" i="4" s="1"/>
  <c r="H24" i="4"/>
  <c r="H32" i="4" s="1"/>
  <c r="H35" i="4" s="1"/>
  <c r="C47" i="3"/>
  <c r="C56" i="4"/>
  <c r="I47" i="3"/>
  <c r="C60" i="3"/>
  <c r="C72" i="4"/>
  <c r="K60" i="3"/>
  <c r="K47" i="3"/>
  <c r="I48" i="4"/>
  <c r="I51" i="4" s="1"/>
  <c r="K40" i="4"/>
  <c r="K48" i="4" s="1"/>
  <c r="K51" i="4" s="1"/>
  <c r="I60" i="3"/>
  <c r="I32" i="4"/>
  <c r="I35" i="4" s="1"/>
  <c r="K24" i="4"/>
  <c r="K32" i="4" s="1"/>
  <c r="K35" i="4" s="1"/>
  <c r="C47" i="2"/>
  <c r="C164" i="2"/>
  <c r="C55" i="2"/>
  <c r="C81" i="2"/>
  <c r="I42" i="2"/>
  <c r="C192" i="2"/>
  <c r="C180" i="2"/>
  <c r="C178" i="2"/>
  <c r="C176" i="2"/>
  <c r="C174" i="2"/>
  <c r="C173" i="2"/>
  <c r="C170" i="2"/>
  <c r="C166" i="2"/>
  <c r="C151" i="2"/>
  <c r="C149" i="2"/>
  <c r="C147" i="2"/>
  <c r="C145" i="2"/>
  <c r="C131" i="2"/>
  <c r="C111" i="2"/>
  <c r="C109" i="2"/>
  <c r="C107" i="2"/>
  <c r="C105" i="2"/>
  <c r="C93" i="2"/>
  <c r="C91" i="2"/>
  <c r="C73" i="2"/>
  <c r="C71" i="2"/>
  <c r="C69" i="2"/>
  <c r="C67" i="2"/>
  <c r="C53" i="2"/>
  <c r="C197" i="2"/>
  <c r="C187" i="2"/>
  <c r="C168" i="2"/>
  <c r="C156" i="2"/>
  <c r="C141" i="2"/>
  <c r="C118" i="2"/>
  <c r="C114" i="2"/>
  <c r="C99" i="2"/>
  <c r="C88" i="2"/>
  <c r="C78" i="2"/>
  <c r="C57" i="2"/>
  <c r="C196" i="2"/>
  <c r="C190" i="2"/>
  <c r="C188" i="2"/>
  <c r="C186" i="2"/>
  <c r="C184" i="2"/>
  <c r="C157" i="2"/>
  <c r="C153" i="2"/>
  <c r="C152" i="2"/>
  <c r="C142" i="2"/>
  <c r="C140" i="2"/>
  <c r="C138" i="2"/>
  <c r="C136" i="2"/>
  <c r="C127" i="2"/>
  <c r="C119" i="2"/>
  <c r="C117" i="2"/>
  <c r="C115" i="2"/>
  <c r="C102" i="2"/>
  <c r="C100" i="2"/>
  <c r="C98" i="2"/>
  <c r="C96" i="2"/>
  <c r="C89" i="2"/>
  <c r="C79" i="2"/>
  <c r="C75" i="2"/>
  <c r="C74" i="2"/>
  <c r="C64" i="2"/>
  <c r="C62" i="2"/>
  <c r="C60" i="2"/>
  <c r="C58" i="2"/>
  <c r="C49" i="2"/>
  <c r="C195" i="2"/>
  <c r="C185" i="2"/>
  <c r="C139" i="2"/>
  <c r="C135" i="2"/>
  <c r="C128" i="2"/>
  <c r="C113" i="2"/>
  <c r="C103" i="2"/>
  <c r="C63" i="2"/>
  <c r="C59" i="2"/>
  <c r="B16" i="3"/>
  <c r="C193" i="2"/>
  <c r="C191" i="2"/>
  <c r="C181" i="2"/>
  <c r="C179" i="2"/>
  <c r="C177" i="2"/>
  <c r="C175" i="2"/>
  <c r="C171" i="2"/>
  <c r="C169" i="2"/>
  <c r="C167" i="2"/>
  <c r="C150" i="2"/>
  <c r="C148" i="2"/>
  <c r="C146" i="2"/>
  <c r="C144" i="2"/>
  <c r="C132" i="2"/>
  <c r="C130" i="2"/>
  <c r="C112" i="2"/>
  <c r="C110" i="2"/>
  <c r="C108" i="2"/>
  <c r="C106" i="2"/>
  <c r="C92" i="2"/>
  <c r="C72" i="2"/>
  <c r="C70" i="2"/>
  <c r="C68" i="2"/>
  <c r="C66" i="2"/>
  <c r="C54" i="2"/>
  <c r="C52" i="2"/>
  <c r="C189" i="2"/>
  <c r="C183" i="2"/>
  <c r="C158" i="2"/>
  <c r="C154" i="2"/>
  <c r="C137" i="2"/>
  <c r="C101" i="2"/>
  <c r="C97" i="2"/>
  <c r="C80" i="2"/>
  <c r="C76" i="2"/>
  <c r="C61" i="2"/>
  <c r="C50" i="2"/>
  <c r="C116" i="2"/>
  <c r="C56" i="2"/>
  <c r="C104" i="2"/>
  <c r="C95" i="2"/>
  <c r="C194" i="2"/>
  <c r="C126" i="2"/>
  <c r="C134" i="2"/>
  <c r="C51" i="2"/>
  <c r="C129" i="2"/>
  <c r="C48" i="2"/>
  <c r="C172" i="2"/>
  <c r="C90" i="2"/>
  <c r="C165" i="2"/>
  <c r="C143" i="2"/>
  <c r="C77" i="2"/>
  <c r="C155" i="2"/>
  <c r="C65" i="2"/>
  <c r="C182" i="2"/>
  <c r="C87" i="2"/>
  <c r="C86" i="2"/>
  <c r="C125" i="2"/>
  <c r="C120" i="2"/>
  <c r="C159" i="2"/>
  <c r="C198" i="2"/>
  <c r="C133" i="2"/>
  <c r="G21" i="3"/>
  <c r="I21" i="3"/>
  <c r="E21" i="3"/>
  <c r="K21" i="3"/>
  <c r="K198" i="2"/>
  <c r="E198" i="2"/>
  <c r="I198" i="2"/>
  <c r="I159" i="2"/>
  <c r="E159" i="2"/>
  <c r="K159" i="2"/>
  <c r="G159" i="2"/>
  <c r="I120" i="2"/>
  <c r="K120" i="2"/>
  <c r="E120" i="2"/>
  <c r="G120" i="2"/>
  <c r="I81" i="2"/>
  <c r="E81" i="2"/>
  <c r="G81" i="2"/>
  <c r="K81" i="2"/>
  <c r="E42" i="2"/>
  <c r="C39" i="2"/>
  <c r="C31" i="2"/>
  <c r="C27" i="2"/>
  <c r="C23" i="2"/>
  <c r="C19" i="2"/>
  <c r="C15" i="2"/>
  <c r="C11" i="2"/>
  <c r="C42" i="2"/>
  <c r="C38" i="2"/>
  <c r="C34" i="2"/>
  <c r="C30" i="2"/>
  <c r="C26" i="2"/>
  <c r="C22" i="2"/>
  <c r="C18" i="2"/>
  <c r="C14" i="2"/>
  <c r="C10" i="2"/>
  <c r="C41" i="2"/>
  <c r="C37" i="2"/>
  <c r="C33" i="2"/>
  <c r="C29" i="2"/>
  <c r="C25" i="2"/>
  <c r="C21" i="2"/>
  <c r="C17" i="2"/>
  <c r="C13" i="2"/>
  <c r="C40" i="2"/>
  <c r="C36" i="2"/>
  <c r="C32" i="2"/>
  <c r="C28" i="2"/>
  <c r="C24" i="2"/>
  <c r="C20" i="2"/>
  <c r="C16" i="2"/>
  <c r="C12" i="2"/>
  <c r="C35" i="2"/>
  <c r="C9" i="2"/>
  <c r="K42" i="2"/>
  <c r="C8" i="2"/>
  <c r="G42" i="2"/>
  <c r="G68" i="3" l="1"/>
  <c r="F60" i="3"/>
  <c r="N72" i="4"/>
  <c r="N80" i="4" s="1"/>
  <c r="N83" i="4" s="1"/>
  <c r="L80" i="4"/>
  <c r="L83" i="4" s="1"/>
  <c r="H72" i="4"/>
  <c r="H80" i="4" s="1"/>
  <c r="H83" i="4" s="1"/>
  <c r="F80" i="4"/>
  <c r="F83" i="4" s="1"/>
  <c r="E60" i="3"/>
  <c r="C34" i="3"/>
  <c r="E34" i="3"/>
  <c r="C40" i="4"/>
  <c r="C24" i="4"/>
  <c r="C21" i="3"/>
  <c r="C80" i="4"/>
  <c r="C83" i="4" s="1"/>
  <c r="E72" i="4"/>
  <c r="E80" i="4" s="1"/>
  <c r="E83" i="4" s="1"/>
  <c r="C64" i="4"/>
  <c r="C67" i="4" s="1"/>
  <c r="E56" i="4"/>
  <c r="E64" i="4" s="1"/>
  <c r="E67" i="4" s="1"/>
  <c r="C15" i="3"/>
  <c r="C13" i="3"/>
  <c r="C12" i="3"/>
  <c r="C9" i="3"/>
  <c r="C16" i="3"/>
  <c r="C14" i="3"/>
  <c r="C11" i="3"/>
  <c r="I72" i="4" l="1"/>
  <c r="G60" i="3"/>
  <c r="C48" i="4"/>
  <c r="C51" i="4" s="1"/>
  <c r="E40" i="4"/>
  <c r="E48" i="4" s="1"/>
  <c r="E51" i="4" s="1"/>
  <c r="C32" i="4"/>
  <c r="C35" i="4" s="1"/>
  <c r="E24" i="4"/>
  <c r="E32" i="4" s="1"/>
  <c r="E35" i="4" s="1"/>
  <c r="E6" i="8"/>
  <c r="D6" i="8"/>
  <c r="G6" i="8"/>
  <c r="F6" i="8"/>
  <c r="C18" i="10"/>
  <c r="D95" i="10"/>
  <c r="D75" i="10"/>
  <c r="D55" i="10"/>
  <c r="D35" i="10"/>
  <c r="D15" i="10"/>
  <c r="F95" i="10"/>
  <c r="E95" i="10"/>
  <c r="C95" i="10"/>
  <c r="F75" i="10"/>
  <c r="E75" i="10"/>
  <c r="C75" i="10"/>
  <c r="F55" i="10"/>
  <c r="E55" i="10"/>
  <c r="C55" i="10"/>
  <c r="F35" i="10"/>
  <c r="E35" i="10"/>
  <c r="C35" i="10"/>
  <c r="F15" i="10"/>
  <c r="E15" i="10"/>
  <c r="C15" i="10"/>
  <c r="B10" i="3"/>
  <c r="K14" i="3"/>
  <c r="K13" i="3"/>
  <c r="K12" i="3"/>
  <c r="K11" i="3"/>
  <c r="I14" i="3"/>
  <c r="I13" i="3"/>
  <c r="I12" i="3"/>
  <c r="I11" i="3"/>
  <c r="I9" i="3"/>
  <c r="G14" i="3"/>
  <c r="G13" i="3"/>
  <c r="G12" i="3"/>
  <c r="G11" i="3"/>
  <c r="E14" i="3"/>
  <c r="E13" i="3"/>
  <c r="E12" i="3"/>
  <c r="E11" i="3"/>
  <c r="I80" i="4" l="1"/>
  <c r="I83" i="4" s="1"/>
  <c r="K72" i="4"/>
  <c r="K80" i="4" s="1"/>
  <c r="K83" i="4" s="1"/>
  <c r="D18" i="10"/>
  <c r="D16" i="10" s="1"/>
  <c r="E10" i="3"/>
  <c r="C10" i="3"/>
  <c r="C10" i="4"/>
  <c r="E10" i="4" s="1"/>
  <c r="B8" i="3"/>
  <c r="C8" i="3" s="1"/>
  <c r="C21" i="10"/>
  <c r="C28" i="10"/>
  <c r="C27" i="10"/>
  <c r="C20" i="10"/>
  <c r="C22" i="10"/>
  <c r="K9" i="3"/>
  <c r="G10" i="3"/>
  <c r="K10" i="3"/>
  <c r="I10" i="3"/>
  <c r="G16" i="3"/>
  <c r="G9" i="3"/>
  <c r="E9" i="3"/>
  <c r="E32" i="8"/>
  <c r="I16" i="3"/>
  <c r="D91" i="10"/>
  <c r="D92" i="10" s="1"/>
  <c r="D93" i="10" s="1"/>
  <c r="E12" i="8"/>
  <c r="G12" i="8"/>
  <c r="F12" i="8"/>
  <c r="C19" i="10" l="1"/>
  <c r="C16" i="10" s="1"/>
  <c r="C30" i="10" s="1"/>
  <c r="E18" i="10"/>
  <c r="E16" i="10" s="1"/>
  <c r="E30" i="10" s="1"/>
  <c r="E51" i="10" s="1"/>
  <c r="E52" i="10" s="1"/>
  <c r="E53" i="10" s="1"/>
  <c r="C7" i="8"/>
  <c r="C6" i="8" s="1"/>
  <c r="D12" i="8" s="1"/>
  <c r="D30" i="10"/>
  <c r="D51" i="10" s="1"/>
  <c r="D52" i="10" s="1"/>
  <c r="D53" i="10" s="1"/>
  <c r="C8" i="4"/>
  <c r="E8" i="4" s="1"/>
  <c r="E16" i="4" s="1"/>
  <c r="E19" i="4" s="1"/>
  <c r="F71" i="10"/>
  <c r="F72" i="10" s="1"/>
  <c r="F73" i="10" s="1"/>
  <c r="D71" i="10"/>
  <c r="D72" i="10" s="1"/>
  <c r="D73" i="10" s="1"/>
  <c r="E71" i="10"/>
  <c r="E72" i="10" s="1"/>
  <c r="E73" i="10" s="1"/>
  <c r="C71" i="10"/>
  <c r="C72" i="10" s="1"/>
  <c r="C73" i="10" s="1"/>
  <c r="D32" i="8"/>
  <c r="E38" i="8" s="1"/>
  <c r="C32" i="8"/>
  <c r="G84" i="8"/>
  <c r="F58" i="8"/>
  <c r="G58" i="8"/>
  <c r="D58" i="8"/>
  <c r="G32" i="8"/>
  <c r="F91" i="10"/>
  <c r="F92" i="10" s="1"/>
  <c r="F93" i="10" s="1"/>
  <c r="F32" i="8"/>
  <c r="F38" i="8" s="1"/>
  <c r="E84" i="8"/>
  <c r="G8" i="3"/>
  <c r="I8" i="3"/>
  <c r="K8" i="3"/>
  <c r="E8" i="3"/>
  <c r="K16" i="3"/>
  <c r="D84" i="8"/>
  <c r="E16" i="3"/>
  <c r="E25" i="5"/>
  <c r="B25" i="5" s="1"/>
  <c r="F18" i="10" l="1"/>
  <c r="F16" i="10" s="1"/>
  <c r="F30" i="10" s="1"/>
  <c r="F51" i="10" s="1"/>
  <c r="F52" i="10" s="1"/>
  <c r="F53" i="10" s="1"/>
  <c r="C16" i="4"/>
  <c r="C19" i="4" s="1"/>
  <c r="E91" i="10"/>
  <c r="E92" i="10" s="1"/>
  <c r="E93" i="10" s="1"/>
  <c r="E32" i="10"/>
  <c r="E33" i="10" s="1"/>
  <c r="D32" i="10"/>
  <c r="D33" i="10" s="1"/>
  <c r="D38" i="8"/>
  <c r="G64" i="8"/>
  <c r="E90" i="8"/>
  <c r="E64" i="8"/>
  <c r="C84" i="8"/>
  <c r="D90" i="8" s="1"/>
  <c r="F64" i="8"/>
  <c r="C51" i="10"/>
  <c r="C52" i="10" s="1"/>
  <c r="C53" i="10" s="1"/>
  <c r="C32" i="10"/>
  <c r="C33" i="10" s="1"/>
  <c r="G38" i="8"/>
  <c r="F84" i="8"/>
  <c r="F90" i="8" s="1"/>
  <c r="F32" i="10" l="1"/>
  <c r="F33" i="10" s="1"/>
  <c r="C91" i="10"/>
  <c r="C92" i="10" s="1"/>
  <c r="C93" i="10" s="1"/>
  <c r="G90" i="8"/>
  <c r="H9" i="23" l="1"/>
  <c r="H8" i="23" s="1"/>
  <c r="H13" i="23" s="1"/>
  <c r="E9" i="23"/>
  <c r="E8" i="23" s="1"/>
  <c r="B12" i="23"/>
  <c r="B11" i="23"/>
  <c r="B9" i="23" l="1"/>
  <c r="E13" i="23"/>
  <c r="B13" i="23" s="1"/>
  <c r="B8" i="23"/>
</calcChain>
</file>

<file path=xl/sharedStrings.xml><?xml version="1.0" encoding="utf-8"?>
<sst xmlns="http://schemas.openxmlformats.org/spreadsheetml/2006/main" count="2333" uniqueCount="344">
  <si>
    <t>Intitulé</t>
  </si>
  <si>
    <t>Hors OSP</t>
  </si>
  <si>
    <t>OSP</t>
  </si>
  <si>
    <t>Marge équitable</t>
  </si>
  <si>
    <t>Redevance de voirie</t>
  </si>
  <si>
    <t>T-MT</t>
  </si>
  <si>
    <t>MT</t>
  </si>
  <si>
    <t>T-BT</t>
  </si>
  <si>
    <t>BT</t>
  </si>
  <si>
    <t>Eur</t>
  </si>
  <si>
    <t>%</t>
  </si>
  <si>
    <t>I. Tarif pour l'utilisation du réseau de distribution</t>
  </si>
  <si>
    <t>A. Terme capacitaire</t>
  </si>
  <si>
    <t>a) Pour les raccordements avec mesure de pointe</t>
  </si>
  <si>
    <t>B. Terme fixe</t>
  </si>
  <si>
    <r>
      <t>C. Terme proportionnel</t>
    </r>
    <r>
      <rPr>
        <sz val="8"/>
        <color indexed="8"/>
        <rFont val="Arial"/>
        <family val="2"/>
      </rPr>
      <t xml:space="preserve"> </t>
    </r>
  </si>
  <si>
    <t>Heures creuses</t>
  </si>
  <si>
    <t>Impôts sur le revenu</t>
  </si>
  <si>
    <t>V. Tarif pour l'énergie réactive</t>
  </si>
  <si>
    <t xml:space="preserve">III. Tarifs pour les surcharges  </t>
  </si>
  <si>
    <t>TOTAL</t>
  </si>
  <si>
    <t xml:space="preserve">II. Tarif pour les Obligations de Service Public </t>
  </si>
  <si>
    <t>Heures pleines</t>
  </si>
  <si>
    <t>IV. Tarif pour les soldes régulatoires</t>
  </si>
  <si>
    <t xml:space="preserve">CLIENTS TYPE EUROSTAT </t>
  </si>
  <si>
    <t>kWh heures normales</t>
  </si>
  <si>
    <t>kWh heures creuses</t>
  </si>
  <si>
    <t>kWh exclusif nuit</t>
  </si>
  <si>
    <t>kWh total heures creuses</t>
  </si>
  <si>
    <t xml:space="preserve">kWh total </t>
  </si>
  <si>
    <t>kVArh</t>
  </si>
  <si>
    <t>I. Tarifs pour l'utilisation du réseau de distribution</t>
  </si>
  <si>
    <t>Tarif unitaire</t>
  </si>
  <si>
    <t>Total</t>
  </si>
  <si>
    <t>Total repris dans la proposition tarifaire 2017</t>
  </si>
  <si>
    <t>Impact annuel 2019 vs. 2017</t>
  </si>
  <si>
    <t>Calcul clients type T-BT</t>
  </si>
  <si>
    <t>Année 2019</t>
  </si>
  <si>
    <t>Année 2020</t>
  </si>
  <si>
    <t>BUDGET 2020</t>
  </si>
  <si>
    <t>BUDGET 2019</t>
  </si>
  <si>
    <t>BUDGET 2023</t>
  </si>
  <si>
    <t>BUDGET 2022</t>
  </si>
  <si>
    <t>BUDGET 2021</t>
  </si>
  <si>
    <t>Prélèvements</t>
  </si>
  <si>
    <t>Injection</t>
  </si>
  <si>
    <t>Année 2023</t>
  </si>
  <si>
    <t>Année 2022</t>
  </si>
  <si>
    <t>Année 2021</t>
  </si>
  <si>
    <t>Total proposition tarif 2019</t>
  </si>
  <si>
    <t>Impact annuel 2020 vs. 2019</t>
  </si>
  <si>
    <t>Impact annuel 2022 vs. 2021</t>
  </si>
  <si>
    <t>Impact annuel 2021 vs. 2020</t>
  </si>
  <si>
    <t>Impact annuel 2023 vs. 2022</t>
  </si>
  <si>
    <t>Total repris dans la proposition tarifaire 2022</t>
  </si>
  <si>
    <t>Total repris dans la proposition tarifaire 2021</t>
  </si>
  <si>
    <t>Total repris dans la proposition tarifaire 2020</t>
  </si>
  <si>
    <t>Calcul clients type BT</t>
  </si>
  <si>
    <t>Da</t>
  </si>
  <si>
    <t>Db</t>
  </si>
  <si>
    <t>Dc</t>
  </si>
  <si>
    <t>Dc1</t>
  </si>
  <si>
    <t>Dd</t>
  </si>
  <si>
    <t>De</t>
  </si>
  <si>
    <t xml:space="preserve">kWh jour </t>
  </si>
  <si>
    <t>kWh nuit</t>
  </si>
  <si>
    <t>kW</t>
  </si>
  <si>
    <t>Autres impôts</t>
  </si>
  <si>
    <t>TOTAL Revenu Autorisé</t>
  </si>
  <si>
    <t>TMT</t>
  </si>
  <si>
    <t>TBT</t>
  </si>
  <si>
    <t>Tarif</t>
  </si>
  <si>
    <t>Produit</t>
  </si>
  <si>
    <t>Coûts</t>
  </si>
  <si>
    <t>Produits</t>
  </si>
  <si>
    <t>Ecart</t>
  </si>
  <si>
    <t>Réalité 2015</t>
  </si>
  <si>
    <t>Réalité 2016</t>
  </si>
  <si>
    <t>Meilleure estimation 2017</t>
  </si>
  <si>
    <t>Budget 2019</t>
  </si>
  <si>
    <t>Evolution 2019/2017 (%)</t>
  </si>
  <si>
    <t>Evolution 2020/2019</t>
  </si>
  <si>
    <t>Evolution 2021/2020 (%)</t>
  </si>
  <si>
    <t>Evolution 2022/2021 (%)</t>
  </si>
  <si>
    <t>Evolution 2023/2022 (%)</t>
  </si>
  <si>
    <t>Budget 2020</t>
  </si>
  <si>
    <t>Budget 2021</t>
  </si>
  <si>
    <t>Budget 2022</t>
  </si>
  <si>
    <t>Budget 2023</t>
  </si>
  <si>
    <t>Niveau de tension</t>
  </si>
  <si>
    <t>Sous-total fournis par le réseau</t>
  </si>
  <si>
    <t>Sous-total infeed</t>
  </si>
  <si>
    <t>E1</t>
  </si>
  <si>
    <t>E2</t>
  </si>
  <si>
    <t>E3</t>
  </si>
  <si>
    <t>E4</t>
  </si>
  <si>
    <t>E5</t>
  </si>
  <si>
    <t>E6</t>
  </si>
  <si>
    <t>CLIENTS TYPE CWaPE</t>
  </si>
  <si>
    <t>KWe</t>
  </si>
  <si>
    <t xml:space="preserve">Evolution de la charge annuelle pour les clients type </t>
  </si>
  <si>
    <t>Evolution (en % par rapport à l'année antérieure)</t>
  </si>
  <si>
    <t>Coordonnées du GRD</t>
  </si>
  <si>
    <t>Dénomination du GRD</t>
  </si>
  <si>
    <t>Numéro d'entreprise</t>
  </si>
  <si>
    <t>Secteur</t>
  </si>
  <si>
    <t>Coordonnées de la personne de contact à laquelle la CWaPE peut s'adresser pour poser toutes les questions relatives à la proposition tarifaire :</t>
  </si>
  <si>
    <t>NOM:</t>
  </si>
  <si>
    <t>PRENOM:</t>
  </si>
  <si>
    <t>FONCTION:</t>
  </si>
  <si>
    <t>ADRESSE:</t>
  </si>
  <si>
    <t>E-mail:</t>
  </si>
  <si>
    <t>Tel:</t>
  </si>
  <si>
    <t>Mobile:</t>
  </si>
  <si>
    <t>Légende des cellules</t>
  </si>
  <si>
    <t>Cellules à remplir par le GRD</t>
  </si>
  <si>
    <t>Table des matières</t>
  </si>
  <si>
    <t>GRT</t>
  </si>
  <si>
    <t>Injection Grands postes Elia/RTE (kWh)</t>
  </si>
  <si>
    <t>Prélèvement (kWh)</t>
  </si>
  <si>
    <t>Heures pleines (kWh)</t>
  </si>
  <si>
    <t>Heures creuses (kWh)</t>
  </si>
  <si>
    <t>Injections sur réseau de distribution (kWh) (signe négatif)</t>
  </si>
  <si>
    <t>Transit sortant (kWh)</t>
  </si>
  <si>
    <t>Pertes en réseau (kWh)</t>
  </si>
  <si>
    <t>Eclairage public (kWh)</t>
  </si>
  <si>
    <t>a</t>
  </si>
  <si>
    <t>Cellules remplies par le GRD</t>
  </si>
  <si>
    <t>TAB1</t>
  </si>
  <si>
    <t>TAB2</t>
  </si>
  <si>
    <t>TAB3</t>
  </si>
  <si>
    <t>TAB4</t>
  </si>
  <si>
    <t>TAB4.1</t>
  </si>
  <si>
    <t>TAB4.2</t>
  </si>
  <si>
    <t>TAB4.3</t>
  </si>
  <si>
    <t>Charges nettes contrôlables</t>
  </si>
  <si>
    <t>Charges nettes contrôlables hors OSP</t>
  </si>
  <si>
    <t>Charges nettes contrôlables OSP</t>
  </si>
  <si>
    <t>Charges nettes fixes à l'exclusion des charges d'amortissement</t>
  </si>
  <si>
    <t>Charges nettes variables à l'exclusion des charges d'amortissement</t>
  </si>
  <si>
    <t>Charges d'amortissement</t>
  </si>
  <si>
    <t>Charges nettes fixes</t>
  </si>
  <si>
    <t>Charges nettes variables</t>
  </si>
  <si>
    <t xml:space="preserve">Redevance de voirie </t>
  </si>
  <si>
    <t>Charges de pension non-capitalisées (uniquement destiné à ORES)</t>
  </si>
  <si>
    <t xml:space="preserve">Produits issus de la facturation de la fourniture d’électricité à la clientèle propre du gestionnaire de réseau de distribution ainsi que le montant de la compensation versée par la CREG </t>
  </si>
  <si>
    <t>Primes « Qualiwatt » versées aux utilisateurs de réseau</t>
  </si>
  <si>
    <t>Concordance</t>
  </si>
  <si>
    <t>Coûts imputés au tarif d'utilisation du réseau de distribution</t>
  </si>
  <si>
    <t>Coûts imputés au tarif des surcharges</t>
  </si>
  <si>
    <t>Coûts imputés aux tarif des soldes régulatoires</t>
  </si>
  <si>
    <t>Coûts imputés au tarif d'Obligations de Service Public</t>
  </si>
  <si>
    <t>Heures normales</t>
  </si>
  <si>
    <t xml:space="preserve">Heures pleines </t>
  </si>
  <si>
    <t>Exclusif de nuit</t>
  </si>
  <si>
    <t xml:space="preserve">III. Tarif pour les surcharges  </t>
  </si>
  <si>
    <t xml:space="preserve">IV. Tarif pour les soldes régulatoires </t>
  </si>
  <si>
    <t>V. Tarif pour dépassement du forfait d'énergie réactive</t>
  </si>
  <si>
    <t xml:space="preserve">b) Pour les prosumers </t>
  </si>
  <si>
    <t xml:space="preserve">C. Terme proportionnel </t>
  </si>
  <si>
    <t>Transit entrant (kWh) (signe négatif)</t>
  </si>
  <si>
    <t>Heures normales (kWh)</t>
  </si>
  <si>
    <t>Exclusif de nuit (kWh)</t>
  </si>
  <si>
    <t>Tous niveaux</t>
  </si>
  <si>
    <t>Nombre d'EAN</t>
  </si>
  <si>
    <t>Puissance nette développable des installations de production  ≤ 10 kVA (kWe)(signe négatif)</t>
  </si>
  <si>
    <t>Code EDIEL</t>
  </si>
  <si>
    <t>Pointe mensuelle pendant la période tarifaire de pointe</t>
  </si>
  <si>
    <t>(EUR/kW/mois)</t>
  </si>
  <si>
    <t>v</t>
  </si>
  <si>
    <t>V</t>
  </si>
  <si>
    <t>Puissance nette développable de l'installation</t>
  </si>
  <si>
    <t>(EUR/kWe)</t>
  </si>
  <si>
    <t xml:space="preserve"> (EUR/an)</t>
  </si>
  <si>
    <t>(EUR/kWh)</t>
  </si>
  <si>
    <r>
      <rPr>
        <b/>
        <u/>
        <sz val="8"/>
        <color theme="1"/>
        <rFont val="Arial"/>
        <family val="2"/>
      </rPr>
      <t>II. Tarif pour les Obligations de Service Public</t>
    </r>
    <r>
      <rPr>
        <sz val="8"/>
        <color theme="1"/>
        <rFont val="Arial"/>
        <family val="2"/>
      </rPr>
      <t xml:space="preserve"> </t>
    </r>
  </si>
  <si>
    <t>E215</t>
  </si>
  <si>
    <r>
      <rPr>
        <b/>
        <u/>
        <sz val="8"/>
        <color theme="1"/>
        <rFont val="Arial"/>
        <family val="2"/>
      </rPr>
      <t>III. Tarif pour les surcharges</t>
    </r>
    <r>
      <rPr>
        <b/>
        <sz val="8"/>
        <color theme="1"/>
        <rFont val="Arial"/>
        <family val="2"/>
      </rPr>
      <t xml:space="preserve">  </t>
    </r>
  </si>
  <si>
    <t>Redevances de voirie</t>
  </si>
  <si>
    <t>E891</t>
  </si>
  <si>
    <t>Impôt sur les sociétés</t>
  </si>
  <si>
    <t>E850</t>
  </si>
  <si>
    <t>Autres impôts locaux, provinciaux ou régionaux</t>
  </si>
  <si>
    <t>E890</t>
  </si>
  <si>
    <t>(EUR/kVarh)</t>
  </si>
  <si>
    <t>E310</t>
  </si>
  <si>
    <t>Tarifs périodiques de distribution d'électricité</t>
  </si>
  <si>
    <t xml:space="preserve">- Prélèvement -                 </t>
  </si>
  <si>
    <t xml:space="preserve">Période de validité : </t>
  </si>
  <si>
    <r>
      <t>Modalités d'application et de facturation</t>
    </r>
    <r>
      <rPr>
        <b/>
        <sz val="10"/>
        <rFont val="Arial"/>
        <family val="2"/>
      </rPr>
      <t xml:space="preserve"> :</t>
    </r>
  </si>
  <si>
    <t xml:space="preserve">- Injection -                 </t>
  </si>
  <si>
    <t>BT &gt;10kVA</t>
  </si>
  <si>
    <t xml:space="preserve">Capacité d'injection flexible </t>
  </si>
  <si>
    <t>(EUR/kVA)</t>
  </si>
  <si>
    <t>Capacité d'injection permanente</t>
  </si>
  <si>
    <t>(EUR/an)</t>
  </si>
  <si>
    <t>TAB5</t>
  </si>
  <si>
    <t>TAB5.1</t>
  </si>
  <si>
    <t>TAB5.2</t>
  </si>
  <si>
    <t>TAB5.3</t>
  </si>
  <si>
    <t>TAB5.4</t>
  </si>
  <si>
    <t>TAB5.5</t>
  </si>
  <si>
    <t>TAB6</t>
  </si>
  <si>
    <t>Tarifs d'injection 2019</t>
  </si>
  <si>
    <t>Tarifs d'injection 2020</t>
  </si>
  <si>
    <t>Tarifs d'injection 2021</t>
  </si>
  <si>
    <t>Tarifs d'injection 2022</t>
  </si>
  <si>
    <t>Tarifs de prélèvement 2019</t>
  </si>
  <si>
    <t>Tarifs de prélèvement 2020</t>
  </si>
  <si>
    <t>Tarifs de prélèvement 2021</t>
  </si>
  <si>
    <t>Tarifs de prélèvement 2022</t>
  </si>
  <si>
    <t>Tarifs de prélèvement 2023</t>
  </si>
  <si>
    <t>Tarifs d'injection 2023</t>
  </si>
  <si>
    <t>TAB7</t>
  </si>
  <si>
    <t>Tarif à compléter par le GRD</t>
  </si>
  <si>
    <t>TAB4.4</t>
  </si>
  <si>
    <t>TAB4.5</t>
  </si>
  <si>
    <t>TAB7.1</t>
  </si>
  <si>
    <t>TAB7.2</t>
  </si>
  <si>
    <t>TAB7.3</t>
  </si>
  <si>
    <t>TAB7.4</t>
  </si>
  <si>
    <t>kWh heures pleines</t>
  </si>
  <si>
    <t>Estimation des volumes et puissances</t>
  </si>
  <si>
    <t>Variable</t>
  </si>
  <si>
    <t>Charges nettes hors charges nettes liées aux immobilisations</t>
  </si>
  <si>
    <t xml:space="preserve">Charges nettes liées aux immobilisations </t>
  </si>
  <si>
    <t xml:space="preserve">Charges et produits non-contrôlables </t>
  </si>
  <si>
    <t>Charges et produits émanant de factures de transit émises ou reçues par le GRD</t>
  </si>
  <si>
    <t xml:space="preserve">Charges émanant de factures d’achat d’électricité émises par un fournisseur commercial pour la couverture des pertes en réseau électrique </t>
  </si>
  <si>
    <t xml:space="preserve">Charges émanant de factures émises par la société FeReSO dans le cadre du processus de réconciliation </t>
  </si>
  <si>
    <t>Charge fiscale résultant de l'application de l'impôt des sociétés</t>
  </si>
  <si>
    <t>Autres impôts, taxes, redevances, surcharges, précomptes immobiliers et mobiliers</t>
  </si>
  <si>
    <t>Cotisations de responsabilisation de l’ONSSAPL</t>
  </si>
  <si>
    <t>Charges émanant de factures d’achat d'électricité émises par un fournisseur commercial pour l'alimentation de la clientèle propre du GRD</t>
  </si>
  <si>
    <t>Charges de distribution supportées par le GRD pour l'alimentation de clientèle propre</t>
  </si>
  <si>
    <t>Charges de transport supportées par le GRD pour l'alimentation de clientèle propre</t>
  </si>
  <si>
    <t xml:space="preserve">Charges d’achat des certificats verts </t>
  </si>
  <si>
    <t xml:space="preserve">Indemnités versées aux fournisseurs d’électricité résultant du retard de placement des compteurs à budget </t>
  </si>
  <si>
    <t>Charges nettes relatives aux projets spécifiques</t>
  </si>
  <si>
    <t>Quote-part  des soldes régulatoires années précédentes</t>
  </si>
  <si>
    <t>Coûts imputés à l'injection</t>
  </si>
  <si>
    <t>TABa</t>
  </si>
  <si>
    <t>Liste des annexes à fournir</t>
  </si>
  <si>
    <t>TABb</t>
  </si>
  <si>
    <t>Instructions pour compléter le modèle de rapport</t>
  </si>
  <si>
    <t>Transposition du revenu autorisé par niveau de tension</t>
  </si>
  <si>
    <t>Synthèse du revenu autorisé par tarif et par niveau de tension</t>
  </si>
  <si>
    <t>Kwh distribués (prélèvement et injection)</t>
  </si>
  <si>
    <t>Energie réactive</t>
  </si>
  <si>
    <t>Modèle de rapport - Proposition de tarifs périodiques et non-périodiques  - Electricité
Période régulatoire 2019 - 2023</t>
  </si>
  <si>
    <t xml:space="preserve">Date de dépôt de la proposition de tarifs </t>
  </si>
  <si>
    <t>Synthèse des produits prévisionnels issus des tarifs de prélèvement</t>
  </si>
  <si>
    <t>Synthèse des produits prévisionnels issus des tarifs d'injection</t>
  </si>
  <si>
    <t>Réconciliation des charges et produits (prélèvement et injection)</t>
  </si>
  <si>
    <t>Simulations des coûts de distribution pour les clients-type - niveau TMT</t>
  </si>
  <si>
    <t>Synthèse des simulations pour un client-type de chaque niveau de tension</t>
  </si>
  <si>
    <t>Simulations des coûts de distribution pour les clients-type - niveau MT</t>
  </si>
  <si>
    <t>Simulations des coûts de distribution pour les clients-type - niveau TBT</t>
  </si>
  <si>
    <t>Simulations des coûts de distribution pour les clients-type - niveau BT</t>
  </si>
  <si>
    <t>Retour page de garde</t>
  </si>
  <si>
    <t>N° annexe</t>
  </si>
  <si>
    <t>Tableau concerné</t>
  </si>
  <si>
    <t>Description</t>
  </si>
  <si>
    <t>Annexe 1</t>
  </si>
  <si>
    <t>TAB 1</t>
  </si>
  <si>
    <t>Annexe 2</t>
  </si>
  <si>
    <t>N/A</t>
  </si>
  <si>
    <t>Annexe 3</t>
  </si>
  <si>
    <t>TAB 3</t>
  </si>
  <si>
    <t>Annexe 4</t>
  </si>
  <si>
    <t>Annexe 5</t>
  </si>
  <si>
    <t>Annexe 6</t>
  </si>
  <si>
    <t>Annexe 7</t>
  </si>
  <si>
    <t>Tarifs périodiques</t>
  </si>
  <si>
    <t xml:space="preserve">La grille des tarifs périodiques de prélèvement et d'injection pour chaque année de la période régulatoire sous format Excel et sous format PDF, incluant, le cas échéant, les modalités d'application et de facturation des tarifs. </t>
  </si>
  <si>
    <t>Annexe 8</t>
  </si>
  <si>
    <t>Tarifs non-périodiques</t>
  </si>
  <si>
    <t>Une note explicative décrivant la/les méthode(s) de calcul des tarifs non-périodiques</t>
  </si>
  <si>
    <t>Annexe 9</t>
  </si>
  <si>
    <t>Un fichier excel permettant la comparaison des tarifs non-périodiques 2019-2023 avec ceux de l'année 2017 ainsi qu'une note explicative détaillant et justifiant les modifications proposées à travers la proposition de tarifs non-périodiques 2019-2023</t>
  </si>
  <si>
    <t>Annexe 10</t>
  </si>
  <si>
    <t>Pour chaque modification/changement proposé à l'annexe 7, veuillez communiquer un tableau de comparaison de l'application des tarifs avant et après la modification dans un cas de figure précis de façon à simuler l'impact financier de la modification proposée.</t>
  </si>
  <si>
    <t>Annexe 11</t>
  </si>
  <si>
    <t xml:space="preserve">La grille des tarifs non-périodiques de chaque année de la période régulatoire sous format Excel/Word et sous format PDF, incluant, le cas échéant, les modalités d'application et de facturation des tarifs. Cette liste tarifaire doit inclure toutes les prestations/tous les services pouvant être facturés par le GRD (y compris les prestations diverses). Cette liste des tarifs non périodiques devra être produite en langue française. </t>
  </si>
  <si>
    <t>Annexe 12</t>
  </si>
  <si>
    <t>Les règlements établis par le GRD dans le cadre des prestations non-périodiques (ex: équipement de terrain à viabiliser, etc.).</t>
  </si>
  <si>
    <r>
      <t xml:space="preserve"> Conformément à l'article 56 de la méthodologie tarifaire 2019-2023, la proposition de tarifs périodiques et de tarifs non-périodiques est déposée à la CWaPE au plus tard</t>
    </r>
    <r>
      <rPr>
        <b/>
        <sz val="8"/>
        <color theme="1"/>
        <rFont val="Trebuchet MS"/>
        <family val="2"/>
      </rPr>
      <t xml:space="preserve"> </t>
    </r>
    <r>
      <rPr>
        <b/>
        <sz val="8"/>
        <color rgb="FFFF0000"/>
        <rFont val="Trebuchet MS"/>
        <family val="2"/>
      </rPr>
      <t>le</t>
    </r>
    <r>
      <rPr>
        <b/>
        <sz val="8"/>
        <color theme="1"/>
        <rFont val="Trebuchet MS"/>
        <family val="2"/>
      </rPr>
      <t xml:space="preserve"> </t>
    </r>
    <r>
      <rPr>
        <b/>
        <sz val="8"/>
        <color rgb="FFFF0000"/>
        <rFont val="Trebuchet MS"/>
        <family val="2"/>
      </rPr>
      <t>1er septembre 2018</t>
    </r>
    <r>
      <rPr>
        <b/>
        <sz val="8"/>
        <color theme="1"/>
        <rFont val="Trebuchet MS"/>
        <family val="2"/>
      </rPr>
      <t xml:space="preserve"> </t>
    </r>
    <r>
      <rPr>
        <sz val="8"/>
        <color theme="1"/>
        <rFont val="Trebuchet MS"/>
        <family val="2"/>
      </rPr>
      <t>en cas d'approbation du revenu autorisé endéans le 31 mai 2018 ou au plus tard</t>
    </r>
    <r>
      <rPr>
        <b/>
        <sz val="8"/>
        <color theme="1"/>
        <rFont val="Trebuchet MS"/>
        <family val="2"/>
      </rPr>
      <t xml:space="preserve"> </t>
    </r>
    <r>
      <rPr>
        <b/>
        <sz val="8"/>
        <color rgb="FFFF0000"/>
        <rFont val="Trebuchet MS"/>
        <family val="2"/>
      </rPr>
      <t>le 1er octobre 2018</t>
    </r>
    <r>
      <rPr>
        <b/>
        <sz val="8"/>
        <color theme="1"/>
        <rFont val="Trebuchet MS"/>
        <family val="2"/>
      </rPr>
      <t xml:space="preserve"> </t>
    </r>
    <r>
      <rPr>
        <sz val="8"/>
        <color theme="1"/>
        <rFont val="Trebuchet MS"/>
        <family val="2"/>
      </rPr>
      <t>en cas d'approbation du revenu autorisé endéans le 31 août 2018. La proposition de tarifs est transmise en trois exemplaires papier par porteur avec accusé de réception ainsi que sur support électronique. La proposition de tarifs comprend obligatoirement le présent modèle de rapport au format Excel, vuerge de toute liaison avec d'autres fichiers qui ne seraient pas transmis à la CWaPE ainsi que l'ensemble des annexes listées au TAB A.</t>
    </r>
  </si>
  <si>
    <t>Une note explicative décrivant les clés de répartition utilisées pour répartir chaque élément du revenu autorisé entre les niveaux de tension</t>
  </si>
  <si>
    <t>Le détail des coûts imputés à l'injection renseignés au tableau 2</t>
  </si>
  <si>
    <t>TAB 2</t>
  </si>
  <si>
    <r>
      <t xml:space="preserve">Les hypothèses retenues pour la détermination des volumes prévisionnels de prélèvement et d'injection des années 2019 à 2023. </t>
    </r>
    <r>
      <rPr>
        <b/>
        <sz val="8"/>
        <color theme="1"/>
        <rFont val="Arial"/>
        <family val="2"/>
      </rPr>
      <t xml:space="preserve"> </t>
    </r>
    <r>
      <rPr>
        <sz val="8"/>
        <color theme="1"/>
        <rFont val="Arial"/>
        <family val="2"/>
      </rPr>
      <t>Ces hypothèses sont au moins ventilées par niveau de tension.</t>
    </r>
  </si>
  <si>
    <r>
      <t xml:space="preserve">Les hypothèses retenues pour la détermination des puissances prévisionnelles des années 2019 à 2023. </t>
    </r>
    <r>
      <rPr>
        <b/>
        <sz val="8"/>
        <color theme="1"/>
        <rFont val="Arial"/>
        <family val="2"/>
      </rPr>
      <t xml:space="preserve">  </t>
    </r>
  </si>
  <si>
    <t>Un aperçu de l'utilisation des périodes tarifaires au sein du GRD, avec une distinction entre les groupes de clients.</t>
  </si>
  <si>
    <t>Ce tableau présente la répartition du revenu autorisé par niveau de tension et ce, pour chaque année de la période régulatoire. Le GRD renseigne le revenu autorisé approuvé repris au tableau 10 de la proposition de revenu autorisé pour chaque année de la période régulatoire et le réparti par niveau de tension. Le GRD justifie les clés de répartition utilisées pour cette ventilation en annexe 1 du modèle de rapport.</t>
  </si>
  <si>
    <r>
      <t>Ce tableau reprend l'évolution des volumes d'électricité prélevés et injectés ainsi que des puissances des installations des clients raccordés au réseau de distribution entre les années 2015 et 2023.
Le GRD renseigne : 
- le nombre d'EAN (en prélèvement et en injection) sur son réseau par niveau de tension pour les années 2015 et 2016 ainsi que le nombre prévisionnel d'EAN sur son réseau par niveau de tension pour les années 2017 à 2023; 
- les volumes réels de prélèvement et d'injection d'électricité sur son réseau pour les années 2015 et 2016 ainsi que les volumes prévisionnels de prélèvement et d'injection d'électricité sur son réseau par catégorie tarifaire pour les années 2017 à 2023;</t>
    </r>
    <r>
      <rPr>
        <sz val="8"/>
        <rFont val="Calibri"/>
        <family val="2"/>
        <scheme val="minor"/>
      </rPr>
      <t xml:space="preserve">
- les puissances réelles (qui correspond à la somme des pointes mesurées) des utilisateurs de réseau  et des producteurs d'électricité (installations avec puissance &gt; 10 kVA) raccordés sur son réseau par niveau de tension pour les années 2015 et 2016 ainsi que les puissances prévisionnelles (qui correspond à la somme des pointes estimées)  des utilisateurs de réseau et des producteurs d'électricité (installations avec puissance &gt; 10 kVA) raccordés sur son réseau par niveau de tension pour les années 2017 à 2023.
- la puissance nette développable réelle des installations de production dont la puissance est inférieure ou égale à 10 kVA raccordées sur son réseau pour les années 2015 et 2016 ainsi que la puissance nette développable prévisionnelle des installations de production dont la puissance est inférieure ou égale à 10 kVA raccordées sur son réseau pour les années 2017 à 2023.
 Le GRD détaille les hypothèses prises en compte de manière exhaustive aux annexe 3 et 4. </t>
    </r>
  </si>
  <si>
    <t>Ce tableau présente l'estimation des produits issus des tarifs périodiques de prélèvement par niveau de tension pour chaque année de la période régulatoire. Ce tableau se complète automatiquement sur base des données des tableaux 3, 4.1, 4.2, 4.3, 4.4 et 4.5.</t>
  </si>
  <si>
    <t>Ce tableau reprend la grille des tarifs périodiques de prélèvement d'électricité de l'année 2019. Seules les cases renseignées avec un "V" peuvent être complétées. Cette grille doit être identique à la grille transmise à l'annexe 7.</t>
  </si>
  <si>
    <t>Ce tableau reprend la grille des tarifs périodiques de prélèvement d'électricité de l'année 2020. Seules les cases renseignées avec un "V" peuvent être complétées. Cette grille doit être identique à la grille transmise à l'annexe 7.</t>
  </si>
  <si>
    <t>Ce tableau reprend la grille des tarifs périodiques de prélèvement d'électricité de l'année 2021. Seules les cases renseignées avec un "V" peuvent être complétées. Cette grille doit être identique à la grille transmise à l'annexe 7.</t>
  </si>
  <si>
    <t>Ce tableau reprend la grille des tarifs périodiques de prélèvement d'électricité de l'année 2022. Seules les cases renseignées avec un "V" peuvent être complétées. Cette grille doit être identique à la grille transmise à l'annexe 7.</t>
  </si>
  <si>
    <t>Ce tableau reprend la grille des tarifs périodiques de prélèvement d'électricité de l'année 2023. Seules les cases renseignées avec un "V" peuvent être complétées. Cette grille doit être identique à la grille transmise à l'annexe 7.</t>
  </si>
  <si>
    <t>Ce tableau présente l'estimation des produits issus des tarifs périodiques d'injection par niveau de tension pour chaque année de la période régulatoire. Ce tableau se complète automatiquement sur base des données des tableaux 3, 5.1, 5.2, 5.3, 5.4 et 5.5.</t>
  </si>
  <si>
    <t>Ce tableau reprend la grille des tarifs périodiques d'injection de l'année 2019. Seules les cases renseignées avec un "V" peuvent être complétées. Cette grille doit être identique à la grille transmise à l'annexe 7.</t>
  </si>
  <si>
    <t>Ce tableau reprend la grille des tarifs périodiques d'injection de l'année 2020. Seules les cases renseignées avec un "V" peuvent être complétées. Cette grille doit être identique à la grille transmise à l'annexe 7.</t>
  </si>
  <si>
    <t>Ce tableau reprend la grille des tarifs périodiques d'injection de l'année 2021. Seules les cases renseignées avec un "V" peuvent être complétées. Cette grille doit être identique à la grille transmise à l'annexe 7.</t>
  </si>
  <si>
    <t>Ce tableau reprend la grille des tarifs périodiques d'injection de l'année 2022. Seules les cases renseignées avec un "V" peuvent être complétées. Cette grille doit être identique à la grille transmise à l'annexe 7.</t>
  </si>
  <si>
    <t>Ce tableau reprend la grille des tarifs périodiques d'injection de l'année 2023. Seules les cases renseignées avec un "V" peuvent être complétées. Cette grille doit être identique à la grille transmise à l'annexe 7.</t>
  </si>
  <si>
    <t>Ce tableau établit la réconciliation entre les charges et les produits de prélèvement et d'injection. Ce tableau se complète automatiquement sur base des tableaux 2 et 4.</t>
  </si>
  <si>
    <t xml:space="preserve">Ce tableau présente des simulations des coûts de distribution pour les clients-type du niveau BT et ce, pour chaque année de la période régulatoire. Il montre également le pourcentage d'évolution des coûts de distribution d'une année par rapport à l'autre. A l'exception des coûts de distribution de l'année 2017 que le GRD doit renseigner sur base des simulations tarifaires de la PT 2017, ce tableau se complète automatiquement sur base du tableau 4. </t>
  </si>
  <si>
    <t>Ce tableau présente des simulations des coûts de distribution pour un client-type de chaque niveau de tension. Il se complète automatiquement sur base des tableaux 7.1, 7.2, 7.3 et 7.4.</t>
  </si>
  <si>
    <t>Ce tableau présente la synthèse du revenu autorisé par tarif et par niveau de tension pour chaque année de la période régulatoire. A l'exception des coûts imputés à l'injection que le GRD doit renseigner, les coûts proviennent automatiquement du tableau 1. A l'annexe 2, le GRD détaille les coûts au sein du revenu autorisé qu'il identifie comme étant des coûts imputables exclusivement à l'injection.</t>
  </si>
  <si>
    <t>kW pointe mensuelle moyenne en heures pleines (Janv. - Déc.)</t>
  </si>
  <si>
    <t>kW pointe annuelle (Janv. - Déc.)</t>
  </si>
  <si>
    <t>Pointe mensuelle moyenne en heures de pointe (kW) *</t>
  </si>
  <si>
    <t xml:space="preserve">* La puissance correspond à la somme des pointes mensuelles moyennes estimées pour l'ensemble des clients du GRD appartenant à ce niveau de tension.  </t>
  </si>
  <si>
    <t>Capacité permanente (annuelle) (kVA) **</t>
  </si>
  <si>
    <t>Capacité permanente (annuelle) &gt; 10 kVA (kVA) **</t>
  </si>
  <si>
    <t xml:space="preserve">** La capacité correspond à la somme des capacités permanentes contractées estimées pour l'ensemble des clients du GRD appartenant à ce niveau de tension.  </t>
  </si>
  <si>
    <t>Ie1'</t>
  </si>
  <si>
    <t>Ie2'</t>
  </si>
  <si>
    <t>If1'</t>
  </si>
  <si>
    <t>If2'</t>
  </si>
  <si>
    <t>Ib(a)'</t>
  </si>
  <si>
    <t>Ib(b)'</t>
  </si>
  <si>
    <t>Ib(c)'</t>
  </si>
  <si>
    <t>Ic'</t>
  </si>
  <si>
    <t>Id(a)'</t>
  </si>
  <si>
    <t>Id(b)'</t>
  </si>
  <si>
    <t>Puissances - Prélèvement</t>
  </si>
  <si>
    <t>Puissances - Injection</t>
  </si>
  <si>
    <t>Energie réactive en kVarh</t>
  </si>
  <si>
    <t>Heures pleines EP (kWh)</t>
  </si>
  <si>
    <t>Heures creuses EP (kWh)</t>
  </si>
  <si>
    <t>Ib(d)'</t>
  </si>
  <si>
    <t>Ib(e)'</t>
  </si>
  <si>
    <t>Impact annuel 2019 vs. 2017 (%)</t>
  </si>
  <si>
    <t>Coût annuel basé sur les tarifs 2017</t>
  </si>
  <si>
    <t>Impact annuel 2020 vs. 2019 (%)</t>
  </si>
  <si>
    <t>Impact annuel 2021 vs. 2020 (%)</t>
  </si>
  <si>
    <t>Impact annuel 2022 vs. 2021 (%)</t>
  </si>
  <si>
    <t>Impact annuel 2023 vs. 2022 (%)</t>
  </si>
  <si>
    <r>
      <t xml:space="preserve">Ce tableau présente des simulations des coûts de distribution pour les clients-type du niveau TMT et ce, pour chaque année de la période régulatoire. Il montre également le pourcentage d'évolution des coûts de distribution d'une année par rapport à l'autre. A l'exception des coûts de distribution de l'année 2017 que le GRD doit renseigner sur base des tarifs 2017 appliqués aux client-types </t>
    </r>
    <r>
      <rPr>
        <sz val="7"/>
        <rFont val="Trebuchet MS"/>
        <family val="2"/>
      </rPr>
      <t>(attention, la pointe annuelle a été modifiée sur base du profil SLP S12)</t>
    </r>
    <r>
      <rPr>
        <sz val="8"/>
        <rFont val="Trebuchet MS"/>
        <family val="2"/>
      </rPr>
      <t xml:space="preserve">, ce tableau se complète automatiquement sur base du tableau 4. </t>
    </r>
  </si>
  <si>
    <r>
      <t xml:space="preserve">Ce tableau présente des simulations des coûts de distribution pour les clients-type du niveau MT et ce, pour chaque année de la période régulatoire. Il montre également le pourcentage d'évolution des coûts de distribution d'une année par rapport à l'autre. A l'exception des coûts de distribution de l'année 2017 que le GRD doit renseigner sur base des tarifs 2017 appliqués aux client-types </t>
    </r>
    <r>
      <rPr>
        <sz val="7"/>
        <rFont val="Trebuchet MS"/>
        <family val="2"/>
      </rPr>
      <t>(attention, la pointe annuelle a été modifiée sur base du profil SLP S12)</t>
    </r>
    <r>
      <rPr>
        <sz val="8"/>
        <rFont val="Trebuchet MS"/>
        <family val="2"/>
      </rPr>
      <t xml:space="preserve">, ce tableau se complète automatiquement sur base du tableau 4. </t>
    </r>
  </si>
  <si>
    <r>
      <t>Ce tableau présente des simulations des coûts de distribution pour les clients-type du niveau TBT et ce, pour chaque année de la période régulatoire. Il montre également le pourcentage d'évolution des coûts de distribution d'une année par rapport à l'autre. A l'exception des coûts de distribution de l'année 2017 que le GRD doit renseigner sur base des tarifs 2017 appliqués aux client-types</t>
    </r>
    <r>
      <rPr>
        <sz val="7"/>
        <rFont val="Trebuchet MS"/>
        <family val="2"/>
      </rPr>
      <t xml:space="preserve"> (attention, la pointe annuelle a été modifiée sur base du profil SLP S12)</t>
    </r>
    <r>
      <rPr>
        <sz val="8"/>
        <rFont val="Trebuchet MS"/>
        <family val="2"/>
      </rPr>
      <t xml:space="preserve">, ce tableau se complète automatiquement sur base du tableau 4.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</si>
</sst>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00"/>
    <numFmt numFmtId="165" formatCode="#,##0.0"/>
    <numFmt numFmtId="166" formatCode="#,##0.0000000"/>
  </numFmts>
  <fonts count="36" x14ac:knownFonts="1">
    <font>
      <sz val="10"/>
      <color theme="1"/>
      <name val="Trebuchet MS"/>
      <family val="2"/>
    </font>
    <font>
      <sz val="10"/>
      <color theme="1"/>
      <name val="Trebuchet MS"/>
      <family val="2"/>
    </font>
    <font>
      <sz val="10"/>
      <color theme="0"/>
      <name val="Trebuchet MS"/>
      <family val="2"/>
    </font>
    <font>
      <sz val="8"/>
      <color theme="0"/>
      <name val="Trebuchet MS"/>
      <family val="2"/>
    </font>
    <font>
      <b/>
      <sz val="8"/>
      <color theme="0"/>
      <name val="Trebuchet MS"/>
      <family val="2"/>
    </font>
    <font>
      <sz val="8"/>
      <color theme="1"/>
      <name val="Trebuchet MS"/>
      <family val="2"/>
    </font>
    <font>
      <sz val="14"/>
      <color theme="0"/>
      <name val="Trebuchet MS"/>
      <family val="2"/>
    </font>
    <font>
      <sz val="8"/>
      <color theme="1"/>
      <name val="Arial"/>
      <family val="2"/>
    </font>
    <font>
      <sz val="10"/>
      <color indexed="8"/>
      <name val="Arial"/>
      <family val="2"/>
    </font>
    <font>
      <sz val="8"/>
      <color indexed="8"/>
      <name val="Arial"/>
      <family val="2"/>
    </font>
    <font>
      <b/>
      <sz val="8"/>
      <color theme="1"/>
      <name val="Arial"/>
      <family val="2"/>
    </font>
    <font>
      <sz val="8"/>
      <name val="Trebuchet MS"/>
      <family val="2"/>
    </font>
    <font>
      <sz val="10"/>
      <name val="Arial"/>
      <family val="2"/>
    </font>
    <font>
      <u/>
      <sz val="10"/>
      <color indexed="12"/>
      <name val="Arial"/>
      <family val="2"/>
    </font>
    <font>
      <sz val="16"/>
      <color theme="1"/>
      <name val="Trebuchet MS"/>
      <family val="2"/>
    </font>
    <font>
      <sz val="16"/>
      <color theme="0"/>
      <name val="Trebuchet MS"/>
      <family val="2"/>
    </font>
    <font>
      <b/>
      <sz val="8"/>
      <color theme="1"/>
      <name val="Trebuchet MS"/>
      <family val="2"/>
    </font>
    <font>
      <i/>
      <sz val="8"/>
      <color theme="1"/>
      <name val="Trebuchet MS"/>
      <family val="2"/>
    </font>
    <font>
      <sz val="8"/>
      <color theme="1" tint="0.34998626667073579"/>
      <name val="Arial"/>
      <family val="2"/>
    </font>
    <font>
      <b/>
      <u/>
      <sz val="8"/>
      <color indexed="8"/>
      <name val="Arial"/>
      <family val="2"/>
    </font>
    <font>
      <b/>
      <u/>
      <sz val="8"/>
      <color theme="1"/>
      <name val="Arial"/>
      <family val="2"/>
    </font>
    <font>
      <sz val="11"/>
      <color theme="1"/>
      <name val="Arial"/>
      <family val="2"/>
    </font>
    <font>
      <b/>
      <sz val="12"/>
      <color theme="0"/>
      <name val="Arial"/>
      <family val="2"/>
    </font>
    <font>
      <b/>
      <sz val="12"/>
      <color theme="3"/>
      <name val="Arial"/>
      <family val="2"/>
    </font>
    <font>
      <b/>
      <sz val="10"/>
      <color theme="0"/>
      <name val="Arial"/>
      <family val="2"/>
    </font>
    <font>
      <b/>
      <sz val="8"/>
      <color theme="3"/>
      <name val="Arial"/>
      <family val="2"/>
    </font>
    <font>
      <sz val="8"/>
      <name val="Arial"/>
      <family val="2"/>
    </font>
    <font>
      <b/>
      <u/>
      <sz val="10"/>
      <name val="Arial"/>
      <family val="2"/>
    </font>
    <font>
      <b/>
      <sz val="10"/>
      <name val="Arial"/>
      <family val="2"/>
    </font>
    <font>
      <sz val="12"/>
      <color theme="1"/>
      <name val="Trebuchet MS"/>
      <family val="2"/>
    </font>
    <font>
      <u/>
      <sz val="8"/>
      <color indexed="12"/>
      <name val="Arial"/>
      <family val="2"/>
    </font>
    <font>
      <i/>
      <sz val="8"/>
      <name val="Trebuchet MS"/>
      <family val="2"/>
    </font>
    <font>
      <b/>
      <sz val="16"/>
      <color theme="0"/>
      <name val="Trebuchet MS"/>
      <family val="2"/>
    </font>
    <font>
      <b/>
      <sz val="8"/>
      <color rgb="FFFF0000"/>
      <name val="Trebuchet MS"/>
      <family val="2"/>
    </font>
    <font>
      <sz val="8"/>
      <name val="Calibri"/>
      <family val="2"/>
      <scheme val="minor"/>
    </font>
    <font>
      <sz val="7"/>
      <name val="Trebuchet MS"/>
      <family val="2"/>
    </font>
  </fonts>
  <fills count="12">
    <fill>
      <patternFill patternType="none"/>
    </fill>
    <fill>
      <patternFill patternType="gray125"/>
    </fill>
    <fill>
      <patternFill patternType="solid">
        <fgColor theme="4"/>
      </patternFill>
    </fill>
    <fill>
      <patternFill patternType="solid">
        <fgColor theme="5"/>
      </patternFill>
    </fill>
    <fill>
      <patternFill patternType="solid">
        <fgColor theme="5" tint="0.79998168889431442"/>
        <bgColor indexed="65"/>
      </patternFill>
    </fill>
    <fill>
      <patternFill patternType="solid">
        <fgColor theme="9"/>
      </patternFill>
    </fill>
    <fill>
      <patternFill patternType="solid">
        <fgColor theme="0"/>
        <bgColor indexed="64"/>
      </patternFill>
    </fill>
    <fill>
      <patternFill patternType="solid">
        <fgColor theme="5"/>
        <bgColor indexed="64"/>
      </patternFill>
    </fill>
    <fill>
      <patternFill patternType="darkUp">
        <fgColor theme="5"/>
        <bgColor theme="0"/>
      </patternFill>
    </fill>
    <fill>
      <patternFill patternType="solid">
        <fgColor indexed="9"/>
        <bgColor indexed="64"/>
      </patternFill>
    </fill>
    <fill>
      <patternFill patternType="solid">
        <fgColor rgb="FF126F7D"/>
        <bgColor indexed="64"/>
      </patternFill>
    </fill>
    <fill>
      <patternFill patternType="solid">
        <fgColor rgb="FFC66028"/>
        <bgColor indexed="64"/>
      </patternFill>
    </fill>
  </fills>
  <borders count="70">
    <border>
      <left/>
      <right/>
      <top/>
      <bottom/>
      <diagonal/>
    </border>
    <border>
      <left style="medium">
        <color theme="5"/>
      </left>
      <right/>
      <top/>
      <bottom/>
      <diagonal/>
    </border>
    <border>
      <left style="medium">
        <color theme="5"/>
      </left>
      <right style="thin">
        <color theme="0"/>
      </right>
      <top style="thin">
        <color theme="0"/>
      </top>
      <bottom style="thin">
        <color theme="0"/>
      </bottom>
      <diagonal/>
    </border>
    <border>
      <left style="medium">
        <color theme="5"/>
      </left>
      <right/>
      <top style="thin">
        <color theme="0"/>
      </top>
      <bottom style="thin">
        <color theme="0"/>
      </bottom>
      <diagonal/>
    </border>
    <border>
      <left style="medium">
        <color theme="5"/>
      </left>
      <right/>
      <top/>
      <bottom style="medium">
        <color theme="5"/>
      </bottom>
      <diagonal/>
    </border>
    <border>
      <left style="thin">
        <color theme="0"/>
      </left>
      <right style="thin">
        <color theme="0"/>
      </right>
      <top style="medium">
        <color theme="5"/>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right/>
      <top/>
      <bottom style="medium">
        <color theme="5"/>
      </bottom>
      <diagonal/>
    </border>
    <border>
      <left style="thin">
        <color theme="0"/>
      </left>
      <right/>
      <top/>
      <bottom style="thin">
        <color theme="0"/>
      </bottom>
      <diagonal/>
    </border>
    <border>
      <left/>
      <right style="thin">
        <color theme="0"/>
      </right>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style="medium">
        <color theme="5"/>
      </left>
      <right/>
      <top style="thin">
        <color theme="0"/>
      </top>
      <bottom/>
      <diagonal/>
    </border>
    <border>
      <left style="medium">
        <color theme="5"/>
      </left>
      <right/>
      <top style="medium">
        <color theme="5"/>
      </top>
      <bottom style="thin">
        <color theme="0"/>
      </bottom>
      <diagonal/>
    </border>
    <border>
      <left style="dashDot">
        <color theme="5"/>
      </left>
      <right style="dashDot">
        <color theme="5"/>
      </right>
      <top style="dashDot">
        <color theme="5"/>
      </top>
      <bottom style="dashDot">
        <color theme="5"/>
      </bottom>
      <diagonal/>
    </border>
    <border>
      <left style="thin">
        <color theme="0"/>
      </left>
      <right/>
      <top style="thin">
        <color theme="0"/>
      </top>
      <bottom style="thin">
        <color theme="0"/>
      </bottom>
      <diagonal/>
    </border>
    <border>
      <left style="dashDot">
        <color theme="5"/>
      </left>
      <right style="dashDot">
        <color theme="5"/>
      </right>
      <top style="dashDot">
        <color theme="5"/>
      </top>
      <bottom/>
      <diagonal/>
    </border>
    <border>
      <left/>
      <right style="medium">
        <color theme="5"/>
      </right>
      <top/>
      <bottom/>
      <diagonal/>
    </border>
    <border>
      <left/>
      <right style="medium">
        <color theme="5"/>
      </right>
      <top/>
      <bottom style="medium">
        <color theme="5"/>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right style="thin">
        <color theme="0"/>
      </right>
      <top style="medium">
        <color theme="5"/>
      </top>
      <bottom style="thin">
        <color theme="0"/>
      </bottom>
      <diagonal/>
    </border>
    <border>
      <left/>
      <right/>
      <top/>
      <bottom style="thin">
        <color theme="0"/>
      </bottom>
      <diagonal/>
    </border>
    <border>
      <left/>
      <right/>
      <top style="thin">
        <color theme="4"/>
      </top>
      <bottom style="thin">
        <color theme="4"/>
      </bottom>
      <diagonal/>
    </border>
    <border>
      <left style="thin">
        <color theme="0"/>
      </left>
      <right style="thin">
        <color theme="0"/>
      </right>
      <top style="thin">
        <color theme="0"/>
      </top>
      <bottom/>
      <diagonal/>
    </border>
    <border>
      <left style="thin">
        <color theme="0"/>
      </left>
      <right style="thin">
        <color theme="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ashed">
        <color indexed="64"/>
      </bottom>
      <diagonal/>
    </border>
    <border>
      <left/>
      <right/>
      <top/>
      <bottom style="dashed">
        <color indexed="64"/>
      </bottom>
      <diagonal/>
    </border>
    <border>
      <left/>
      <right style="medium">
        <color indexed="64"/>
      </right>
      <top/>
      <bottom style="dashed">
        <color indexed="64"/>
      </bottom>
      <diagonal/>
    </border>
    <border>
      <left/>
      <right style="medium">
        <color indexed="64"/>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medium">
        <color indexed="64"/>
      </bottom>
      <diagonal/>
    </border>
    <border>
      <left style="medium">
        <color indexed="64"/>
      </left>
      <right style="medium">
        <color indexed="64"/>
      </right>
      <top style="dashed">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style="thin">
        <color theme="5"/>
      </top>
      <bottom style="double">
        <color theme="5"/>
      </bottom>
      <diagonal/>
    </border>
    <border>
      <left style="thin">
        <color theme="0"/>
      </left>
      <right/>
      <top style="double">
        <color theme="5"/>
      </top>
      <bottom style="thin">
        <color theme="0"/>
      </bottom>
      <diagonal/>
    </border>
    <border>
      <left/>
      <right/>
      <top style="double">
        <color theme="5"/>
      </top>
      <bottom style="thin">
        <color theme="0"/>
      </bottom>
      <diagonal/>
    </border>
    <border>
      <left/>
      <right style="thin">
        <color theme="0"/>
      </right>
      <top style="double">
        <color theme="5"/>
      </top>
      <bottom style="thin">
        <color theme="0"/>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5"/>
      </top>
      <bottom style="thin">
        <color theme="5"/>
      </bottom>
      <diagonal/>
    </border>
    <border>
      <left style="dashDot">
        <color theme="5"/>
      </left>
      <right/>
      <top style="dashDot">
        <color theme="5"/>
      </top>
      <bottom style="dashDot">
        <color theme="5"/>
      </bottom>
      <diagonal/>
    </border>
    <border>
      <left/>
      <right/>
      <top style="dashDot">
        <color theme="5"/>
      </top>
      <bottom style="dashDot">
        <color theme="5"/>
      </bottom>
      <diagonal/>
    </border>
    <border>
      <left/>
      <right style="dashDot">
        <color theme="5"/>
      </right>
      <top style="dashDot">
        <color theme="5"/>
      </top>
      <bottom style="dashDot">
        <color theme="5"/>
      </bottom>
      <diagonal/>
    </border>
  </borders>
  <cellStyleXfs count="15">
    <xf numFmtId="0" fontId="0" fillId="0" borderId="0"/>
    <xf numFmtId="9" fontId="1" fillId="0" borderId="0" applyFont="0" applyFill="0" applyBorder="0" applyAlignment="0" applyProtection="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3" fillId="5" borderId="0" applyNumberFormat="0" applyBorder="0" applyAlignment="0" applyProtection="0"/>
    <xf numFmtId="0" fontId="8" fillId="0" borderId="0">
      <alignment vertical="top"/>
    </xf>
    <xf numFmtId="3" fontId="11" fillId="6" borderId="15">
      <protection locked="0"/>
    </xf>
    <xf numFmtId="0" fontId="7" fillId="8" borderId="0">
      <alignment horizontal="center" vertical="center" wrapText="1"/>
    </xf>
    <xf numFmtId="0" fontId="13" fillId="0" borderId="0" applyNumberFormat="0" applyFill="0" applyBorder="0" applyAlignment="0" applyProtection="0">
      <alignment vertical="top"/>
      <protection locked="0"/>
    </xf>
    <xf numFmtId="0" fontId="12" fillId="0" borderId="0"/>
    <xf numFmtId="0" fontId="12" fillId="0" borderId="0"/>
    <xf numFmtId="9" fontId="12" fillId="0" borderId="0" applyFont="0" applyFill="0" applyBorder="0" applyAlignment="0" applyProtection="0"/>
    <xf numFmtId="3" fontId="5" fillId="6" borderId="15" applyAlignment="0">
      <alignment horizontal="left"/>
      <protection locked="0"/>
    </xf>
    <xf numFmtId="9" fontId="1" fillId="0" borderId="0" applyFont="0" applyFill="0" applyBorder="0" applyAlignment="0" applyProtection="0"/>
  </cellStyleXfs>
  <cellXfs count="330">
    <xf numFmtId="0" fontId="0" fillId="0" borderId="0" xfId="0"/>
    <xf numFmtId="0" fontId="0" fillId="6" borderId="0" xfId="0" applyFill="1"/>
    <xf numFmtId="0" fontId="0" fillId="6" borderId="0" xfId="0" applyFill="1" applyAlignment="1">
      <alignment horizontal="left"/>
    </xf>
    <xf numFmtId="0" fontId="4" fillId="3" borderId="7" xfId="3" applyFont="1" applyBorder="1" applyAlignment="1" applyProtection="1">
      <alignment horizontal="center" vertical="center" wrapText="1"/>
      <protection hidden="1"/>
    </xf>
    <xf numFmtId="0" fontId="5" fillId="6" borderId="0" xfId="0" applyFont="1" applyFill="1"/>
    <xf numFmtId="0" fontId="5" fillId="6" borderId="0" xfId="0" applyFont="1" applyFill="1" applyAlignment="1">
      <alignment horizontal="left"/>
    </xf>
    <xf numFmtId="0" fontId="0" fillId="6" borderId="0" xfId="0" applyFont="1" applyFill="1" applyBorder="1"/>
    <xf numFmtId="0" fontId="5" fillId="6" borderId="0" xfId="0" applyFont="1" applyFill="1" applyBorder="1"/>
    <xf numFmtId="0" fontId="3" fillId="3" borderId="7" xfId="3" applyFont="1" applyBorder="1" applyAlignment="1">
      <alignment horizontal="center"/>
    </xf>
    <xf numFmtId="3" fontId="5" fillId="6" borderId="0" xfId="0" applyNumberFormat="1" applyFont="1" applyFill="1" applyBorder="1"/>
    <xf numFmtId="3" fontId="5" fillId="6" borderId="0" xfId="0" applyNumberFormat="1" applyFont="1" applyFill="1"/>
    <xf numFmtId="0" fontId="5" fillId="6" borderId="7" xfId="0" applyFont="1" applyFill="1" applyBorder="1" applyAlignment="1">
      <alignment vertical="center" wrapText="1"/>
    </xf>
    <xf numFmtId="0" fontId="3" fillId="3" borderId="7" xfId="3" applyFont="1" applyBorder="1" applyAlignment="1">
      <alignment horizontal="center" vertical="center" wrapText="1"/>
    </xf>
    <xf numFmtId="0" fontId="5" fillId="6" borderId="1" xfId="0" applyFont="1" applyFill="1" applyBorder="1"/>
    <xf numFmtId="9" fontId="5" fillId="6" borderId="0" xfId="1" applyFont="1" applyFill="1" applyBorder="1"/>
    <xf numFmtId="3" fontId="3" fillId="3" borderId="7" xfId="3" applyNumberFormat="1" applyFont="1" applyBorder="1"/>
    <xf numFmtId="9" fontId="3" fillId="3" borderId="7" xfId="3" applyNumberFormat="1" applyFont="1" applyBorder="1"/>
    <xf numFmtId="0" fontId="6" fillId="2" borderId="0" xfId="2" applyFont="1" applyAlignment="1">
      <alignment vertical="center"/>
    </xf>
    <xf numFmtId="0" fontId="3" fillId="3" borderId="16" xfId="3" applyFont="1" applyBorder="1" applyAlignment="1">
      <alignment horizontal="center"/>
    </xf>
    <xf numFmtId="3" fontId="6" fillId="2" borderId="0" xfId="2" applyNumberFormat="1" applyFont="1" applyAlignment="1">
      <alignment vertical="center"/>
    </xf>
    <xf numFmtId="3" fontId="0" fillId="6" borderId="0" xfId="0" applyNumberFormat="1" applyFill="1"/>
    <xf numFmtId="3" fontId="0" fillId="6" borderId="0" xfId="0" applyNumberFormat="1" applyFont="1" applyFill="1" applyBorder="1"/>
    <xf numFmtId="0" fontId="5" fillId="6" borderId="0" xfId="0" applyFont="1" applyFill="1" applyAlignment="1">
      <alignment vertical="center" wrapText="1"/>
    </xf>
    <xf numFmtId="0" fontId="5" fillId="6" borderId="0" xfId="0" applyFont="1" applyFill="1" applyAlignment="1">
      <alignment wrapText="1"/>
    </xf>
    <xf numFmtId="3" fontId="5" fillId="4" borderId="7" xfId="4" applyNumberFormat="1" applyFont="1" applyBorder="1"/>
    <xf numFmtId="0" fontId="5" fillId="6" borderId="1" xfId="0" applyFont="1" applyFill="1" applyBorder="1" applyAlignment="1">
      <alignment wrapText="1"/>
    </xf>
    <xf numFmtId="0" fontId="3" fillId="3" borderId="5" xfId="3" applyFont="1" applyBorder="1" applyAlignment="1">
      <alignment horizontal="center"/>
    </xf>
    <xf numFmtId="0" fontId="7" fillId="8" borderId="0" xfId="8">
      <alignment horizontal="center" vertical="center" wrapText="1"/>
    </xf>
    <xf numFmtId="0" fontId="0" fillId="6" borderId="0" xfId="0" applyFill="1" applyProtection="1">
      <protection hidden="1"/>
    </xf>
    <xf numFmtId="3" fontId="0" fillId="6" borderId="0" xfId="0" applyNumberFormat="1" applyFill="1" applyProtection="1">
      <protection hidden="1"/>
    </xf>
    <xf numFmtId="0" fontId="16" fillId="6" borderId="1" xfId="0" applyFont="1" applyFill="1" applyBorder="1" applyAlignment="1" applyProtection="1">
      <alignment horizontal="right"/>
      <protection hidden="1"/>
    </xf>
    <xf numFmtId="0" fontId="1" fillId="4" borderId="0" xfId="4" applyBorder="1" applyProtection="1">
      <protection hidden="1"/>
    </xf>
    <xf numFmtId="0" fontId="1" fillId="4" borderId="18" xfId="4" applyBorder="1" applyProtection="1">
      <protection hidden="1"/>
    </xf>
    <xf numFmtId="0" fontId="16" fillId="6" borderId="4" xfId="0" applyFont="1" applyFill="1" applyBorder="1" applyAlignment="1" applyProtection="1">
      <alignment horizontal="right"/>
      <protection hidden="1"/>
    </xf>
    <xf numFmtId="0" fontId="13" fillId="6" borderId="0" xfId="9" quotePrefix="1" applyFill="1" applyAlignment="1" applyProtection="1">
      <protection hidden="1"/>
    </xf>
    <xf numFmtId="0" fontId="13" fillId="6" borderId="0" xfId="9" applyFill="1" applyAlignment="1" applyProtection="1">
      <protection hidden="1"/>
    </xf>
    <xf numFmtId="0" fontId="6" fillId="2" borderId="0" xfId="2" applyFont="1" applyAlignment="1">
      <alignment vertical="center"/>
    </xf>
    <xf numFmtId="0" fontId="0" fillId="6" borderId="7" xfId="0" applyFill="1" applyBorder="1"/>
    <xf numFmtId="3" fontId="0" fillId="6" borderId="15" xfId="0" applyNumberFormat="1" applyFill="1" applyBorder="1" applyProtection="1"/>
    <xf numFmtId="0" fontId="17" fillId="6" borderId="0" xfId="0" applyFont="1" applyFill="1" applyProtection="1"/>
    <xf numFmtId="3" fontId="3" fillId="6" borderId="15" xfId="0" applyNumberFormat="1" applyFont="1" applyFill="1" applyBorder="1" applyProtection="1"/>
    <xf numFmtId="0" fontId="15" fillId="2" borderId="0" xfId="2" applyFont="1" applyAlignment="1">
      <alignment vertical="center"/>
    </xf>
    <xf numFmtId="3" fontId="3" fillId="7" borderId="1" xfId="3" applyNumberFormat="1" applyFont="1" applyFill="1" applyBorder="1" applyAlignment="1" applyProtection="1">
      <alignment wrapText="1"/>
      <protection hidden="1"/>
    </xf>
    <xf numFmtId="0" fontId="5" fillId="4" borderId="13" xfId="4" applyFont="1" applyBorder="1" applyAlignment="1" applyProtection="1">
      <alignment wrapText="1"/>
      <protection hidden="1"/>
    </xf>
    <xf numFmtId="0" fontId="5" fillId="6" borderId="1" xfId="0" applyFont="1" applyFill="1" applyBorder="1" applyAlignment="1" applyProtection="1">
      <alignment horizontal="left" wrapText="1" indent="2"/>
      <protection hidden="1"/>
    </xf>
    <xf numFmtId="0" fontId="5" fillId="4" borderId="3" xfId="4" applyFont="1" applyBorder="1" applyAlignment="1" applyProtection="1">
      <alignment wrapText="1"/>
      <protection hidden="1"/>
    </xf>
    <xf numFmtId="0" fontId="5" fillId="4" borderId="16" xfId="4" applyFont="1" applyBorder="1" applyAlignment="1" applyProtection="1">
      <alignment wrapText="1"/>
      <protection hidden="1"/>
    </xf>
    <xf numFmtId="3" fontId="3" fillId="7" borderId="16" xfId="3" applyNumberFormat="1" applyFont="1" applyFill="1" applyBorder="1" applyAlignment="1" applyProtection="1">
      <alignment wrapText="1"/>
      <protection hidden="1"/>
    </xf>
    <xf numFmtId="0" fontId="5" fillId="6" borderId="16" xfId="0" applyFont="1" applyFill="1" applyBorder="1" applyAlignment="1" applyProtection="1">
      <alignment horizontal="left" wrapText="1" indent="2"/>
      <protection hidden="1"/>
    </xf>
    <xf numFmtId="4" fontId="3" fillId="3" borderId="16" xfId="3" applyNumberFormat="1" applyFont="1" applyBorder="1" applyAlignment="1" applyProtection="1">
      <alignment wrapText="1"/>
      <protection hidden="1"/>
    </xf>
    <xf numFmtId="3" fontId="5" fillId="6" borderId="1" xfId="0" applyNumberFormat="1" applyFont="1" applyFill="1" applyBorder="1" applyAlignment="1" applyProtection="1">
      <alignment horizontal="left" wrapText="1" indent="2"/>
      <protection hidden="1"/>
    </xf>
    <xf numFmtId="3" fontId="5" fillId="6" borderId="15" xfId="13" applyFont="1" applyAlignment="1" applyProtection="1">
      <alignment vertical="center" wrapText="1"/>
      <protection locked="0"/>
    </xf>
    <xf numFmtId="3" fontId="5" fillId="6" borderId="0" xfId="0" applyNumberFormat="1" applyFont="1" applyFill="1" applyAlignment="1">
      <alignment vertical="center"/>
    </xf>
    <xf numFmtId="9" fontId="5" fillId="6" borderId="0" xfId="1" applyFont="1" applyFill="1" applyAlignment="1">
      <alignment vertical="center"/>
    </xf>
    <xf numFmtId="0" fontId="3" fillId="3" borderId="7" xfId="3" applyFont="1" applyBorder="1"/>
    <xf numFmtId="9" fontId="3" fillId="3" borderId="16" xfId="3" applyNumberFormat="1" applyFont="1" applyBorder="1"/>
    <xf numFmtId="0" fontId="5" fillId="4" borderId="3" xfId="4" applyFont="1" applyBorder="1"/>
    <xf numFmtId="0" fontId="5" fillId="6" borderId="3" xfId="0" applyFont="1" applyFill="1" applyBorder="1" applyAlignment="1">
      <alignment horizontal="left" indent="3"/>
    </xf>
    <xf numFmtId="3" fontId="3" fillId="3" borderId="7" xfId="3" applyNumberFormat="1" applyFont="1" applyBorder="1" applyAlignment="1">
      <alignment horizontal="center"/>
    </xf>
    <xf numFmtId="0" fontId="5" fillId="4" borderId="7" xfId="4" applyFont="1" applyBorder="1"/>
    <xf numFmtId="3" fontId="5" fillId="6" borderId="7" xfId="1" applyNumberFormat="1" applyFont="1" applyFill="1" applyBorder="1"/>
    <xf numFmtId="3" fontId="11" fillId="6" borderId="7" xfId="7" applyNumberFormat="1" applyFont="1" applyBorder="1">
      <protection locked="0"/>
    </xf>
    <xf numFmtId="0" fontId="5" fillId="6" borderId="7" xfId="0" applyFont="1" applyFill="1" applyBorder="1" applyAlignment="1">
      <alignment horizontal="left" indent="3"/>
    </xf>
    <xf numFmtId="0" fontId="5" fillId="6" borderId="7" xfId="0" applyFont="1" applyFill="1" applyBorder="1" applyAlignment="1">
      <alignment horizontal="left" indent="5"/>
    </xf>
    <xf numFmtId="0" fontId="5" fillId="4" borderId="0" xfId="4" applyFont="1"/>
    <xf numFmtId="0" fontId="5" fillId="4" borderId="0" xfId="4" applyFont="1" applyAlignment="1">
      <alignment wrapText="1"/>
    </xf>
    <xf numFmtId="0" fontId="3" fillId="3" borderId="7" xfId="3" applyFont="1" applyBorder="1" applyAlignment="1">
      <alignment horizontal="left" vertical="center" wrapText="1"/>
    </xf>
    <xf numFmtId="0" fontId="5" fillId="4" borderId="7" xfId="4" applyFont="1" applyBorder="1" applyAlignment="1">
      <alignment wrapText="1"/>
    </xf>
    <xf numFmtId="0" fontId="5" fillId="6" borderId="7" xfId="0" applyFont="1" applyFill="1" applyBorder="1"/>
    <xf numFmtId="0" fontId="7" fillId="0" borderId="28" xfId="0" applyFont="1" applyBorder="1"/>
    <xf numFmtId="0" fontId="7" fillId="0" borderId="29" xfId="0" applyFont="1" applyBorder="1"/>
    <xf numFmtId="0" fontId="7" fillId="0" borderId="30" xfId="0" applyFont="1" applyBorder="1" applyAlignment="1"/>
    <xf numFmtId="0" fontId="18" fillId="0" borderId="31" xfId="0" applyFont="1" applyBorder="1" applyAlignment="1">
      <alignment horizontal="center" vertical="center"/>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5" xfId="0" applyFont="1" applyBorder="1"/>
    <xf numFmtId="0" fontId="19" fillId="9" borderId="0" xfId="6" applyFont="1" applyFill="1" applyBorder="1" applyAlignment="1"/>
    <xf numFmtId="0" fontId="7" fillId="0" borderId="0" xfId="0" applyFont="1" applyBorder="1"/>
    <xf numFmtId="0" fontId="7" fillId="0" borderId="36" xfId="0" applyFont="1" applyBorder="1"/>
    <xf numFmtId="0" fontId="7" fillId="0" borderId="30" xfId="0" applyFont="1" applyBorder="1" applyAlignment="1">
      <alignment vertical="center" wrapText="1"/>
    </xf>
    <xf numFmtId="0" fontId="7" fillId="0" borderId="37" xfId="0" applyFont="1" applyBorder="1" applyAlignment="1">
      <alignment vertical="center" wrapText="1"/>
    </xf>
    <xf numFmtId="0" fontId="7" fillId="0" borderId="36" xfId="0" applyFont="1" applyBorder="1" applyAlignment="1">
      <alignment vertical="center" wrapText="1"/>
    </xf>
    <xf numFmtId="0" fontId="7" fillId="0" borderId="38" xfId="0" applyFont="1" applyBorder="1" applyAlignment="1">
      <alignment vertical="center" wrapText="1"/>
    </xf>
    <xf numFmtId="0" fontId="19" fillId="9" borderId="0" xfId="6" applyFont="1" applyFill="1" applyBorder="1" applyAlignment="1">
      <alignment horizontal="left"/>
    </xf>
    <xf numFmtId="0" fontId="7" fillId="0" borderId="0" xfId="0" quotePrefix="1" applyFont="1" applyBorder="1"/>
    <xf numFmtId="0" fontId="18" fillId="0" borderId="39"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40" xfId="0" quotePrefix="1" applyFont="1" applyBorder="1"/>
    <xf numFmtId="0" fontId="7" fillId="0" borderId="40" xfId="0" applyFont="1" applyBorder="1"/>
    <xf numFmtId="0" fontId="7" fillId="0" borderId="41" xfId="0" applyFont="1" applyBorder="1"/>
    <xf numFmtId="0" fontId="18" fillId="0" borderId="42" xfId="0" applyFont="1" applyBorder="1" applyAlignment="1">
      <alignment horizontal="center" vertical="center" wrapText="1"/>
    </xf>
    <xf numFmtId="0" fontId="7" fillId="0" borderId="43" xfId="0" applyFont="1" applyBorder="1" applyAlignment="1">
      <alignment horizontal="center" vertical="center" wrapText="1"/>
    </xf>
    <xf numFmtId="164" fontId="7" fillId="0" borderId="43" xfId="0" applyNumberFormat="1" applyFont="1" applyBorder="1" applyAlignment="1">
      <alignment horizontal="center" vertical="center" wrapText="1"/>
    </xf>
    <xf numFmtId="0" fontId="7" fillId="0" borderId="44" xfId="0" quotePrefix="1" applyFont="1" applyBorder="1"/>
    <xf numFmtId="0" fontId="7" fillId="0" borderId="44" xfId="0" applyFont="1" applyBorder="1"/>
    <xf numFmtId="0" fontId="7" fillId="0" borderId="42" xfId="0" applyFont="1" applyBorder="1"/>
    <xf numFmtId="0" fontId="18" fillId="0" borderId="42" xfId="0" applyFont="1" applyFill="1" applyBorder="1" applyAlignment="1">
      <alignment horizontal="center" vertical="center" wrapText="1"/>
    </xf>
    <xf numFmtId="0" fontId="7" fillId="0" borderId="0" xfId="0" applyFont="1" applyFill="1" applyBorder="1"/>
    <xf numFmtId="0" fontId="10" fillId="0" borderId="0" xfId="0" applyFont="1" applyBorder="1"/>
    <xf numFmtId="0" fontId="18" fillId="0" borderId="45" xfId="0" applyFont="1" applyBorder="1" applyAlignment="1">
      <alignment horizontal="center" vertical="center" wrapText="1"/>
    </xf>
    <xf numFmtId="0" fontId="18" fillId="0" borderId="33" xfId="0" applyFont="1" applyBorder="1" applyAlignment="1">
      <alignment horizontal="center" vertical="center" wrapText="1"/>
    </xf>
    <xf numFmtId="0" fontId="7" fillId="0" borderId="0" xfId="0" applyFont="1" applyBorder="1" applyAlignment="1">
      <alignment horizontal="center" vertical="center" wrapText="1"/>
    </xf>
    <xf numFmtId="0" fontId="20" fillId="0" borderId="0" xfId="0" applyFont="1" applyBorder="1"/>
    <xf numFmtId="0" fontId="18" fillId="0" borderId="32" xfId="0" applyFont="1" applyBorder="1" applyAlignment="1">
      <alignment horizontal="center" vertical="center" wrapText="1"/>
    </xf>
    <xf numFmtId="0" fontId="18" fillId="0" borderId="33" xfId="0" applyFont="1" applyBorder="1" applyAlignment="1">
      <alignment vertical="center" wrapText="1"/>
    </xf>
    <xf numFmtId="0" fontId="7" fillId="0" borderId="47" xfId="0" applyFont="1" applyBorder="1"/>
    <xf numFmtId="0" fontId="7" fillId="0" borderId="48" xfId="0" applyFont="1" applyBorder="1"/>
    <xf numFmtId="0" fontId="7" fillId="0" borderId="48" xfId="0" quotePrefix="1" applyFont="1" applyBorder="1"/>
    <xf numFmtId="164" fontId="7" fillId="0" borderId="32" xfId="0" applyNumberFormat="1" applyFont="1" applyBorder="1" applyAlignment="1">
      <alignment horizontal="center" vertical="center" wrapText="1"/>
    </xf>
    <xf numFmtId="0" fontId="21" fillId="0" borderId="0" xfId="0" applyFont="1"/>
    <xf numFmtId="0" fontId="21" fillId="0" borderId="0" xfId="0" applyFont="1" applyAlignment="1">
      <alignment horizontal="center" vertical="center" wrapText="1"/>
    </xf>
    <xf numFmtId="0" fontId="7" fillId="0" borderId="49" xfId="0" applyFont="1" applyBorder="1"/>
    <xf numFmtId="0" fontId="7" fillId="0" borderId="50" xfId="0" applyFont="1" applyBorder="1"/>
    <xf numFmtId="0" fontId="7" fillId="0" borderId="50" xfId="0" applyFont="1" applyBorder="1" applyAlignment="1">
      <alignment horizontal="center" vertical="center" wrapText="1"/>
    </xf>
    <xf numFmtId="0" fontId="7" fillId="0" borderId="51" xfId="0" applyFont="1" applyBorder="1"/>
    <xf numFmtId="0" fontId="7" fillId="0" borderId="0" xfId="0" applyFont="1"/>
    <xf numFmtId="0" fontId="21" fillId="0" borderId="0" xfId="0" applyFont="1" applyAlignment="1"/>
    <xf numFmtId="0" fontId="7" fillId="0" borderId="52" xfId="0" applyFont="1" applyBorder="1" applyAlignment="1"/>
    <xf numFmtId="0" fontId="7" fillId="0" borderId="53" xfId="0" applyFont="1" applyBorder="1" applyAlignment="1"/>
    <xf numFmtId="0" fontId="7" fillId="0" borderId="0" xfId="0" applyFont="1" applyAlignment="1"/>
    <xf numFmtId="0" fontId="7" fillId="0" borderId="0" xfId="0" applyFont="1" applyBorder="1" applyAlignment="1"/>
    <xf numFmtId="0" fontId="23" fillId="0" borderId="0" xfId="0" applyFont="1" applyBorder="1" applyAlignment="1"/>
    <xf numFmtId="0" fontId="7" fillId="0" borderId="0" xfId="0" applyFont="1" applyBorder="1" applyAlignment="1">
      <alignment horizontal="center" wrapText="1"/>
    </xf>
    <xf numFmtId="0" fontId="24" fillId="0" borderId="0" xfId="0" applyFont="1" applyFill="1" applyBorder="1" applyAlignment="1"/>
    <xf numFmtId="0" fontId="7" fillId="0" borderId="52" xfId="0" applyFont="1" applyBorder="1"/>
    <xf numFmtId="0" fontId="25" fillId="0" borderId="0" xfId="0" applyFont="1" applyBorder="1"/>
    <xf numFmtId="0" fontId="7" fillId="0" borderId="53" xfId="0" applyFont="1" applyBorder="1"/>
    <xf numFmtId="0" fontId="7" fillId="0" borderId="54" xfId="0" applyFont="1" applyBorder="1"/>
    <xf numFmtId="0" fontId="7" fillId="0" borderId="55" xfId="0" applyFont="1" applyBorder="1"/>
    <xf numFmtId="0" fontId="7" fillId="0" borderId="55" xfId="0" applyFont="1" applyBorder="1" applyAlignment="1">
      <alignment horizontal="center" vertical="center" wrapText="1"/>
    </xf>
    <xf numFmtId="0" fontId="7" fillId="0" borderId="56" xfId="0" applyFont="1" applyBorder="1"/>
    <xf numFmtId="0" fontId="7" fillId="0" borderId="0" xfId="0" quotePrefix="1" applyFont="1"/>
    <xf numFmtId="0" fontId="7" fillId="0" borderId="0" xfId="0" applyFont="1" applyAlignment="1">
      <alignment horizontal="center" vertical="center" wrapText="1"/>
    </xf>
    <xf numFmtId="0" fontId="26" fillId="0" borderId="49" xfId="0" applyFont="1" applyFill="1" applyBorder="1"/>
    <xf numFmtId="0" fontId="26" fillId="0" borderId="50" xfId="0" applyFont="1" applyFill="1" applyBorder="1"/>
    <xf numFmtId="0" fontId="26" fillId="0" borderId="50" xfId="0" applyFont="1" applyFill="1" applyBorder="1" applyAlignment="1">
      <alignment vertical="top" wrapText="1"/>
    </xf>
    <xf numFmtId="0" fontId="26" fillId="0" borderId="50" xfId="0" applyFont="1" applyFill="1" applyBorder="1" applyAlignment="1">
      <alignment horizontal="center" vertical="center" wrapText="1"/>
    </xf>
    <xf numFmtId="0" fontId="26" fillId="0" borderId="51" xfId="0" applyFont="1" applyFill="1" applyBorder="1"/>
    <xf numFmtId="0" fontId="7" fillId="0" borderId="0" xfId="0" applyFont="1" applyBorder="1" applyAlignment="1">
      <alignment vertical="top" wrapText="1"/>
    </xf>
    <xf numFmtId="0" fontId="21" fillId="0" borderId="52" xfId="0" applyFont="1" applyBorder="1"/>
    <xf numFmtId="0" fontId="21" fillId="0" borderId="0" xfId="0" applyFont="1" applyBorder="1"/>
    <xf numFmtId="0" fontId="21" fillId="0" borderId="0" xfId="0" applyFont="1" applyBorder="1" applyAlignment="1">
      <alignment horizontal="center" vertical="center" wrapText="1"/>
    </xf>
    <xf numFmtId="0" fontId="21" fillId="0" borderId="53" xfId="0" applyFont="1" applyBorder="1"/>
    <xf numFmtId="0" fontId="21" fillId="0" borderId="54" xfId="0" applyFont="1" applyBorder="1"/>
    <xf numFmtId="0" fontId="21" fillId="0" borderId="55" xfId="0" applyFont="1" applyBorder="1"/>
    <xf numFmtId="0" fontId="21" fillId="0" borderId="55" xfId="0" applyFont="1" applyBorder="1" applyAlignment="1">
      <alignment horizontal="center" vertical="center" wrapText="1"/>
    </xf>
    <xf numFmtId="0" fontId="21" fillId="0" borderId="56" xfId="0" applyFont="1" applyBorder="1"/>
    <xf numFmtId="0" fontId="23" fillId="0" borderId="50" xfId="0" applyFont="1" applyBorder="1"/>
    <xf numFmtId="0" fontId="7" fillId="0" borderId="52" xfId="0" applyFont="1" applyFill="1" applyBorder="1"/>
    <xf numFmtId="0" fontId="24" fillId="0" borderId="0" xfId="0" applyFont="1" applyFill="1" applyBorder="1" applyAlignment="1">
      <alignment horizontal="left"/>
    </xf>
    <xf numFmtId="0" fontId="24" fillId="0" borderId="0" xfId="0" applyFont="1" applyFill="1" applyBorder="1" applyAlignment="1">
      <alignment horizontal="center"/>
    </xf>
    <xf numFmtId="0" fontId="7" fillId="0" borderId="0" xfId="0" applyFont="1" applyFill="1" applyBorder="1" applyAlignment="1"/>
    <xf numFmtId="0" fontId="7" fillId="0" borderId="0" xfId="0" applyFont="1" applyFill="1" applyBorder="1" applyAlignment="1">
      <alignment horizontal="center" wrapText="1"/>
    </xf>
    <xf numFmtId="0" fontId="7" fillId="0" borderId="53" xfId="0" applyFont="1" applyFill="1" applyBorder="1"/>
    <xf numFmtId="0" fontId="7" fillId="0" borderId="30" xfId="0" applyFont="1" applyBorder="1"/>
    <xf numFmtId="0" fontId="10" fillId="0" borderId="31" xfId="0" applyFont="1" applyBorder="1" applyAlignment="1">
      <alignment horizontal="center" vertical="center"/>
    </xf>
    <xf numFmtId="0" fontId="7" fillId="0" borderId="37" xfId="0" applyFont="1" applyBorder="1" applyAlignment="1">
      <alignment horizontal="center" vertical="center" wrapText="1"/>
    </xf>
    <xf numFmtId="0" fontId="7" fillId="0" borderId="38"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6" xfId="0" applyFont="1" applyBorder="1" applyAlignment="1">
      <alignment horizontal="center" vertical="center" wrapText="1"/>
    </xf>
    <xf numFmtId="0" fontId="19" fillId="9" borderId="48" xfId="6" applyFont="1" applyFill="1" applyBorder="1" applyAlignment="1"/>
    <xf numFmtId="0" fontId="7" fillId="0" borderId="55" xfId="0" applyFont="1" applyBorder="1" applyAlignment="1">
      <alignment vertical="center" wrapText="1"/>
    </xf>
    <xf numFmtId="0" fontId="7" fillId="0" borderId="0" xfId="0" applyFont="1" applyAlignment="1">
      <alignment vertical="center" wrapText="1"/>
    </xf>
    <xf numFmtId="0" fontId="7" fillId="0" borderId="0" xfId="0" applyFont="1" applyFill="1"/>
    <xf numFmtId="0" fontId="0" fillId="0" borderId="0" xfId="0" applyFill="1"/>
    <xf numFmtId="0" fontId="0" fillId="0" borderId="0" xfId="0" applyAlignment="1">
      <alignment horizontal="center" vertical="center" wrapText="1"/>
    </xf>
    <xf numFmtId="0" fontId="5" fillId="6" borderId="25" xfId="0" applyFont="1" applyFill="1" applyBorder="1" applyAlignment="1" applyProtection="1">
      <alignment vertical="center"/>
    </xf>
    <xf numFmtId="9" fontId="5" fillId="6" borderId="0" xfId="14" applyFont="1" applyFill="1" applyBorder="1" applyAlignment="1" applyProtection="1">
      <alignment horizontal="right" wrapText="1"/>
    </xf>
    <xf numFmtId="0" fontId="5" fillId="6" borderId="16" xfId="0" applyFont="1" applyFill="1" applyBorder="1"/>
    <xf numFmtId="0" fontId="5" fillId="6" borderId="16" xfId="0" applyFont="1" applyFill="1" applyBorder="1" applyAlignment="1">
      <alignment wrapText="1"/>
    </xf>
    <xf numFmtId="0" fontId="5" fillId="6" borderId="16" xfId="0" applyFont="1" applyFill="1" applyBorder="1" applyAlignment="1">
      <alignment horizontal="left" wrapText="1" indent="3"/>
    </xf>
    <xf numFmtId="3" fontId="5" fillId="6" borderId="15" xfId="13" applyFont="1" applyBorder="1" applyAlignment="1" applyProtection="1">
      <alignment vertical="center" wrapText="1"/>
      <protection locked="0"/>
    </xf>
    <xf numFmtId="3" fontId="5" fillId="6" borderId="7" xfId="0" applyNumberFormat="1" applyFont="1" applyFill="1" applyBorder="1"/>
    <xf numFmtId="0" fontId="3" fillId="2" borderId="0" xfId="2" applyFont="1" applyAlignment="1">
      <alignment vertical="center"/>
    </xf>
    <xf numFmtId="0" fontId="5" fillId="4" borderId="7" xfId="4" applyFont="1" applyBorder="1" applyAlignment="1"/>
    <xf numFmtId="3" fontId="9" fillId="6" borderId="7" xfId="6" applyNumberFormat="1" applyFont="1" applyFill="1" applyBorder="1" applyAlignment="1"/>
    <xf numFmtId="0" fontId="9" fillId="6" borderId="7" xfId="6" applyFont="1" applyFill="1" applyBorder="1" applyAlignment="1"/>
    <xf numFmtId="0" fontId="7" fillId="6" borderId="7" xfId="0" applyFont="1" applyFill="1" applyBorder="1" applyAlignment="1">
      <alignment horizontal="left" indent="3"/>
    </xf>
    <xf numFmtId="3" fontId="5" fillId="6" borderId="6" xfId="0" applyNumberFormat="1" applyFont="1" applyFill="1" applyBorder="1"/>
    <xf numFmtId="0" fontId="5" fillId="6" borderId="57" xfId="0" applyFont="1" applyFill="1" applyBorder="1" applyAlignment="1">
      <alignment wrapText="1"/>
    </xf>
    <xf numFmtId="0" fontId="5" fillId="6" borderId="57" xfId="0" applyFont="1" applyFill="1" applyBorder="1"/>
    <xf numFmtId="0" fontId="5" fillId="6" borderId="6" xfId="0" applyFont="1" applyFill="1" applyBorder="1"/>
    <xf numFmtId="0" fontId="3" fillId="3" borderId="7" xfId="3" applyFont="1" applyBorder="1" applyAlignment="1"/>
    <xf numFmtId="0" fontId="0" fillId="6" borderId="0" xfId="0" applyFont="1" applyFill="1"/>
    <xf numFmtId="3" fontId="5" fillId="4" borderId="7" xfId="4" applyNumberFormat="1" applyFont="1" applyBorder="1" applyAlignment="1"/>
    <xf numFmtId="9" fontId="5" fillId="6" borderId="7" xfId="1" applyFont="1" applyFill="1" applyBorder="1"/>
    <xf numFmtId="0" fontId="3" fillId="3" borderId="7" xfId="3" applyFont="1" applyBorder="1" applyAlignment="1">
      <alignment horizontal="left"/>
    </xf>
    <xf numFmtId="0" fontId="3" fillId="3" borderId="7" xfId="3" applyFont="1" applyBorder="1" applyAlignment="1">
      <alignment horizontal="center" vertical="center" wrapText="1"/>
    </xf>
    <xf numFmtId="0" fontId="0" fillId="6" borderId="0" xfId="0" applyFill="1" applyProtection="1"/>
    <xf numFmtId="0" fontId="3" fillId="3" borderId="61" xfId="3" applyFont="1" applyBorder="1" applyAlignment="1">
      <alignment horizontal="center" vertical="center"/>
    </xf>
    <xf numFmtId="0" fontId="16" fillId="6" borderId="0" xfId="0" applyFont="1" applyFill="1" applyBorder="1" applyAlignment="1" applyProtection="1">
      <alignment horizontal="right"/>
      <protection hidden="1"/>
    </xf>
    <xf numFmtId="0" fontId="1" fillId="6" borderId="0" xfId="4" applyFill="1" applyBorder="1" applyAlignment="1" applyProtection="1">
      <alignment horizontal="center"/>
      <protection hidden="1"/>
    </xf>
    <xf numFmtId="0" fontId="30" fillId="6" borderId="0" xfId="9" applyFont="1" applyFill="1" applyAlignment="1" applyProtection="1"/>
    <xf numFmtId="0" fontId="5" fillId="6" borderId="0" xfId="0" applyFont="1" applyFill="1" applyProtection="1"/>
    <xf numFmtId="0" fontId="5" fillId="6" borderId="0" xfId="0" applyFont="1" applyFill="1" applyAlignment="1" applyProtection="1">
      <alignment wrapText="1"/>
    </xf>
    <xf numFmtId="0" fontId="5" fillId="6" borderId="0" xfId="0" applyFont="1" applyFill="1" applyAlignment="1" applyProtection="1">
      <alignment horizontal="center"/>
    </xf>
    <xf numFmtId="4" fontId="31" fillId="6" borderId="0" xfId="3" applyNumberFormat="1" applyFont="1" applyFill="1" applyBorder="1" applyAlignment="1" applyProtection="1">
      <alignment vertical="center" wrapText="1"/>
    </xf>
    <xf numFmtId="0" fontId="5" fillId="6" borderId="0" xfId="0" applyFont="1" applyFill="1" applyAlignment="1" applyProtection="1">
      <alignment horizontal="center" vertical="center"/>
    </xf>
    <xf numFmtId="0" fontId="3" fillId="3" borderId="7" xfId="3" applyFont="1" applyBorder="1" applyAlignment="1" applyProtection="1">
      <alignment horizontal="center" vertical="center"/>
    </xf>
    <xf numFmtId="0" fontId="3" fillId="3" borderId="7" xfId="3" applyFont="1" applyBorder="1" applyAlignment="1" applyProtection="1">
      <alignment horizontal="left" vertical="center"/>
    </xf>
    <xf numFmtId="4" fontId="3" fillId="3" borderId="7" xfId="3" applyNumberFormat="1" applyFont="1" applyBorder="1" applyAlignment="1" applyProtection="1">
      <alignment vertical="center" wrapText="1"/>
    </xf>
    <xf numFmtId="0" fontId="5" fillId="6" borderId="25" xfId="0" applyFont="1" applyFill="1" applyBorder="1" applyAlignment="1" applyProtection="1">
      <alignment horizontal="left" vertical="center" wrapText="1"/>
    </xf>
    <xf numFmtId="0" fontId="13" fillId="6" borderId="0" xfId="9" applyFill="1" applyAlignment="1" applyProtection="1">
      <alignment horizontal="center"/>
      <protection hidden="1"/>
    </xf>
    <xf numFmtId="0" fontId="0" fillId="6" borderId="0" xfId="0" applyFill="1" applyAlignment="1" applyProtection="1">
      <alignment horizontal="center" wrapText="1"/>
      <protection hidden="1"/>
    </xf>
    <xf numFmtId="0" fontId="32" fillId="6" borderId="0" xfId="2" applyFont="1" applyFill="1" applyAlignment="1" applyProtection="1">
      <alignment horizontal="center" wrapText="1"/>
      <protection hidden="1"/>
    </xf>
    <xf numFmtId="0" fontId="32" fillId="6" borderId="0" xfId="2" applyFont="1" applyFill="1" applyAlignment="1" applyProtection="1">
      <alignment horizontal="left" wrapText="1"/>
      <protection hidden="1"/>
    </xf>
    <xf numFmtId="0" fontId="0" fillId="6" borderId="1" xfId="0" applyFill="1" applyBorder="1" applyProtection="1">
      <protection hidden="1"/>
    </xf>
    <xf numFmtId="0" fontId="32" fillId="6" borderId="0" xfId="2" applyFont="1" applyFill="1" applyBorder="1" applyAlignment="1" applyProtection="1">
      <alignment horizontal="left" wrapText="1"/>
      <protection hidden="1"/>
    </xf>
    <xf numFmtId="0" fontId="0" fillId="6" borderId="0" xfId="0" applyFill="1" applyAlignment="1">
      <alignment horizontal="center"/>
    </xf>
    <xf numFmtId="4" fontId="31" fillId="6" borderId="0" xfId="3" applyNumberFormat="1" applyFont="1" applyFill="1" applyBorder="1" applyAlignment="1" applyProtection="1">
      <alignment vertical="center" wrapText="1"/>
      <protection hidden="1"/>
    </xf>
    <xf numFmtId="0" fontId="2" fillId="3" borderId="7" xfId="3" applyBorder="1" applyAlignment="1" applyProtection="1">
      <alignment horizontal="center" vertical="center"/>
    </xf>
    <xf numFmtId="0" fontId="2" fillId="3" borderId="7" xfId="3" applyBorder="1" applyAlignment="1" applyProtection="1">
      <alignment horizontal="left" vertical="center"/>
    </xf>
    <xf numFmtId="0" fontId="11" fillId="6" borderId="25" xfId="0" applyFont="1" applyFill="1" applyBorder="1" applyAlignment="1" applyProtection="1">
      <alignment horizontal="center" vertical="center" wrapText="1"/>
    </xf>
    <xf numFmtId="0" fontId="11" fillId="6" borderId="25" xfId="0" applyFont="1" applyFill="1" applyBorder="1" applyAlignment="1" applyProtection="1">
      <alignment horizontal="left" vertical="center" wrapText="1"/>
    </xf>
    <xf numFmtId="0" fontId="0" fillId="6" borderId="0" xfId="0" applyFill="1" applyAlignment="1" applyProtection="1">
      <alignment wrapText="1"/>
      <protection hidden="1"/>
    </xf>
    <xf numFmtId="0" fontId="32" fillId="6" borderId="0" xfId="2" applyFont="1" applyFill="1" applyAlignment="1" applyProtection="1">
      <alignment wrapText="1"/>
      <protection hidden="1"/>
    </xf>
    <xf numFmtId="0" fontId="0" fillId="6" borderId="0" xfId="0" applyFill="1" applyAlignment="1"/>
    <xf numFmtId="0" fontId="2" fillId="3" borderId="7" xfId="3" applyBorder="1" applyAlignment="1" applyProtection="1">
      <alignment vertical="center"/>
    </xf>
    <xf numFmtId="0" fontId="11" fillId="6" borderId="25" xfId="0" applyFont="1" applyFill="1" applyBorder="1" applyAlignment="1" applyProtection="1">
      <alignment vertical="center" wrapText="1"/>
    </xf>
    <xf numFmtId="0" fontId="0" fillId="6" borderId="65" xfId="0" applyFont="1" applyFill="1" applyBorder="1" applyAlignment="1">
      <alignment horizontal="left" vertical="center" wrapText="1"/>
    </xf>
    <xf numFmtId="0" fontId="3" fillId="3" borderId="7" xfId="3" applyFont="1" applyBorder="1" applyAlignment="1">
      <alignment horizontal="center" vertical="center" wrapText="1"/>
    </xf>
    <xf numFmtId="0" fontId="3" fillId="3" borderId="26" xfId="3" applyFont="1" applyBorder="1" applyAlignment="1">
      <alignment horizontal="center" vertical="center"/>
    </xf>
    <xf numFmtId="0" fontId="3" fillId="3" borderId="27" xfId="3" applyFont="1" applyBorder="1" applyAlignment="1">
      <alignment horizontal="center" vertical="center"/>
    </xf>
    <xf numFmtId="0" fontId="3" fillId="3" borderId="7" xfId="3" applyFont="1" applyBorder="1" applyAlignment="1">
      <alignment horizontal="center"/>
    </xf>
    <xf numFmtId="0" fontId="2" fillId="3" borderId="7" xfId="3" applyBorder="1" applyAlignment="1">
      <alignment horizontal="center" vertical="center"/>
    </xf>
    <xf numFmtId="0" fontId="3" fillId="3" borderId="7" xfId="3" applyFont="1" applyBorder="1" applyAlignment="1">
      <alignment horizontal="center" vertical="center" wrapText="1"/>
    </xf>
    <xf numFmtId="165" fontId="5" fillId="6" borderId="7" xfId="0" applyNumberFormat="1" applyFont="1" applyFill="1" applyBorder="1"/>
    <xf numFmtId="164" fontId="11" fillId="6" borderId="7" xfId="7" applyNumberFormat="1" applyFont="1" applyBorder="1">
      <protection locked="0"/>
    </xf>
    <xf numFmtId="164" fontId="7" fillId="8" borderId="0" xfId="8" applyNumberFormat="1">
      <alignment horizontal="center" vertical="center" wrapText="1"/>
    </xf>
    <xf numFmtId="164" fontId="5" fillId="6" borderId="7" xfId="1" applyNumberFormat="1" applyFont="1" applyFill="1" applyBorder="1"/>
    <xf numFmtId="4" fontId="11" fillId="6" borderId="7" xfId="7" applyNumberFormat="1" applyFont="1" applyBorder="1">
      <protection locked="0"/>
    </xf>
    <xf numFmtId="4" fontId="5" fillId="6" borderId="7" xfId="1" applyNumberFormat="1" applyFont="1" applyFill="1" applyBorder="1"/>
    <xf numFmtId="4" fontId="7" fillId="8" borderId="0" xfId="8" applyNumberFormat="1">
      <alignment horizontal="center" vertical="center" wrapText="1"/>
    </xf>
    <xf numFmtId="4" fontId="3" fillId="3" borderId="7" xfId="3" applyNumberFormat="1" applyFont="1" applyBorder="1"/>
    <xf numFmtId="166" fontId="11" fillId="6" borderId="7" xfId="7" applyNumberFormat="1" applyFont="1" applyBorder="1">
      <protection locked="0"/>
    </xf>
    <xf numFmtId="166" fontId="7" fillId="0" borderId="42" xfId="0" applyNumberFormat="1" applyFont="1" applyBorder="1" applyAlignment="1">
      <alignment horizontal="center" vertical="center" wrapText="1"/>
    </xf>
    <xf numFmtId="166" fontId="7" fillId="0" borderId="43" xfId="0" applyNumberFormat="1" applyFont="1" applyBorder="1" applyAlignment="1">
      <alignment horizontal="center" vertical="center" wrapText="1"/>
    </xf>
    <xf numFmtId="166" fontId="7" fillId="0" borderId="42" xfId="0" applyNumberFormat="1" applyFont="1" applyFill="1" applyBorder="1" applyAlignment="1">
      <alignment horizontal="center" vertical="center" wrapText="1"/>
    </xf>
    <xf numFmtId="166" fontId="7" fillId="0" borderId="45" xfId="0" applyNumberFormat="1" applyFont="1" applyBorder="1" applyAlignment="1">
      <alignment horizontal="center" vertical="center" wrapText="1"/>
    </xf>
    <xf numFmtId="166" fontId="7" fillId="0" borderId="46" xfId="0" applyNumberFormat="1" applyFont="1" applyBorder="1" applyAlignment="1">
      <alignment horizontal="center" vertical="center" wrapText="1"/>
    </xf>
    <xf numFmtId="166" fontId="7" fillId="0" borderId="0" xfId="0" applyNumberFormat="1" applyFont="1" applyBorder="1" applyAlignment="1">
      <alignment horizontal="center" vertical="center" wrapText="1"/>
    </xf>
    <xf numFmtId="166" fontId="7" fillId="0" borderId="36" xfId="0" applyNumberFormat="1" applyFont="1" applyBorder="1" applyAlignment="1">
      <alignment horizontal="center" vertical="center" wrapText="1"/>
    </xf>
    <xf numFmtId="166" fontId="7" fillId="0" borderId="32" xfId="0" applyNumberFormat="1" applyFont="1" applyBorder="1" applyAlignment="1">
      <alignment horizontal="center" vertical="center" wrapText="1"/>
    </xf>
    <xf numFmtId="166" fontId="7" fillId="0" borderId="31" xfId="0" applyNumberFormat="1" applyFont="1" applyBorder="1" applyAlignment="1">
      <alignment horizontal="center" vertical="center" wrapText="1"/>
    </xf>
    <xf numFmtId="166" fontId="7" fillId="0" borderId="0" xfId="0" applyNumberFormat="1" applyFont="1" applyBorder="1" applyAlignment="1">
      <alignment vertical="center" wrapText="1"/>
    </xf>
    <xf numFmtId="4" fontId="7" fillId="0" borderId="42" xfId="0" applyNumberFormat="1" applyFont="1" applyFill="1" applyBorder="1" applyAlignment="1">
      <alignment horizontal="center" vertical="center" wrapText="1"/>
    </xf>
    <xf numFmtId="4" fontId="7" fillId="0" borderId="43" xfId="0" applyNumberFormat="1" applyFont="1" applyFill="1" applyBorder="1" applyAlignment="1">
      <alignment horizontal="center" vertical="center" wrapText="1"/>
    </xf>
    <xf numFmtId="4" fontId="7" fillId="0" borderId="43" xfId="0" applyNumberFormat="1" applyFont="1" applyBorder="1" applyAlignment="1">
      <alignment horizontal="center" vertical="center" wrapText="1"/>
    </xf>
    <xf numFmtId="4" fontId="7" fillId="0" borderId="46" xfId="0" applyNumberFormat="1" applyFont="1" applyBorder="1" applyAlignment="1">
      <alignment horizontal="center" vertical="center" wrapText="1"/>
    </xf>
    <xf numFmtId="3" fontId="7" fillId="8" borderId="0" xfId="8" applyNumberFormat="1">
      <alignment horizontal="center" vertical="center" wrapText="1"/>
    </xf>
    <xf numFmtId="166" fontId="9" fillId="6" borderId="7" xfId="6" applyNumberFormat="1" applyFont="1" applyFill="1" applyBorder="1" applyAlignment="1"/>
    <xf numFmtId="4" fontId="5" fillId="6" borderId="7" xfId="0" applyNumberFormat="1" applyFont="1" applyFill="1" applyBorder="1"/>
    <xf numFmtId="4" fontId="9" fillId="6" borderId="7" xfId="6" applyNumberFormat="1" applyFont="1" applyFill="1" applyBorder="1" applyAlignment="1"/>
    <xf numFmtId="4" fontId="7" fillId="6" borderId="7" xfId="0" applyNumberFormat="1" applyFont="1" applyFill="1" applyBorder="1"/>
    <xf numFmtId="4" fontId="3" fillId="3" borderId="26" xfId="3" applyNumberFormat="1" applyFont="1" applyBorder="1"/>
    <xf numFmtId="4" fontId="5" fillId="6" borderId="17" xfId="13" applyNumberFormat="1" applyFont="1" applyBorder="1" applyAlignment="1" applyProtection="1">
      <alignment vertical="center" wrapText="1"/>
      <protection locked="0"/>
    </xf>
    <xf numFmtId="4" fontId="5" fillId="6" borderId="57" xfId="0" applyNumberFormat="1" applyFont="1" applyFill="1" applyBorder="1"/>
    <xf numFmtId="0" fontId="5" fillId="6" borderId="66" xfId="0" applyFont="1" applyFill="1" applyBorder="1" applyAlignment="1">
      <alignment wrapText="1"/>
    </xf>
    <xf numFmtId="0" fontId="5" fillId="6" borderId="66" xfId="0" applyFont="1" applyFill="1" applyBorder="1"/>
    <xf numFmtId="4" fontId="5" fillId="6" borderId="66" xfId="0" applyNumberFormat="1" applyFont="1" applyFill="1" applyBorder="1"/>
    <xf numFmtId="10" fontId="5" fillId="6" borderId="57" xfId="1" applyNumberFormat="1" applyFont="1" applyFill="1" applyBorder="1"/>
    <xf numFmtId="3" fontId="16" fillId="6" borderId="0" xfId="0" applyNumberFormat="1" applyFont="1" applyFill="1" applyAlignment="1">
      <alignment vertical="center"/>
    </xf>
    <xf numFmtId="9" fontId="16" fillId="6" borderId="0" xfId="1" applyFont="1" applyFill="1" applyAlignment="1">
      <alignment vertical="center"/>
    </xf>
    <xf numFmtId="3" fontId="16" fillId="6" borderId="15" xfId="13" applyFont="1" applyAlignment="1" applyProtection="1">
      <alignment vertical="center" wrapText="1"/>
      <protection locked="0"/>
    </xf>
    <xf numFmtId="3" fontId="16" fillId="6" borderId="0" xfId="0" applyNumberFormat="1" applyFont="1" applyFill="1"/>
    <xf numFmtId="9" fontId="16" fillId="6" borderId="0" xfId="14" applyFont="1" applyFill="1" applyBorder="1" applyAlignment="1" applyProtection="1">
      <alignment horizontal="right" wrapText="1"/>
    </xf>
    <xf numFmtId="166" fontId="5" fillId="6" borderId="7" xfId="1" applyNumberFormat="1" applyFont="1" applyFill="1" applyBorder="1"/>
    <xf numFmtId="166" fontId="7" fillId="8" borderId="0" xfId="8" applyNumberFormat="1">
      <alignment horizontal="center" vertical="center" wrapText="1"/>
    </xf>
    <xf numFmtId="0" fontId="0" fillId="0" borderId="0" xfId="0" applyFill="1" applyProtection="1">
      <protection hidden="1"/>
    </xf>
    <xf numFmtId="0" fontId="2" fillId="2" borderId="0" xfId="2" applyAlignment="1" applyProtection="1">
      <alignment horizontal="center" wrapText="1"/>
      <protection hidden="1"/>
    </xf>
    <xf numFmtId="0" fontId="1" fillId="4" borderId="0" xfId="4" applyBorder="1" applyAlignment="1" applyProtection="1">
      <alignment horizontal="center"/>
      <protection hidden="1"/>
    </xf>
    <xf numFmtId="0" fontId="1" fillId="4" borderId="18" xfId="4" applyBorder="1" applyAlignment="1" applyProtection="1">
      <alignment horizontal="center"/>
      <protection hidden="1"/>
    </xf>
    <xf numFmtId="0" fontId="1" fillId="4" borderId="8" xfId="4" applyBorder="1" applyAlignment="1" applyProtection="1">
      <alignment horizontal="center"/>
      <protection hidden="1"/>
    </xf>
    <xf numFmtId="0" fontId="1" fillId="4" borderId="19" xfId="4" applyBorder="1" applyAlignment="1" applyProtection="1">
      <alignment horizontal="center"/>
      <protection hidden="1"/>
    </xf>
    <xf numFmtId="3" fontId="0" fillId="6" borderId="67" xfId="0" applyNumberFormat="1" applyFill="1" applyBorder="1" applyAlignment="1" applyProtection="1">
      <alignment horizontal="center"/>
    </xf>
    <xf numFmtId="3" fontId="0" fillId="6" borderId="68" xfId="0" applyNumberFormat="1" applyFill="1" applyBorder="1" applyAlignment="1" applyProtection="1">
      <alignment horizontal="center"/>
    </xf>
    <xf numFmtId="3" fontId="0" fillId="6" borderId="69" xfId="0" applyNumberFormat="1" applyFill="1" applyBorder="1" applyAlignment="1" applyProtection="1">
      <alignment horizontal="center"/>
    </xf>
    <xf numFmtId="0" fontId="2" fillId="2" borderId="0" xfId="2" applyAlignment="1" applyProtection="1">
      <alignment horizontal="center" vertical="center" wrapText="1"/>
      <protection hidden="1"/>
    </xf>
    <xf numFmtId="0" fontId="2" fillId="2" borderId="20" xfId="2" applyBorder="1" applyAlignment="1" applyProtection="1">
      <alignment horizontal="left" wrapText="1"/>
      <protection hidden="1"/>
    </xf>
    <xf numFmtId="0" fontId="2" fillId="2" borderId="21" xfId="2" applyBorder="1" applyAlignment="1" applyProtection="1">
      <alignment horizontal="left" wrapText="1"/>
      <protection hidden="1"/>
    </xf>
    <xf numFmtId="0" fontId="2" fillId="2" borderId="22" xfId="2" applyBorder="1" applyAlignment="1" applyProtection="1">
      <alignment horizontal="left" wrapText="1"/>
      <protection hidden="1"/>
    </xf>
    <xf numFmtId="0" fontId="5" fillId="6" borderId="25" xfId="0" applyFont="1" applyFill="1" applyBorder="1" applyAlignment="1" applyProtection="1">
      <alignment vertical="center" wrapText="1"/>
    </xf>
    <xf numFmtId="0" fontId="4" fillId="2" borderId="0" xfId="2" applyFont="1" applyAlignment="1" applyProtection="1">
      <alignment horizontal="left" wrapText="1"/>
    </xf>
    <xf numFmtId="0" fontId="32" fillId="2" borderId="0" xfId="2" applyFont="1" applyAlignment="1" applyProtection="1">
      <alignment horizontal="left" wrapText="1"/>
      <protection hidden="1"/>
    </xf>
    <xf numFmtId="0" fontId="5" fillId="6" borderId="62" xfId="2" applyFont="1" applyFill="1" applyBorder="1" applyAlignment="1" applyProtection="1">
      <alignment horizontal="left" wrapText="1"/>
      <protection hidden="1"/>
    </xf>
    <xf numFmtId="0" fontId="5" fillId="6" borderId="63" xfId="2" applyFont="1" applyFill="1" applyBorder="1" applyAlignment="1" applyProtection="1">
      <alignment horizontal="left" wrapText="1"/>
      <protection hidden="1"/>
    </xf>
    <xf numFmtId="0" fontId="16" fillId="6" borderId="64" xfId="2" applyFont="1" applyFill="1" applyBorder="1" applyAlignment="1" applyProtection="1">
      <alignment horizontal="left" wrapText="1"/>
      <protection hidden="1"/>
    </xf>
    <xf numFmtId="0" fontId="4" fillId="3" borderId="7" xfId="3" applyFont="1" applyBorder="1" applyAlignment="1" applyProtection="1">
      <alignment horizontal="center" vertical="center" wrapText="1"/>
      <protection hidden="1"/>
    </xf>
    <xf numFmtId="0" fontId="14" fillId="4" borderId="16" xfId="4" applyFont="1" applyBorder="1" applyAlignment="1">
      <alignment horizontal="center"/>
    </xf>
    <xf numFmtId="0" fontId="14" fillId="4" borderId="12" xfId="4" applyFont="1" applyBorder="1" applyAlignment="1">
      <alignment horizontal="center"/>
    </xf>
    <xf numFmtId="0" fontId="4" fillId="3" borderId="7" xfId="3" applyFont="1" applyBorder="1" applyAlignment="1" applyProtection="1">
      <alignment horizontal="left" vertical="center" wrapText="1"/>
      <protection hidden="1"/>
    </xf>
    <xf numFmtId="0" fontId="14" fillId="4" borderId="7" xfId="4" applyFont="1" applyBorder="1" applyAlignment="1">
      <alignment horizontal="center"/>
    </xf>
    <xf numFmtId="0" fontId="3" fillId="3" borderId="9" xfId="3" applyFont="1" applyBorder="1" applyAlignment="1">
      <alignment horizontal="center"/>
    </xf>
    <xf numFmtId="0" fontId="3" fillId="3" borderId="10" xfId="3" applyFont="1" applyBorder="1" applyAlignment="1">
      <alignment horizontal="center"/>
    </xf>
    <xf numFmtId="0" fontId="3" fillId="3" borderId="2" xfId="3" applyFont="1" applyBorder="1" applyAlignment="1">
      <alignment horizontal="left" vertical="center"/>
    </xf>
    <xf numFmtId="0" fontId="3" fillId="3" borderId="9" xfId="3" applyFont="1" applyBorder="1" applyAlignment="1">
      <alignment horizontal="center" vertical="center" wrapText="1"/>
    </xf>
    <xf numFmtId="0" fontId="3" fillId="3" borderId="10" xfId="3" applyFont="1" applyBorder="1" applyAlignment="1">
      <alignment horizontal="center" vertical="center" wrapText="1"/>
    </xf>
    <xf numFmtId="0" fontId="3" fillId="3" borderId="24" xfId="3" applyFont="1" applyBorder="1" applyAlignment="1">
      <alignment horizontal="center" vertical="center" wrapText="1"/>
    </xf>
    <xf numFmtId="0" fontId="3" fillId="3" borderId="26" xfId="3" applyFont="1" applyBorder="1" applyAlignment="1">
      <alignment horizontal="center" vertical="center"/>
    </xf>
    <xf numFmtId="0" fontId="3" fillId="3" borderId="27" xfId="3" applyFont="1" applyBorder="1" applyAlignment="1">
      <alignment horizontal="center" vertical="center"/>
    </xf>
    <xf numFmtId="0" fontId="3" fillId="3" borderId="7" xfId="3" applyFont="1" applyBorder="1" applyAlignment="1">
      <alignment horizontal="center" vertical="center" wrapText="1"/>
    </xf>
    <xf numFmtId="0" fontId="3" fillId="3" borderId="7" xfId="3" applyFont="1" applyBorder="1" applyAlignment="1">
      <alignment horizontal="center" vertical="center"/>
    </xf>
    <xf numFmtId="0" fontId="3" fillId="3" borderId="7" xfId="3" applyFont="1" applyBorder="1" applyAlignment="1">
      <alignment horizontal="left" vertical="center"/>
    </xf>
    <xf numFmtId="0" fontId="22" fillId="10" borderId="0" xfId="0" quotePrefix="1" applyFont="1" applyFill="1" applyBorder="1" applyAlignment="1">
      <alignment horizontal="center"/>
    </xf>
    <xf numFmtId="0" fontId="22" fillId="10" borderId="0" xfId="0" applyFont="1" applyFill="1" applyBorder="1" applyAlignment="1">
      <alignment horizontal="right"/>
    </xf>
    <xf numFmtId="0" fontId="24" fillId="11" borderId="0" xfId="0" applyFont="1" applyFill="1" applyBorder="1" applyAlignment="1">
      <alignment horizontal="left"/>
    </xf>
    <xf numFmtId="0" fontId="24" fillId="11" borderId="0" xfId="0" applyFont="1" applyFill="1" applyBorder="1" applyAlignment="1">
      <alignment horizontal="center"/>
    </xf>
    <xf numFmtId="0" fontId="27" fillId="0" borderId="50" xfId="0" applyFont="1" applyFill="1" applyBorder="1" applyAlignment="1">
      <alignment horizontal="left" vertical="center" wrapText="1"/>
    </xf>
    <xf numFmtId="0" fontId="22" fillId="10" borderId="0" xfId="0" applyFont="1" applyFill="1" applyBorder="1" applyAlignment="1">
      <alignment horizontal="left"/>
    </xf>
    <xf numFmtId="0" fontId="3" fillId="3" borderId="7" xfId="3" applyFont="1" applyBorder="1" applyAlignment="1">
      <alignment horizontal="center"/>
    </xf>
    <xf numFmtId="0" fontId="2" fillId="3" borderId="7" xfId="3" applyBorder="1" applyAlignment="1">
      <alignment horizontal="center" vertical="center"/>
    </xf>
    <xf numFmtId="0" fontId="15" fillId="2" borderId="0" xfId="2" applyFont="1" applyAlignment="1">
      <alignment horizontal="left" vertical="center"/>
    </xf>
    <xf numFmtId="0" fontId="3" fillId="3" borderId="7" xfId="3" applyFont="1" applyBorder="1" applyAlignment="1">
      <alignment horizontal="left"/>
    </xf>
    <xf numFmtId="0" fontId="29" fillId="4" borderId="6" xfId="4" applyFont="1" applyBorder="1" applyAlignment="1">
      <alignment horizontal="center"/>
    </xf>
    <xf numFmtId="0" fontId="29" fillId="4" borderId="7" xfId="4" applyFont="1" applyBorder="1" applyAlignment="1">
      <alignment horizontal="center"/>
    </xf>
    <xf numFmtId="0" fontId="3" fillId="3" borderId="16" xfId="3" applyFont="1" applyBorder="1" applyAlignment="1">
      <alignment horizontal="left"/>
    </xf>
    <xf numFmtId="0" fontId="3" fillId="3" borderId="11" xfId="3" applyFont="1" applyBorder="1" applyAlignment="1">
      <alignment horizontal="left"/>
    </xf>
    <xf numFmtId="0" fontId="29" fillId="4" borderId="58" xfId="4" applyFont="1" applyBorder="1" applyAlignment="1">
      <alignment horizontal="center"/>
    </xf>
    <xf numFmtId="0" fontId="29" fillId="4" borderId="59" xfId="4" applyFont="1" applyBorder="1" applyAlignment="1">
      <alignment horizontal="center"/>
    </xf>
    <xf numFmtId="0" fontId="29" fillId="4" borderId="60" xfId="4" applyFont="1" applyBorder="1" applyAlignment="1">
      <alignment horizontal="center"/>
    </xf>
    <xf numFmtId="0" fontId="29" fillId="4" borderId="16" xfId="4" applyFont="1" applyBorder="1" applyAlignment="1">
      <alignment horizontal="center"/>
    </xf>
    <xf numFmtId="0" fontId="29" fillId="4" borderId="12" xfId="4" applyFont="1" applyBorder="1" applyAlignment="1">
      <alignment horizontal="center"/>
    </xf>
    <xf numFmtId="0" fontId="29" fillId="4" borderId="11" xfId="4" applyFont="1" applyBorder="1" applyAlignment="1">
      <alignment horizontal="center"/>
    </xf>
    <xf numFmtId="0" fontId="29" fillId="4" borderId="9" xfId="4" applyFont="1" applyBorder="1" applyAlignment="1">
      <alignment horizontal="center"/>
    </xf>
    <xf numFmtId="0" fontId="29" fillId="4" borderId="24" xfId="4" applyFont="1" applyBorder="1" applyAlignment="1">
      <alignment horizontal="center"/>
    </xf>
    <xf numFmtId="0" fontId="6" fillId="2" borderId="0" xfId="2" applyFont="1" applyAlignment="1">
      <alignment horizontal="left" vertical="center"/>
    </xf>
    <xf numFmtId="0" fontId="3" fillId="3" borderId="14" xfId="3" applyFont="1" applyBorder="1" applyAlignment="1">
      <alignment horizontal="left"/>
    </xf>
    <xf numFmtId="0" fontId="3" fillId="3" borderId="23" xfId="3" applyFont="1" applyBorder="1" applyAlignment="1">
      <alignment horizontal="left"/>
    </xf>
  </cellXfs>
  <cellStyles count="15">
    <cellStyle name="20 % - Accent2" xfId="4" builtinId="34"/>
    <cellStyle name="Accent1" xfId="2" builtinId="29"/>
    <cellStyle name="Accent2" xfId="3" builtinId="33"/>
    <cellStyle name="Accent6" xfId="5" builtinId="49" customBuiltin="1"/>
    <cellStyle name="Lien hypertexte" xfId="9" builtinId="8"/>
    <cellStyle name="Normal" xfId="0" builtinId="0"/>
    <cellStyle name="Normal_SIBELGA 2005-tableaux2" xfId="6"/>
    <cellStyle name="Percent 2" xfId="14"/>
    <cellStyle name="Pourcentage" xfId="1" builtinId="5"/>
    <cellStyle name="Procent 2" xfId="12"/>
    <cellStyle name="Standaard 3" xfId="11"/>
    <cellStyle name="Standaard_Balans IL-Glob. PLAU" xfId="10"/>
    <cellStyle name="Style 1" xfId="7"/>
    <cellStyle name="Style 1 3" xfId="13"/>
    <cellStyle name="Style 2" xfId="8"/>
  </cellStyles>
  <dxfs count="858">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BE"/>
              <a:t>Client type TMT - le2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stacked"/>
        <c:varyColors val="0"/>
        <c:ser>
          <c:idx val="0"/>
          <c:order val="0"/>
          <c:tx>
            <c:strRef>
              <c:f>'TAB7'!$A$7</c:f>
              <c:strCache>
                <c:ptCount val="1"/>
                <c:pt idx="0">
                  <c:v>I. Tarifs pour l'utilisation du réseau de distribution</c:v>
                </c:pt>
              </c:strCache>
            </c:strRef>
          </c:tx>
          <c:spPr>
            <a:solidFill>
              <a:schemeClr val="accent1"/>
            </a:solidFill>
            <a:ln>
              <a:noFill/>
            </a:ln>
            <a:effectLst/>
          </c:spPr>
          <c:invertIfNegative val="0"/>
          <c:cat>
            <c:strRef>
              <c:f>'TAB7'!$C$5:$G$5</c:f>
              <c:strCache>
                <c:ptCount val="5"/>
                <c:pt idx="0">
                  <c:v>BUDGET 2019</c:v>
                </c:pt>
                <c:pt idx="1">
                  <c:v>BUDGET 2020</c:v>
                </c:pt>
                <c:pt idx="2">
                  <c:v>BUDGET 2021</c:v>
                </c:pt>
                <c:pt idx="3">
                  <c:v>BUDGET 2022</c:v>
                </c:pt>
                <c:pt idx="4">
                  <c:v>BUDGET 2023</c:v>
                </c:pt>
              </c:strCache>
            </c:strRef>
          </c:cat>
          <c:val>
            <c:numRef>
              <c:f>'TAB7'!$C$7:$G$7</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DD3-42DC-81E0-CFE033F772F5}"/>
            </c:ext>
          </c:extLst>
        </c:ser>
        <c:ser>
          <c:idx val="1"/>
          <c:order val="1"/>
          <c:tx>
            <c:strRef>
              <c:f>'TAB7'!$A$8</c:f>
              <c:strCache>
                <c:ptCount val="1"/>
                <c:pt idx="0">
                  <c:v>II. Tarif pour les Obligations de Service Public </c:v>
                </c:pt>
              </c:strCache>
            </c:strRef>
          </c:tx>
          <c:spPr>
            <a:solidFill>
              <a:schemeClr val="accent2"/>
            </a:solidFill>
            <a:ln>
              <a:noFill/>
            </a:ln>
            <a:effectLst/>
          </c:spPr>
          <c:invertIfNegative val="0"/>
          <c:cat>
            <c:strRef>
              <c:f>'TAB7'!$C$5:$G$5</c:f>
              <c:strCache>
                <c:ptCount val="5"/>
                <c:pt idx="0">
                  <c:v>BUDGET 2019</c:v>
                </c:pt>
                <c:pt idx="1">
                  <c:v>BUDGET 2020</c:v>
                </c:pt>
                <c:pt idx="2">
                  <c:v>BUDGET 2021</c:v>
                </c:pt>
                <c:pt idx="3">
                  <c:v>BUDGET 2022</c:v>
                </c:pt>
                <c:pt idx="4">
                  <c:v>BUDGET 2023</c:v>
                </c:pt>
              </c:strCache>
            </c:strRef>
          </c:cat>
          <c:val>
            <c:numRef>
              <c:f>'TAB7'!$C$8:$G$8</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1-EDD3-42DC-81E0-CFE033F772F5}"/>
            </c:ext>
          </c:extLst>
        </c:ser>
        <c:ser>
          <c:idx val="2"/>
          <c:order val="2"/>
          <c:tx>
            <c:strRef>
              <c:f>'TAB7'!$A$9</c:f>
              <c:strCache>
                <c:ptCount val="1"/>
                <c:pt idx="0">
                  <c:v>III. Tarifs pour les surcharges  </c:v>
                </c:pt>
              </c:strCache>
            </c:strRef>
          </c:tx>
          <c:spPr>
            <a:solidFill>
              <a:schemeClr val="accent3"/>
            </a:solidFill>
            <a:ln>
              <a:noFill/>
            </a:ln>
            <a:effectLst/>
          </c:spPr>
          <c:invertIfNegative val="0"/>
          <c:cat>
            <c:strRef>
              <c:f>'TAB7'!$C$5:$G$5</c:f>
              <c:strCache>
                <c:ptCount val="5"/>
                <c:pt idx="0">
                  <c:v>BUDGET 2019</c:v>
                </c:pt>
                <c:pt idx="1">
                  <c:v>BUDGET 2020</c:v>
                </c:pt>
                <c:pt idx="2">
                  <c:v>BUDGET 2021</c:v>
                </c:pt>
                <c:pt idx="3">
                  <c:v>BUDGET 2022</c:v>
                </c:pt>
                <c:pt idx="4">
                  <c:v>BUDGET 2023</c:v>
                </c:pt>
              </c:strCache>
            </c:strRef>
          </c:cat>
          <c:val>
            <c:numRef>
              <c:f>'TAB7'!$C$9:$G$9</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2-EDD3-42DC-81E0-CFE033F772F5}"/>
            </c:ext>
          </c:extLst>
        </c:ser>
        <c:ser>
          <c:idx val="3"/>
          <c:order val="3"/>
          <c:tx>
            <c:strRef>
              <c:f>'TAB7'!$A$10</c:f>
              <c:strCache>
                <c:ptCount val="1"/>
                <c:pt idx="0">
                  <c:v>IV. Tarif pour les soldes régulatoires</c:v>
                </c:pt>
              </c:strCache>
            </c:strRef>
          </c:tx>
          <c:spPr>
            <a:solidFill>
              <a:schemeClr val="accent4"/>
            </a:solidFill>
            <a:ln>
              <a:noFill/>
            </a:ln>
            <a:effectLst/>
          </c:spPr>
          <c:invertIfNegative val="0"/>
          <c:cat>
            <c:strRef>
              <c:f>'TAB7'!$C$5:$G$5</c:f>
              <c:strCache>
                <c:ptCount val="5"/>
                <c:pt idx="0">
                  <c:v>BUDGET 2019</c:v>
                </c:pt>
                <c:pt idx="1">
                  <c:v>BUDGET 2020</c:v>
                </c:pt>
                <c:pt idx="2">
                  <c:v>BUDGET 2021</c:v>
                </c:pt>
                <c:pt idx="3">
                  <c:v>BUDGET 2022</c:v>
                </c:pt>
                <c:pt idx="4">
                  <c:v>BUDGET 2023</c:v>
                </c:pt>
              </c:strCache>
            </c:strRef>
          </c:cat>
          <c:val>
            <c:numRef>
              <c:f>'TAB7'!$C$10:$G$10</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3-EDD3-42DC-81E0-CFE033F772F5}"/>
            </c:ext>
          </c:extLst>
        </c:ser>
        <c:ser>
          <c:idx val="4"/>
          <c:order val="4"/>
          <c:tx>
            <c:strRef>
              <c:f>'TAB7'!$A$11</c:f>
              <c:strCache>
                <c:ptCount val="1"/>
                <c:pt idx="0">
                  <c:v>V. Tarif pour l'énergie réactive</c:v>
                </c:pt>
              </c:strCache>
            </c:strRef>
          </c:tx>
          <c:spPr>
            <a:solidFill>
              <a:schemeClr val="accent5"/>
            </a:solidFill>
            <a:ln>
              <a:noFill/>
            </a:ln>
            <a:effectLst/>
          </c:spPr>
          <c:invertIfNegative val="0"/>
          <c:cat>
            <c:strRef>
              <c:f>'TAB7'!$C$5:$G$5</c:f>
              <c:strCache>
                <c:ptCount val="5"/>
                <c:pt idx="0">
                  <c:v>BUDGET 2019</c:v>
                </c:pt>
                <c:pt idx="1">
                  <c:v>BUDGET 2020</c:v>
                </c:pt>
                <c:pt idx="2">
                  <c:v>BUDGET 2021</c:v>
                </c:pt>
                <c:pt idx="3">
                  <c:v>BUDGET 2022</c:v>
                </c:pt>
                <c:pt idx="4">
                  <c:v>BUDGET 2023</c:v>
                </c:pt>
              </c:strCache>
            </c:strRef>
          </c:cat>
          <c:val>
            <c:numRef>
              <c:f>'TAB7'!$C$11:$G$11</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4-EDD3-42DC-81E0-CFE033F772F5}"/>
            </c:ext>
          </c:extLst>
        </c:ser>
        <c:dLbls>
          <c:showLegendKey val="0"/>
          <c:showVal val="0"/>
          <c:showCatName val="0"/>
          <c:showSerName val="0"/>
          <c:showPercent val="0"/>
          <c:showBubbleSize val="0"/>
        </c:dLbls>
        <c:gapWidth val="219"/>
        <c:overlap val="100"/>
        <c:axId val="944399600"/>
        <c:axId val="944408224"/>
      </c:barChart>
      <c:lineChart>
        <c:grouping val="stacked"/>
        <c:varyColors val="0"/>
        <c:ser>
          <c:idx val="5"/>
          <c:order val="5"/>
          <c:tx>
            <c:strRef>
              <c:f>'TAB7'!$A$12</c:f>
              <c:strCache>
                <c:ptCount val="1"/>
                <c:pt idx="0">
                  <c:v>Evolution (en % par rapport à l'année antérieure)</c:v>
                </c:pt>
              </c:strCache>
            </c:strRef>
          </c:tx>
          <c:spPr>
            <a:ln w="28575" cap="rnd">
              <a:solidFill>
                <a:srgbClr val="FF0000"/>
              </a:solidFill>
              <a:round/>
            </a:ln>
            <a:effectLst/>
          </c:spPr>
          <c:marker>
            <c:symbol val="circle"/>
            <c:size val="5"/>
            <c:spPr>
              <a:solidFill>
                <a:schemeClr val="accent6"/>
              </a:solidFill>
              <a:ln w="9525">
                <a:solidFill>
                  <a:srgbClr val="FF0000"/>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'TAB7'!$C$5:$G$5</c:f>
              <c:strCache>
                <c:ptCount val="5"/>
                <c:pt idx="0">
                  <c:v>BUDGET 2019</c:v>
                </c:pt>
                <c:pt idx="1">
                  <c:v>BUDGET 2020</c:v>
                </c:pt>
                <c:pt idx="2">
                  <c:v>BUDGET 2021</c:v>
                </c:pt>
                <c:pt idx="3">
                  <c:v>BUDGET 2022</c:v>
                </c:pt>
                <c:pt idx="4">
                  <c:v>BUDGET 2023</c:v>
                </c:pt>
              </c:strCache>
            </c:strRef>
          </c:cat>
          <c:val>
            <c:numRef>
              <c:f>'TAB7'!$C$12:$G$12</c:f>
              <c:numCache>
                <c:formatCode>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8-EDD3-42DC-81E0-CFE033F772F5}"/>
            </c:ext>
          </c:extLst>
        </c:ser>
        <c:dLbls>
          <c:showLegendKey val="0"/>
          <c:showVal val="0"/>
          <c:showCatName val="0"/>
          <c:showSerName val="0"/>
          <c:showPercent val="0"/>
          <c:showBubbleSize val="0"/>
        </c:dLbls>
        <c:marker val="1"/>
        <c:smooth val="0"/>
        <c:axId val="944402344"/>
        <c:axId val="944403520"/>
      </c:lineChart>
      <c:catAx>
        <c:axId val="944399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44408224"/>
        <c:crosses val="autoZero"/>
        <c:auto val="1"/>
        <c:lblAlgn val="ctr"/>
        <c:lblOffset val="100"/>
        <c:noMultiLvlLbl val="0"/>
      </c:catAx>
      <c:valAx>
        <c:axId val="9444082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44399600"/>
        <c:crosses val="autoZero"/>
        <c:crossBetween val="between"/>
      </c:valAx>
      <c:valAx>
        <c:axId val="944403520"/>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44402344"/>
        <c:crosses val="max"/>
        <c:crossBetween val="between"/>
      </c:valAx>
      <c:catAx>
        <c:axId val="944402344"/>
        <c:scaling>
          <c:orientation val="minMax"/>
        </c:scaling>
        <c:delete val="1"/>
        <c:axPos val="b"/>
        <c:numFmt formatCode="General" sourceLinked="1"/>
        <c:majorTickMark val="out"/>
        <c:minorTickMark val="none"/>
        <c:tickLblPos val="nextTo"/>
        <c:crossAx val="944403520"/>
        <c:crosses val="autoZero"/>
        <c:auto val="1"/>
        <c:lblAlgn val="ctr"/>
        <c:lblOffset val="100"/>
        <c:noMultiLvlLbl val="0"/>
      </c:catAx>
      <c:spPr>
        <a:noFill/>
        <a:ln>
          <a:noFill/>
        </a:ln>
        <a:effectLst/>
      </c:spPr>
    </c:plotArea>
    <c:legend>
      <c:legendPos val="b"/>
      <c:layout>
        <c:manualLayout>
          <c:xMode val="edge"/>
          <c:yMode val="edge"/>
          <c:x val="4.9392169728783922E-2"/>
          <c:y val="0.72337634878973467"/>
          <c:w val="0.90677099737532818"/>
          <c:h val="0.2488458734324875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BE"/>
              <a:t>Client type MT - ld(a)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stacked"/>
        <c:varyColors val="0"/>
        <c:ser>
          <c:idx val="0"/>
          <c:order val="0"/>
          <c:tx>
            <c:strRef>
              <c:f>'TAB7'!$A$33</c:f>
              <c:strCache>
                <c:ptCount val="1"/>
                <c:pt idx="0">
                  <c:v>I. Tarifs pour l'utilisation du réseau de distribution</c:v>
                </c:pt>
              </c:strCache>
            </c:strRef>
          </c:tx>
          <c:spPr>
            <a:solidFill>
              <a:schemeClr val="accent1"/>
            </a:solidFill>
            <a:ln>
              <a:noFill/>
            </a:ln>
            <a:effectLst/>
          </c:spPr>
          <c:invertIfNegative val="0"/>
          <c:cat>
            <c:strRef>
              <c:f>'TAB7'!$C$31:$G$31</c:f>
              <c:strCache>
                <c:ptCount val="5"/>
                <c:pt idx="0">
                  <c:v>BUDGET 2019</c:v>
                </c:pt>
                <c:pt idx="1">
                  <c:v>BUDGET 2020</c:v>
                </c:pt>
                <c:pt idx="2">
                  <c:v>BUDGET 2021</c:v>
                </c:pt>
                <c:pt idx="3">
                  <c:v>BUDGET 2022</c:v>
                </c:pt>
                <c:pt idx="4">
                  <c:v>BUDGET 2023</c:v>
                </c:pt>
              </c:strCache>
            </c:strRef>
          </c:cat>
          <c:val>
            <c:numRef>
              <c:f>'TAB7'!$C$33:$G$33</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79B-4EBF-BB04-2339C8614CAD}"/>
            </c:ext>
          </c:extLst>
        </c:ser>
        <c:ser>
          <c:idx val="1"/>
          <c:order val="1"/>
          <c:tx>
            <c:strRef>
              <c:f>'TAB7'!$A$34</c:f>
              <c:strCache>
                <c:ptCount val="1"/>
                <c:pt idx="0">
                  <c:v>II. Tarif pour les Obligations de Service Public </c:v>
                </c:pt>
              </c:strCache>
            </c:strRef>
          </c:tx>
          <c:spPr>
            <a:solidFill>
              <a:schemeClr val="accent2"/>
            </a:solidFill>
            <a:ln>
              <a:noFill/>
            </a:ln>
            <a:effectLst/>
          </c:spPr>
          <c:invertIfNegative val="0"/>
          <c:cat>
            <c:strRef>
              <c:f>'TAB7'!$C$31:$G$31</c:f>
              <c:strCache>
                <c:ptCount val="5"/>
                <c:pt idx="0">
                  <c:v>BUDGET 2019</c:v>
                </c:pt>
                <c:pt idx="1">
                  <c:v>BUDGET 2020</c:v>
                </c:pt>
                <c:pt idx="2">
                  <c:v>BUDGET 2021</c:v>
                </c:pt>
                <c:pt idx="3">
                  <c:v>BUDGET 2022</c:v>
                </c:pt>
                <c:pt idx="4">
                  <c:v>BUDGET 2023</c:v>
                </c:pt>
              </c:strCache>
            </c:strRef>
          </c:cat>
          <c:val>
            <c:numRef>
              <c:f>'TAB7'!$C$34:$G$34</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1-B79B-4EBF-BB04-2339C8614CAD}"/>
            </c:ext>
          </c:extLst>
        </c:ser>
        <c:ser>
          <c:idx val="2"/>
          <c:order val="2"/>
          <c:tx>
            <c:strRef>
              <c:f>'TAB7'!$A$35</c:f>
              <c:strCache>
                <c:ptCount val="1"/>
                <c:pt idx="0">
                  <c:v>III. Tarifs pour les surcharges  </c:v>
                </c:pt>
              </c:strCache>
            </c:strRef>
          </c:tx>
          <c:spPr>
            <a:solidFill>
              <a:schemeClr val="accent3"/>
            </a:solidFill>
            <a:ln>
              <a:noFill/>
            </a:ln>
            <a:effectLst/>
          </c:spPr>
          <c:invertIfNegative val="0"/>
          <c:cat>
            <c:strRef>
              <c:f>'TAB7'!$C$31:$G$31</c:f>
              <c:strCache>
                <c:ptCount val="5"/>
                <c:pt idx="0">
                  <c:v>BUDGET 2019</c:v>
                </c:pt>
                <c:pt idx="1">
                  <c:v>BUDGET 2020</c:v>
                </c:pt>
                <c:pt idx="2">
                  <c:v>BUDGET 2021</c:v>
                </c:pt>
                <c:pt idx="3">
                  <c:v>BUDGET 2022</c:v>
                </c:pt>
                <c:pt idx="4">
                  <c:v>BUDGET 2023</c:v>
                </c:pt>
              </c:strCache>
            </c:strRef>
          </c:cat>
          <c:val>
            <c:numRef>
              <c:f>'TAB7'!$C$35:$G$35</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2-B79B-4EBF-BB04-2339C8614CAD}"/>
            </c:ext>
          </c:extLst>
        </c:ser>
        <c:ser>
          <c:idx val="3"/>
          <c:order val="3"/>
          <c:tx>
            <c:strRef>
              <c:f>'TAB7'!$A$36</c:f>
              <c:strCache>
                <c:ptCount val="1"/>
                <c:pt idx="0">
                  <c:v>IV. Tarif pour les soldes régulatoires</c:v>
                </c:pt>
              </c:strCache>
            </c:strRef>
          </c:tx>
          <c:spPr>
            <a:solidFill>
              <a:schemeClr val="accent4"/>
            </a:solidFill>
            <a:ln>
              <a:noFill/>
            </a:ln>
            <a:effectLst/>
          </c:spPr>
          <c:invertIfNegative val="0"/>
          <c:cat>
            <c:strRef>
              <c:f>'TAB7'!$C$31:$G$31</c:f>
              <c:strCache>
                <c:ptCount val="5"/>
                <c:pt idx="0">
                  <c:v>BUDGET 2019</c:v>
                </c:pt>
                <c:pt idx="1">
                  <c:v>BUDGET 2020</c:v>
                </c:pt>
                <c:pt idx="2">
                  <c:v>BUDGET 2021</c:v>
                </c:pt>
                <c:pt idx="3">
                  <c:v>BUDGET 2022</c:v>
                </c:pt>
                <c:pt idx="4">
                  <c:v>BUDGET 2023</c:v>
                </c:pt>
              </c:strCache>
            </c:strRef>
          </c:cat>
          <c:val>
            <c:numRef>
              <c:f>'TAB7'!$C$36:$G$36</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3-B79B-4EBF-BB04-2339C8614CAD}"/>
            </c:ext>
          </c:extLst>
        </c:ser>
        <c:ser>
          <c:idx val="4"/>
          <c:order val="4"/>
          <c:tx>
            <c:strRef>
              <c:f>'TAB7'!$A$37</c:f>
              <c:strCache>
                <c:ptCount val="1"/>
                <c:pt idx="0">
                  <c:v>V. Tarif pour l'énergie réactive</c:v>
                </c:pt>
              </c:strCache>
            </c:strRef>
          </c:tx>
          <c:spPr>
            <a:solidFill>
              <a:schemeClr val="accent5"/>
            </a:solidFill>
            <a:ln>
              <a:noFill/>
            </a:ln>
            <a:effectLst/>
          </c:spPr>
          <c:invertIfNegative val="0"/>
          <c:cat>
            <c:strRef>
              <c:f>'TAB7'!$C$31:$G$31</c:f>
              <c:strCache>
                <c:ptCount val="5"/>
                <c:pt idx="0">
                  <c:v>BUDGET 2019</c:v>
                </c:pt>
                <c:pt idx="1">
                  <c:v>BUDGET 2020</c:v>
                </c:pt>
                <c:pt idx="2">
                  <c:v>BUDGET 2021</c:v>
                </c:pt>
                <c:pt idx="3">
                  <c:v>BUDGET 2022</c:v>
                </c:pt>
                <c:pt idx="4">
                  <c:v>BUDGET 2023</c:v>
                </c:pt>
              </c:strCache>
            </c:strRef>
          </c:cat>
          <c:val>
            <c:numRef>
              <c:f>'TAB7'!$C$37:$G$37</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4-B79B-4EBF-BB04-2339C8614CAD}"/>
            </c:ext>
          </c:extLst>
        </c:ser>
        <c:dLbls>
          <c:showLegendKey val="0"/>
          <c:showVal val="0"/>
          <c:showCatName val="0"/>
          <c:showSerName val="0"/>
          <c:showPercent val="0"/>
          <c:showBubbleSize val="0"/>
        </c:dLbls>
        <c:gapWidth val="219"/>
        <c:overlap val="100"/>
        <c:axId val="580561216"/>
        <c:axId val="580562000"/>
      </c:barChart>
      <c:lineChart>
        <c:grouping val="stacked"/>
        <c:varyColors val="0"/>
        <c:ser>
          <c:idx val="5"/>
          <c:order val="5"/>
          <c:tx>
            <c:strRef>
              <c:f>'TAB7'!$A$38</c:f>
              <c:strCache>
                <c:ptCount val="1"/>
                <c:pt idx="0">
                  <c:v>Evolution (en % par rapport à l'année antérieure)</c:v>
                </c:pt>
              </c:strCache>
            </c:strRef>
          </c:tx>
          <c:spPr>
            <a:ln w="28575" cap="rnd">
              <a:solidFill>
                <a:srgbClr val="FF0000"/>
              </a:solidFill>
              <a:round/>
            </a:ln>
            <a:effectLst/>
          </c:spPr>
          <c:marker>
            <c:symbol val="circle"/>
            <c:size val="5"/>
            <c:spPr>
              <a:solidFill>
                <a:schemeClr val="accent6"/>
              </a:solidFill>
              <a:ln w="9525">
                <a:solidFill>
                  <a:srgbClr val="FF0000"/>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'TAB7'!$C$31:$G$31</c:f>
              <c:strCache>
                <c:ptCount val="5"/>
                <c:pt idx="0">
                  <c:v>BUDGET 2019</c:v>
                </c:pt>
                <c:pt idx="1">
                  <c:v>BUDGET 2020</c:v>
                </c:pt>
                <c:pt idx="2">
                  <c:v>BUDGET 2021</c:v>
                </c:pt>
                <c:pt idx="3">
                  <c:v>BUDGET 2022</c:v>
                </c:pt>
                <c:pt idx="4">
                  <c:v>BUDGET 2023</c:v>
                </c:pt>
              </c:strCache>
            </c:strRef>
          </c:cat>
          <c:val>
            <c:numRef>
              <c:f>'TAB7'!$C$38:$G$38</c:f>
              <c:numCache>
                <c:formatCode>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5-B79B-4EBF-BB04-2339C8614CAD}"/>
            </c:ext>
          </c:extLst>
        </c:ser>
        <c:dLbls>
          <c:showLegendKey val="0"/>
          <c:showVal val="0"/>
          <c:showCatName val="0"/>
          <c:showSerName val="0"/>
          <c:showPercent val="0"/>
          <c:showBubbleSize val="0"/>
        </c:dLbls>
        <c:marker val="1"/>
        <c:smooth val="0"/>
        <c:axId val="580560040"/>
        <c:axId val="580562784"/>
      </c:lineChart>
      <c:catAx>
        <c:axId val="580561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0562000"/>
        <c:crosses val="autoZero"/>
        <c:auto val="1"/>
        <c:lblAlgn val="ctr"/>
        <c:lblOffset val="100"/>
        <c:noMultiLvlLbl val="0"/>
      </c:catAx>
      <c:valAx>
        <c:axId val="5805620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0561216"/>
        <c:crosses val="autoZero"/>
        <c:crossBetween val="between"/>
      </c:valAx>
      <c:valAx>
        <c:axId val="580562784"/>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0560040"/>
        <c:crosses val="max"/>
        <c:crossBetween val="between"/>
      </c:valAx>
      <c:catAx>
        <c:axId val="580560040"/>
        <c:scaling>
          <c:orientation val="minMax"/>
        </c:scaling>
        <c:delete val="1"/>
        <c:axPos val="b"/>
        <c:numFmt formatCode="General" sourceLinked="1"/>
        <c:majorTickMark val="out"/>
        <c:minorTickMark val="none"/>
        <c:tickLblPos val="nextTo"/>
        <c:crossAx val="580562784"/>
        <c:crosses val="autoZero"/>
        <c:auto val="1"/>
        <c:lblAlgn val="ctr"/>
        <c:lblOffset val="100"/>
        <c:noMultiLvlLbl val="0"/>
      </c:catAx>
      <c:spPr>
        <a:noFill/>
        <a:ln>
          <a:noFill/>
        </a:ln>
        <a:effectLst/>
      </c:spPr>
    </c:plotArea>
    <c:legend>
      <c:legendPos val="b"/>
      <c:layout>
        <c:manualLayout>
          <c:xMode val="edge"/>
          <c:yMode val="edge"/>
          <c:x val="4.9392169728783922E-2"/>
          <c:y val="0.72337634878973467"/>
          <c:w val="0.90677099737532818"/>
          <c:h val="0.2488458734324875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BE"/>
              <a:t>Client type MT - ld(a)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stacked"/>
        <c:varyColors val="0"/>
        <c:ser>
          <c:idx val="0"/>
          <c:order val="0"/>
          <c:tx>
            <c:strRef>
              <c:f>'TAB7'!$A$33</c:f>
              <c:strCache>
                <c:ptCount val="1"/>
                <c:pt idx="0">
                  <c:v>I. Tarifs pour l'utilisation du réseau de distribution</c:v>
                </c:pt>
              </c:strCache>
            </c:strRef>
          </c:tx>
          <c:spPr>
            <a:solidFill>
              <a:schemeClr val="accent1"/>
            </a:solidFill>
            <a:ln>
              <a:noFill/>
            </a:ln>
            <a:effectLst/>
          </c:spPr>
          <c:invertIfNegative val="0"/>
          <c:cat>
            <c:strRef>
              <c:f>'TAB7'!$C$31:$G$31</c:f>
              <c:strCache>
                <c:ptCount val="5"/>
                <c:pt idx="0">
                  <c:v>BUDGET 2019</c:v>
                </c:pt>
                <c:pt idx="1">
                  <c:v>BUDGET 2020</c:v>
                </c:pt>
                <c:pt idx="2">
                  <c:v>BUDGET 2021</c:v>
                </c:pt>
                <c:pt idx="3">
                  <c:v>BUDGET 2022</c:v>
                </c:pt>
                <c:pt idx="4">
                  <c:v>BUDGET 2023</c:v>
                </c:pt>
              </c:strCache>
            </c:strRef>
          </c:cat>
          <c:val>
            <c:numRef>
              <c:f>'TAB7'!$C$33:$G$33</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4BB-4ABA-B8AE-A634FA8507B6}"/>
            </c:ext>
          </c:extLst>
        </c:ser>
        <c:ser>
          <c:idx val="1"/>
          <c:order val="1"/>
          <c:tx>
            <c:strRef>
              <c:f>'TAB7'!$A$34</c:f>
              <c:strCache>
                <c:ptCount val="1"/>
                <c:pt idx="0">
                  <c:v>II. Tarif pour les Obligations de Service Public </c:v>
                </c:pt>
              </c:strCache>
            </c:strRef>
          </c:tx>
          <c:spPr>
            <a:solidFill>
              <a:schemeClr val="accent2"/>
            </a:solidFill>
            <a:ln>
              <a:noFill/>
            </a:ln>
            <a:effectLst/>
          </c:spPr>
          <c:invertIfNegative val="0"/>
          <c:cat>
            <c:strRef>
              <c:f>'TAB7'!$C$31:$G$31</c:f>
              <c:strCache>
                <c:ptCount val="5"/>
                <c:pt idx="0">
                  <c:v>BUDGET 2019</c:v>
                </c:pt>
                <c:pt idx="1">
                  <c:v>BUDGET 2020</c:v>
                </c:pt>
                <c:pt idx="2">
                  <c:v>BUDGET 2021</c:v>
                </c:pt>
                <c:pt idx="3">
                  <c:v>BUDGET 2022</c:v>
                </c:pt>
                <c:pt idx="4">
                  <c:v>BUDGET 2023</c:v>
                </c:pt>
              </c:strCache>
            </c:strRef>
          </c:cat>
          <c:val>
            <c:numRef>
              <c:f>'TAB7'!$C$34:$G$34</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1-84BB-4ABA-B8AE-A634FA8507B6}"/>
            </c:ext>
          </c:extLst>
        </c:ser>
        <c:ser>
          <c:idx val="2"/>
          <c:order val="2"/>
          <c:tx>
            <c:strRef>
              <c:f>'TAB7'!$A$35</c:f>
              <c:strCache>
                <c:ptCount val="1"/>
                <c:pt idx="0">
                  <c:v>III. Tarifs pour les surcharges  </c:v>
                </c:pt>
              </c:strCache>
            </c:strRef>
          </c:tx>
          <c:spPr>
            <a:solidFill>
              <a:schemeClr val="accent3"/>
            </a:solidFill>
            <a:ln>
              <a:noFill/>
            </a:ln>
            <a:effectLst/>
          </c:spPr>
          <c:invertIfNegative val="0"/>
          <c:cat>
            <c:strRef>
              <c:f>'TAB7'!$C$31:$G$31</c:f>
              <c:strCache>
                <c:ptCount val="5"/>
                <c:pt idx="0">
                  <c:v>BUDGET 2019</c:v>
                </c:pt>
                <c:pt idx="1">
                  <c:v>BUDGET 2020</c:v>
                </c:pt>
                <c:pt idx="2">
                  <c:v>BUDGET 2021</c:v>
                </c:pt>
                <c:pt idx="3">
                  <c:v>BUDGET 2022</c:v>
                </c:pt>
                <c:pt idx="4">
                  <c:v>BUDGET 2023</c:v>
                </c:pt>
              </c:strCache>
            </c:strRef>
          </c:cat>
          <c:val>
            <c:numRef>
              <c:f>'TAB7'!$C$35:$G$35</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2-84BB-4ABA-B8AE-A634FA8507B6}"/>
            </c:ext>
          </c:extLst>
        </c:ser>
        <c:ser>
          <c:idx val="3"/>
          <c:order val="3"/>
          <c:tx>
            <c:strRef>
              <c:f>'TAB7'!$A$36</c:f>
              <c:strCache>
                <c:ptCount val="1"/>
                <c:pt idx="0">
                  <c:v>IV. Tarif pour les soldes régulatoires</c:v>
                </c:pt>
              </c:strCache>
            </c:strRef>
          </c:tx>
          <c:spPr>
            <a:solidFill>
              <a:schemeClr val="accent4"/>
            </a:solidFill>
            <a:ln>
              <a:noFill/>
            </a:ln>
            <a:effectLst/>
          </c:spPr>
          <c:invertIfNegative val="0"/>
          <c:cat>
            <c:strRef>
              <c:f>'TAB7'!$C$31:$G$31</c:f>
              <c:strCache>
                <c:ptCount val="5"/>
                <c:pt idx="0">
                  <c:v>BUDGET 2019</c:v>
                </c:pt>
                <c:pt idx="1">
                  <c:v>BUDGET 2020</c:v>
                </c:pt>
                <c:pt idx="2">
                  <c:v>BUDGET 2021</c:v>
                </c:pt>
                <c:pt idx="3">
                  <c:v>BUDGET 2022</c:v>
                </c:pt>
                <c:pt idx="4">
                  <c:v>BUDGET 2023</c:v>
                </c:pt>
              </c:strCache>
            </c:strRef>
          </c:cat>
          <c:val>
            <c:numRef>
              <c:f>'TAB7'!$C$36:$G$36</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3-84BB-4ABA-B8AE-A634FA8507B6}"/>
            </c:ext>
          </c:extLst>
        </c:ser>
        <c:ser>
          <c:idx val="4"/>
          <c:order val="4"/>
          <c:tx>
            <c:strRef>
              <c:f>'TAB7'!$A$37</c:f>
              <c:strCache>
                <c:ptCount val="1"/>
                <c:pt idx="0">
                  <c:v>V. Tarif pour l'énergie réactive</c:v>
                </c:pt>
              </c:strCache>
            </c:strRef>
          </c:tx>
          <c:spPr>
            <a:solidFill>
              <a:schemeClr val="accent5"/>
            </a:solidFill>
            <a:ln>
              <a:noFill/>
            </a:ln>
            <a:effectLst/>
          </c:spPr>
          <c:invertIfNegative val="0"/>
          <c:cat>
            <c:strRef>
              <c:f>'TAB7'!$C$31:$G$31</c:f>
              <c:strCache>
                <c:ptCount val="5"/>
                <c:pt idx="0">
                  <c:v>BUDGET 2019</c:v>
                </c:pt>
                <c:pt idx="1">
                  <c:v>BUDGET 2020</c:v>
                </c:pt>
                <c:pt idx="2">
                  <c:v>BUDGET 2021</c:v>
                </c:pt>
                <c:pt idx="3">
                  <c:v>BUDGET 2022</c:v>
                </c:pt>
                <c:pt idx="4">
                  <c:v>BUDGET 2023</c:v>
                </c:pt>
              </c:strCache>
            </c:strRef>
          </c:cat>
          <c:val>
            <c:numRef>
              <c:f>'TAB7'!$C$37:$G$37</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4-84BB-4ABA-B8AE-A634FA8507B6}"/>
            </c:ext>
          </c:extLst>
        </c:ser>
        <c:dLbls>
          <c:showLegendKey val="0"/>
          <c:showVal val="0"/>
          <c:showCatName val="0"/>
          <c:showSerName val="0"/>
          <c:showPercent val="0"/>
          <c:showBubbleSize val="0"/>
        </c:dLbls>
        <c:gapWidth val="219"/>
        <c:overlap val="100"/>
        <c:axId val="554183352"/>
        <c:axId val="554181392"/>
      </c:barChart>
      <c:lineChart>
        <c:grouping val="stacked"/>
        <c:varyColors val="0"/>
        <c:ser>
          <c:idx val="5"/>
          <c:order val="5"/>
          <c:tx>
            <c:strRef>
              <c:f>'TAB7'!$A$38</c:f>
              <c:strCache>
                <c:ptCount val="1"/>
                <c:pt idx="0">
                  <c:v>Evolution (en % par rapport à l'année antérieure)</c:v>
                </c:pt>
              </c:strCache>
            </c:strRef>
          </c:tx>
          <c:spPr>
            <a:ln w="28575" cap="rnd">
              <a:solidFill>
                <a:srgbClr val="FF0000"/>
              </a:solidFill>
              <a:round/>
            </a:ln>
            <a:effectLst/>
          </c:spPr>
          <c:marker>
            <c:symbol val="circle"/>
            <c:size val="5"/>
            <c:spPr>
              <a:solidFill>
                <a:schemeClr val="accent6"/>
              </a:solidFill>
              <a:ln w="9525">
                <a:solidFill>
                  <a:srgbClr val="FF0000"/>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'TAB7'!$C$31:$G$31</c:f>
              <c:strCache>
                <c:ptCount val="5"/>
                <c:pt idx="0">
                  <c:v>BUDGET 2019</c:v>
                </c:pt>
                <c:pt idx="1">
                  <c:v>BUDGET 2020</c:v>
                </c:pt>
                <c:pt idx="2">
                  <c:v>BUDGET 2021</c:v>
                </c:pt>
                <c:pt idx="3">
                  <c:v>BUDGET 2022</c:v>
                </c:pt>
                <c:pt idx="4">
                  <c:v>BUDGET 2023</c:v>
                </c:pt>
              </c:strCache>
            </c:strRef>
          </c:cat>
          <c:val>
            <c:numRef>
              <c:f>'TAB7'!$C$38:$G$38</c:f>
              <c:numCache>
                <c:formatCode>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5-84BB-4ABA-B8AE-A634FA8507B6}"/>
            </c:ext>
          </c:extLst>
        </c:ser>
        <c:dLbls>
          <c:showLegendKey val="0"/>
          <c:showVal val="0"/>
          <c:showCatName val="0"/>
          <c:showSerName val="0"/>
          <c:showPercent val="0"/>
          <c:showBubbleSize val="0"/>
        </c:dLbls>
        <c:marker val="1"/>
        <c:smooth val="0"/>
        <c:axId val="846116256"/>
        <c:axId val="554182568"/>
      </c:lineChart>
      <c:catAx>
        <c:axId val="554183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54181392"/>
        <c:crosses val="autoZero"/>
        <c:auto val="1"/>
        <c:lblAlgn val="ctr"/>
        <c:lblOffset val="100"/>
        <c:noMultiLvlLbl val="0"/>
      </c:catAx>
      <c:valAx>
        <c:axId val="5541813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54183352"/>
        <c:crosses val="autoZero"/>
        <c:crossBetween val="between"/>
      </c:valAx>
      <c:valAx>
        <c:axId val="554182568"/>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46116256"/>
        <c:crosses val="max"/>
        <c:crossBetween val="between"/>
      </c:valAx>
      <c:catAx>
        <c:axId val="846116256"/>
        <c:scaling>
          <c:orientation val="minMax"/>
        </c:scaling>
        <c:delete val="1"/>
        <c:axPos val="b"/>
        <c:numFmt formatCode="General" sourceLinked="1"/>
        <c:majorTickMark val="out"/>
        <c:minorTickMark val="none"/>
        <c:tickLblPos val="nextTo"/>
        <c:crossAx val="554182568"/>
        <c:crosses val="autoZero"/>
        <c:auto val="1"/>
        <c:lblAlgn val="ctr"/>
        <c:lblOffset val="100"/>
        <c:noMultiLvlLbl val="0"/>
      </c:catAx>
      <c:spPr>
        <a:noFill/>
        <a:ln>
          <a:noFill/>
        </a:ln>
        <a:effectLst/>
      </c:spPr>
    </c:plotArea>
    <c:legend>
      <c:legendPos val="b"/>
      <c:layout>
        <c:manualLayout>
          <c:xMode val="edge"/>
          <c:yMode val="edge"/>
          <c:x val="4.9392169728783922E-2"/>
          <c:y val="0.72337634878973467"/>
          <c:w val="0.90677099737532818"/>
          <c:h val="0.2488458734324875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BE"/>
              <a:t>Client type MT - ld(a)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stacked"/>
        <c:varyColors val="0"/>
        <c:ser>
          <c:idx val="0"/>
          <c:order val="0"/>
          <c:tx>
            <c:strRef>
              <c:f>'TAB7'!$A$33</c:f>
              <c:strCache>
                <c:ptCount val="1"/>
                <c:pt idx="0">
                  <c:v>I. Tarifs pour l'utilisation du réseau de distribution</c:v>
                </c:pt>
              </c:strCache>
            </c:strRef>
          </c:tx>
          <c:spPr>
            <a:solidFill>
              <a:schemeClr val="accent1"/>
            </a:solidFill>
            <a:ln>
              <a:noFill/>
            </a:ln>
            <a:effectLst/>
          </c:spPr>
          <c:invertIfNegative val="0"/>
          <c:cat>
            <c:strRef>
              <c:f>'TAB7'!$C$31:$G$31</c:f>
              <c:strCache>
                <c:ptCount val="5"/>
                <c:pt idx="0">
                  <c:v>BUDGET 2019</c:v>
                </c:pt>
                <c:pt idx="1">
                  <c:v>BUDGET 2020</c:v>
                </c:pt>
                <c:pt idx="2">
                  <c:v>BUDGET 2021</c:v>
                </c:pt>
                <c:pt idx="3">
                  <c:v>BUDGET 2022</c:v>
                </c:pt>
                <c:pt idx="4">
                  <c:v>BUDGET 2023</c:v>
                </c:pt>
              </c:strCache>
            </c:strRef>
          </c:cat>
          <c:val>
            <c:numRef>
              <c:f>'TAB7'!$C$33:$G$33</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A35-4254-8D84-822530A14C5B}"/>
            </c:ext>
          </c:extLst>
        </c:ser>
        <c:ser>
          <c:idx val="1"/>
          <c:order val="1"/>
          <c:tx>
            <c:strRef>
              <c:f>'TAB7'!$A$34</c:f>
              <c:strCache>
                <c:ptCount val="1"/>
                <c:pt idx="0">
                  <c:v>II. Tarif pour les Obligations de Service Public </c:v>
                </c:pt>
              </c:strCache>
            </c:strRef>
          </c:tx>
          <c:spPr>
            <a:solidFill>
              <a:schemeClr val="accent2"/>
            </a:solidFill>
            <a:ln>
              <a:noFill/>
            </a:ln>
            <a:effectLst/>
          </c:spPr>
          <c:invertIfNegative val="0"/>
          <c:cat>
            <c:strRef>
              <c:f>'TAB7'!$C$31:$G$31</c:f>
              <c:strCache>
                <c:ptCount val="5"/>
                <c:pt idx="0">
                  <c:v>BUDGET 2019</c:v>
                </c:pt>
                <c:pt idx="1">
                  <c:v>BUDGET 2020</c:v>
                </c:pt>
                <c:pt idx="2">
                  <c:v>BUDGET 2021</c:v>
                </c:pt>
                <c:pt idx="3">
                  <c:v>BUDGET 2022</c:v>
                </c:pt>
                <c:pt idx="4">
                  <c:v>BUDGET 2023</c:v>
                </c:pt>
              </c:strCache>
            </c:strRef>
          </c:cat>
          <c:val>
            <c:numRef>
              <c:f>'TAB7'!$C$34:$G$34</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1-4A35-4254-8D84-822530A14C5B}"/>
            </c:ext>
          </c:extLst>
        </c:ser>
        <c:ser>
          <c:idx val="2"/>
          <c:order val="2"/>
          <c:tx>
            <c:strRef>
              <c:f>'TAB7'!$A$35</c:f>
              <c:strCache>
                <c:ptCount val="1"/>
                <c:pt idx="0">
                  <c:v>III. Tarifs pour les surcharges  </c:v>
                </c:pt>
              </c:strCache>
            </c:strRef>
          </c:tx>
          <c:spPr>
            <a:solidFill>
              <a:schemeClr val="accent3"/>
            </a:solidFill>
            <a:ln>
              <a:noFill/>
            </a:ln>
            <a:effectLst/>
          </c:spPr>
          <c:invertIfNegative val="0"/>
          <c:cat>
            <c:strRef>
              <c:f>'TAB7'!$C$31:$G$31</c:f>
              <c:strCache>
                <c:ptCount val="5"/>
                <c:pt idx="0">
                  <c:v>BUDGET 2019</c:v>
                </c:pt>
                <c:pt idx="1">
                  <c:v>BUDGET 2020</c:v>
                </c:pt>
                <c:pt idx="2">
                  <c:v>BUDGET 2021</c:v>
                </c:pt>
                <c:pt idx="3">
                  <c:v>BUDGET 2022</c:v>
                </c:pt>
                <c:pt idx="4">
                  <c:v>BUDGET 2023</c:v>
                </c:pt>
              </c:strCache>
            </c:strRef>
          </c:cat>
          <c:val>
            <c:numRef>
              <c:f>'TAB7'!$C$35:$G$35</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2-4A35-4254-8D84-822530A14C5B}"/>
            </c:ext>
          </c:extLst>
        </c:ser>
        <c:ser>
          <c:idx val="3"/>
          <c:order val="3"/>
          <c:tx>
            <c:strRef>
              <c:f>'TAB7'!$A$36</c:f>
              <c:strCache>
                <c:ptCount val="1"/>
                <c:pt idx="0">
                  <c:v>IV. Tarif pour les soldes régulatoires</c:v>
                </c:pt>
              </c:strCache>
            </c:strRef>
          </c:tx>
          <c:spPr>
            <a:solidFill>
              <a:schemeClr val="accent4"/>
            </a:solidFill>
            <a:ln>
              <a:noFill/>
            </a:ln>
            <a:effectLst/>
          </c:spPr>
          <c:invertIfNegative val="0"/>
          <c:cat>
            <c:strRef>
              <c:f>'TAB7'!$C$31:$G$31</c:f>
              <c:strCache>
                <c:ptCount val="5"/>
                <c:pt idx="0">
                  <c:v>BUDGET 2019</c:v>
                </c:pt>
                <c:pt idx="1">
                  <c:v>BUDGET 2020</c:v>
                </c:pt>
                <c:pt idx="2">
                  <c:v>BUDGET 2021</c:v>
                </c:pt>
                <c:pt idx="3">
                  <c:v>BUDGET 2022</c:v>
                </c:pt>
                <c:pt idx="4">
                  <c:v>BUDGET 2023</c:v>
                </c:pt>
              </c:strCache>
            </c:strRef>
          </c:cat>
          <c:val>
            <c:numRef>
              <c:f>'TAB7'!$C$36:$G$36</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3-4A35-4254-8D84-822530A14C5B}"/>
            </c:ext>
          </c:extLst>
        </c:ser>
        <c:ser>
          <c:idx val="4"/>
          <c:order val="4"/>
          <c:tx>
            <c:strRef>
              <c:f>'TAB7'!$A$37</c:f>
              <c:strCache>
                <c:ptCount val="1"/>
                <c:pt idx="0">
                  <c:v>V. Tarif pour l'énergie réactive</c:v>
                </c:pt>
              </c:strCache>
            </c:strRef>
          </c:tx>
          <c:spPr>
            <a:solidFill>
              <a:schemeClr val="accent5"/>
            </a:solidFill>
            <a:ln>
              <a:noFill/>
            </a:ln>
            <a:effectLst/>
          </c:spPr>
          <c:invertIfNegative val="0"/>
          <c:cat>
            <c:strRef>
              <c:f>'TAB7'!$C$31:$G$31</c:f>
              <c:strCache>
                <c:ptCount val="5"/>
                <c:pt idx="0">
                  <c:v>BUDGET 2019</c:v>
                </c:pt>
                <c:pt idx="1">
                  <c:v>BUDGET 2020</c:v>
                </c:pt>
                <c:pt idx="2">
                  <c:v>BUDGET 2021</c:v>
                </c:pt>
                <c:pt idx="3">
                  <c:v>BUDGET 2022</c:v>
                </c:pt>
                <c:pt idx="4">
                  <c:v>BUDGET 2023</c:v>
                </c:pt>
              </c:strCache>
            </c:strRef>
          </c:cat>
          <c:val>
            <c:numRef>
              <c:f>'TAB7'!$C$37:$G$37</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4-4A35-4254-8D84-822530A14C5B}"/>
            </c:ext>
          </c:extLst>
        </c:ser>
        <c:dLbls>
          <c:showLegendKey val="0"/>
          <c:showVal val="0"/>
          <c:showCatName val="0"/>
          <c:showSerName val="0"/>
          <c:showPercent val="0"/>
          <c:showBubbleSize val="0"/>
        </c:dLbls>
        <c:gapWidth val="219"/>
        <c:overlap val="100"/>
        <c:axId val="846112728"/>
        <c:axId val="846113120"/>
      </c:barChart>
      <c:lineChart>
        <c:grouping val="stacked"/>
        <c:varyColors val="0"/>
        <c:ser>
          <c:idx val="5"/>
          <c:order val="5"/>
          <c:tx>
            <c:strRef>
              <c:f>'TAB7'!$A$38</c:f>
              <c:strCache>
                <c:ptCount val="1"/>
                <c:pt idx="0">
                  <c:v>Evolution (en % par rapport à l'année antérieure)</c:v>
                </c:pt>
              </c:strCache>
            </c:strRef>
          </c:tx>
          <c:spPr>
            <a:ln w="28575" cap="rnd">
              <a:solidFill>
                <a:srgbClr val="FF0000"/>
              </a:solidFill>
              <a:round/>
            </a:ln>
            <a:effectLst/>
          </c:spPr>
          <c:marker>
            <c:symbol val="circle"/>
            <c:size val="5"/>
            <c:spPr>
              <a:solidFill>
                <a:schemeClr val="accent6"/>
              </a:solidFill>
              <a:ln w="9525">
                <a:solidFill>
                  <a:srgbClr val="FF0000"/>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'TAB7'!$C$31:$G$31</c:f>
              <c:strCache>
                <c:ptCount val="5"/>
                <c:pt idx="0">
                  <c:v>BUDGET 2019</c:v>
                </c:pt>
                <c:pt idx="1">
                  <c:v>BUDGET 2020</c:v>
                </c:pt>
                <c:pt idx="2">
                  <c:v>BUDGET 2021</c:v>
                </c:pt>
                <c:pt idx="3">
                  <c:v>BUDGET 2022</c:v>
                </c:pt>
                <c:pt idx="4">
                  <c:v>BUDGET 2023</c:v>
                </c:pt>
              </c:strCache>
            </c:strRef>
          </c:cat>
          <c:val>
            <c:numRef>
              <c:f>'TAB7'!$C$38:$G$38</c:f>
              <c:numCache>
                <c:formatCode>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5-4A35-4254-8D84-822530A14C5B}"/>
            </c:ext>
          </c:extLst>
        </c:ser>
        <c:dLbls>
          <c:showLegendKey val="0"/>
          <c:showVal val="0"/>
          <c:showCatName val="0"/>
          <c:showSerName val="0"/>
          <c:showPercent val="0"/>
          <c:showBubbleSize val="0"/>
        </c:dLbls>
        <c:marker val="1"/>
        <c:smooth val="0"/>
        <c:axId val="570642496"/>
        <c:axId val="570648376"/>
      </c:lineChart>
      <c:catAx>
        <c:axId val="846112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46113120"/>
        <c:crosses val="autoZero"/>
        <c:auto val="1"/>
        <c:lblAlgn val="ctr"/>
        <c:lblOffset val="100"/>
        <c:noMultiLvlLbl val="0"/>
      </c:catAx>
      <c:valAx>
        <c:axId val="8461131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46112728"/>
        <c:crosses val="autoZero"/>
        <c:crossBetween val="between"/>
      </c:valAx>
      <c:valAx>
        <c:axId val="570648376"/>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0642496"/>
        <c:crosses val="max"/>
        <c:crossBetween val="between"/>
      </c:valAx>
      <c:catAx>
        <c:axId val="570642496"/>
        <c:scaling>
          <c:orientation val="minMax"/>
        </c:scaling>
        <c:delete val="1"/>
        <c:axPos val="b"/>
        <c:numFmt formatCode="General" sourceLinked="1"/>
        <c:majorTickMark val="out"/>
        <c:minorTickMark val="none"/>
        <c:tickLblPos val="nextTo"/>
        <c:crossAx val="570648376"/>
        <c:crosses val="autoZero"/>
        <c:auto val="1"/>
        <c:lblAlgn val="ctr"/>
        <c:lblOffset val="100"/>
        <c:noMultiLvlLbl val="0"/>
      </c:catAx>
      <c:spPr>
        <a:noFill/>
        <a:ln>
          <a:noFill/>
        </a:ln>
        <a:effectLst/>
      </c:spPr>
    </c:plotArea>
    <c:legend>
      <c:legendPos val="b"/>
      <c:layout>
        <c:manualLayout>
          <c:xMode val="edge"/>
          <c:yMode val="edge"/>
          <c:x val="4.9392169728783922E-2"/>
          <c:y val="0.72337634878973467"/>
          <c:w val="0.90677099737532818"/>
          <c:h val="0.2488458734324875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BE"/>
              <a:t>Client type TBT - lb(a)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stacked"/>
        <c:varyColors val="0"/>
        <c:ser>
          <c:idx val="0"/>
          <c:order val="0"/>
          <c:tx>
            <c:strRef>
              <c:f>'TAB7'!$A$59</c:f>
              <c:strCache>
                <c:ptCount val="1"/>
                <c:pt idx="0">
                  <c:v>I. Tarifs pour l'utilisation du réseau de distribution</c:v>
                </c:pt>
              </c:strCache>
            </c:strRef>
          </c:tx>
          <c:spPr>
            <a:solidFill>
              <a:schemeClr val="accent1"/>
            </a:solidFill>
            <a:ln>
              <a:noFill/>
            </a:ln>
            <a:effectLst/>
          </c:spPr>
          <c:invertIfNegative val="0"/>
          <c:cat>
            <c:strRef>
              <c:f>'TAB7'!$C$57:$G$57</c:f>
              <c:strCache>
                <c:ptCount val="5"/>
                <c:pt idx="0">
                  <c:v>BUDGET 2019</c:v>
                </c:pt>
                <c:pt idx="1">
                  <c:v>BUDGET 2020</c:v>
                </c:pt>
                <c:pt idx="2">
                  <c:v>BUDGET 2021</c:v>
                </c:pt>
                <c:pt idx="3">
                  <c:v>BUDGET 2022</c:v>
                </c:pt>
                <c:pt idx="4">
                  <c:v>BUDGET 2023</c:v>
                </c:pt>
              </c:strCache>
            </c:strRef>
          </c:cat>
          <c:val>
            <c:numRef>
              <c:f>'TAB7'!$C$59:$G$59</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66C-4C78-8002-26ACE63BF391}"/>
            </c:ext>
          </c:extLst>
        </c:ser>
        <c:ser>
          <c:idx val="1"/>
          <c:order val="1"/>
          <c:tx>
            <c:strRef>
              <c:f>'TAB7'!$A$60</c:f>
              <c:strCache>
                <c:ptCount val="1"/>
                <c:pt idx="0">
                  <c:v>II. Tarif pour les Obligations de Service Public </c:v>
                </c:pt>
              </c:strCache>
            </c:strRef>
          </c:tx>
          <c:spPr>
            <a:solidFill>
              <a:schemeClr val="accent2"/>
            </a:solidFill>
            <a:ln>
              <a:noFill/>
            </a:ln>
            <a:effectLst/>
          </c:spPr>
          <c:invertIfNegative val="0"/>
          <c:cat>
            <c:strRef>
              <c:f>'TAB7'!$C$57:$G$57</c:f>
              <c:strCache>
                <c:ptCount val="5"/>
                <c:pt idx="0">
                  <c:v>BUDGET 2019</c:v>
                </c:pt>
                <c:pt idx="1">
                  <c:v>BUDGET 2020</c:v>
                </c:pt>
                <c:pt idx="2">
                  <c:v>BUDGET 2021</c:v>
                </c:pt>
                <c:pt idx="3">
                  <c:v>BUDGET 2022</c:v>
                </c:pt>
                <c:pt idx="4">
                  <c:v>BUDGET 2023</c:v>
                </c:pt>
              </c:strCache>
            </c:strRef>
          </c:cat>
          <c:val>
            <c:numRef>
              <c:f>'TAB7'!$C$60:$G$60</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1-566C-4C78-8002-26ACE63BF391}"/>
            </c:ext>
          </c:extLst>
        </c:ser>
        <c:ser>
          <c:idx val="2"/>
          <c:order val="2"/>
          <c:tx>
            <c:strRef>
              <c:f>'TAB7'!$A$61</c:f>
              <c:strCache>
                <c:ptCount val="1"/>
                <c:pt idx="0">
                  <c:v>III. Tarifs pour les surcharges  </c:v>
                </c:pt>
              </c:strCache>
            </c:strRef>
          </c:tx>
          <c:spPr>
            <a:solidFill>
              <a:schemeClr val="accent3"/>
            </a:solidFill>
            <a:ln>
              <a:noFill/>
            </a:ln>
            <a:effectLst/>
          </c:spPr>
          <c:invertIfNegative val="0"/>
          <c:cat>
            <c:strRef>
              <c:f>'TAB7'!$C$57:$G$57</c:f>
              <c:strCache>
                <c:ptCount val="5"/>
                <c:pt idx="0">
                  <c:v>BUDGET 2019</c:v>
                </c:pt>
                <c:pt idx="1">
                  <c:v>BUDGET 2020</c:v>
                </c:pt>
                <c:pt idx="2">
                  <c:v>BUDGET 2021</c:v>
                </c:pt>
                <c:pt idx="3">
                  <c:v>BUDGET 2022</c:v>
                </c:pt>
                <c:pt idx="4">
                  <c:v>BUDGET 2023</c:v>
                </c:pt>
              </c:strCache>
            </c:strRef>
          </c:cat>
          <c:val>
            <c:numRef>
              <c:f>'TAB7'!$C$61:$G$61</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2-566C-4C78-8002-26ACE63BF391}"/>
            </c:ext>
          </c:extLst>
        </c:ser>
        <c:ser>
          <c:idx val="3"/>
          <c:order val="3"/>
          <c:tx>
            <c:strRef>
              <c:f>'TAB7'!$A$62</c:f>
              <c:strCache>
                <c:ptCount val="1"/>
                <c:pt idx="0">
                  <c:v>IV. Tarif pour les soldes régulatoires</c:v>
                </c:pt>
              </c:strCache>
            </c:strRef>
          </c:tx>
          <c:spPr>
            <a:solidFill>
              <a:schemeClr val="accent4"/>
            </a:solidFill>
            <a:ln>
              <a:noFill/>
            </a:ln>
            <a:effectLst/>
          </c:spPr>
          <c:invertIfNegative val="0"/>
          <c:cat>
            <c:strRef>
              <c:f>'TAB7'!$C$57:$G$57</c:f>
              <c:strCache>
                <c:ptCount val="5"/>
                <c:pt idx="0">
                  <c:v>BUDGET 2019</c:v>
                </c:pt>
                <c:pt idx="1">
                  <c:v>BUDGET 2020</c:v>
                </c:pt>
                <c:pt idx="2">
                  <c:v>BUDGET 2021</c:v>
                </c:pt>
                <c:pt idx="3">
                  <c:v>BUDGET 2022</c:v>
                </c:pt>
                <c:pt idx="4">
                  <c:v>BUDGET 2023</c:v>
                </c:pt>
              </c:strCache>
            </c:strRef>
          </c:cat>
          <c:val>
            <c:numRef>
              <c:f>'TAB7'!$C$62:$G$62</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3-566C-4C78-8002-26ACE63BF391}"/>
            </c:ext>
          </c:extLst>
        </c:ser>
        <c:ser>
          <c:idx val="4"/>
          <c:order val="4"/>
          <c:tx>
            <c:strRef>
              <c:f>'TAB7'!$A$63</c:f>
              <c:strCache>
                <c:ptCount val="1"/>
                <c:pt idx="0">
                  <c:v>V. Tarif pour l'énergie réactive</c:v>
                </c:pt>
              </c:strCache>
            </c:strRef>
          </c:tx>
          <c:spPr>
            <a:solidFill>
              <a:schemeClr val="accent5"/>
            </a:solidFill>
            <a:ln>
              <a:noFill/>
            </a:ln>
            <a:effectLst/>
          </c:spPr>
          <c:invertIfNegative val="0"/>
          <c:cat>
            <c:strRef>
              <c:f>'TAB7'!$C$57:$G$57</c:f>
              <c:strCache>
                <c:ptCount val="5"/>
                <c:pt idx="0">
                  <c:v>BUDGET 2019</c:v>
                </c:pt>
                <c:pt idx="1">
                  <c:v>BUDGET 2020</c:v>
                </c:pt>
                <c:pt idx="2">
                  <c:v>BUDGET 2021</c:v>
                </c:pt>
                <c:pt idx="3">
                  <c:v>BUDGET 2022</c:v>
                </c:pt>
                <c:pt idx="4">
                  <c:v>BUDGET 2023</c:v>
                </c:pt>
              </c:strCache>
            </c:strRef>
          </c:cat>
          <c:val>
            <c:numRef>
              <c:f>'TAB7'!$C$63:$G$63</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4-566C-4C78-8002-26ACE63BF391}"/>
            </c:ext>
          </c:extLst>
        </c:ser>
        <c:dLbls>
          <c:showLegendKey val="0"/>
          <c:showVal val="0"/>
          <c:showCatName val="0"/>
          <c:showSerName val="0"/>
          <c:showPercent val="0"/>
          <c:showBubbleSize val="0"/>
        </c:dLbls>
        <c:gapWidth val="219"/>
        <c:overlap val="100"/>
        <c:axId val="570643672"/>
        <c:axId val="581961688"/>
      </c:barChart>
      <c:lineChart>
        <c:grouping val="stacked"/>
        <c:varyColors val="0"/>
        <c:ser>
          <c:idx val="5"/>
          <c:order val="5"/>
          <c:tx>
            <c:strRef>
              <c:f>'TAB7'!$A$64</c:f>
              <c:strCache>
                <c:ptCount val="1"/>
                <c:pt idx="0">
                  <c:v>Evolution (en % par rapport à l'année antérieure)</c:v>
                </c:pt>
              </c:strCache>
            </c:strRef>
          </c:tx>
          <c:spPr>
            <a:ln w="28575" cap="rnd">
              <a:solidFill>
                <a:srgbClr val="FF0000"/>
              </a:solidFill>
              <a:round/>
            </a:ln>
            <a:effectLst/>
          </c:spPr>
          <c:marker>
            <c:symbol val="circle"/>
            <c:size val="5"/>
            <c:spPr>
              <a:solidFill>
                <a:schemeClr val="accent6"/>
              </a:solidFill>
              <a:ln w="9525">
                <a:solidFill>
                  <a:srgbClr val="FF0000"/>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'TAB7'!$C$57:$G$57</c:f>
              <c:strCache>
                <c:ptCount val="5"/>
                <c:pt idx="0">
                  <c:v>BUDGET 2019</c:v>
                </c:pt>
                <c:pt idx="1">
                  <c:v>BUDGET 2020</c:v>
                </c:pt>
                <c:pt idx="2">
                  <c:v>BUDGET 2021</c:v>
                </c:pt>
                <c:pt idx="3">
                  <c:v>BUDGET 2022</c:v>
                </c:pt>
                <c:pt idx="4">
                  <c:v>BUDGET 2023</c:v>
                </c:pt>
              </c:strCache>
            </c:strRef>
          </c:cat>
          <c:val>
            <c:numRef>
              <c:f>'TAB7'!$C$64:$G$64</c:f>
              <c:numCache>
                <c:formatCode>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5-566C-4C78-8002-26ACE63BF391}"/>
            </c:ext>
          </c:extLst>
        </c:ser>
        <c:dLbls>
          <c:showLegendKey val="0"/>
          <c:showVal val="0"/>
          <c:showCatName val="0"/>
          <c:showSerName val="0"/>
          <c:showPercent val="0"/>
          <c:showBubbleSize val="0"/>
        </c:dLbls>
        <c:marker val="1"/>
        <c:smooth val="0"/>
        <c:axId val="581963256"/>
        <c:axId val="581964040"/>
      </c:lineChart>
      <c:catAx>
        <c:axId val="570643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1961688"/>
        <c:crosses val="autoZero"/>
        <c:auto val="1"/>
        <c:lblAlgn val="ctr"/>
        <c:lblOffset val="100"/>
        <c:noMultiLvlLbl val="0"/>
      </c:catAx>
      <c:valAx>
        <c:axId val="5819616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0643672"/>
        <c:crosses val="autoZero"/>
        <c:crossBetween val="between"/>
      </c:valAx>
      <c:valAx>
        <c:axId val="581964040"/>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1963256"/>
        <c:crosses val="max"/>
        <c:crossBetween val="between"/>
      </c:valAx>
      <c:catAx>
        <c:axId val="581963256"/>
        <c:scaling>
          <c:orientation val="minMax"/>
        </c:scaling>
        <c:delete val="1"/>
        <c:axPos val="b"/>
        <c:numFmt formatCode="General" sourceLinked="1"/>
        <c:majorTickMark val="out"/>
        <c:minorTickMark val="none"/>
        <c:tickLblPos val="nextTo"/>
        <c:crossAx val="581964040"/>
        <c:crosses val="autoZero"/>
        <c:auto val="1"/>
        <c:lblAlgn val="ctr"/>
        <c:lblOffset val="100"/>
        <c:noMultiLvlLbl val="0"/>
      </c:catAx>
      <c:spPr>
        <a:noFill/>
        <a:ln>
          <a:noFill/>
        </a:ln>
        <a:effectLst/>
      </c:spPr>
    </c:plotArea>
    <c:legend>
      <c:legendPos val="b"/>
      <c:layout>
        <c:manualLayout>
          <c:xMode val="edge"/>
          <c:yMode val="edge"/>
          <c:x val="4.9392169728783922E-2"/>
          <c:y val="0.72337634878973467"/>
          <c:w val="0.90677099737532818"/>
          <c:h val="0.2488458734324875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BE"/>
              <a:t>Client type BT - Dc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stacked"/>
        <c:varyColors val="0"/>
        <c:ser>
          <c:idx val="0"/>
          <c:order val="0"/>
          <c:tx>
            <c:strRef>
              <c:f>'TAB7'!$A$85</c:f>
              <c:strCache>
                <c:ptCount val="1"/>
                <c:pt idx="0">
                  <c:v>I. Tarifs pour l'utilisation du réseau de distribution</c:v>
                </c:pt>
              </c:strCache>
            </c:strRef>
          </c:tx>
          <c:spPr>
            <a:solidFill>
              <a:schemeClr val="accent1"/>
            </a:solidFill>
            <a:ln>
              <a:noFill/>
            </a:ln>
            <a:effectLst/>
          </c:spPr>
          <c:invertIfNegative val="0"/>
          <c:cat>
            <c:strRef>
              <c:f>'TAB7'!$C$83:$G$83</c:f>
              <c:strCache>
                <c:ptCount val="5"/>
                <c:pt idx="0">
                  <c:v>BUDGET 2019</c:v>
                </c:pt>
                <c:pt idx="1">
                  <c:v>BUDGET 2020</c:v>
                </c:pt>
                <c:pt idx="2">
                  <c:v>BUDGET 2021</c:v>
                </c:pt>
                <c:pt idx="3">
                  <c:v>BUDGET 2022</c:v>
                </c:pt>
                <c:pt idx="4">
                  <c:v>BUDGET 2023</c:v>
                </c:pt>
              </c:strCache>
            </c:strRef>
          </c:cat>
          <c:val>
            <c:numRef>
              <c:f>'TAB7'!$C$85:$G$85</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D81-4FD5-8CCD-D1D466A0A8B5}"/>
            </c:ext>
          </c:extLst>
        </c:ser>
        <c:ser>
          <c:idx val="1"/>
          <c:order val="1"/>
          <c:tx>
            <c:strRef>
              <c:f>'TAB7'!$A$86</c:f>
              <c:strCache>
                <c:ptCount val="1"/>
                <c:pt idx="0">
                  <c:v>II. Tarif pour les Obligations de Service Public </c:v>
                </c:pt>
              </c:strCache>
            </c:strRef>
          </c:tx>
          <c:spPr>
            <a:solidFill>
              <a:schemeClr val="accent2"/>
            </a:solidFill>
            <a:ln>
              <a:noFill/>
            </a:ln>
            <a:effectLst/>
          </c:spPr>
          <c:invertIfNegative val="0"/>
          <c:cat>
            <c:strRef>
              <c:f>'TAB7'!$C$83:$G$83</c:f>
              <c:strCache>
                <c:ptCount val="5"/>
                <c:pt idx="0">
                  <c:v>BUDGET 2019</c:v>
                </c:pt>
                <c:pt idx="1">
                  <c:v>BUDGET 2020</c:v>
                </c:pt>
                <c:pt idx="2">
                  <c:v>BUDGET 2021</c:v>
                </c:pt>
                <c:pt idx="3">
                  <c:v>BUDGET 2022</c:v>
                </c:pt>
                <c:pt idx="4">
                  <c:v>BUDGET 2023</c:v>
                </c:pt>
              </c:strCache>
            </c:strRef>
          </c:cat>
          <c:val>
            <c:numRef>
              <c:f>'TAB7'!$C$86:$G$86</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1-4D81-4FD5-8CCD-D1D466A0A8B5}"/>
            </c:ext>
          </c:extLst>
        </c:ser>
        <c:ser>
          <c:idx val="2"/>
          <c:order val="2"/>
          <c:tx>
            <c:strRef>
              <c:f>'TAB7'!$A$87</c:f>
              <c:strCache>
                <c:ptCount val="1"/>
                <c:pt idx="0">
                  <c:v>III. Tarifs pour les surcharges  </c:v>
                </c:pt>
              </c:strCache>
            </c:strRef>
          </c:tx>
          <c:spPr>
            <a:solidFill>
              <a:schemeClr val="accent3"/>
            </a:solidFill>
            <a:ln>
              <a:noFill/>
            </a:ln>
            <a:effectLst/>
          </c:spPr>
          <c:invertIfNegative val="0"/>
          <c:cat>
            <c:strRef>
              <c:f>'TAB7'!$C$83:$G$83</c:f>
              <c:strCache>
                <c:ptCount val="5"/>
                <c:pt idx="0">
                  <c:v>BUDGET 2019</c:v>
                </c:pt>
                <c:pt idx="1">
                  <c:v>BUDGET 2020</c:v>
                </c:pt>
                <c:pt idx="2">
                  <c:v>BUDGET 2021</c:v>
                </c:pt>
                <c:pt idx="3">
                  <c:v>BUDGET 2022</c:v>
                </c:pt>
                <c:pt idx="4">
                  <c:v>BUDGET 2023</c:v>
                </c:pt>
              </c:strCache>
            </c:strRef>
          </c:cat>
          <c:val>
            <c:numRef>
              <c:f>'TAB7'!$C$87:$G$87</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2-4D81-4FD5-8CCD-D1D466A0A8B5}"/>
            </c:ext>
          </c:extLst>
        </c:ser>
        <c:ser>
          <c:idx val="3"/>
          <c:order val="3"/>
          <c:tx>
            <c:strRef>
              <c:f>'TAB7'!$A$88</c:f>
              <c:strCache>
                <c:ptCount val="1"/>
                <c:pt idx="0">
                  <c:v>IV. Tarif pour les soldes régulatoires</c:v>
                </c:pt>
              </c:strCache>
            </c:strRef>
          </c:tx>
          <c:spPr>
            <a:solidFill>
              <a:schemeClr val="accent4"/>
            </a:solidFill>
            <a:ln>
              <a:noFill/>
            </a:ln>
            <a:effectLst/>
          </c:spPr>
          <c:invertIfNegative val="0"/>
          <c:cat>
            <c:strRef>
              <c:f>'TAB7'!$C$83:$G$83</c:f>
              <c:strCache>
                <c:ptCount val="5"/>
                <c:pt idx="0">
                  <c:v>BUDGET 2019</c:v>
                </c:pt>
                <c:pt idx="1">
                  <c:v>BUDGET 2020</c:v>
                </c:pt>
                <c:pt idx="2">
                  <c:v>BUDGET 2021</c:v>
                </c:pt>
                <c:pt idx="3">
                  <c:v>BUDGET 2022</c:v>
                </c:pt>
                <c:pt idx="4">
                  <c:v>BUDGET 2023</c:v>
                </c:pt>
              </c:strCache>
            </c:strRef>
          </c:cat>
          <c:val>
            <c:numRef>
              <c:f>'TAB7'!$C$88:$G$88</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3-4D81-4FD5-8CCD-D1D466A0A8B5}"/>
            </c:ext>
          </c:extLst>
        </c:ser>
        <c:ser>
          <c:idx val="4"/>
          <c:order val="4"/>
          <c:tx>
            <c:strRef>
              <c:f>'TAB7'!$A$89</c:f>
              <c:strCache>
                <c:ptCount val="1"/>
                <c:pt idx="0">
                  <c:v>V. Tarif pour l'énergie réactive</c:v>
                </c:pt>
              </c:strCache>
            </c:strRef>
          </c:tx>
          <c:spPr>
            <a:solidFill>
              <a:schemeClr val="accent5"/>
            </a:solidFill>
            <a:ln>
              <a:noFill/>
            </a:ln>
            <a:effectLst/>
          </c:spPr>
          <c:invertIfNegative val="0"/>
          <c:cat>
            <c:strRef>
              <c:f>'TAB7'!$C$83:$G$83</c:f>
              <c:strCache>
                <c:ptCount val="5"/>
                <c:pt idx="0">
                  <c:v>BUDGET 2019</c:v>
                </c:pt>
                <c:pt idx="1">
                  <c:v>BUDGET 2020</c:v>
                </c:pt>
                <c:pt idx="2">
                  <c:v>BUDGET 2021</c:v>
                </c:pt>
                <c:pt idx="3">
                  <c:v>BUDGET 2022</c:v>
                </c:pt>
                <c:pt idx="4">
                  <c:v>BUDGET 2023</c:v>
                </c:pt>
              </c:strCache>
            </c:strRef>
          </c:cat>
          <c:val>
            <c:numRef>
              <c:f>'TAB7'!$C$89:$G$89</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4-4D81-4FD5-8CCD-D1D466A0A8B5}"/>
            </c:ext>
          </c:extLst>
        </c:ser>
        <c:dLbls>
          <c:showLegendKey val="0"/>
          <c:showVal val="0"/>
          <c:showCatName val="0"/>
          <c:showSerName val="0"/>
          <c:showPercent val="0"/>
          <c:showBubbleSize val="0"/>
        </c:dLbls>
        <c:gapWidth val="219"/>
        <c:overlap val="100"/>
        <c:axId val="834376976"/>
        <c:axId val="577716744"/>
      </c:barChart>
      <c:lineChart>
        <c:grouping val="stacked"/>
        <c:varyColors val="0"/>
        <c:ser>
          <c:idx val="5"/>
          <c:order val="5"/>
          <c:tx>
            <c:strRef>
              <c:f>'TAB7'!$A$90</c:f>
              <c:strCache>
                <c:ptCount val="1"/>
                <c:pt idx="0">
                  <c:v>Evolution (en % par rapport à l'année antérieure)</c:v>
                </c:pt>
              </c:strCache>
            </c:strRef>
          </c:tx>
          <c:spPr>
            <a:ln w="28575" cap="rnd">
              <a:solidFill>
                <a:schemeClr val="accent6"/>
              </a:solidFill>
              <a:round/>
            </a:ln>
            <a:effectLst/>
          </c:spPr>
          <c:marker>
            <c:symbol val="circle"/>
            <c:size val="5"/>
            <c:spPr>
              <a:solidFill>
                <a:schemeClr val="accent6"/>
              </a:solidFill>
              <a:ln w="9525">
                <a:solidFill>
                  <a:srgbClr val="FF0000"/>
                </a:solidFill>
              </a:ln>
              <a:effectLst/>
            </c:spPr>
          </c:marker>
          <c:cat>
            <c:strRef>
              <c:f>'TAB7'!$C$83:$G$83</c:f>
              <c:strCache>
                <c:ptCount val="5"/>
                <c:pt idx="0">
                  <c:v>BUDGET 2019</c:v>
                </c:pt>
                <c:pt idx="1">
                  <c:v>BUDGET 2020</c:v>
                </c:pt>
                <c:pt idx="2">
                  <c:v>BUDGET 2021</c:v>
                </c:pt>
                <c:pt idx="3">
                  <c:v>BUDGET 2022</c:v>
                </c:pt>
                <c:pt idx="4">
                  <c:v>BUDGET 2023</c:v>
                </c:pt>
              </c:strCache>
            </c:strRef>
          </c:cat>
          <c:val>
            <c:numRef>
              <c:f>'TAB7'!$C$90:$G$90</c:f>
              <c:numCache>
                <c:formatCode>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5-4D81-4FD5-8CCD-D1D466A0A8B5}"/>
            </c:ext>
          </c:extLst>
        </c:ser>
        <c:dLbls>
          <c:showLegendKey val="0"/>
          <c:showVal val="0"/>
          <c:showCatName val="0"/>
          <c:showSerName val="0"/>
          <c:showPercent val="0"/>
          <c:showBubbleSize val="0"/>
        </c:dLbls>
        <c:marker val="1"/>
        <c:smooth val="0"/>
        <c:axId val="568703696"/>
        <c:axId val="577717528"/>
      </c:lineChart>
      <c:catAx>
        <c:axId val="834376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7716744"/>
        <c:crosses val="autoZero"/>
        <c:auto val="1"/>
        <c:lblAlgn val="ctr"/>
        <c:lblOffset val="100"/>
        <c:noMultiLvlLbl val="0"/>
      </c:catAx>
      <c:valAx>
        <c:axId val="5777167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34376976"/>
        <c:crosses val="autoZero"/>
        <c:crossBetween val="between"/>
      </c:valAx>
      <c:valAx>
        <c:axId val="577717528"/>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68703696"/>
        <c:crosses val="max"/>
        <c:crossBetween val="between"/>
      </c:valAx>
      <c:catAx>
        <c:axId val="568703696"/>
        <c:scaling>
          <c:orientation val="minMax"/>
        </c:scaling>
        <c:delete val="1"/>
        <c:axPos val="b"/>
        <c:numFmt formatCode="General" sourceLinked="1"/>
        <c:majorTickMark val="out"/>
        <c:minorTickMark val="none"/>
        <c:tickLblPos val="nextTo"/>
        <c:crossAx val="577717528"/>
        <c:crosses val="autoZero"/>
        <c:auto val="1"/>
        <c:lblAlgn val="ctr"/>
        <c:lblOffset val="100"/>
        <c:noMultiLvlLbl val="0"/>
      </c:catAx>
      <c:spPr>
        <a:noFill/>
        <a:ln>
          <a:noFill/>
        </a:ln>
        <a:effectLst/>
      </c:spPr>
    </c:plotArea>
    <c:legend>
      <c:legendPos val="b"/>
      <c:layout>
        <c:manualLayout>
          <c:xMode val="edge"/>
          <c:yMode val="edge"/>
          <c:x val="4.9392169728783922E-2"/>
          <c:y val="0.72337634878973467"/>
          <c:w val="0.90677099737532818"/>
          <c:h val="0.2488458734324875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797801</xdr:colOff>
      <xdr:row>4</xdr:row>
      <xdr:rowOff>76200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1011161" cy="8381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1150620</xdr:colOff>
      <xdr:row>12</xdr:row>
      <xdr:rowOff>68580</xdr:rowOff>
    </xdr:from>
    <xdr:to>
      <xdr:col>5</xdr:col>
      <xdr:colOff>815340</xdr:colOff>
      <xdr:row>28</xdr:row>
      <xdr:rowOff>152400</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1150620</xdr:colOff>
      <xdr:row>38</xdr:row>
      <xdr:rowOff>68580</xdr:rowOff>
    </xdr:from>
    <xdr:to>
      <xdr:col>5</xdr:col>
      <xdr:colOff>815340</xdr:colOff>
      <xdr:row>54</xdr:row>
      <xdr:rowOff>152400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1150620</xdr:colOff>
      <xdr:row>38</xdr:row>
      <xdr:rowOff>68580</xdr:rowOff>
    </xdr:from>
    <xdr:to>
      <xdr:col>5</xdr:col>
      <xdr:colOff>815340</xdr:colOff>
      <xdr:row>54</xdr:row>
      <xdr:rowOff>152400</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1150620</xdr:colOff>
      <xdr:row>64</xdr:row>
      <xdr:rowOff>68580</xdr:rowOff>
    </xdr:from>
    <xdr:to>
      <xdr:col>5</xdr:col>
      <xdr:colOff>815340</xdr:colOff>
      <xdr:row>80</xdr:row>
      <xdr:rowOff>152400</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1150620</xdr:colOff>
      <xdr:row>64</xdr:row>
      <xdr:rowOff>68580</xdr:rowOff>
    </xdr:from>
    <xdr:to>
      <xdr:col>5</xdr:col>
      <xdr:colOff>815340</xdr:colOff>
      <xdr:row>80</xdr:row>
      <xdr:rowOff>152400</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1005840</xdr:colOff>
      <xdr:row>91</xdr:row>
      <xdr:rowOff>7620</xdr:rowOff>
    </xdr:from>
    <xdr:to>
      <xdr:col>5</xdr:col>
      <xdr:colOff>670560</xdr:colOff>
      <xdr:row>107</xdr:row>
      <xdr:rowOff>91440</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 Theme">
  <a:themeElements>
    <a:clrScheme name="CWAPE">
      <a:dk1>
        <a:sysClr val="windowText" lastClr="000000"/>
      </a:dk1>
      <a:lt1>
        <a:sysClr val="window" lastClr="FFFFFF"/>
      </a:lt1>
      <a:dk2>
        <a:srgbClr val="000000"/>
      </a:dk2>
      <a:lt2>
        <a:srgbClr val="EEECE1"/>
      </a:lt2>
      <a:accent1>
        <a:srgbClr val="343B86"/>
      </a:accent1>
      <a:accent2>
        <a:srgbClr val="126F7D"/>
      </a:accent2>
      <a:accent3>
        <a:srgbClr val="63CDEE"/>
      </a:accent3>
      <a:accent4>
        <a:srgbClr val="C66028"/>
      </a:accent4>
      <a:accent5>
        <a:srgbClr val="786860"/>
      </a:accent5>
      <a:accent6>
        <a:srgbClr val="FFE39C"/>
      </a:accent6>
      <a:hlink>
        <a:srgbClr val="ED1A3B"/>
      </a:hlink>
      <a:folHlink>
        <a:srgbClr val="2EB0A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J64"/>
  <sheetViews>
    <sheetView tabSelected="1" workbookViewId="0">
      <selection activeCell="O24" sqref="O24"/>
    </sheetView>
  </sheetViews>
  <sheetFormatPr baseColWidth="10" defaultColWidth="7.140625" defaultRowHeight="15" x14ac:dyDescent="0.3"/>
  <cols>
    <col min="1" max="1" width="1.28515625" style="28" customWidth="1"/>
    <col min="2" max="2" width="23.7109375" style="28" customWidth="1"/>
    <col min="3" max="3" width="27.5703125" style="28" customWidth="1"/>
    <col min="4" max="4" width="8.42578125" style="28" bestFit="1" customWidth="1"/>
    <col min="5" max="16384" width="7.140625" style="28"/>
  </cols>
  <sheetData>
    <row r="7" spans="2:10" ht="30.6" customHeight="1" x14ac:dyDescent="0.3">
      <c r="B7" s="279" t="s">
        <v>249</v>
      </c>
      <c r="C7" s="279"/>
      <c r="D7" s="279"/>
      <c r="E7" s="279"/>
      <c r="F7" s="279"/>
      <c r="G7" s="279"/>
      <c r="H7" s="279"/>
      <c r="I7" s="279"/>
      <c r="J7" s="279"/>
    </row>
    <row r="9" spans="2:10" x14ac:dyDescent="0.3">
      <c r="B9" s="271" t="s">
        <v>102</v>
      </c>
      <c r="C9" s="271"/>
      <c r="D9" s="271"/>
      <c r="E9" s="271"/>
      <c r="F9" s="271"/>
      <c r="G9" s="271"/>
      <c r="H9" s="271"/>
      <c r="I9" s="271"/>
      <c r="J9" s="271"/>
    </row>
    <row r="11" spans="2:10" x14ac:dyDescent="0.3">
      <c r="B11" s="28" t="s">
        <v>103</v>
      </c>
    </row>
    <row r="12" spans="2:10" x14ac:dyDescent="0.3">
      <c r="B12" s="28" t="s">
        <v>104</v>
      </c>
      <c r="E12" s="29"/>
    </row>
    <row r="13" spans="2:10" x14ac:dyDescent="0.3">
      <c r="B13" s="28" t="s">
        <v>105</v>
      </c>
      <c r="E13" s="29"/>
    </row>
    <row r="14" spans="2:10" ht="15.75" thickBot="1" x14ac:dyDescent="0.35"/>
    <row r="15" spans="2:10" ht="28.9" customHeight="1" x14ac:dyDescent="0.3">
      <c r="B15" s="280" t="s">
        <v>106</v>
      </c>
      <c r="C15" s="281"/>
      <c r="D15" s="281"/>
      <c r="E15" s="281"/>
      <c r="F15" s="281"/>
      <c r="G15" s="281"/>
      <c r="H15" s="281"/>
      <c r="I15" s="281"/>
      <c r="J15" s="282"/>
    </row>
    <row r="16" spans="2:10" x14ac:dyDescent="0.3">
      <c r="B16" s="30" t="s">
        <v>107</v>
      </c>
      <c r="C16" s="272"/>
      <c r="D16" s="272"/>
      <c r="E16" s="272"/>
      <c r="F16" s="272"/>
      <c r="G16" s="272"/>
      <c r="H16" s="272"/>
      <c r="I16" s="272"/>
      <c r="J16" s="273"/>
    </row>
    <row r="17" spans="2:10" x14ac:dyDescent="0.3">
      <c r="B17" s="30" t="s">
        <v>108</v>
      </c>
      <c r="C17" s="272"/>
      <c r="D17" s="272"/>
      <c r="E17" s="272"/>
      <c r="F17" s="272"/>
      <c r="G17" s="272"/>
      <c r="H17" s="272"/>
      <c r="I17" s="272"/>
      <c r="J17" s="273"/>
    </row>
    <row r="18" spans="2:10" x14ac:dyDescent="0.3">
      <c r="B18" s="30" t="s">
        <v>109</v>
      </c>
      <c r="C18" s="272"/>
      <c r="D18" s="272"/>
      <c r="E18" s="272"/>
      <c r="F18" s="272"/>
      <c r="G18" s="272"/>
      <c r="H18" s="272"/>
      <c r="I18" s="272"/>
      <c r="J18" s="273"/>
    </row>
    <row r="19" spans="2:10" x14ac:dyDescent="0.3">
      <c r="B19" s="30" t="s">
        <v>110</v>
      </c>
      <c r="C19" s="272"/>
      <c r="D19" s="272"/>
      <c r="E19" s="272"/>
      <c r="F19" s="272"/>
      <c r="G19" s="272"/>
      <c r="H19" s="272"/>
      <c r="I19" s="272"/>
      <c r="J19" s="273"/>
    </row>
    <row r="20" spans="2:10" x14ac:dyDescent="0.3">
      <c r="B20" s="30"/>
      <c r="C20" s="31"/>
      <c r="D20" s="31"/>
      <c r="E20" s="31"/>
      <c r="F20" s="31"/>
      <c r="G20" s="31"/>
      <c r="H20" s="31"/>
      <c r="I20" s="31"/>
      <c r="J20" s="32"/>
    </row>
    <row r="21" spans="2:10" x14ac:dyDescent="0.3">
      <c r="B21" s="30" t="s">
        <v>111</v>
      </c>
      <c r="C21" s="272"/>
      <c r="D21" s="272"/>
      <c r="E21" s="272"/>
      <c r="F21" s="272"/>
      <c r="G21" s="272"/>
      <c r="H21" s="272"/>
      <c r="I21" s="272"/>
      <c r="J21" s="273"/>
    </row>
    <row r="22" spans="2:10" x14ac:dyDescent="0.3">
      <c r="B22" s="30" t="s">
        <v>112</v>
      </c>
      <c r="C22" s="272"/>
      <c r="D22" s="272"/>
      <c r="E22" s="272"/>
      <c r="F22" s="272"/>
      <c r="G22" s="272"/>
      <c r="H22" s="272"/>
      <c r="I22" s="272"/>
      <c r="J22" s="273"/>
    </row>
    <row r="23" spans="2:10" ht="15.75" thickBot="1" x14ac:dyDescent="0.35">
      <c r="B23" s="33" t="s">
        <v>113</v>
      </c>
      <c r="C23" s="274"/>
      <c r="D23" s="274"/>
      <c r="E23" s="274"/>
      <c r="F23" s="274"/>
      <c r="G23" s="274"/>
      <c r="H23" s="274"/>
      <c r="I23" s="274"/>
      <c r="J23" s="275"/>
    </row>
    <row r="24" spans="2:10" x14ac:dyDescent="0.3">
      <c r="B24" s="192"/>
      <c r="C24" s="193"/>
      <c r="D24" s="193"/>
      <c r="E24" s="193"/>
      <c r="F24" s="193"/>
      <c r="G24" s="193"/>
      <c r="H24" s="193"/>
      <c r="I24" s="193"/>
      <c r="J24" s="193"/>
    </row>
    <row r="25" spans="2:10" x14ac:dyDescent="0.3">
      <c r="B25" s="270" t="s">
        <v>250</v>
      </c>
      <c r="C25" s="193"/>
      <c r="D25" s="276"/>
      <c r="E25" s="277"/>
      <c r="F25" s="278"/>
      <c r="G25" s="193"/>
      <c r="H25" s="193"/>
      <c r="I25" s="193"/>
      <c r="J25" s="193"/>
    </row>
    <row r="26" spans="2:10" x14ac:dyDescent="0.3">
      <c r="B26" s="192"/>
      <c r="C26" s="193"/>
      <c r="D26" s="193"/>
      <c r="E26" s="193"/>
      <c r="F26" s="193"/>
      <c r="G26" s="193"/>
      <c r="H26" s="193"/>
      <c r="I26" s="193"/>
      <c r="J26" s="193"/>
    </row>
    <row r="28" spans="2:10" x14ac:dyDescent="0.3">
      <c r="B28" s="271" t="s">
        <v>114</v>
      </c>
      <c r="C28" s="271"/>
      <c r="D28" s="271"/>
      <c r="E28" s="271"/>
      <c r="F28" s="271"/>
      <c r="G28" s="271"/>
      <c r="H28" s="271"/>
      <c r="I28" s="271"/>
      <c r="J28" s="271"/>
    </row>
    <row r="30" spans="2:10" x14ac:dyDescent="0.3">
      <c r="B30" s="93" t="s">
        <v>170</v>
      </c>
      <c r="C30" s="39" t="s">
        <v>214</v>
      </c>
    </row>
    <row r="31" spans="2:10" x14ac:dyDescent="0.3">
      <c r="B31" s="38"/>
      <c r="C31" s="39" t="s">
        <v>115</v>
      </c>
    </row>
    <row r="32" spans="2:10" x14ac:dyDescent="0.3">
      <c r="B32" s="40" t="s">
        <v>126</v>
      </c>
      <c r="C32" s="39" t="s">
        <v>127</v>
      </c>
    </row>
    <row r="34" spans="2:10" x14ac:dyDescent="0.3">
      <c r="B34" s="271" t="s">
        <v>116</v>
      </c>
      <c r="C34" s="271"/>
      <c r="D34" s="271"/>
      <c r="E34" s="271"/>
      <c r="F34" s="271"/>
      <c r="G34" s="271"/>
      <c r="H34" s="271"/>
      <c r="I34" s="271"/>
      <c r="J34" s="271"/>
    </row>
    <row r="36" spans="2:10" s="190" customFormat="1" x14ac:dyDescent="0.3">
      <c r="B36" s="168" t="s">
        <v>241</v>
      </c>
      <c r="C36" s="283" t="s">
        <v>242</v>
      </c>
      <c r="D36" s="283"/>
      <c r="E36" s="283"/>
      <c r="F36" s="283"/>
      <c r="G36" s="283"/>
      <c r="H36" s="283"/>
      <c r="I36" s="283"/>
    </row>
    <row r="37" spans="2:10" s="190" customFormat="1" ht="15" customHeight="1" x14ac:dyDescent="0.3">
      <c r="B37" s="168" t="s">
        <v>243</v>
      </c>
      <c r="C37" s="283" t="s">
        <v>244</v>
      </c>
      <c r="D37" s="283"/>
      <c r="E37" s="283"/>
      <c r="F37" s="283"/>
      <c r="G37" s="283"/>
      <c r="H37" s="283"/>
      <c r="I37" s="283"/>
    </row>
    <row r="38" spans="2:10" x14ac:dyDescent="0.3">
      <c r="B38" s="168" t="s">
        <v>128</v>
      </c>
      <c r="C38" s="283" t="s">
        <v>245</v>
      </c>
      <c r="D38" s="283"/>
      <c r="E38" s="283"/>
      <c r="F38" s="283"/>
      <c r="G38" s="283"/>
      <c r="H38" s="283"/>
      <c r="I38" s="283"/>
    </row>
    <row r="39" spans="2:10" x14ac:dyDescent="0.3">
      <c r="B39" s="168" t="s">
        <v>129</v>
      </c>
      <c r="C39" s="283" t="s">
        <v>246</v>
      </c>
      <c r="D39" s="283"/>
      <c r="E39" s="283"/>
      <c r="F39" s="283"/>
      <c r="G39" s="283"/>
      <c r="H39" s="283"/>
      <c r="I39" s="283"/>
    </row>
    <row r="40" spans="2:10" ht="14.45" customHeight="1" x14ac:dyDescent="0.3">
      <c r="B40" s="168" t="s">
        <v>130</v>
      </c>
      <c r="C40" s="283" t="s">
        <v>222</v>
      </c>
      <c r="D40" s="283"/>
      <c r="E40" s="283"/>
      <c r="F40" s="283"/>
      <c r="G40" s="283"/>
      <c r="H40" s="283"/>
      <c r="I40" s="283"/>
      <c r="J40" s="34"/>
    </row>
    <row r="41" spans="2:10" ht="14.45" customHeight="1" x14ac:dyDescent="0.3">
      <c r="B41" s="168" t="s">
        <v>131</v>
      </c>
      <c r="C41" s="283" t="s">
        <v>251</v>
      </c>
      <c r="D41" s="283"/>
      <c r="E41" s="283"/>
      <c r="F41" s="283"/>
      <c r="G41" s="283"/>
      <c r="H41" s="283"/>
      <c r="I41" s="283"/>
      <c r="J41" s="34"/>
    </row>
    <row r="42" spans="2:10" ht="14.45" customHeight="1" x14ac:dyDescent="0.3">
      <c r="B42" s="168" t="s">
        <v>132</v>
      </c>
      <c r="C42" s="283" t="s">
        <v>207</v>
      </c>
      <c r="D42" s="283"/>
      <c r="E42" s="283"/>
      <c r="F42" s="283"/>
      <c r="G42" s="283"/>
      <c r="H42" s="283"/>
      <c r="I42" s="283"/>
      <c r="J42" s="34"/>
    </row>
    <row r="43" spans="2:10" x14ac:dyDescent="0.3">
      <c r="B43" s="168" t="s">
        <v>133</v>
      </c>
      <c r="C43" s="283" t="s">
        <v>208</v>
      </c>
      <c r="D43" s="283"/>
      <c r="E43" s="283"/>
      <c r="F43" s="283"/>
      <c r="G43" s="283"/>
      <c r="H43" s="283"/>
      <c r="I43" s="283"/>
      <c r="J43" s="35"/>
    </row>
    <row r="44" spans="2:10" x14ac:dyDescent="0.3">
      <c r="B44" s="168" t="s">
        <v>134</v>
      </c>
      <c r="C44" s="283" t="s">
        <v>209</v>
      </c>
      <c r="D44" s="283"/>
      <c r="E44" s="283"/>
      <c r="F44" s="283"/>
      <c r="G44" s="283"/>
      <c r="H44" s="283"/>
      <c r="I44" s="283"/>
      <c r="J44" s="35"/>
    </row>
    <row r="45" spans="2:10" x14ac:dyDescent="0.3">
      <c r="B45" s="168" t="s">
        <v>215</v>
      </c>
      <c r="C45" s="283" t="s">
        <v>210</v>
      </c>
      <c r="D45" s="283"/>
      <c r="E45" s="283"/>
      <c r="F45" s="283"/>
      <c r="G45" s="283"/>
      <c r="H45" s="283"/>
      <c r="I45" s="283"/>
      <c r="J45" s="35"/>
    </row>
    <row r="46" spans="2:10" x14ac:dyDescent="0.3">
      <c r="B46" s="168" t="s">
        <v>216</v>
      </c>
      <c r="C46" s="283" t="s">
        <v>211</v>
      </c>
      <c r="D46" s="283"/>
      <c r="E46" s="283"/>
      <c r="F46" s="283"/>
      <c r="G46" s="283"/>
      <c r="H46" s="283"/>
      <c r="I46" s="283"/>
      <c r="J46" s="35"/>
    </row>
    <row r="47" spans="2:10" x14ac:dyDescent="0.3">
      <c r="B47" s="168" t="s">
        <v>196</v>
      </c>
      <c r="C47" s="283" t="s">
        <v>252</v>
      </c>
      <c r="D47" s="283"/>
      <c r="E47" s="283"/>
      <c r="F47" s="283"/>
      <c r="G47" s="283"/>
      <c r="H47" s="283"/>
      <c r="I47" s="283"/>
      <c r="J47" s="35"/>
    </row>
    <row r="48" spans="2:10" x14ac:dyDescent="0.3">
      <c r="B48" s="168" t="s">
        <v>197</v>
      </c>
      <c r="C48" s="283" t="s">
        <v>203</v>
      </c>
      <c r="D48" s="283"/>
      <c r="E48" s="283"/>
      <c r="F48" s="283"/>
      <c r="G48" s="283"/>
      <c r="H48" s="283"/>
      <c r="I48" s="283"/>
      <c r="J48" s="35"/>
    </row>
    <row r="49" spans="2:10" x14ac:dyDescent="0.3">
      <c r="B49" s="168" t="s">
        <v>198</v>
      </c>
      <c r="C49" s="283" t="s">
        <v>204</v>
      </c>
      <c r="D49" s="283"/>
      <c r="E49" s="283"/>
      <c r="F49" s="283"/>
      <c r="G49" s="283"/>
      <c r="H49" s="283"/>
      <c r="I49" s="283"/>
      <c r="J49" s="34"/>
    </row>
    <row r="50" spans="2:10" x14ac:dyDescent="0.3">
      <c r="B50" s="168" t="s">
        <v>199</v>
      </c>
      <c r="C50" s="283" t="s">
        <v>205</v>
      </c>
      <c r="D50" s="283"/>
      <c r="E50" s="283"/>
      <c r="F50" s="283"/>
      <c r="G50" s="283"/>
      <c r="H50" s="283"/>
      <c r="I50" s="283"/>
      <c r="J50" s="35"/>
    </row>
    <row r="51" spans="2:10" x14ac:dyDescent="0.3">
      <c r="B51" s="168" t="s">
        <v>200</v>
      </c>
      <c r="C51" s="283" t="s">
        <v>206</v>
      </c>
      <c r="D51" s="283"/>
      <c r="E51" s="283"/>
      <c r="F51" s="283"/>
      <c r="G51" s="283"/>
      <c r="H51" s="283"/>
      <c r="I51" s="283"/>
      <c r="J51" s="35"/>
    </row>
    <row r="52" spans="2:10" x14ac:dyDescent="0.3">
      <c r="B52" s="168" t="s">
        <v>201</v>
      </c>
      <c r="C52" s="283" t="s">
        <v>212</v>
      </c>
      <c r="D52" s="283"/>
      <c r="E52" s="283"/>
      <c r="F52" s="283"/>
      <c r="G52" s="283"/>
      <c r="H52" s="283"/>
      <c r="I52" s="283"/>
      <c r="J52" s="35"/>
    </row>
    <row r="53" spans="2:10" x14ac:dyDescent="0.3">
      <c r="B53" s="168" t="s">
        <v>202</v>
      </c>
      <c r="C53" s="283" t="s">
        <v>253</v>
      </c>
      <c r="D53" s="283"/>
      <c r="E53" s="283"/>
      <c r="F53" s="283"/>
      <c r="G53" s="283"/>
      <c r="H53" s="283"/>
      <c r="I53" s="283"/>
      <c r="J53" s="35"/>
    </row>
    <row r="54" spans="2:10" ht="15" customHeight="1" x14ac:dyDescent="0.3">
      <c r="B54" s="168" t="s">
        <v>213</v>
      </c>
      <c r="C54" s="283" t="s">
        <v>255</v>
      </c>
      <c r="D54" s="283"/>
      <c r="E54" s="283"/>
      <c r="F54" s="283"/>
      <c r="G54" s="283"/>
      <c r="H54" s="283"/>
      <c r="I54" s="283"/>
      <c r="J54" s="35"/>
    </row>
    <row r="55" spans="2:10" ht="14.45" customHeight="1" x14ac:dyDescent="0.3">
      <c r="B55" s="168" t="s">
        <v>217</v>
      </c>
      <c r="C55" s="283" t="s">
        <v>254</v>
      </c>
      <c r="D55" s="283"/>
      <c r="E55" s="283"/>
      <c r="F55" s="283"/>
      <c r="G55" s="283"/>
      <c r="H55" s="283"/>
      <c r="I55" s="283"/>
      <c r="J55" s="35"/>
    </row>
    <row r="56" spans="2:10" ht="14.45" customHeight="1" x14ac:dyDescent="0.3">
      <c r="B56" s="168" t="s">
        <v>218</v>
      </c>
      <c r="C56" s="283" t="s">
        <v>256</v>
      </c>
      <c r="D56" s="283"/>
      <c r="E56" s="283"/>
      <c r="F56" s="283"/>
      <c r="G56" s="283"/>
      <c r="H56" s="283"/>
      <c r="I56" s="283"/>
      <c r="J56" s="35"/>
    </row>
    <row r="57" spans="2:10" ht="14.45" customHeight="1" x14ac:dyDescent="0.3">
      <c r="B57" s="168" t="s">
        <v>219</v>
      </c>
      <c r="C57" s="283" t="s">
        <v>257</v>
      </c>
      <c r="D57" s="283"/>
      <c r="E57" s="283"/>
      <c r="F57" s="283"/>
      <c r="G57" s="283"/>
      <c r="H57" s="283"/>
      <c r="I57" s="283"/>
      <c r="J57" s="35"/>
    </row>
    <row r="58" spans="2:10" ht="14.45" customHeight="1" x14ac:dyDescent="0.3">
      <c r="B58" s="168" t="s">
        <v>220</v>
      </c>
      <c r="C58" s="283" t="s">
        <v>258</v>
      </c>
      <c r="D58" s="283"/>
      <c r="E58" s="283"/>
      <c r="F58" s="283"/>
      <c r="G58" s="283"/>
      <c r="H58" s="283"/>
      <c r="I58" s="283"/>
      <c r="J58" s="35"/>
    </row>
    <row r="59" spans="2:10" x14ac:dyDescent="0.3">
      <c r="J59" s="34"/>
    </row>
    <row r="60" spans="2:10" x14ac:dyDescent="0.3">
      <c r="J60" s="35"/>
    </row>
    <row r="61" spans="2:10" x14ac:dyDescent="0.3">
      <c r="J61" s="35"/>
    </row>
    <row r="62" spans="2:10" x14ac:dyDescent="0.3">
      <c r="J62" s="35"/>
    </row>
    <row r="63" spans="2:10" x14ac:dyDescent="0.3">
      <c r="J63" s="35"/>
    </row>
    <row r="64" spans="2:10" x14ac:dyDescent="0.3">
      <c r="J64" s="35"/>
    </row>
  </sheetData>
  <mergeCells count="36">
    <mergeCell ref="C36:I36"/>
    <mergeCell ref="C37:I37"/>
    <mergeCell ref="C54:I54"/>
    <mergeCell ref="C47:I47"/>
    <mergeCell ref="C58:I58"/>
    <mergeCell ref="C53:I53"/>
    <mergeCell ref="C55:I55"/>
    <mergeCell ref="C56:I56"/>
    <mergeCell ref="C57:I57"/>
    <mergeCell ref="C48:I48"/>
    <mergeCell ref="C49:I49"/>
    <mergeCell ref="C50:I50"/>
    <mergeCell ref="C51:I51"/>
    <mergeCell ref="C52:I52"/>
    <mergeCell ref="C43:I43"/>
    <mergeCell ref="C44:I44"/>
    <mergeCell ref="C45:I45"/>
    <mergeCell ref="C46:I46"/>
    <mergeCell ref="C38:I38"/>
    <mergeCell ref="C39:I39"/>
    <mergeCell ref="C40:I40"/>
    <mergeCell ref="C41:I41"/>
    <mergeCell ref="C42:I42"/>
    <mergeCell ref="C18:J18"/>
    <mergeCell ref="B7:J7"/>
    <mergeCell ref="B9:J9"/>
    <mergeCell ref="B15:J15"/>
    <mergeCell ref="C16:J16"/>
    <mergeCell ref="C17:J17"/>
    <mergeCell ref="B34:J34"/>
    <mergeCell ref="C19:J19"/>
    <mergeCell ref="C21:J21"/>
    <mergeCell ref="C22:J22"/>
    <mergeCell ref="C23:J23"/>
    <mergeCell ref="B28:J28"/>
    <mergeCell ref="D25:F25"/>
  </mergeCells>
  <conditionalFormatting sqref="B31:B32">
    <cfRule type="containsText" dxfId="857" priority="3" operator="containsText" text="ntitulé">
      <formula>NOT(ISERROR(SEARCH("ntitulé",B31)))</formula>
    </cfRule>
    <cfRule type="containsBlanks" dxfId="856" priority="4">
      <formula>LEN(TRIM(B31))=0</formula>
    </cfRule>
  </conditionalFormatting>
  <conditionalFormatting sqref="D25">
    <cfRule type="containsText" dxfId="855" priority="1" operator="containsText" text="ntitulé">
      <formula>NOT(ISERROR(SEARCH("ntitulé",D25)))</formula>
    </cfRule>
    <cfRule type="containsBlanks" dxfId="854" priority="2">
      <formula>LEN(TRIM(D25))=0</formula>
    </cfRule>
  </conditionalFormatting>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43"/>
  <sheetViews>
    <sheetView showGridLines="0" workbookViewId="0">
      <selection activeCell="U28" sqref="U28"/>
    </sheetView>
  </sheetViews>
  <sheetFormatPr baseColWidth="10" defaultColWidth="9.140625" defaultRowHeight="14.25" x14ac:dyDescent="0.2"/>
  <cols>
    <col min="1" max="1" width="2.7109375" style="111" customWidth="1"/>
    <col min="2" max="3" width="1.7109375" style="111" customWidth="1"/>
    <col min="4" max="5" width="5.7109375" style="111" customWidth="1"/>
    <col min="6" max="7" width="7.7109375" style="111" customWidth="1"/>
    <col min="8" max="8" width="18.7109375" style="111" customWidth="1"/>
    <col min="9" max="9" width="18" style="111" customWidth="1"/>
    <col min="10" max="10" width="13.7109375" style="111" customWidth="1"/>
    <col min="11" max="11" width="9.7109375" style="111" customWidth="1"/>
    <col min="12" max="15" width="17.7109375" style="112" customWidth="1"/>
    <col min="16" max="16" width="1.7109375" style="111" customWidth="1"/>
    <col min="17" max="17" width="2.7109375" style="111" customWidth="1"/>
    <col min="18" max="16384" width="9.140625" style="111"/>
  </cols>
  <sheetData>
    <row r="2" spans="1:18" s="4" customFormat="1" ht="29.45" customHeight="1" x14ac:dyDescent="0.3">
      <c r="A2" s="36" t="str">
        <f>TAB00!B44&amp;" : "&amp;TAB00!C44</f>
        <v>TAB4.3 : Tarifs de prélèvement 2021</v>
      </c>
      <c r="B2" s="41"/>
      <c r="C2" s="41"/>
      <c r="D2" s="41"/>
      <c r="E2" s="41"/>
      <c r="F2" s="41"/>
      <c r="G2" s="41"/>
      <c r="H2" s="41"/>
      <c r="I2" s="41"/>
      <c r="J2" s="41"/>
      <c r="K2" s="41"/>
      <c r="L2" s="41"/>
      <c r="M2" s="41"/>
      <c r="N2" s="41"/>
      <c r="O2" s="41"/>
      <c r="P2" s="41"/>
    </row>
    <row r="4" spans="1:18" ht="14.25" customHeight="1" x14ac:dyDescent="0.2"/>
    <row r="5" spans="1:18" ht="8.25" customHeight="1" x14ac:dyDescent="0.2">
      <c r="B5" s="113"/>
      <c r="C5" s="114"/>
      <c r="D5" s="114"/>
      <c r="E5" s="114"/>
      <c r="F5" s="114"/>
      <c r="G5" s="114"/>
      <c r="H5" s="114"/>
      <c r="I5" s="114"/>
      <c r="J5" s="114"/>
      <c r="K5" s="114"/>
      <c r="L5" s="115"/>
      <c r="M5" s="115"/>
      <c r="N5" s="115"/>
      <c r="O5" s="115"/>
      <c r="P5" s="116"/>
      <c r="Q5" s="117"/>
      <c r="R5" s="117"/>
    </row>
    <row r="6" spans="1:18" s="118" customFormat="1" ht="15.75" x14ac:dyDescent="0.25">
      <c r="B6" s="119"/>
      <c r="C6" s="310" t="s">
        <v>186</v>
      </c>
      <c r="D6" s="310"/>
      <c r="E6" s="310"/>
      <c r="F6" s="310"/>
      <c r="G6" s="310"/>
      <c r="H6" s="310"/>
      <c r="I6" s="310"/>
      <c r="J6" s="305" t="s">
        <v>187</v>
      </c>
      <c r="K6" s="305"/>
      <c r="L6" s="305"/>
      <c r="M6" s="306" t="str">
        <f>IF(TAB00!C11=0,"# Nom du GRD",TAB00!C11)</f>
        <v># Nom du GRD</v>
      </c>
      <c r="N6" s="306"/>
      <c r="O6" s="306"/>
      <c r="P6" s="120"/>
      <c r="Q6" s="121"/>
      <c r="R6" s="121"/>
    </row>
    <row r="7" spans="1:18" s="118" customFormat="1" ht="5.0999999999999996" customHeight="1" x14ac:dyDescent="0.25">
      <c r="B7" s="119"/>
      <c r="C7" s="122"/>
      <c r="D7" s="123"/>
      <c r="E7" s="122"/>
      <c r="F7" s="122"/>
      <c r="G7" s="122"/>
      <c r="H7" s="122"/>
      <c r="I7" s="122"/>
      <c r="J7" s="122"/>
      <c r="K7" s="122"/>
      <c r="L7" s="124"/>
      <c r="M7" s="124"/>
      <c r="N7" s="124"/>
      <c r="O7" s="124"/>
      <c r="P7" s="120"/>
      <c r="Q7" s="121"/>
      <c r="R7" s="121"/>
    </row>
    <row r="8" spans="1:18" s="118" customFormat="1" ht="15" customHeight="1" x14ac:dyDescent="0.2">
      <c r="B8" s="119"/>
      <c r="C8" s="307" t="s">
        <v>188</v>
      </c>
      <c r="D8" s="307"/>
      <c r="E8" s="307"/>
      <c r="F8" s="307"/>
      <c r="G8" s="308" t="str">
        <f>"du 01.01.20"&amp;RIGHT(A2,2)&amp;" au 31.12.20"&amp;RIGHT(A2,2)</f>
        <v>du 01.01.2021 au 31.12.2021</v>
      </c>
      <c r="H8" s="308"/>
      <c r="I8" s="125"/>
      <c r="J8" s="122"/>
      <c r="K8" s="122"/>
      <c r="L8" s="124"/>
      <c r="M8" s="124"/>
      <c r="N8" s="124"/>
      <c r="O8" s="124"/>
      <c r="P8" s="120"/>
      <c r="Q8" s="121"/>
      <c r="R8" s="121"/>
    </row>
    <row r="9" spans="1:18" ht="15" customHeight="1" thickBot="1" x14ac:dyDescent="0.25">
      <c r="B9" s="126"/>
      <c r="C9" s="79"/>
      <c r="D9" s="127"/>
      <c r="E9" s="79"/>
      <c r="F9" s="79"/>
      <c r="G9" s="79"/>
      <c r="H9" s="79"/>
      <c r="I9" s="79"/>
      <c r="J9" s="79"/>
      <c r="K9" s="79"/>
      <c r="L9" s="103"/>
      <c r="M9" s="103"/>
      <c r="N9" s="103"/>
      <c r="O9" s="103"/>
      <c r="P9" s="128"/>
      <c r="Q9" s="117"/>
      <c r="R9" s="117"/>
    </row>
    <row r="10" spans="1:18" ht="30.75" customHeight="1" thickBot="1" x14ac:dyDescent="0.25">
      <c r="B10" s="126"/>
      <c r="C10" s="69"/>
      <c r="D10" s="70"/>
      <c r="E10" s="70"/>
      <c r="F10" s="70"/>
      <c r="G10" s="70"/>
      <c r="H10" s="70"/>
      <c r="I10" s="70"/>
      <c r="J10" s="71"/>
      <c r="K10" s="72" t="s">
        <v>166</v>
      </c>
      <c r="L10" s="73" t="s">
        <v>5</v>
      </c>
      <c r="M10" s="74" t="s">
        <v>6</v>
      </c>
      <c r="N10" s="75" t="s">
        <v>7</v>
      </c>
      <c r="O10" s="76" t="s">
        <v>8</v>
      </c>
      <c r="P10" s="128"/>
      <c r="Q10" s="117"/>
      <c r="R10" s="117"/>
    </row>
    <row r="11" spans="1:18" x14ac:dyDescent="0.2">
      <c r="B11" s="126"/>
      <c r="C11" s="77"/>
      <c r="D11" s="78" t="s">
        <v>11</v>
      </c>
      <c r="E11" s="78"/>
      <c r="F11" s="78"/>
      <c r="G11" s="78"/>
      <c r="H11" s="79"/>
      <c r="I11" s="79"/>
      <c r="J11" s="80"/>
      <c r="K11" s="80"/>
      <c r="L11" s="81"/>
      <c r="M11" s="82"/>
      <c r="N11" s="82"/>
      <c r="O11" s="82"/>
      <c r="P11" s="128"/>
      <c r="Q11" s="117"/>
      <c r="R11" s="117"/>
    </row>
    <row r="12" spans="1:18" x14ac:dyDescent="0.2">
      <c r="B12" s="126"/>
      <c r="C12" s="77"/>
      <c r="D12" s="78"/>
      <c r="E12" s="78" t="s">
        <v>12</v>
      </c>
      <c r="F12" s="78"/>
      <c r="G12" s="78"/>
      <c r="H12" s="79"/>
      <c r="I12" s="79"/>
      <c r="J12" s="80"/>
      <c r="K12" s="80"/>
      <c r="L12" s="83"/>
      <c r="M12" s="84"/>
      <c r="N12" s="84"/>
      <c r="O12" s="84"/>
      <c r="P12" s="128"/>
      <c r="Q12" s="117"/>
      <c r="R12" s="117"/>
    </row>
    <row r="13" spans="1:18" x14ac:dyDescent="0.2">
      <c r="B13" s="126"/>
      <c r="C13" s="77"/>
      <c r="D13" s="79"/>
      <c r="E13" s="79"/>
      <c r="F13" s="85" t="s">
        <v>13</v>
      </c>
      <c r="G13" s="86"/>
      <c r="H13" s="79"/>
      <c r="I13" s="79"/>
      <c r="J13" s="80"/>
      <c r="K13" s="87"/>
      <c r="L13" s="88"/>
      <c r="M13" s="88"/>
      <c r="N13" s="88"/>
      <c r="O13" s="88"/>
      <c r="P13" s="128"/>
      <c r="Q13" s="117"/>
      <c r="R13" s="117"/>
    </row>
    <row r="14" spans="1:18" x14ac:dyDescent="0.2">
      <c r="B14" s="126"/>
      <c r="C14" s="77"/>
      <c r="D14" s="79"/>
      <c r="E14" s="79"/>
      <c r="F14" s="79"/>
      <c r="G14" s="89" t="s">
        <v>167</v>
      </c>
      <c r="H14" s="90"/>
      <c r="I14" s="90"/>
      <c r="J14" s="91" t="s">
        <v>168</v>
      </c>
      <c r="K14" s="92" t="s">
        <v>169</v>
      </c>
      <c r="L14" s="237" t="s">
        <v>170</v>
      </c>
      <c r="M14" s="238" t="s">
        <v>170</v>
      </c>
      <c r="N14" s="238" t="s">
        <v>170</v>
      </c>
      <c r="O14" s="238"/>
      <c r="P14" s="128"/>
      <c r="Q14" s="117"/>
      <c r="R14" s="117"/>
    </row>
    <row r="15" spans="1:18" x14ac:dyDescent="0.2">
      <c r="B15" s="126"/>
      <c r="C15" s="77"/>
      <c r="D15" s="79"/>
      <c r="E15" s="79"/>
      <c r="F15" s="85" t="s">
        <v>158</v>
      </c>
      <c r="G15" s="79"/>
      <c r="H15" s="79"/>
      <c r="I15" s="79"/>
      <c r="J15" s="80"/>
      <c r="K15" s="92"/>
      <c r="L15" s="237"/>
      <c r="M15" s="238"/>
      <c r="N15" s="238"/>
      <c r="O15" s="238"/>
      <c r="P15" s="128"/>
      <c r="Q15" s="117"/>
      <c r="R15" s="117"/>
    </row>
    <row r="16" spans="1:18" x14ac:dyDescent="0.2">
      <c r="B16" s="126"/>
      <c r="C16" s="77"/>
      <c r="D16" s="79"/>
      <c r="E16" s="79"/>
      <c r="F16" s="85"/>
      <c r="G16" s="89" t="s">
        <v>171</v>
      </c>
      <c r="H16" s="90"/>
      <c r="I16" s="90"/>
      <c r="J16" s="91" t="s">
        <v>172</v>
      </c>
      <c r="K16" s="92" t="s">
        <v>169</v>
      </c>
      <c r="L16" s="238"/>
      <c r="M16" s="238"/>
      <c r="N16" s="238" t="s">
        <v>170</v>
      </c>
      <c r="O16" s="238" t="s">
        <v>170</v>
      </c>
      <c r="P16" s="128"/>
      <c r="Q16" s="117"/>
      <c r="R16" s="117"/>
    </row>
    <row r="17" spans="2:18" x14ac:dyDescent="0.2">
      <c r="B17" s="126"/>
      <c r="C17" s="77"/>
      <c r="D17" s="79"/>
      <c r="E17" s="78" t="s">
        <v>14</v>
      </c>
      <c r="F17" s="85"/>
      <c r="G17" s="95"/>
      <c r="H17" s="96"/>
      <c r="I17" s="96"/>
      <c r="J17" s="97" t="s">
        <v>173</v>
      </c>
      <c r="K17" s="98" t="s">
        <v>169</v>
      </c>
      <c r="L17" s="247" t="s">
        <v>170</v>
      </c>
      <c r="M17" s="248" t="s">
        <v>170</v>
      </c>
      <c r="N17" s="248" t="s">
        <v>170</v>
      </c>
      <c r="O17" s="249" t="s">
        <v>170</v>
      </c>
      <c r="P17" s="128"/>
      <c r="Q17" s="117"/>
      <c r="R17" s="117"/>
    </row>
    <row r="18" spans="2:18" x14ac:dyDescent="0.2">
      <c r="B18" s="126"/>
      <c r="C18" s="77"/>
      <c r="D18" s="79"/>
      <c r="E18" s="78" t="s">
        <v>15</v>
      </c>
      <c r="F18" s="86"/>
      <c r="G18" s="79"/>
      <c r="H18" s="79"/>
      <c r="I18" s="79"/>
      <c r="J18" s="80"/>
      <c r="K18" s="92"/>
      <c r="L18" s="237"/>
      <c r="M18" s="238"/>
      <c r="N18" s="238"/>
      <c r="O18" s="238"/>
      <c r="P18" s="128"/>
      <c r="Q18" s="117"/>
      <c r="R18" s="117"/>
    </row>
    <row r="19" spans="2:18" x14ac:dyDescent="0.2">
      <c r="B19" s="126"/>
      <c r="C19" s="77"/>
      <c r="D19" s="79"/>
      <c r="E19" s="78"/>
      <c r="F19" s="86"/>
      <c r="G19" s="89" t="s">
        <v>152</v>
      </c>
      <c r="H19" s="90"/>
      <c r="I19" s="90"/>
      <c r="J19" s="91" t="s">
        <v>174</v>
      </c>
      <c r="K19" s="92" t="s">
        <v>169</v>
      </c>
      <c r="L19" s="237"/>
      <c r="M19" s="237"/>
      <c r="N19" s="237"/>
      <c r="O19" s="238" t="s">
        <v>170</v>
      </c>
      <c r="P19" s="128"/>
      <c r="Q19" s="117"/>
      <c r="R19" s="117"/>
    </row>
    <row r="20" spans="2:18" x14ac:dyDescent="0.2">
      <c r="B20" s="126"/>
      <c r="C20" s="77"/>
      <c r="D20" s="79"/>
      <c r="E20" s="79"/>
      <c r="F20" s="79"/>
      <c r="G20" s="89" t="s">
        <v>153</v>
      </c>
      <c r="H20" s="90"/>
      <c r="I20" s="90"/>
      <c r="J20" s="91" t="s">
        <v>174</v>
      </c>
      <c r="K20" s="98" t="s">
        <v>169</v>
      </c>
      <c r="L20" s="239" t="s">
        <v>170</v>
      </c>
      <c r="M20" s="238" t="s">
        <v>170</v>
      </c>
      <c r="N20" s="238" t="s">
        <v>170</v>
      </c>
      <c r="O20" s="238" t="s">
        <v>170</v>
      </c>
      <c r="P20" s="128"/>
      <c r="Q20" s="117"/>
      <c r="R20" s="117"/>
    </row>
    <row r="21" spans="2:18" x14ac:dyDescent="0.2">
      <c r="B21" s="126"/>
      <c r="C21" s="77"/>
      <c r="D21" s="79"/>
      <c r="E21" s="79"/>
      <c r="F21" s="79"/>
      <c r="G21" s="95" t="s">
        <v>16</v>
      </c>
      <c r="H21" s="96"/>
      <c r="I21" s="96"/>
      <c r="J21" s="97" t="s">
        <v>174</v>
      </c>
      <c r="K21" s="98" t="s">
        <v>169</v>
      </c>
      <c r="L21" s="239" t="s">
        <v>170</v>
      </c>
      <c r="M21" s="238" t="s">
        <v>170</v>
      </c>
      <c r="N21" s="238" t="s">
        <v>170</v>
      </c>
      <c r="O21" s="238" t="s">
        <v>170</v>
      </c>
      <c r="P21" s="128"/>
      <c r="Q21" s="117"/>
      <c r="R21" s="117"/>
    </row>
    <row r="22" spans="2:18" x14ac:dyDescent="0.2">
      <c r="B22" s="126"/>
      <c r="C22" s="77"/>
      <c r="D22" s="79"/>
      <c r="E22" s="79"/>
      <c r="F22" s="79"/>
      <c r="G22" s="95" t="s">
        <v>154</v>
      </c>
      <c r="H22" s="96"/>
      <c r="I22" s="96"/>
      <c r="J22" s="97" t="s">
        <v>174</v>
      </c>
      <c r="K22" s="92" t="s">
        <v>169</v>
      </c>
      <c r="L22" s="237"/>
      <c r="M22" s="237"/>
      <c r="N22" s="237"/>
      <c r="O22" s="238" t="s">
        <v>170</v>
      </c>
      <c r="P22" s="128"/>
      <c r="Q22" s="117"/>
      <c r="R22" s="117"/>
    </row>
    <row r="23" spans="2:18" x14ac:dyDescent="0.2">
      <c r="B23" s="126"/>
      <c r="C23" s="77"/>
      <c r="D23" s="79"/>
      <c r="E23" s="79"/>
      <c r="F23" s="79"/>
      <c r="G23" s="99"/>
      <c r="H23" s="79"/>
      <c r="I23" s="79"/>
      <c r="J23" s="80"/>
      <c r="K23" s="92"/>
      <c r="L23" s="237"/>
      <c r="M23" s="238"/>
      <c r="N23" s="238"/>
      <c r="O23" s="238"/>
      <c r="P23" s="128"/>
      <c r="Q23" s="117"/>
      <c r="R23" s="117"/>
    </row>
    <row r="24" spans="2:18" x14ac:dyDescent="0.2">
      <c r="B24" s="126"/>
      <c r="C24" s="77"/>
      <c r="D24" s="100" t="s">
        <v>175</v>
      </c>
      <c r="E24" s="100"/>
      <c r="F24" s="79"/>
      <c r="G24" s="95"/>
      <c r="H24" s="95"/>
      <c r="I24" s="95"/>
      <c r="J24" s="97" t="s">
        <v>174</v>
      </c>
      <c r="K24" s="92" t="s">
        <v>176</v>
      </c>
      <c r="L24" s="237" t="s">
        <v>170</v>
      </c>
      <c r="M24" s="238" t="s">
        <v>170</v>
      </c>
      <c r="N24" s="238" t="s">
        <v>170</v>
      </c>
      <c r="O24" s="238" t="s">
        <v>170</v>
      </c>
      <c r="P24" s="128"/>
      <c r="Q24" s="117"/>
      <c r="R24" s="117"/>
    </row>
    <row r="25" spans="2:18" x14ac:dyDescent="0.2">
      <c r="B25" s="126"/>
      <c r="C25" s="77"/>
      <c r="D25" s="100"/>
      <c r="E25" s="100"/>
      <c r="F25" s="79"/>
      <c r="G25" s="79"/>
      <c r="H25" s="79"/>
      <c r="I25" s="79"/>
      <c r="J25" s="80"/>
      <c r="K25" s="92"/>
      <c r="L25" s="237"/>
      <c r="M25" s="238"/>
      <c r="N25" s="238"/>
      <c r="O25" s="238"/>
      <c r="P25" s="128"/>
      <c r="Q25" s="117"/>
      <c r="R25" s="117"/>
    </row>
    <row r="26" spans="2:18" x14ac:dyDescent="0.2">
      <c r="B26" s="126"/>
      <c r="C26" s="77"/>
      <c r="D26" s="100" t="s">
        <v>177</v>
      </c>
      <c r="E26" s="100"/>
      <c r="F26" s="79"/>
      <c r="G26" s="79"/>
      <c r="H26" s="79"/>
      <c r="I26" s="79"/>
      <c r="J26" s="80"/>
      <c r="K26" s="92"/>
      <c r="L26" s="237"/>
      <c r="M26" s="238"/>
      <c r="N26" s="238"/>
      <c r="O26" s="238"/>
      <c r="P26" s="128"/>
      <c r="Q26" s="117"/>
      <c r="R26" s="117"/>
    </row>
    <row r="27" spans="2:18" x14ac:dyDescent="0.2">
      <c r="B27" s="126"/>
      <c r="C27" s="77"/>
      <c r="D27" s="100"/>
      <c r="E27" s="100"/>
      <c r="F27" s="79"/>
      <c r="G27" s="95" t="s">
        <v>178</v>
      </c>
      <c r="H27" s="96"/>
      <c r="I27" s="96"/>
      <c r="J27" s="97" t="s">
        <v>174</v>
      </c>
      <c r="K27" s="92" t="s">
        <v>179</v>
      </c>
      <c r="L27" s="237" t="s">
        <v>170</v>
      </c>
      <c r="M27" s="238" t="s">
        <v>170</v>
      </c>
      <c r="N27" s="238" t="s">
        <v>170</v>
      </c>
      <c r="O27" s="238" t="s">
        <v>170</v>
      </c>
      <c r="P27" s="128"/>
      <c r="Q27" s="117"/>
      <c r="R27" s="117"/>
    </row>
    <row r="28" spans="2:18" x14ac:dyDescent="0.2">
      <c r="B28" s="126"/>
      <c r="C28" s="77"/>
      <c r="D28" s="100"/>
      <c r="E28" s="100"/>
      <c r="F28" s="79"/>
      <c r="G28" s="95" t="s">
        <v>180</v>
      </c>
      <c r="H28" s="96"/>
      <c r="I28" s="96"/>
      <c r="J28" s="97" t="s">
        <v>174</v>
      </c>
      <c r="K28" s="92" t="s">
        <v>181</v>
      </c>
      <c r="L28" s="237" t="s">
        <v>170</v>
      </c>
      <c r="M28" s="238" t="s">
        <v>170</v>
      </c>
      <c r="N28" s="238" t="s">
        <v>170</v>
      </c>
      <c r="O28" s="238" t="s">
        <v>170</v>
      </c>
      <c r="P28" s="128"/>
      <c r="Q28" s="117"/>
      <c r="R28" s="117"/>
    </row>
    <row r="29" spans="2:18" ht="15" customHeight="1" thickBot="1" x14ac:dyDescent="0.25">
      <c r="B29" s="126"/>
      <c r="C29" s="77"/>
      <c r="D29" s="100"/>
      <c r="E29" s="100"/>
      <c r="F29" s="79"/>
      <c r="G29" s="95" t="s">
        <v>182</v>
      </c>
      <c r="H29" s="96"/>
      <c r="I29" s="96"/>
      <c r="J29" s="97" t="s">
        <v>174</v>
      </c>
      <c r="K29" s="101" t="s">
        <v>183</v>
      </c>
      <c r="L29" s="240" t="s">
        <v>170</v>
      </c>
      <c r="M29" s="241" t="s">
        <v>170</v>
      </c>
      <c r="N29" s="241" t="s">
        <v>170</v>
      </c>
      <c r="O29" s="241" t="s">
        <v>170</v>
      </c>
      <c r="P29" s="128"/>
      <c r="Q29" s="117"/>
      <c r="R29" s="117"/>
    </row>
    <row r="30" spans="2:18" ht="15" thickBot="1" x14ac:dyDescent="0.25">
      <c r="B30" s="126"/>
      <c r="C30" s="77"/>
      <c r="D30" s="100"/>
      <c r="E30" s="100"/>
      <c r="F30" s="79"/>
      <c r="G30" s="79"/>
      <c r="H30" s="79"/>
      <c r="I30" s="79"/>
      <c r="J30" s="79"/>
      <c r="K30" s="102"/>
      <c r="L30" s="242"/>
      <c r="M30" s="242"/>
      <c r="N30" s="242"/>
      <c r="O30" s="243"/>
      <c r="P30" s="128"/>
      <c r="Q30" s="117"/>
      <c r="R30" s="117"/>
    </row>
    <row r="31" spans="2:18" ht="15" thickBot="1" x14ac:dyDescent="0.25">
      <c r="B31" s="126"/>
      <c r="C31" s="77"/>
      <c r="D31" s="104" t="s">
        <v>156</v>
      </c>
      <c r="E31" s="100"/>
      <c r="F31" s="79"/>
      <c r="G31" s="89"/>
      <c r="H31" s="90"/>
      <c r="I31" s="90"/>
      <c r="J31" s="91" t="s">
        <v>174</v>
      </c>
      <c r="K31" s="105" t="s">
        <v>169</v>
      </c>
      <c r="L31" s="244" t="s">
        <v>170</v>
      </c>
      <c r="M31" s="245" t="s">
        <v>170</v>
      </c>
      <c r="N31" s="245" t="s">
        <v>170</v>
      </c>
      <c r="O31" s="245" t="s">
        <v>170</v>
      </c>
      <c r="P31" s="128"/>
      <c r="Q31" s="117"/>
      <c r="R31" s="117"/>
    </row>
    <row r="32" spans="2:18" ht="15" thickBot="1" x14ac:dyDescent="0.25">
      <c r="B32" s="126"/>
      <c r="C32" s="77"/>
      <c r="D32" s="79"/>
      <c r="E32" s="79"/>
      <c r="F32" s="79"/>
      <c r="G32" s="79"/>
      <c r="H32" s="79"/>
      <c r="I32" s="79"/>
      <c r="J32" s="79"/>
      <c r="K32" s="106"/>
      <c r="L32" s="246"/>
      <c r="M32" s="242"/>
      <c r="N32" s="242"/>
      <c r="O32" s="243"/>
      <c r="P32" s="128"/>
      <c r="Q32" s="117"/>
      <c r="R32" s="117"/>
    </row>
    <row r="33" spans="2:18" ht="15" thickBot="1" x14ac:dyDescent="0.25">
      <c r="B33" s="126"/>
      <c r="C33" s="77"/>
      <c r="D33" s="104" t="s">
        <v>157</v>
      </c>
      <c r="E33" s="79"/>
      <c r="F33" s="79"/>
      <c r="G33" s="79"/>
      <c r="H33" s="79"/>
      <c r="I33" s="90"/>
      <c r="J33" s="91" t="s">
        <v>184</v>
      </c>
      <c r="K33" s="105" t="s">
        <v>185</v>
      </c>
      <c r="L33" s="244" t="s">
        <v>170</v>
      </c>
      <c r="M33" s="245" t="s">
        <v>170</v>
      </c>
      <c r="N33" s="245" t="s">
        <v>170</v>
      </c>
      <c r="O33" s="245"/>
      <c r="P33" s="128"/>
      <c r="Q33" s="117"/>
      <c r="R33" s="117"/>
    </row>
    <row r="34" spans="2:18" ht="15" thickBot="1" x14ac:dyDescent="0.25">
      <c r="B34" s="126"/>
      <c r="C34" s="107"/>
      <c r="D34" s="108"/>
      <c r="E34" s="108"/>
      <c r="F34" s="108"/>
      <c r="G34" s="109"/>
      <c r="H34" s="108"/>
      <c r="I34" s="108"/>
      <c r="J34" s="108"/>
      <c r="K34" s="102"/>
      <c r="L34" s="74"/>
      <c r="M34" s="74"/>
      <c r="N34" s="74"/>
      <c r="O34" s="110"/>
      <c r="P34" s="128"/>
      <c r="Q34" s="117"/>
      <c r="R34" s="117"/>
    </row>
    <row r="35" spans="2:18" ht="11.25" customHeight="1" x14ac:dyDescent="0.2">
      <c r="B35" s="129"/>
      <c r="C35" s="130"/>
      <c r="D35" s="130"/>
      <c r="E35" s="130"/>
      <c r="F35" s="130"/>
      <c r="G35" s="130"/>
      <c r="H35" s="130"/>
      <c r="I35" s="130"/>
      <c r="J35" s="130"/>
      <c r="K35" s="130"/>
      <c r="L35" s="131"/>
      <c r="M35" s="131"/>
      <c r="N35" s="131"/>
      <c r="O35" s="131"/>
      <c r="P35" s="132"/>
      <c r="Q35" s="117"/>
      <c r="R35" s="117"/>
    </row>
    <row r="36" spans="2:18" x14ac:dyDescent="0.2">
      <c r="B36" s="117"/>
      <c r="C36" s="117"/>
      <c r="D36" s="133"/>
      <c r="E36" s="133"/>
      <c r="F36" s="117"/>
      <c r="G36" s="117"/>
      <c r="H36" s="79"/>
      <c r="I36" s="79"/>
      <c r="J36" s="117"/>
      <c r="K36" s="117"/>
      <c r="L36" s="134"/>
      <c r="M36" s="134"/>
      <c r="N36" s="134"/>
      <c r="O36" s="134"/>
      <c r="P36" s="117"/>
      <c r="Q36" s="117"/>
      <c r="R36" s="117"/>
    </row>
    <row r="37" spans="2:18" ht="15" customHeight="1" x14ac:dyDescent="0.2">
      <c r="B37" s="135"/>
      <c r="C37" s="136"/>
      <c r="D37" s="309" t="s">
        <v>189</v>
      </c>
      <c r="E37" s="309"/>
      <c r="F37" s="309"/>
      <c r="G37" s="309"/>
      <c r="H37" s="309"/>
      <c r="I37" s="309"/>
      <c r="J37" s="137"/>
      <c r="K37" s="137"/>
      <c r="L37" s="137"/>
      <c r="M37" s="138"/>
      <c r="N37" s="138"/>
      <c r="O37" s="138"/>
      <c r="P37" s="139"/>
      <c r="Q37" s="117"/>
      <c r="R37" s="117"/>
    </row>
    <row r="38" spans="2:18" x14ac:dyDescent="0.2">
      <c r="B38" s="126"/>
      <c r="C38" s="79"/>
      <c r="D38" s="140"/>
      <c r="E38" s="140"/>
      <c r="F38" s="140"/>
      <c r="G38" s="140"/>
      <c r="H38" s="140"/>
      <c r="I38" s="140"/>
      <c r="J38" s="140"/>
      <c r="K38" s="140"/>
      <c r="L38" s="140"/>
      <c r="M38" s="103"/>
      <c r="N38" s="103"/>
      <c r="O38" s="103"/>
      <c r="P38" s="128"/>
      <c r="Q38" s="117"/>
      <c r="R38" s="117"/>
    </row>
    <row r="39" spans="2:18" x14ac:dyDescent="0.2">
      <c r="B39" s="126"/>
      <c r="C39" s="79"/>
      <c r="D39" s="79"/>
      <c r="E39" s="79"/>
      <c r="F39" s="79"/>
      <c r="G39" s="79"/>
      <c r="H39" s="79"/>
      <c r="I39" s="79"/>
      <c r="J39" s="79"/>
      <c r="K39" s="79"/>
      <c r="L39" s="103"/>
      <c r="M39" s="103"/>
      <c r="N39" s="103"/>
      <c r="O39" s="103"/>
      <c r="P39" s="128"/>
      <c r="Q39" s="117"/>
      <c r="R39" s="117"/>
    </row>
    <row r="40" spans="2:18" x14ac:dyDescent="0.2">
      <c r="B40" s="126"/>
      <c r="C40" s="79"/>
      <c r="D40" s="79"/>
      <c r="E40" s="79"/>
      <c r="F40" s="79"/>
      <c r="G40" s="79"/>
      <c r="H40" s="79"/>
      <c r="I40" s="79"/>
      <c r="J40" s="79"/>
      <c r="K40" s="79"/>
      <c r="L40" s="103"/>
      <c r="M40" s="103"/>
      <c r="N40" s="103"/>
      <c r="O40" s="103"/>
      <c r="P40" s="128"/>
      <c r="Q40" s="117"/>
      <c r="R40" s="117"/>
    </row>
    <row r="41" spans="2:18" x14ac:dyDescent="0.2">
      <c r="B41" s="141"/>
      <c r="C41" s="142"/>
      <c r="D41" s="142"/>
      <c r="E41" s="142"/>
      <c r="F41" s="142"/>
      <c r="G41" s="142"/>
      <c r="H41" s="142"/>
      <c r="I41" s="142"/>
      <c r="J41" s="142"/>
      <c r="K41" s="142"/>
      <c r="L41" s="143"/>
      <c r="M41" s="143"/>
      <c r="N41" s="143"/>
      <c r="O41" s="143"/>
      <c r="P41" s="144"/>
    </row>
    <row r="42" spans="2:18" x14ac:dyDescent="0.2">
      <c r="B42" s="141"/>
      <c r="C42" s="142"/>
      <c r="D42" s="142"/>
      <c r="E42" s="142"/>
      <c r="F42" s="142"/>
      <c r="G42" s="142"/>
      <c r="H42" s="142"/>
      <c r="I42" s="142"/>
      <c r="J42" s="142"/>
      <c r="K42" s="142"/>
      <c r="L42" s="143"/>
      <c r="M42" s="143"/>
      <c r="N42" s="143"/>
      <c r="O42" s="143"/>
      <c r="P42" s="144"/>
    </row>
    <row r="43" spans="2:18" x14ac:dyDescent="0.2">
      <c r="B43" s="145"/>
      <c r="C43" s="146"/>
      <c r="D43" s="146"/>
      <c r="E43" s="146"/>
      <c r="F43" s="146"/>
      <c r="G43" s="146"/>
      <c r="H43" s="146"/>
      <c r="I43" s="146"/>
      <c r="J43" s="146"/>
      <c r="K43" s="146"/>
      <c r="L43" s="147"/>
      <c r="M43" s="147"/>
      <c r="N43" s="147"/>
      <c r="O43" s="147"/>
      <c r="P43" s="148"/>
    </row>
  </sheetData>
  <mergeCells count="6">
    <mergeCell ref="D37:I37"/>
    <mergeCell ref="C6:I6"/>
    <mergeCell ref="J6:L6"/>
    <mergeCell ref="M6:O6"/>
    <mergeCell ref="C8:F8"/>
    <mergeCell ref="G8:H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43"/>
  <sheetViews>
    <sheetView showGridLines="0" topLeftCell="A13" workbookViewId="0">
      <selection activeCell="T25" sqref="T25"/>
    </sheetView>
  </sheetViews>
  <sheetFormatPr baseColWidth="10" defaultColWidth="9.140625" defaultRowHeight="14.25" x14ac:dyDescent="0.2"/>
  <cols>
    <col min="1" max="1" width="2.7109375" style="111" customWidth="1"/>
    <col min="2" max="3" width="1.7109375" style="111" customWidth="1"/>
    <col min="4" max="5" width="5.7109375" style="111" customWidth="1"/>
    <col min="6" max="7" width="7.7109375" style="111" customWidth="1"/>
    <col min="8" max="8" width="18.7109375" style="111" customWidth="1"/>
    <col min="9" max="9" width="18" style="111" customWidth="1"/>
    <col min="10" max="10" width="13.7109375" style="111" customWidth="1"/>
    <col min="11" max="11" width="9.7109375" style="111" customWidth="1"/>
    <col min="12" max="15" width="17.7109375" style="112" customWidth="1"/>
    <col min="16" max="16" width="1.7109375" style="111" customWidth="1"/>
    <col min="17" max="17" width="2.7109375" style="111" customWidth="1"/>
    <col min="18" max="16384" width="9.140625" style="111"/>
  </cols>
  <sheetData>
    <row r="2" spans="1:18" s="4" customFormat="1" ht="29.45" customHeight="1" x14ac:dyDescent="0.3">
      <c r="A2" s="36" t="str">
        <f>TAB00!B45&amp;" : "&amp;TAB00!C45</f>
        <v>TAB4.4 : Tarifs de prélèvement 2022</v>
      </c>
      <c r="B2" s="41"/>
      <c r="C2" s="41"/>
      <c r="D2" s="41"/>
      <c r="E2" s="41"/>
      <c r="F2" s="41"/>
      <c r="G2" s="41"/>
      <c r="H2" s="41"/>
      <c r="I2" s="41"/>
      <c r="J2" s="41"/>
      <c r="K2" s="41"/>
      <c r="L2" s="41"/>
      <c r="M2" s="41"/>
      <c r="N2" s="41"/>
      <c r="O2" s="41"/>
      <c r="P2" s="41"/>
    </row>
    <row r="4" spans="1:18" ht="14.25" customHeight="1" x14ac:dyDescent="0.2"/>
    <row r="5" spans="1:18" ht="8.25" customHeight="1" x14ac:dyDescent="0.2">
      <c r="B5" s="113"/>
      <c r="C5" s="114"/>
      <c r="D5" s="114"/>
      <c r="E5" s="114"/>
      <c r="F5" s="114"/>
      <c r="G5" s="114"/>
      <c r="H5" s="114"/>
      <c r="I5" s="114"/>
      <c r="J5" s="114"/>
      <c r="K5" s="114"/>
      <c r="L5" s="115"/>
      <c r="M5" s="115"/>
      <c r="N5" s="115"/>
      <c r="O5" s="115"/>
      <c r="P5" s="116"/>
      <c r="Q5" s="117"/>
      <c r="R5" s="117"/>
    </row>
    <row r="6" spans="1:18" s="118" customFormat="1" ht="15.75" x14ac:dyDescent="0.25">
      <c r="B6" s="119"/>
      <c r="C6" s="310" t="s">
        <v>186</v>
      </c>
      <c r="D6" s="310"/>
      <c r="E6" s="310"/>
      <c r="F6" s="310"/>
      <c r="G6" s="310"/>
      <c r="H6" s="310"/>
      <c r="I6" s="310"/>
      <c r="J6" s="305" t="s">
        <v>187</v>
      </c>
      <c r="K6" s="305"/>
      <c r="L6" s="305"/>
      <c r="M6" s="306" t="str">
        <f>IF(TAB00!C11=0,"# Nom du GRD",TAB00!C11)</f>
        <v># Nom du GRD</v>
      </c>
      <c r="N6" s="306"/>
      <c r="O6" s="306"/>
      <c r="P6" s="120"/>
      <c r="Q6" s="121"/>
      <c r="R6" s="121"/>
    </row>
    <row r="7" spans="1:18" s="118" customFormat="1" ht="5.0999999999999996" customHeight="1" x14ac:dyDescent="0.25">
      <c r="B7" s="119"/>
      <c r="C7" s="122"/>
      <c r="D7" s="123"/>
      <c r="E7" s="122"/>
      <c r="F7" s="122"/>
      <c r="G7" s="122"/>
      <c r="H7" s="122"/>
      <c r="I7" s="122"/>
      <c r="J7" s="122"/>
      <c r="K7" s="122"/>
      <c r="L7" s="124"/>
      <c r="M7" s="124"/>
      <c r="N7" s="124"/>
      <c r="O7" s="124"/>
      <c r="P7" s="120"/>
      <c r="Q7" s="121"/>
      <c r="R7" s="121"/>
    </row>
    <row r="8" spans="1:18" s="118" customFormat="1" ht="15" customHeight="1" x14ac:dyDescent="0.2">
      <c r="B8" s="119"/>
      <c r="C8" s="307" t="s">
        <v>188</v>
      </c>
      <c r="D8" s="307"/>
      <c r="E8" s="307"/>
      <c r="F8" s="307"/>
      <c r="G8" s="308" t="str">
        <f>"du 01.01.20"&amp;RIGHT(A2,2)&amp;" au 31.12.20"&amp;RIGHT(A2,2)</f>
        <v>du 01.01.2022 au 31.12.2022</v>
      </c>
      <c r="H8" s="308"/>
      <c r="I8" s="125"/>
      <c r="J8" s="122"/>
      <c r="K8" s="122"/>
      <c r="L8" s="124"/>
      <c r="M8" s="124"/>
      <c r="N8" s="124"/>
      <c r="O8" s="124"/>
      <c r="P8" s="120"/>
      <c r="Q8" s="121"/>
      <c r="R8" s="121"/>
    </row>
    <row r="9" spans="1:18" ht="15" customHeight="1" thickBot="1" x14ac:dyDescent="0.25">
      <c r="B9" s="126"/>
      <c r="C9" s="79"/>
      <c r="D9" s="127"/>
      <c r="E9" s="79"/>
      <c r="F9" s="79"/>
      <c r="G9" s="79"/>
      <c r="H9" s="79"/>
      <c r="I9" s="79"/>
      <c r="J9" s="79"/>
      <c r="K9" s="79"/>
      <c r="L9" s="103"/>
      <c r="M9" s="103"/>
      <c r="N9" s="103"/>
      <c r="O9" s="103"/>
      <c r="P9" s="128"/>
      <c r="Q9" s="117"/>
      <c r="R9" s="117"/>
    </row>
    <row r="10" spans="1:18" ht="30.75" customHeight="1" thickBot="1" x14ac:dyDescent="0.25">
      <c r="B10" s="126"/>
      <c r="C10" s="69"/>
      <c r="D10" s="70"/>
      <c r="E10" s="70"/>
      <c r="F10" s="70"/>
      <c r="G10" s="70"/>
      <c r="H10" s="70"/>
      <c r="I10" s="70"/>
      <c r="J10" s="71"/>
      <c r="K10" s="72" t="s">
        <v>166</v>
      </c>
      <c r="L10" s="73" t="s">
        <v>5</v>
      </c>
      <c r="M10" s="74" t="s">
        <v>6</v>
      </c>
      <c r="N10" s="75" t="s">
        <v>7</v>
      </c>
      <c r="O10" s="76" t="s">
        <v>8</v>
      </c>
      <c r="P10" s="128"/>
      <c r="Q10" s="117"/>
      <c r="R10" s="117"/>
    </row>
    <row r="11" spans="1:18" x14ac:dyDescent="0.2">
      <c r="B11" s="126"/>
      <c r="C11" s="77"/>
      <c r="D11" s="78" t="s">
        <v>11</v>
      </c>
      <c r="E11" s="78"/>
      <c r="F11" s="78"/>
      <c r="G11" s="78"/>
      <c r="H11" s="79"/>
      <c r="I11" s="79"/>
      <c r="J11" s="80"/>
      <c r="K11" s="80"/>
      <c r="L11" s="81"/>
      <c r="M11" s="82"/>
      <c r="N11" s="82"/>
      <c r="O11" s="82"/>
      <c r="P11" s="128"/>
      <c r="Q11" s="117"/>
      <c r="R11" s="117"/>
    </row>
    <row r="12" spans="1:18" x14ac:dyDescent="0.2">
      <c r="B12" s="126"/>
      <c r="C12" s="77"/>
      <c r="D12" s="78"/>
      <c r="E12" s="78" t="s">
        <v>12</v>
      </c>
      <c r="F12" s="78"/>
      <c r="G12" s="78"/>
      <c r="H12" s="79"/>
      <c r="I12" s="79"/>
      <c r="J12" s="80"/>
      <c r="K12" s="80"/>
      <c r="L12" s="83"/>
      <c r="M12" s="84"/>
      <c r="N12" s="84"/>
      <c r="O12" s="84"/>
      <c r="P12" s="128"/>
      <c r="Q12" s="117"/>
      <c r="R12" s="117"/>
    </row>
    <row r="13" spans="1:18" x14ac:dyDescent="0.2">
      <c r="B13" s="126"/>
      <c r="C13" s="77"/>
      <c r="D13" s="79"/>
      <c r="E13" s="79"/>
      <c r="F13" s="85" t="s">
        <v>13</v>
      </c>
      <c r="G13" s="86"/>
      <c r="H13" s="79"/>
      <c r="I13" s="79"/>
      <c r="J13" s="80"/>
      <c r="K13" s="87"/>
      <c r="L13" s="88"/>
      <c r="M13" s="88"/>
      <c r="N13" s="88"/>
      <c r="O13" s="88"/>
      <c r="P13" s="128"/>
      <c r="Q13" s="117"/>
      <c r="R13" s="117"/>
    </row>
    <row r="14" spans="1:18" x14ac:dyDescent="0.2">
      <c r="B14" s="126"/>
      <c r="C14" s="77"/>
      <c r="D14" s="79"/>
      <c r="E14" s="79"/>
      <c r="F14" s="79"/>
      <c r="G14" s="89" t="s">
        <v>167</v>
      </c>
      <c r="H14" s="90"/>
      <c r="I14" s="90"/>
      <c r="J14" s="91" t="s">
        <v>168</v>
      </c>
      <c r="K14" s="92" t="s">
        <v>169</v>
      </c>
      <c r="L14" s="237" t="s">
        <v>170</v>
      </c>
      <c r="M14" s="238" t="s">
        <v>170</v>
      </c>
      <c r="N14" s="238" t="s">
        <v>170</v>
      </c>
      <c r="O14" s="238"/>
      <c r="P14" s="128"/>
      <c r="Q14" s="117"/>
      <c r="R14" s="117"/>
    </row>
    <row r="15" spans="1:18" x14ac:dyDescent="0.2">
      <c r="B15" s="126"/>
      <c r="C15" s="77"/>
      <c r="D15" s="79"/>
      <c r="E15" s="79"/>
      <c r="F15" s="85" t="s">
        <v>158</v>
      </c>
      <c r="G15" s="79"/>
      <c r="H15" s="79"/>
      <c r="I15" s="79"/>
      <c r="J15" s="80"/>
      <c r="K15" s="92"/>
      <c r="L15" s="237"/>
      <c r="M15" s="238"/>
      <c r="N15" s="238"/>
      <c r="O15" s="238"/>
      <c r="P15" s="128"/>
      <c r="Q15" s="117"/>
      <c r="R15" s="117"/>
    </row>
    <row r="16" spans="1:18" x14ac:dyDescent="0.2">
      <c r="B16" s="126"/>
      <c r="C16" s="77"/>
      <c r="D16" s="79"/>
      <c r="E16" s="79"/>
      <c r="F16" s="85"/>
      <c r="G16" s="89" t="s">
        <v>171</v>
      </c>
      <c r="H16" s="90"/>
      <c r="I16" s="90"/>
      <c r="J16" s="91" t="s">
        <v>172</v>
      </c>
      <c r="K16" s="92" t="s">
        <v>169</v>
      </c>
      <c r="L16" s="238"/>
      <c r="M16" s="238"/>
      <c r="N16" s="238" t="s">
        <v>170</v>
      </c>
      <c r="O16" s="238" t="s">
        <v>170</v>
      </c>
      <c r="P16" s="128"/>
      <c r="Q16" s="117"/>
      <c r="R16" s="117"/>
    </row>
    <row r="17" spans="2:18" x14ac:dyDescent="0.2">
      <c r="B17" s="126"/>
      <c r="C17" s="77"/>
      <c r="D17" s="79"/>
      <c r="E17" s="78" t="s">
        <v>14</v>
      </c>
      <c r="F17" s="85"/>
      <c r="G17" s="95"/>
      <c r="H17" s="96"/>
      <c r="I17" s="96"/>
      <c r="J17" s="97" t="s">
        <v>173</v>
      </c>
      <c r="K17" s="98" t="s">
        <v>169</v>
      </c>
      <c r="L17" s="247" t="s">
        <v>170</v>
      </c>
      <c r="M17" s="248" t="s">
        <v>170</v>
      </c>
      <c r="N17" s="248" t="s">
        <v>170</v>
      </c>
      <c r="O17" s="249" t="s">
        <v>170</v>
      </c>
      <c r="P17" s="128"/>
      <c r="Q17" s="117"/>
      <c r="R17" s="117"/>
    </row>
    <row r="18" spans="2:18" x14ac:dyDescent="0.2">
      <c r="B18" s="126"/>
      <c r="C18" s="77"/>
      <c r="D18" s="79"/>
      <c r="E18" s="78" t="s">
        <v>15</v>
      </c>
      <c r="F18" s="86"/>
      <c r="G18" s="79"/>
      <c r="H18" s="79"/>
      <c r="I18" s="79"/>
      <c r="J18" s="80"/>
      <c r="K18" s="92"/>
      <c r="L18" s="237"/>
      <c r="M18" s="238"/>
      <c r="N18" s="238"/>
      <c r="O18" s="238"/>
      <c r="P18" s="128"/>
      <c r="Q18" s="117"/>
      <c r="R18" s="117"/>
    </row>
    <row r="19" spans="2:18" x14ac:dyDescent="0.2">
      <c r="B19" s="126"/>
      <c r="C19" s="77"/>
      <c r="D19" s="79"/>
      <c r="E19" s="78"/>
      <c r="F19" s="86"/>
      <c r="G19" s="89" t="s">
        <v>152</v>
      </c>
      <c r="H19" s="90"/>
      <c r="I19" s="90"/>
      <c r="J19" s="91" t="s">
        <v>174</v>
      </c>
      <c r="K19" s="92" t="s">
        <v>169</v>
      </c>
      <c r="L19" s="237"/>
      <c r="M19" s="237"/>
      <c r="N19" s="237"/>
      <c r="O19" s="238" t="s">
        <v>170</v>
      </c>
      <c r="P19" s="128"/>
      <c r="Q19" s="117"/>
      <c r="R19" s="117"/>
    </row>
    <row r="20" spans="2:18" x14ac:dyDescent="0.2">
      <c r="B20" s="126"/>
      <c r="C20" s="77"/>
      <c r="D20" s="79"/>
      <c r="E20" s="79"/>
      <c r="F20" s="79"/>
      <c r="G20" s="89" t="s">
        <v>153</v>
      </c>
      <c r="H20" s="90"/>
      <c r="I20" s="90"/>
      <c r="J20" s="91" t="s">
        <v>174</v>
      </c>
      <c r="K20" s="98" t="s">
        <v>169</v>
      </c>
      <c r="L20" s="239" t="s">
        <v>170</v>
      </c>
      <c r="M20" s="238" t="s">
        <v>170</v>
      </c>
      <c r="N20" s="238" t="s">
        <v>170</v>
      </c>
      <c r="O20" s="238" t="s">
        <v>170</v>
      </c>
      <c r="P20" s="128"/>
      <c r="Q20" s="117"/>
      <c r="R20" s="117"/>
    </row>
    <row r="21" spans="2:18" x14ac:dyDescent="0.2">
      <c r="B21" s="126"/>
      <c r="C21" s="77"/>
      <c r="D21" s="79"/>
      <c r="E21" s="79"/>
      <c r="F21" s="79"/>
      <c r="G21" s="95" t="s">
        <v>16</v>
      </c>
      <c r="H21" s="96"/>
      <c r="I21" s="96"/>
      <c r="J21" s="97" t="s">
        <v>174</v>
      </c>
      <c r="K21" s="98" t="s">
        <v>169</v>
      </c>
      <c r="L21" s="239" t="s">
        <v>170</v>
      </c>
      <c r="M21" s="238" t="s">
        <v>170</v>
      </c>
      <c r="N21" s="238" t="s">
        <v>170</v>
      </c>
      <c r="O21" s="238" t="s">
        <v>170</v>
      </c>
      <c r="P21" s="128"/>
      <c r="Q21" s="117"/>
      <c r="R21" s="117"/>
    </row>
    <row r="22" spans="2:18" x14ac:dyDescent="0.2">
      <c r="B22" s="126"/>
      <c r="C22" s="77"/>
      <c r="D22" s="79"/>
      <c r="E22" s="79"/>
      <c r="F22" s="79"/>
      <c r="G22" s="95" t="s">
        <v>154</v>
      </c>
      <c r="H22" s="96"/>
      <c r="I22" s="96"/>
      <c r="J22" s="97" t="s">
        <v>174</v>
      </c>
      <c r="K22" s="92" t="s">
        <v>169</v>
      </c>
      <c r="L22" s="237"/>
      <c r="M22" s="237"/>
      <c r="N22" s="237"/>
      <c r="O22" s="238" t="s">
        <v>170</v>
      </c>
      <c r="P22" s="128"/>
      <c r="Q22" s="117"/>
      <c r="R22" s="117"/>
    </row>
    <row r="23" spans="2:18" x14ac:dyDescent="0.2">
      <c r="B23" s="126"/>
      <c r="C23" s="77"/>
      <c r="D23" s="79"/>
      <c r="E23" s="79"/>
      <c r="F23" s="79"/>
      <c r="G23" s="99"/>
      <c r="H23" s="79"/>
      <c r="I23" s="79"/>
      <c r="J23" s="80"/>
      <c r="K23" s="92"/>
      <c r="L23" s="237"/>
      <c r="M23" s="238"/>
      <c r="N23" s="238"/>
      <c r="O23" s="238"/>
      <c r="P23" s="128"/>
      <c r="Q23" s="117"/>
      <c r="R23" s="117"/>
    </row>
    <row r="24" spans="2:18" x14ac:dyDescent="0.2">
      <c r="B24" s="126"/>
      <c r="C24" s="77"/>
      <c r="D24" s="100" t="s">
        <v>175</v>
      </c>
      <c r="E24" s="100"/>
      <c r="F24" s="79"/>
      <c r="G24" s="95"/>
      <c r="H24" s="95"/>
      <c r="I24" s="95"/>
      <c r="J24" s="97" t="s">
        <v>174</v>
      </c>
      <c r="K24" s="92" t="s">
        <v>176</v>
      </c>
      <c r="L24" s="237" t="s">
        <v>170</v>
      </c>
      <c r="M24" s="238" t="s">
        <v>170</v>
      </c>
      <c r="N24" s="238" t="s">
        <v>170</v>
      </c>
      <c r="O24" s="238" t="s">
        <v>170</v>
      </c>
      <c r="P24" s="128"/>
      <c r="Q24" s="117"/>
      <c r="R24" s="117"/>
    </row>
    <row r="25" spans="2:18" x14ac:dyDescent="0.2">
      <c r="B25" s="126"/>
      <c r="C25" s="77"/>
      <c r="D25" s="100"/>
      <c r="E25" s="100"/>
      <c r="F25" s="79"/>
      <c r="G25" s="79"/>
      <c r="H25" s="79"/>
      <c r="I25" s="79"/>
      <c r="J25" s="80"/>
      <c r="K25" s="92"/>
      <c r="L25" s="237"/>
      <c r="M25" s="238"/>
      <c r="N25" s="238"/>
      <c r="O25" s="238"/>
      <c r="P25" s="128"/>
      <c r="Q25" s="117"/>
      <c r="R25" s="117"/>
    </row>
    <row r="26" spans="2:18" x14ac:dyDescent="0.2">
      <c r="B26" s="126"/>
      <c r="C26" s="77"/>
      <c r="D26" s="100" t="s">
        <v>177</v>
      </c>
      <c r="E26" s="100"/>
      <c r="F26" s="79"/>
      <c r="G26" s="79"/>
      <c r="H26" s="79"/>
      <c r="I26" s="79"/>
      <c r="J26" s="80"/>
      <c r="K26" s="92"/>
      <c r="L26" s="237"/>
      <c r="M26" s="238"/>
      <c r="N26" s="238"/>
      <c r="O26" s="238"/>
      <c r="P26" s="128"/>
      <c r="Q26" s="117"/>
      <c r="R26" s="117"/>
    </row>
    <row r="27" spans="2:18" x14ac:dyDescent="0.2">
      <c r="B27" s="126"/>
      <c r="C27" s="77"/>
      <c r="D27" s="100"/>
      <c r="E27" s="100"/>
      <c r="F27" s="79"/>
      <c r="G27" s="95" t="s">
        <v>178</v>
      </c>
      <c r="H27" s="96"/>
      <c r="I27" s="96"/>
      <c r="J27" s="97" t="s">
        <v>174</v>
      </c>
      <c r="K27" s="92" t="s">
        <v>179</v>
      </c>
      <c r="L27" s="237" t="s">
        <v>170</v>
      </c>
      <c r="M27" s="238" t="s">
        <v>170</v>
      </c>
      <c r="N27" s="238" t="s">
        <v>170</v>
      </c>
      <c r="O27" s="238" t="s">
        <v>170</v>
      </c>
      <c r="P27" s="128"/>
      <c r="Q27" s="117"/>
      <c r="R27" s="117"/>
    </row>
    <row r="28" spans="2:18" x14ac:dyDescent="0.2">
      <c r="B28" s="126"/>
      <c r="C28" s="77"/>
      <c r="D28" s="100"/>
      <c r="E28" s="100"/>
      <c r="F28" s="79"/>
      <c r="G28" s="95" t="s">
        <v>180</v>
      </c>
      <c r="H28" s="96"/>
      <c r="I28" s="96"/>
      <c r="J28" s="97" t="s">
        <v>174</v>
      </c>
      <c r="K28" s="92" t="s">
        <v>181</v>
      </c>
      <c r="L28" s="237" t="s">
        <v>170</v>
      </c>
      <c r="M28" s="238" t="s">
        <v>170</v>
      </c>
      <c r="N28" s="238" t="s">
        <v>170</v>
      </c>
      <c r="O28" s="238" t="s">
        <v>170</v>
      </c>
      <c r="P28" s="128"/>
      <c r="Q28" s="117"/>
      <c r="R28" s="117"/>
    </row>
    <row r="29" spans="2:18" ht="15" customHeight="1" thickBot="1" x14ac:dyDescent="0.25">
      <c r="B29" s="126"/>
      <c r="C29" s="77"/>
      <c r="D29" s="100"/>
      <c r="E29" s="100"/>
      <c r="F29" s="79"/>
      <c r="G29" s="95" t="s">
        <v>182</v>
      </c>
      <c r="H29" s="96"/>
      <c r="I29" s="96"/>
      <c r="J29" s="97" t="s">
        <v>174</v>
      </c>
      <c r="K29" s="101" t="s">
        <v>183</v>
      </c>
      <c r="L29" s="240" t="s">
        <v>170</v>
      </c>
      <c r="M29" s="241" t="s">
        <v>170</v>
      </c>
      <c r="N29" s="241" t="s">
        <v>170</v>
      </c>
      <c r="O29" s="241" t="s">
        <v>170</v>
      </c>
      <c r="P29" s="128"/>
      <c r="Q29" s="117"/>
      <c r="R29" s="117"/>
    </row>
    <row r="30" spans="2:18" ht="15" thickBot="1" x14ac:dyDescent="0.25">
      <c r="B30" s="126"/>
      <c r="C30" s="77"/>
      <c r="D30" s="100"/>
      <c r="E30" s="100"/>
      <c r="F30" s="79"/>
      <c r="G30" s="79"/>
      <c r="H30" s="79"/>
      <c r="I30" s="79"/>
      <c r="J30" s="79"/>
      <c r="K30" s="102"/>
      <c r="L30" s="242"/>
      <c r="M30" s="242"/>
      <c r="N30" s="242"/>
      <c r="O30" s="243"/>
      <c r="P30" s="128"/>
      <c r="Q30" s="117"/>
      <c r="R30" s="117"/>
    </row>
    <row r="31" spans="2:18" ht="15" thickBot="1" x14ac:dyDescent="0.25">
      <c r="B31" s="126"/>
      <c r="C31" s="77"/>
      <c r="D31" s="104" t="s">
        <v>156</v>
      </c>
      <c r="E31" s="100"/>
      <c r="F31" s="79"/>
      <c r="G31" s="89"/>
      <c r="H31" s="90"/>
      <c r="I31" s="90"/>
      <c r="J31" s="91" t="s">
        <v>174</v>
      </c>
      <c r="K31" s="105" t="s">
        <v>169</v>
      </c>
      <c r="L31" s="244" t="s">
        <v>170</v>
      </c>
      <c r="M31" s="245" t="s">
        <v>170</v>
      </c>
      <c r="N31" s="245" t="s">
        <v>170</v>
      </c>
      <c r="O31" s="245" t="s">
        <v>170</v>
      </c>
      <c r="P31" s="128"/>
      <c r="Q31" s="117"/>
      <c r="R31" s="117"/>
    </row>
    <row r="32" spans="2:18" ht="15" thickBot="1" x14ac:dyDescent="0.25">
      <c r="B32" s="126"/>
      <c r="C32" s="77"/>
      <c r="D32" s="79"/>
      <c r="E32" s="79"/>
      <c r="F32" s="79"/>
      <c r="G32" s="79"/>
      <c r="H32" s="79"/>
      <c r="I32" s="79"/>
      <c r="J32" s="79"/>
      <c r="K32" s="106"/>
      <c r="L32" s="246"/>
      <c r="M32" s="242"/>
      <c r="N32" s="242"/>
      <c r="O32" s="243"/>
      <c r="P32" s="128"/>
      <c r="Q32" s="117"/>
      <c r="R32" s="117"/>
    </row>
    <row r="33" spans="2:18" ht="15" thickBot="1" x14ac:dyDescent="0.25">
      <c r="B33" s="126"/>
      <c r="C33" s="77"/>
      <c r="D33" s="104" t="s">
        <v>157</v>
      </c>
      <c r="E33" s="79"/>
      <c r="F33" s="79"/>
      <c r="G33" s="79"/>
      <c r="H33" s="79"/>
      <c r="I33" s="90"/>
      <c r="J33" s="91" t="s">
        <v>184</v>
      </c>
      <c r="K33" s="105" t="s">
        <v>185</v>
      </c>
      <c r="L33" s="244" t="s">
        <v>170</v>
      </c>
      <c r="M33" s="245" t="s">
        <v>170</v>
      </c>
      <c r="N33" s="245" t="s">
        <v>170</v>
      </c>
      <c r="O33" s="245"/>
      <c r="P33" s="128"/>
      <c r="Q33" s="117"/>
      <c r="R33" s="117"/>
    </row>
    <row r="34" spans="2:18" ht="15" thickBot="1" x14ac:dyDescent="0.25">
      <c r="B34" s="126"/>
      <c r="C34" s="107"/>
      <c r="D34" s="108"/>
      <c r="E34" s="108"/>
      <c r="F34" s="108"/>
      <c r="G34" s="109"/>
      <c r="H34" s="108"/>
      <c r="I34" s="108"/>
      <c r="J34" s="108"/>
      <c r="K34" s="102"/>
      <c r="L34" s="74"/>
      <c r="M34" s="74"/>
      <c r="N34" s="74"/>
      <c r="O34" s="110"/>
      <c r="P34" s="128"/>
      <c r="Q34" s="117"/>
      <c r="R34" s="117"/>
    </row>
    <row r="35" spans="2:18" ht="11.25" customHeight="1" x14ac:dyDescent="0.2">
      <c r="B35" s="129"/>
      <c r="C35" s="130"/>
      <c r="D35" s="130"/>
      <c r="E35" s="130"/>
      <c r="F35" s="130"/>
      <c r="G35" s="130"/>
      <c r="H35" s="130"/>
      <c r="I35" s="130"/>
      <c r="J35" s="130"/>
      <c r="K35" s="130"/>
      <c r="L35" s="131"/>
      <c r="M35" s="131"/>
      <c r="N35" s="131"/>
      <c r="O35" s="131"/>
      <c r="P35" s="132"/>
      <c r="Q35" s="117"/>
      <c r="R35" s="117"/>
    </row>
    <row r="36" spans="2:18" x14ac:dyDescent="0.2">
      <c r="B36" s="117"/>
      <c r="C36" s="117"/>
      <c r="D36" s="133"/>
      <c r="E36" s="133"/>
      <c r="F36" s="117"/>
      <c r="G36" s="117"/>
      <c r="H36" s="79"/>
      <c r="I36" s="79"/>
      <c r="J36" s="117"/>
      <c r="K36" s="117"/>
      <c r="L36" s="134"/>
      <c r="M36" s="134"/>
      <c r="N36" s="134"/>
      <c r="O36" s="134"/>
      <c r="P36" s="117"/>
      <c r="Q36" s="117"/>
      <c r="R36" s="117"/>
    </row>
    <row r="37" spans="2:18" ht="15" customHeight="1" x14ac:dyDescent="0.2">
      <c r="B37" s="135"/>
      <c r="C37" s="136"/>
      <c r="D37" s="309" t="s">
        <v>189</v>
      </c>
      <c r="E37" s="309"/>
      <c r="F37" s="309"/>
      <c r="G37" s="309"/>
      <c r="H37" s="309"/>
      <c r="I37" s="309"/>
      <c r="J37" s="137"/>
      <c r="K37" s="137"/>
      <c r="L37" s="137"/>
      <c r="M37" s="138"/>
      <c r="N37" s="138"/>
      <c r="O37" s="138"/>
      <c r="P37" s="139"/>
      <c r="Q37" s="117"/>
      <c r="R37" s="117"/>
    </row>
    <row r="38" spans="2:18" x14ac:dyDescent="0.2">
      <c r="B38" s="126"/>
      <c r="C38" s="79"/>
      <c r="D38" s="140"/>
      <c r="E38" s="140"/>
      <c r="F38" s="140"/>
      <c r="G38" s="140"/>
      <c r="H38" s="140"/>
      <c r="I38" s="140"/>
      <c r="J38" s="140"/>
      <c r="K38" s="140"/>
      <c r="L38" s="140"/>
      <c r="M38" s="103"/>
      <c r="N38" s="103"/>
      <c r="O38" s="103"/>
      <c r="P38" s="128"/>
      <c r="Q38" s="117"/>
      <c r="R38" s="117"/>
    </row>
    <row r="39" spans="2:18" x14ac:dyDescent="0.2">
      <c r="B39" s="126"/>
      <c r="C39" s="79"/>
      <c r="D39" s="79"/>
      <c r="E39" s="79"/>
      <c r="F39" s="79"/>
      <c r="G39" s="79"/>
      <c r="H39" s="79"/>
      <c r="I39" s="79"/>
      <c r="J39" s="79"/>
      <c r="K39" s="79"/>
      <c r="L39" s="103"/>
      <c r="M39" s="103"/>
      <c r="N39" s="103"/>
      <c r="O39" s="103"/>
      <c r="P39" s="128"/>
      <c r="Q39" s="117"/>
      <c r="R39" s="117"/>
    </row>
    <row r="40" spans="2:18" x14ac:dyDescent="0.2">
      <c r="B40" s="126"/>
      <c r="C40" s="79"/>
      <c r="D40" s="79"/>
      <c r="E40" s="79"/>
      <c r="F40" s="79"/>
      <c r="G40" s="79"/>
      <c r="H40" s="79"/>
      <c r="I40" s="79"/>
      <c r="J40" s="79"/>
      <c r="K40" s="79"/>
      <c r="L40" s="103"/>
      <c r="M40" s="103"/>
      <c r="N40" s="103"/>
      <c r="O40" s="103"/>
      <c r="P40" s="128"/>
      <c r="Q40" s="117"/>
      <c r="R40" s="117"/>
    </row>
    <row r="41" spans="2:18" x14ac:dyDescent="0.2">
      <c r="B41" s="141"/>
      <c r="C41" s="142"/>
      <c r="D41" s="142"/>
      <c r="E41" s="142"/>
      <c r="F41" s="142"/>
      <c r="G41" s="142"/>
      <c r="H41" s="142"/>
      <c r="I41" s="142"/>
      <c r="J41" s="142"/>
      <c r="K41" s="142"/>
      <c r="L41" s="143"/>
      <c r="M41" s="143"/>
      <c r="N41" s="143"/>
      <c r="O41" s="143"/>
      <c r="P41" s="144"/>
    </row>
    <row r="42" spans="2:18" x14ac:dyDescent="0.2">
      <c r="B42" s="141"/>
      <c r="C42" s="142"/>
      <c r="D42" s="142"/>
      <c r="E42" s="142"/>
      <c r="F42" s="142"/>
      <c r="G42" s="142"/>
      <c r="H42" s="142"/>
      <c r="I42" s="142"/>
      <c r="J42" s="142"/>
      <c r="K42" s="142"/>
      <c r="L42" s="143"/>
      <c r="M42" s="143"/>
      <c r="N42" s="143"/>
      <c r="O42" s="143"/>
      <c r="P42" s="144"/>
    </row>
    <row r="43" spans="2:18" x14ac:dyDescent="0.2">
      <c r="B43" s="145"/>
      <c r="C43" s="146"/>
      <c r="D43" s="146"/>
      <c r="E43" s="146"/>
      <c r="F43" s="146"/>
      <c r="G43" s="146"/>
      <c r="H43" s="146"/>
      <c r="I43" s="146"/>
      <c r="J43" s="146"/>
      <c r="K43" s="146"/>
      <c r="L43" s="147"/>
      <c r="M43" s="147"/>
      <c r="N43" s="147"/>
      <c r="O43" s="147"/>
      <c r="P43" s="148"/>
    </row>
  </sheetData>
  <mergeCells count="6">
    <mergeCell ref="D37:I37"/>
    <mergeCell ref="C6:I6"/>
    <mergeCell ref="J6:L6"/>
    <mergeCell ref="M6:O6"/>
    <mergeCell ref="C8:F8"/>
    <mergeCell ref="G8:H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43"/>
  <sheetViews>
    <sheetView showGridLines="0" workbookViewId="0">
      <selection activeCell="U22" sqref="U22"/>
    </sheetView>
  </sheetViews>
  <sheetFormatPr baseColWidth="10" defaultColWidth="9.140625" defaultRowHeight="14.25" x14ac:dyDescent="0.2"/>
  <cols>
    <col min="1" max="1" width="2.7109375" style="111" customWidth="1"/>
    <col min="2" max="3" width="1.7109375" style="111" customWidth="1"/>
    <col min="4" max="5" width="5.7109375" style="111" customWidth="1"/>
    <col min="6" max="7" width="7.7109375" style="111" customWidth="1"/>
    <col min="8" max="8" width="18.7109375" style="111" customWidth="1"/>
    <col min="9" max="9" width="18" style="111" customWidth="1"/>
    <col min="10" max="10" width="13.7109375" style="111" customWidth="1"/>
    <col min="11" max="11" width="9.7109375" style="111" customWidth="1"/>
    <col min="12" max="15" width="17.7109375" style="112" customWidth="1"/>
    <col min="16" max="16" width="1.7109375" style="111" customWidth="1"/>
    <col min="17" max="17" width="2.7109375" style="111" customWidth="1"/>
    <col min="18" max="16384" width="9.140625" style="111"/>
  </cols>
  <sheetData>
    <row r="2" spans="1:18" s="4" customFormat="1" ht="29.45" customHeight="1" x14ac:dyDescent="0.3">
      <c r="A2" s="36" t="str">
        <f>TAB00!B46&amp;" : "&amp;TAB00!C46</f>
        <v>TAB4.5 : Tarifs de prélèvement 2023</v>
      </c>
      <c r="B2" s="41"/>
      <c r="C2" s="41"/>
      <c r="D2" s="41"/>
      <c r="E2" s="41"/>
      <c r="F2" s="41"/>
      <c r="G2" s="41"/>
      <c r="H2" s="41"/>
      <c r="I2" s="41"/>
      <c r="J2" s="41"/>
      <c r="K2" s="41"/>
      <c r="L2" s="41"/>
      <c r="M2" s="41"/>
      <c r="N2" s="41"/>
      <c r="O2" s="41"/>
      <c r="P2" s="41"/>
    </row>
    <row r="4" spans="1:18" ht="14.25" customHeight="1" x14ac:dyDescent="0.2"/>
    <row r="5" spans="1:18" ht="8.25" customHeight="1" x14ac:dyDescent="0.2">
      <c r="B5" s="113"/>
      <c r="C5" s="114"/>
      <c r="D5" s="114"/>
      <c r="E5" s="114"/>
      <c r="F5" s="114"/>
      <c r="G5" s="114"/>
      <c r="H5" s="114"/>
      <c r="I5" s="114"/>
      <c r="J5" s="114"/>
      <c r="K5" s="114"/>
      <c r="L5" s="115"/>
      <c r="M5" s="115"/>
      <c r="N5" s="115"/>
      <c r="O5" s="115"/>
      <c r="P5" s="116"/>
      <c r="Q5" s="117"/>
      <c r="R5" s="117"/>
    </row>
    <row r="6" spans="1:18" s="118" customFormat="1" ht="15.75" x14ac:dyDescent="0.25">
      <c r="B6" s="119"/>
      <c r="C6" s="310" t="s">
        <v>186</v>
      </c>
      <c r="D6" s="310"/>
      <c r="E6" s="310"/>
      <c r="F6" s="310"/>
      <c r="G6" s="310"/>
      <c r="H6" s="310"/>
      <c r="I6" s="310"/>
      <c r="J6" s="305" t="s">
        <v>187</v>
      </c>
      <c r="K6" s="305"/>
      <c r="L6" s="305"/>
      <c r="M6" s="306" t="str">
        <f>IF(TAB00!C11=0,"# Nom du GRD",TAB00!C11)</f>
        <v># Nom du GRD</v>
      </c>
      <c r="N6" s="306"/>
      <c r="O6" s="306"/>
      <c r="P6" s="120"/>
      <c r="Q6" s="121"/>
      <c r="R6" s="121"/>
    </row>
    <row r="7" spans="1:18" s="118" customFormat="1" ht="5.0999999999999996" customHeight="1" x14ac:dyDescent="0.25">
      <c r="B7" s="119"/>
      <c r="C7" s="122"/>
      <c r="D7" s="123"/>
      <c r="E7" s="122"/>
      <c r="F7" s="122"/>
      <c r="G7" s="122"/>
      <c r="H7" s="122"/>
      <c r="I7" s="122"/>
      <c r="J7" s="122"/>
      <c r="K7" s="122"/>
      <c r="L7" s="124"/>
      <c r="M7" s="124"/>
      <c r="N7" s="124"/>
      <c r="O7" s="124"/>
      <c r="P7" s="120"/>
      <c r="Q7" s="121"/>
      <c r="R7" s="121"/>
    </row>
    <row r="8" spans="1:18" s="118" customFormat="1" ht="15" customHeight="1" x14ac:dyDescent="0.2">
      <c r="B8" s="119"/>
      <c r="C8" s="307" t="s">
        <v>188</v>
      </c>
      <c r="D8" s="307"/>
      <c r="E8" s="307"/>
      <c r="F8" s="307"/>
      <c r="G8" s="308" t="str">
        <f>"du 01.01.20"&amp;RIGHT(A2,2)&amp;" au 31.12.20"&amp;RIGHT(A2,2)</f>
        <v>du 01.01.2023 au 31.12.2023</v>
      </c>
      <c r="H8" s="308"/>
      <c r="I8" s="125"/>
      <c r="J8" s="122"/>
      <c r="K8" s="122"/>
      <c r="L8" s="124"/>
      <c r="M8" s="124"/>
      <c r="N8" s="124"/>
      <c r="O8" s="124"/>
      <c r="P8" s="120"/>
      <c r="Q8" s="121"/>
      <c r="R8" s="121"/>
    </row>
    <row r="9" spans="1:18" ht="15" customHeight="1" thickBot="1" x14ac:dyDescent="0.25">
      <c r="B9" s="126"/>
      <c r="C9" s="79"/>
      <c r="D9" s="127"/>
      <c r="E9" s="79"/>
      <c r="F9" s="79"/>
      <c r="G9" s="79"/>
      <c r="H9" s="79"/>
      <c r="I9" s="79"/>
      <c r="J9" s="79"/>
      <c r="K9" s="79"/>
      <c r="L9" s="103"/>
      <c r="M9" s="103"/>
      <c r="N9" s="103"/>
      <c r="O9" s="103"/>
      <c r="P9" s="128"/>
      <c r="Q9" s="117"/>
      <c r="R9" s="117"/>
    </row>
    <row r="10" spans="1:18" ht="30.75" customHeight="1" thickBot="1" x14ac:dyDescent="0.25">
      <c r="B10" s="126"/>
      <c r="C10" s="69"/>
      <c r="D10" s="70"/>
      <c r="E10" s="70"/>
      <c r="F10" s="70"/>
      <c r="G10" s="70"/>
      <c r="H10" s="70"/>
      <c r="I10" s="70"/>
      <c r="J10" s="71"/>
      <c r="K10" s="72" t="s">
        <v>166</v>
      </c>
      <c r="L10" s="73" t="s">
        <v>5</v>
      </c>
      <c r="M10" s="74" t="s">
        <v>6</v>
      </c>
      <c r="N10" s="75" t="s">
        <v>7</v>
      </c>
      <c r="O10" s="76" t="s">
        <v>8</v>
      </c>
      <c r="P10" s="128"/>
      <c r="Q10" s="117"/>
      <c r="R10" s="117"/>
    </row>
    <row r="11" spans="1:18" x14ac:dyDescent="0.2">
      <c r="B11" s="126"/>
      <c r="C11" s="77"/>
      <c r="D11" s="78" t="s">
        <v>11</v>
      </c>
      <c r="E11" s="78"/>
      <c r="F11" s="78"/>
      <c r="G11" s="78"/>
      <c r="H11" s="79"/>
      <c r="I11" s="79"/>
      <c r="J11" s="80"/>
      <c r="K11" s="80"/>
      <c r="L11" s="81"/>
      <c r="M11" s="82"/>
      <c r="N11" s="82"/>
      <c r="O11" s="82"/>
      <c r="P11" s="128"/>
      <c r="Q11" s="117"/>
      <c r="R11" s="117"/>
    </row>
    <row r="12" spans="1:18" x14ac:dyDescent="0.2">
      <c r="B12" s="126"/>
      <c r="C12" s="77"/>
      <c r="D12" s="78"/>
      <c r="E12" s="78" t="s">
        <v>12</v>
      </c>
      <c r="F12" s="78"/>
      <c r="G12" s="78"/>
      <c r="H12" s="79"/>
      <c r="I12" s="79"/>
      <c r="J12" s="80"/>
      <c r="K12" s="80"/>
      <c r="L12" s="83"/>
      <c r="M12" s="84"/>
      <c r="N12" s="84"/>
      <c r="O12" s="84"/>
      <c r="P12" s="128"/>
      <c r="Q12" s="117"/>
      <c r="R12" s="117"/>
    </row>
    <row r="13" spans="1:18" x14ac:dyDescent="0.2">
      <c r="B13" s="126"/>
      <c r="C13" s="77"/>
      <c r="D13" s="79"/>
      <c r="E13" s="79"/>
      <c r="F13" s="85" t="s">
        <v>13</v>
      </c>
      <c r="G13" s="86"/>
      <c r="H13" s="79"/>
      <c r="I13" s="79"/>
      <c r="J13" s="80"/>
      <c r="K13" s="87"/>
      <c r="L13" s="88"/>
      <c r="M13" s="88"/>
      <c r="N13" s="88"/>
      <c r="O13" s="88"/>
      <c r="P13" s="128"/>
      <c r="Q13" s="117"/>
      <c r="R13" s="117"/>
    </row>
    <row r="14" spans="1:18" x14ac:dyDescent="0.2">
      <c r="B14" s="126"/>
      <c r="C14" s="77"/>
      <c r="D14" s="79"/>
      <c r="E14" s="79"/>
      <c r="F14" s="79"/>
      <c r="G14" s="89" t="s">
        <v>167</v>
      </c>
      <c r="H14" s="90"/>
      <c r="I14" s="90"/>
      <c r="J14" s="91" t="s">
        <v>168</v>
      </c>
      <c r="K14" s="92" t="s">
        <v>169</v>
      </c>
      <c r="L14" s="237" t="s">
        <v>170</v>
      </c>
      <c r="M14" s="238" t="s">
        <v>170</v>
      </c>
      <c r="N14" s="238" t="s">
        <v>170</v>
      </c>
      <c r="O14" s="238"/>
      <c r="P14" s="128"/>
      <c r="Q14" s="117"/>
      <c r="R14" s="117"/>
    </row>
    <row r="15" spans="1:18" x14ac:dyDescent="0.2">
      <c r="B15" s="126"/>
      <c r="C15" s="77"/>
      <c r="D15" s="79"/>
      <c r="E15" s="79"/>
      <c r="F15" s="85" t="s">
        <v>158</v>
      </c>
      <c r="G15" s="79"/>
      <c r="H15" s="79"/>
      <c r="I15" s="79"/>
      <c r="J15" s="80"/>
      <c r="K15" s="92"/>
      <c r="L15" s="237"/>
      <c r="M15" s="238"/>
      <c r="N15" s="238"/>
      <c r="O15" s="238"/>
      <c r="P15" s="128"/>
      <c r="Q15" s="117"/>
      <c r="R15" s="117"/>
    </row>
    <row r="16" spans="1:18" x14ac:dyDescent="0.2">
      <c r="B16" s="126"/>
      <c r="C16" s="77"/>
      <c r="D16" s="79"/>
      <c r="E16" s="79"/>
      <c r="F16" s="85"/>
      <c r="G16" s="89" t="s">
        <v>171</v>
      </c>
      <c r="H16" s="90"/>
      <c r="I16" s="90"/>
      <c r="J16" s="91" t="s">
        <v>172</v>
      </c>
      <c r="K16" s="92" t="s">
        <v>169</v>
      </c>
      <c r="L16" s="238"/>
      <c r="M16" s="238"/>
      <c r="N16" s="238" t="s">
        <v>170</v>
      </c>
      <c r="O16" s="238" t="s">
        <v>170</v>
      </c>
      <c r="P16" s="128"/>
      <c r="Q16" s="117"/>
      <c r="R16" s="117"/>
    </row>
    <row r="17" spans="2:18" x14ac:dyDescent="0.2">
      <c r="B17" s="126"/>
      <c r="C17" s="77"/>
      <c r="D17" s="79"/>
      <c r="E17" s="78" t="s">
        <v>14</v>
      </c>
      <c r="F17" s="85"/>
      <c r="G17" s="95"/>
      <c r="H17" s="96"/>
      <c r="I17" s="96"/>
      <c r="J17" s="97" t="s">
        <v>173</v>
      </c>
      <c r="K17" s="98" t="s">
        <v>169</v>
      </c>
      <c r="L17" s="247" t="s">
        <v>170</v>
      </c>
      <c r="M17" s="248" t="s">
        <v>170</v>
      </c>
      <c r="N17" s="248" t="s">
        <v>170</v>
      </c>
      <c r="O17" s="249" t="s">
        <v>170</v>
      </c>
      <c r="P17" s="128"/>
      <c r="Q17" s="117"/>
      <c r="R17" s="117"/>
    </row>
    <row r="18" spans="2:18" x14ac:dyDescent="0.2">
      <c r="B18" s="126"/>
      <c r="C18" s="77"/>
      <c r="D18" s="79"/>
      <c r="E18" s="78" t="s">
        <v>15</v>
      </c>
      <c r="F18" s="86"/>
      <c r="G18" s="79"/>
      <c r="H18" s="79"/>
      <c r="I18" s="79"/>
      <c r="J18" s="80"/>
      <c r="K18" s="92"/>
      <c r="L18" s="237"/>
      <c r="M18" s="238"/>
      <c r="N18" s="238"/>
      <c r="O18" s="238"/>
      <c r="P18" s="128"/>
      <c r="Q18" s="117"/>
      <c r="R18" s="117"/>
    </row>
    <row r="19" spans="2:18" x14ac:dyDescent="0.2">
      <c r="B19" s="126"/>
      <c r="C19" s="77"/>
      <c r="D19" s="79"/>
      <c r="E19" s="78"/>
      <c r="F19" s="86"/>
      <c r="G19" s="89" t="s">
        <v>152</v>
      </c>
      <c r="H19" s="90"/>
      <c r="I19" s="90"/>
      <c r="J19" s="91" t="s">
        <v>174</v>
      </c>
      <c r="K19" s="92" t="s">
        <v>169</v>
      </c>
      <c r="L19" s="237"/>
      <c r="M19" s="237"/>
      <c r="N19" s="237"/>
      <c r="O19" s="238" t="s">
        <v>170</v>
      </c>
      <c r="P19" s="128"/>
      <c r="Q19" s="117"/>
      <c r="R19" s="117"/>
    </row>
    <row r="20" spans="2:18" x14ac:dyDescent="0.2">
      <c r="B20" s="126"/>
      <c r="C20" s="77"/>
      <c r="D20" s="79"/>
      <c r="E20" s="79"/>
      <c r="F20" s="79"/>
      <c r="G20" s="89" t="s">
        <v>153</v>
      </c>
      <c r="H20" s="90"/>
      <c r="I20" s="90"/>
      <c r="J20" s="91" t="s">
        <v>174</v>
      </c>
      <c r="K20" s="98" t="s">
        <v>169</v>
      </c>
      <c r="L20" s="239" t="s">
        <v>170</v>
      </c>
      <c r="M20" s="238" t="s">
        <v>170</v>
      </c>
      <c r="N20" s="238" t="s">
        <v>170</v>
      </c>
      <c r="O20" s="238" t="s">
        <v>170</v>
      </c>
      <c r="P20" s="128"/>
      <c r="Q20" s="117"/>
      <c r="R20" s="117"/>
    </row>
    <row r="21" spans="2:18" x14ac:dyDescent="0.2">
      <c r="B21" s="126"/>
      <c r="C21" s="77"/>
      <c r="D21" s="79"/>
      <c r="E21" s="79"/>
      <c r="F21" s="79"/>
      <c r="G21" s="95" t="s">
        <v>16</v>
      </c>
      <c r="H21" s="96"/>
      <c r="I21" s="96"/>
      <c r="J21" s="97" t="s">
        <v>174</v>
      </c>
      <c r="K21" s="98" t="s">
        <v>169</v>
      </c>
      <c r="L21" s="239" t="s">
        <v>170</v>
      </c>
      <c r="M21" s="238" t="s">
        <v>170</v>
      </c>
      <c r="N21" s="238" t="s">
        <v>170</v>
      </c>
      <c r="O21" s="238" t="s">
        <v>170</v>
      </c>
      <c r="P21" s="128"/>
      <c r="Q21" s="117"/>
      <c r="R21" s="117"/>
    </row>
    <row r="22" spans="2:18" x14ac:dyDescent="0.2">
      <c r="B22" s="126"/>
      <c r="C22" s="77"/>
      <c r="D22" s="79"/>
      <c r="E22" s="79"/>
      <c r="F22" s="79"/>
      <c r="G22" s="95" t="s">
        <v>154</v>
      </c>
      <c r="H22" s="96"/>
      <c r="I22" s="96"/>
      <c r="J22" s="97" t="s">
        <v>174</v>
      </c>
      <c r="K22" s="92" t="s">
        <v>169</v>
      </c>
      <c r="L22" s="237"/>
      <c r="M22" s="237"/>
      <c r="N22" s="237"/>
      <c r="O22" s="238" t="s">
        <v>170</v>
      </c>
      <c r="P22" s="128"/>
      <c r="Q22" s="117"/>
      <c r="R22" s="117"/>
    </row>
    <row r="23" spans="2:18" x14ac:dyDescent="0.2">
      <c r="B23" s="126"/>
      <c r="C23" s="77"/>
      <c r="D23" s="79"/>
      <c r="E23" s="79"/>
      <c r="F23" s="79"/>
      <c r="G23" s="99"/>
      <c r="H23" s="79"/>
      <c r="I23" s="79"/>
      <c r="J23" s="80"/>
      <c r="K23" s="92"/>
      <c r="L23" s="237"/>
      <c r="M23" s="238"/>
      <c r="N23" s="238"/>
      <c r="O23" s="238"/>
      <c r="P23" s="128"/>
      <c r="Q23" s="117"/>
      <c r="R23" s="117"/>
    </row>
    <row r="24" spans="2:18" x14ac:dyDescent="0.2">
      <c r="B24" s="126"/>
      <c r="C24" s="77"/>
      <c r="D24" s="100" t="s">
        <v>175</v>
      </c>
      <c r="E24" s="100"/>
      <c r="F24" s="79"/>
      <c r="G24" s="95"/>
      <c r="H24" s="95"/>
      <c r="I24" s="95"/>
      <c r="J24" s="97" t="s">
        <v>174</v>
      </c>
      <c r="K24" s="92" t="s">
        <v>176</v>
      </c>
      <c r="L24" s="237" t="s">
        <v>170</v>
      </c>
      <c r="M24" s="238" t="s">
        <v>170</v>
      </c>
      <c r="N24" s="238" t="s">
        <v>170</v>
      </c>
      <c r="O24" s="238" t="s">
        <v>170</v>
      </c>
      <c r="P24" s="128"/>
      <c r="Q24" s="117"/>
      <c r="R24" s="117"/>
    </row>
    <row r="25" spans="2:18" x14ac:dyDescent="0.2">
      <c r="B25" s="126"/>
      <c r="C25" s="77"/>
      <c r="D25" s="100"/>
      <c r="E25" s="100"/>
      <c r="F25" s="79"/>
      <c r="G25" s="79"/>
      <c r="H25" s="79"/>
      <c r="I25" s="79"/>
      <c r="J25" s="80"/>
      <c r="K25" s="92"/>
      <c r="L25" s="237"/>
      <c r="M25" s="238"/>
      <c r="N25" s="238"/>
      <c r="O25" s="238"/>
      <c r="P25" s="128"/>
      <c r="Q25" s="117"/>
      <c r="R25" s="117"/>
    </row>
    <row r="26" spans="2:18" x14ac:dyDescent="0.2">
      <c r="B26" s="126"/>
      <c r="C26" s="77"/>
      <c r="D26" s="100" t="s">
        <v>177</v>
      </c>
      <c r="E26" s="100"/>
      <c r="F26" s="79"/>
      <c r="G26" s="79"/>
      <c r="H26" s="79"/>
      <c r="I26" s="79"/>
      <c r="J26" s="80"/>
      <c r="K26" s="92"/>
      <c r="L26" s="237"/>
      <c r="M26" s="238"/>
      <c r="N26" s="238"/>
      <c r="O26" s="238"/>
      <c r="P26" s="128"/>
      <c r="Q26" s="117"/>
      <c r="R26" s="117"/>
    </row>
    <row r="27" spans="2:18" x14ac:dyDescent="0.2">
      <c r="B27" s="126"/>
      <c r="C27" s="77"/>
      <c r="D27" s="100"/>
      <c r="E27" s="100"/>
      <c r="F27" s="79"/>
      <c r="G27" s="95" t="s">
        <v>178</v>
      </c>
      <c r="H27" s="96"/>
      <c r="I27" s="96"/>
      <c r="J27" s="97" t="s">
        <v>174</v>
      </c>
      <c r="K27" s="92" t="s">
        <v>179</v>
      </c>
      <c r="L27" s="237" t="s">
        <v>170</v>
      </c>
      <c r="M27" s="238" t="s">
        <v>170</v>
      </c>
      <c r="N27" s="238" t="s">
        <v>170</v>
      </c>
      <c r="O27" s="238" t="s">
        <v>170</v>
      </c>
      <c r="P27" s="128"/>
      <c r="Q27" s="117"/>
      <c r="R27" s="117"/>
    </row>
    <row r="28" spans="2:18" x14ac:dyDescent="0.2">
      <c r="B28" s="126"/>
      <c r="C28" s="77"/>
      <c r="D28" s="100"/>
      <c r="E28" s="100"/>
      <c r="F28" s="79"/>
      <c r="G28" s="95" t="s">
        <v>180</v>
      </c>
      <c r="H28" s="96"/>
      <c r="I28" s="96"/>
      <c r="J28" s="97" t="s">
        <v>174</v>
      </c>
      <c r="K28" s="92" t="s">
        <v>181</v>
      </c>
      <c r="L28" s="237" t="s">
        <v>170</v>
      </c>
      <c r="M28" s="238" t="s">
        <v>170</v>
      </c>
      <c r="N28" s="238" t="s">
        <v>170</v>
      </c>
      <c r="O28" s="238" t="s">
        <v>170</v>
      </c>
      <c r="P28" s="128"/>
      <c r="Q28" s="117"/>
      <c r="R28" s="117"/>
    </row>
    <row r="29" spans="2:18" ht="15" customHeight="1" thickBot="1" x14ac:dyDescent="0.25">
      <c r="B29" s="126"/>
      <c r="C29" s="77"/>
      <c r="D29" s="100"/>
      <c r="E29" s="100"/>
      <c r="F29" s="79"/>
      <c r="G29" s="95" t="s">
        <v>182</v>
      </c>
      <c r="H29" s="96"/>
      <c r="I29" s="96"/>
      <c r="J29" s="97" t="s">
        <v>174</v>
      </c>
      <c r="K29" s="101" t="s">
        <v>183</v>
      </c>
      <c r="L29" s="240" t="s">
        <v>170</v>
      </c>
      <c r="M29" s="241" t="s">
        <v>170</v>
      </c>
      <c r="N29" s="241" t="s">
        <v>170</v>
      </c>
      <c r="O29" s="241" t="s">
        <v>170</v>
      </c>
      <c r="P29" s="128"/>
      <c r="Q29" s="117"/>
      <c r="R29" s="117"/>
    </row>
    <row r="30" spans="2:18" ht="15" thickBot="1" x14ac:dyDescent="0.25">
      <c r="B30" s="126"/>
      <c r="C30" s="77"/>
      <c r="D30" s="100"/>
      <c r="E30" s="100"/>
      <c r="F30" s="79"/>
      <c r="G30" s="79"/>
      <c r="H30" s="79"/>
      <c r="I30" s="79"/>
      <c r="J30" s="79"/>
      <c r="K30" s="102"/>
      <c r="L30" s="242"/>
      <c r="M30" s="242"/>
      <c r="N30" s="242"/>
      <c r="O30" s="243"/>
      <c r="P30" s="128"/>
      <c r="Q30" s="117"/>
      <c r="R30" s="117"/>
    </row>
    <row r="31" spans="2:18" ht="15" thickBot="1" x14ac:dyDescent="0.25">
      <c r="B31" s="126"/>
      <c r="C31" s="77"/>
      <c r="D31" s="104" t="s">
        <v>156</v>
      </c>
      <c r="E31" s="100"/>
      <c r="F31" s="79"/>
      <c r="G31" s="89"/>
      <c r="H31" s="90"/>
      <c r="I31" s="90"/>
      <c r="J31" s="91" t="s">
        <v>174</v>
      </c>
      <c r="K31" s="105" t="s">
        <v>169</v>
      </c>
      <c r="L31" s="244" t="s">
        <v>170</v>
      </c>
      <c r="M31" s="245" t="s">
        <v>170</v>
      </c>
      <c r="N31" s="245" t="s">
        <v>170</v>
      </c>
      <c r="O31" s="245" t="s">
        <v>170</v>
      </c>
      <c r="P31" s="128"/>
      <c r="Q31" s="117"/>
      <c r="R31" s="117"/>
    </row>
    <row r="32" spans="2:18" ht="15" thickBot="1" x14ac:dyDescent="0.25">
      <c r="B32" s="126"/>
      <c r="C32" s="77"/>
      <c r="D32" s="79"/>
      <c r="E32" s="79"/>
      <c r="F32" s="79"/>
      <c r="G32" s="79"/>
      <c r="H32" s="79"/>
      <c r="I32" s="79"/>
      <c r="J32" s="79"/>
      <c r="K32" s="106"/>
      <c r="L32" s="246"/>
      <c r="M32" s="242"/>
      <c r="N32" s="242"/>
      <c r="O32" s="243"/>
      <c r="P32" s="128"/>
      <c r="Q32" s="117"/>
      <c r="R32" s="117"/>
    </row>
    <row r="33" spans="2:18" ht="15" thickBot="1" x14ac:dyDescent="0.25">
      <c r="B33" s="126"/>
      <c r="C33" s="77"/>
      <c r="D33" s="104" t="s">
        <v>157</v>
      </c>
      <c r="E33" s="79"/>
      <c r="F33" s="79"/>
      <c r="G33" s="79"/>
      <c r="H33" s="79"/>
      <c r="I33" s="90"/>
      <c r="J33" s="91" t="s">
        <v>184</v>
      </c>
      <c r="K33" s="105" t="s">
        <v>185</v>
      </c>
      <c r="L33" s="244" t="s">
        <v>170</v>
      </c>
      <c r="M33" s="245" t="s">
        <v>170</v>
      </c>
      <c r="N33" s="245" t="s">
        <v>170</v>
      </c>
      <c r="O33" s="245"/>
      <c r="P33" s="128"/>
      <c r="Q33" s="117"/>
      <c r="R33" s="117"/>
    </row>
    <row r="34" spans="2:18" ht="15" thickBot="1" x14ac:dyDescent="0.25">
      <c r="B34" s="126"/>
      <c r="C34" s="107"/>
      <c r="D34" s="108"/>
      <c r="E34" s="108"/>
      <c r="F34" s="108"/>
      <c r="G34" s="109"/>
      <c r="H34" s="108"/>
      <c r="I34" s="108"/>
      <c r="J34" s="108"/>
      <c r="K34" s="102"/>
      <c r="L34" s="74"/>
      <c r="M34" s="74"/>
      <c r="N34" s="74"/>
      <c r="O34" s="110"/>
      <c r="P34" s="128"/>
      <c r="Q34" s="117"/>
      <c r="R34" s="117"/>
    </row>
    <row r="35" spans="2:18" ht="11.25" customHeight="1" x14ac:dyDescent="0.2">
      <c r="B35" s="129"/>
      <c r="C35" s="130"/>
      <c r="D35" s="130"/>
      <c r="E35" s="130"/>
      <c r="F35" s="130"/>
      <c r="G35" s="130"/>
      <c r="H35" s="130"/>
      <c r="I35" s="130"/>
      <c r="J35" s="130"/>
      <c r="K35" s="130"/>
      <c r="L35" s="131"/>
      <c r="M35" s="131"/>
      <c r="N35" s="131"/>
      <c r="O35" s="131"/>
      <c r="P35" s="132"/>
      <c r="Q35" s="117"/>
      <c r="R35" s="117"/>
    </row>
    <row r="36" spans="2:18" x14ac:dyDescent="0.2">
      <c r="B36" s="117"/>
      <c r="C36" s="117"/>
      <c r="D36" s="133"/>
      <c r="E36" s="133"/>
      <c r="F36" s="117"/>
      <c r="G36" s="117"/>
      <c r="H36" s="79"/>
      <c r="I36" s="79"/>
      <c r="J36" s="117"/>
      <c r="K36" s="117"/>
      <c r="L36" s="134"/>
      <c r="M36" s="134"/>
      <c r="N36" s="134"/>
      <c r="O36" s="134"/>
      <c r="P36" s="117"/>
      <c r="Q36" s="117"/>
      <c r="R36" s="117"/>
    </row>
    <row r="37" spans="2:18" ht="15" customHeight="1" x14ac:dyDescent="0.2">
      <c r="B37" s="135"/>
      <c r="C37" s="136"/>
      <c r="D37" s="309" t="s">
        <v>189</v>
      </c>
      <c r="E37" s="309"/>
      <c r="F37" s="309"/>
      <c r="G37" s="309"/>
      <c r="H37" s="309"/>
      <c r="I37" s="309"/>
      <c r="J37" s="137"/>
      <c r="K37" s="137"/>
      <c r="L37" s="137"/>
      <c r="M37" s="138"/>
      <c r="N37" s="138"/>
      <c r="O37" s="138"/>
      <c r="P37" s="139"/>
      <c r="Q37" s="117"/>
      <c r="R37" s="117"/>
    </row>
    <row r="38" spans="2:18" x14ac:dyDescent="0.2">
      <c r="B38" s="126"/>
      <c r="C38" s="79"/>
      <c r="D38" s="140"/>
      <c r="E38" s="140"/>
      <c r="F38" s="140"/>
      <c r="G38" s="140"/>
      <c r="H38" s="140"/>
      <c r="I38" s="140"/>
      <c r="J38" s="140"/>
      <c r="K38" s="140"/>
      <c r="L38" s="140"/>
      <c r="M38" s="103"/>
      <c r="N38" s="103"/>
      <c r="O38" s="103"/>
      <c r="P38" s="128"/>
      <c r="Q38" s="117"/>
      <c r="R38" s="117"/>
    </row>
    <row r="39" spans="2:18" x14ac:dyDescent="0.2">
      <c r="B39" s="126"/>
      <c r="C39" s="79"/>
      <c r="D39" s="79"/>
      <c r="E39" s="79"/>
      <c r="F39" s="79"/>
      <c r="G39" s="79"/>
      <c r="H39" s="79"/>
      <c r="I39" s="79"/>
      <c r="J39" s="79"/>
      <c r="K39" s="79"/>
      <c r="L39" s="103"/>
      <c r="M39" s="103"/>
      <c r="N39" s="103"/>
      <c r="O39" s="103"/>
      <c r="P39" s="128"/>
      <c r="Q39" s="117"/>
      <c r="R39" s="117"/>
    </row>
    <row r="40" spans="2:18" x14ac:dyDescent="0.2">
      <c r="B40" s="126"/>
      <c r="C40" s="79"/>
      <c r="D40" s="79"/>
      <c r="E40" s="79"/>
      <c r="F40" s="79"/>
      <c r="G40" s="79"/>
      <c r="H40" s="79"/>
      <c r="I40" s="79"/>
      <c r="J40" s="79"/>
      <c r="K40" s="79"/>
      <c r="L40" s="103"/>
      <c r="M40" s="103"/>
      <c r="N40" s="103"/>
      <c r="O40" s="103"/>
      <c r="P40" s="128"/>
      <c r="Q40" s="117"/>
      <c r="R40" s="117"/>
    </row>
    <row r="41" spans="2:18" x14ac:dyDescent="0.2">
      <c r="B41" s="141"/>
      <c r="C41" s="142"/>
      <c r="D41" s="142"/>
      <c r="E41" s="142"/>
      <c r="F41" s="142"/>
      <c r="G41" s="142"/>
      <c r="H41" s="142"/>
      <c r="I41" s="142"/>
      <c r="J41" s="142"/>
      <c r="K41" s="142"/>
      <c r="L41" s="143"/>
      <c r="M41" s="143"/>
      <c r="N41" s="143"/>
      <c r="O41" s="143"/>
      <c r="P41" s="144"/>
    </row>
    <row r="42" spans="2:18" x14ac:dyDescent="0.2">
      <c r="B42" s="141"/>
      <c r="C42" s="142"/>
      <c r="D42" s="142"/>
      <c r="E42" s="142"/>
      <c r="F42" s="142"/>
      <c r="G42" s="142"/>
      <c r="H42" s="142"/>
      <c r="I42" s="142"/>
      <c r="J42" s="142"/>
      <c r="K42" s="142"/>
      <c r="L42" s="143"/>
      <c r="M42" s="143"/>
      <c r="N42" s="143"/>
      <c r="O42" s="143"/>
      <c r="P42" s="144"/>
    </row>
    <row r="43" spans="2:18" x14ac:dyDescent="0.2">
      <c r="B43" s="145"/>
      <c r="C43" s="146"/>
      <c r="D43" s="146"/>
      <c r="E43" s="146"/>
      <c r="F43" s="146"/>
      <c r="G43" s="146"/>
      <c r="H43" s="146"/>
      <c r="I43" s="146"/>
      <c r="J43" s="146"/>
      <c r="K43" s="146"/>
      <c r="L43" s="147"/>
      <c r="M43" s="147"/>
      <c r="N43" s="147"/>
      <c r="O43" s="147"/>
      <c r="P43" s="148"/>
    </row>
  </sheetData>
  <mergeCells count="6">
    <mergeCell ref="D37:I37"/>
    <mergeCell ref="C6:I6"/>
    <mergeCell ref="J6:L6"/>
    <mergeCell ref="M6:O6"/>
    <mergeCell ref="C8:F8"/>
    <mergeCell ref="G8:H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4"/>
  <sheetViews>
    <sheetView topLeftCell="A25" zoomScale="85" zoomScaleNormal="85" workbookViewId="0">
      <selection activeCell="F56" sqref="F56"/>
    </sheetView>
  </sheetViews>
  <sheetFormatPr baseColWidth="10" defaultColWidth="8.85546875" defaultRowHeight="15" x14ac:dyDescent="0.3"/>
  <cols>
    <col min="1" max="1" width="41.42578125" style="1" customWidth="1"/>
    <col min="2" max="13" width="16.7109375" style="1" customWidth="1"/>
    <col min="14" max="14" width="16.7109375" style="20" customWidth="1"/>
    <col min="15" max="16384" width="8.85546875" style="1"/>
  </cols>
  <sheetData>
    <row r="3" spans="1:14" ht="29.45" customHeight="1" x14ac:dyDescent="0.3">
      <c r="A3" s="36" t="str">
        <f>TAB00!B47&amp;" : "&amp;TAB00!C47</f>
        <v>TAB5 : Synthèse des produits prévisionnels issus des tarifs d'injection</v>
      </c>
      <c r="B3" s="36"/>
      <c r="C3" s="36"/>
      <c r="D3" s="36"/>
      <c r="E3" s="36"/>
      <c r="F3" s="36"/>
      <c r="G3" s="36"/>
      <c r="H3" s="36"/>
      <c r="I3" s="36"/>
      <c r="J3" s="36"/>
      <c r="K3" s="36"/>
      <c r="L3" s="36"/>
      <c r="M3" s="36"/>
      <c r="N3" s="19"/>
    </row>
    <row r="5" spans="1:14" ht="25.15" customHeight="1" x14ac:dyDescent="0.35">
      <c r="A5" s="293" t="s">
        <v>40</v>
      </c>
      <c r="B5" s="293"/>
      <c r="C5" s="293"/>
      <c r="D5" s="293"/>
      <c r="E5" s="293"/>
      <c r="F5" s="293"/>
      <c r="G5" s="293"/>
      <c r="H5" s="293"/>
      <c r="I5" s="293"/>
      <c r="J5" s="293"/>
      <c r="K5" s="293"/>
      <c r="L5" s="293"/>
      <c r="M5" s="293"/>
      <c r="N5" s="293"/>
    </row>
    <row r="6" spans="1:14" s="6" customFormat="1" ht="14.45" customHeight="1" x14ac:dyDescent="0.3">
      <c r="A6" s="304" t="s">
        <v>0</v>
      </c>
      <c r="B6" s="8" t="s">
        <v>20</v>
      </c>
      <c r="C6" s="302" t="s">
        <v>5</v>
      </c>
      <c r="D6" s="302"/>
      <c r="E6" s="302"/>
      <c r="F6" s="302" t="s">
        <v>6</v>
      </c>
      <c r="G6" s="302"/>
      <c r="H6" s="302"/>
      <c r="I6" s="302" t="s">
        <v>7</v>
      </c>
      <c r="J6" s="302"/>
      <c r="K6" s="302"/>
      <c r="L6" s="302" t="s">
        <v>8</v>
      </c>
      <c r="M6" s="302"/>
      <c r="N6" s="302"/>
    </row>
    <row r="7" spans="1:14" s="6" customFormat="1" ht="14.45" customHeight="1" x14ac:dyDescent="0.3">
      <c r="A7" s="304"/>
      <c r="B7" s="8" t="s">
        <v>9</v>
      </c>
      <c r="C7" s="8" t="s">
        <v>71</v>
      </c>
      <c r="D7" s="8" t="s">
        <v>223</v>
      </c>
      <c r="E7" s="8" t="s">
        <v>72</v>
      </c>
      <c r="F7" s="8" t="s">
        <v>71</v>
      </c>
      <c r="G7" s="8" t="s">
        <v>223</v>
      </c>
      <c r="H7" s="8" t="s">
        <v>72</v>
      </c>
      <c r="I7" s="8" t="s">
        <v>71</v>
      </c>
      <c r="J7" s="8" t="s">
        <v>223</v>
      </c>
      <c r="K7" s="8" t="s">
        <v>72</v>
      </c>
      <c r="L7" s="8" t="s">
        <v>71</v>
      </c>
      <c r="M7" s="8" t="s">
        <v>223</v>
      </c>
      <c r="N7" s="58" t="s">
        <v>72</v>
      </c>
    </row>
    <row r="8" spans="1:14" s="6" customFormat="1" ht="14.45" customHeight="1" x14ac:dyDescent="0.3">
      <c r="A8" s="59" t="s">
        <v>11</v>
      </c>
      <c r="B8" s="233">
        <f>SUM(E8,H8,K8,N8)</f>
        <v>0</v>
      </c>
      <c r="C8" s="61"/>
      <c r="D8" s="60"/>
      <c r="E8" s="233">
        <f>SUM(E9,E12)</f>
        <v>0</v>
      </c>
      <c r="F8" s="61"/>
      <c r="G8" s="61"/>
      <c r="H8" s="233">
        <f>SUM(H9,H12)</f>
        <v>0</v>
      </c>
      <c r="I8" s="61"/>
      <c r="J8" s="61"/>
      <c r="K8" s="233">
        <f>SUM(K9,K12)</f>
        <v>0</v>
      </c>
      <c r="L8" s="61"/>
      <c r="M8" s="61"/>
      <c r="N8" s="233">
        <f>SUM(N9,N12)</f>
        <v>0</v>
      </c>
    </row>
    <row r="9" spans="1:14" s="6" customFormat="1" ht="14.45" customHeight="1" x14ac:dyDescent="0.3">
      <c r="A9" s="62" t="s">
        <v>12</v>
      </c>
      <c r="B9" s="233">
        <f>SUM(E9,H9,K9,N9)</f>
        <v>0</v>
      </c>
      <c r="C9" s="61"/>
      <c r="D9" s="61"/>
      <c r="E9" s="233">
        <f>SUM(E10:E11)</f>
        <v>0</v>
      </c>
      <c r="F9" s="61"/>
      <c r="G9" s="61"/>
      <c r="H9" s="233">
        <f>SUM(H10:H11)</f>
        <v>0</v>
      </c>
      <c r="I9" s="61"/>
      <c r="J9" s="61"/>
      <c r="K9" s="233">
        <f>SUM(K10:K11)</f>
        <v>0</v>
      </c>
      <c r="L9" s="61"/>
      <c r="M9" s="61"/>
      <c r="N9" s="233">
        <f>SUM(N10:N11)</f>
        <v>0</v>
      </c>
    </row>
    <row r="10" spans="1:14" s="6" customFormat="1" ht="14.45" customHeight="1" x14ac:dyDescent="0.3">
      <c r="A10" s="63" t="s">
        <v>192</v>
      </c>
      <c r="B10" s="233">
        <f>SUM(E10,H10,K10,N10)</f>
        <v>0</v>
      </c>
      <c r="C10" s="27"/>
      <c r="D10" s="27"/>
      <c r="E10" s="234"/>
      <c r="F10" s="27"/>
      <c r="G10" s="27"/>
      <c r="H10" s="234"/>
      <c r="I10" s="27"/>
      <c r="J10" s="27"/>
      <c r="K10" s="234"/>
      <c r="L10" s="269"/>
      <c r="M10" s="27"/>
      <c r="N10" s="234"/>
    </row>
    <row r="11" spans="1:14" s="6" customFormat="1" ht="14.45" customHeight="1" x14ac:dyDescent="0.3">
      <c r="A11" s="63" t="s">
        <v>194</v>
      </c>
      <c r="B11" s="233">
        <f>SUM(E11,H11,K11,N11)</f>
        <v>0</v>
      </c>
      <c r="C11" s="268">
        <f>IF(TAB5.1!L$14="v",0,TAB5.1!L$14)</f>
        <v>0</v>
      </c>
      <c r="D11" s="233">
        <f>'TAB3'!F97</f>
        <v>0</v>
      </c>
      <c r="E11" s="233">
        <f>C11*D11</f>
        <v>0</v>
      </c>
      <c r="F11" s="268">
        <f>IF(TAB5.1!M$14="v",0,TAB5.1!M$14)</f>
        <v>0</v>
      </c>
      <c r="G11" s="233">
        <f>'TAB3'!F98</f>
        <v>0</v>
      </c>
      <c r="H11" s="233">
        <f>F11*G11</f>
        <v>0</v>
      </c>
      <c r="I11" s="268">
        <f>IF(TAB5.1!N$14="v",0,TAB5.1!N$14)</f>
        <v>0</v>
      </c>
      <c r="J11" s="233">
        <f>'TAB3'!F99</f>
        <v>0</v>
      </c>
      <c r="K11" s="233">
        <f>I11*J11</f>
        <v>0</v>
      </c>
      <c r="L11" s="268">
        <f>IF(TAB5.1!O$14="v",0,TAB5.1!O$14)</f>
        <v>0</v>
      </c>
      <c r="M11" s="233">
        <f>'TAB3'!F100</f>
        <v>0</v>
      </c>
      <c r="N11" s="233">
        <f>L11*M11</f>
        <v>0</v>
      </c>
    </row>
    <row r="12" spans="1:14" s="6" customFormat="1" ht="14.45" customHeight="1" x14ac:dyDescent="0.3">
      <c r="A12" s="62" t="s">
        <v>14</v>
      </c>
      <c r="B12" s="233">
        <f>SUM(E11,H11,K11,N11)</f>
        <v>0</v>
      </c>
      <c r="C12" s="268">
        <f>IF(TAB5.1!L$15="v",0,TAB5.1!L$15)</f>
        <v>0</v>
      </c>
      <c r="D12" s="232">
        <f>'TAB3'!F$10</f>
        <v>0</v>
      </c>
      <c r="E12" s="233">
        <f>C12*D12</f>
        <v>0</v>
      </c>
      <c r="F12" s="268">
        <f>IF(TAB5.1!M$15="v",0,TAB5.1!M$15)</f>
        <v>0</v>
      </c>
      <c r="G12" s="232">
        <f>'TAB3'!F$12</f>
        <v>0</v>
      </c>
      <c r="H12" s="233">
        <f>F12*G12</f>
        <v>0</v>
      </c>
      <c r="I12" s="268">
        <f>IF(TAB5.1!N$15="v",0,TAB5.1!N$15)</f>
        <v>0</v>
      </c>
      <c r="J12" s="232">
        <f>'TAB3'!F$14</f>
        <v>0</v>
      </c>
      <c r="K12" s="233">
        <f>I12*J12</f>
        <v>0</v>
      </c>
      <c r="L12" s="268">
        <f>IF(TAB5.1!O$15="v",0,TAB5.1!O$15)</f>
        <v>0</v>
      </c>
      <c r="M12" s="232">
        <f>'TAB3'!F$16</f>
        <v>0</v>
      </c>
      <c r="N12" s="233">
        <f>L12*M12</f>
        <v>0</v>
      </c>
    </row>
    <row r="13" spans="1:14" s="6" customFormat="1" ht="14.45" customHeight="1" x14ac:dyDescent="0.3">
      <c r="A13" s="54" t="s">
        <v>20</v>
      </c>
      <c r="B13" s="235">
        <f>SUM(E13,H13,K13,N13)</f>
        <v>0</v>
      </c>
      <c r="C13" s="15"/>
      <c r="D13" s="15"/>
      <c r="E13" s="235">
        <f>E8</f>
        <v>0</v>
      </c>
      <c r="F13" s="15"/>
      <c r="G13" s="15"/>
      <c r="H13" s="235">
        <f>H8</f>
        <v>0</v>
      </c>
      <c r="I13" s="15"/>
      <c r="J13" s="15"/>
      <c r="K13" s="235">
        <f>K8</f>
        <v>0</v>
      </c>
      <c r="L13" s="15"/>
      <c r="M13" s="15"/>
      <c r="N13" s="235">
        <f>N8</f>
        <v>0</v>
      </c>
    </row>
    <row r="14" spans="1:14" s="6" customFormat="1" ht="14.45" customHeight="1" x14ac:dyDescent="0.3">
      <c r="N14" s="21"/>
    </row>
    <row r="15" spans="1:14" ht="25.15" customHeight="1" x14ac:dyDescent="0.35">
      <c r="A15" s="293" t="s">
        <v>39</v>
      </c>
      <c r="B15" s="293"/>
      <c r="C15" s="293"/>
      <c r="D15" s="293"/>
      <c r="E15" s="293"/>
      <c r="F15" s="293"/>
      <c r="G15" s="293"/>
      <c r="H15" s="293"/>
      <c r="I15" s="293"/>
      <c r="J15" s="293"/>
      <c r="K15" s="293"/>
      <c r="L15" s="293"/>
      <c r="M15" s="293"/>
      <c r="N15" s="293"/>
    </row>
    <row r="16" spans="1:14" s="6" customFormat="1" ht="14.45" customHeight="1" x14ac:dyDescent="0.3">
      <c r="A16" s="304" t="s">
        <v>0</v>
      </c>
      <c r="B16" s="8" t="s">
        <v>20</v>
      </c>
      <c r="C16" s="302" t="s">
        <v>5</v>
      </c>
      <c r="D16" s="302"/>
      <c r="E16" s="302"/>
      <c r="F16" s="302" t="s">
        <v>6</v>
      </c>
      <c r="G16" s="302"/>
      <c r="H16" s="302"/>
      <c r="I16" s="302" t="s">
        <v>7</v>
      </c>
      <c r="J16" s="302"/>
      <c r="K16" s="302"/>
      <c r="L16" s="302" t="s">
        <v>8</v>
      </c>
      <c r="M16" s="302"/>
      <c r="N16" s="302"/>
    </row>
    <row r="17" spans="1:14" s="6" customFormat="1" ht="14.45" customHeight="1" x14ac:dyDescent="0.3">
      <c r="A17" s="304"/>
      <c r="B17" s="8" t="s">
        <v>9</v>
      </c>
      <c r="C17" s="8" t="s">
        <v>71</v>
      </c>
      <c r="D17" s="8" t="s">
        <v>223</v>
      </c>
      <c r="E17" s="8" t="s">
        <v>72</v>
      </c>
      <c r="F17" s="8" t="s">
        <v>71</v>
      </c>
      <c r="G17" s="8" t="s">
        <v>223</v>
      </c>
      <c r="H17" s="8" t="s">
        <v>72</v>
      </c>
      <c r="I17" s="8" t="s">
        <v>71</v>
      </c>
      <c r="J17" s="8" t="s">
        <v>223</v>
      </c>
      <c r="K17" s="8" t="s">
        <v>72</v>
      </c>
      <c r="L17" s="8" t="s">
        <v>71</v>
      </c>
      <c r="M17" s="8" t="s">
        <v>223</v>
      </c>
      <c r="N17" s="58" t="s">
        <v>72</v>
      </c>
    </row>
    <row r="18" spans="1:14" s="6" customFormat="1" ht="14.45" customHeight="1" x14ac:dyDescent="0.3">
      <c r="A18" s="59" t="s">
        <v>11</v>
      </c>
      <c r="B18" s="233">
        <f>SUM(E18,H18,K18,N18)</f>
        <v>0</v>
      </c>
      <c r="C18" s="61"/>
      <c r="D18" s="60"/>
      <c r="E18" s="233">
        <f>SUM(E19,E22)</f>
        <v>0</v>
      </c>
      <c r="F18" s="61"/>
      <c r="G18" s="61"/>
      <c r="H18" s="233">
        <f>SUM(H19,H22)</f>
        <v>0</v>
      </c>
      <c r="I18" s="61"/>
      <c r="J18" s="61"/>
      <c r="K18" s="233">
        <f>SUM(K19,K22)</f>
        <v>0</v>
      </c>
      <c r="L18" s="61"/>
      <c r="M18" s="61"/>
      <c r="N18" s="233">
        <f>SUM(N19,N22)</f>
        <v>0</v>
      </c>
    </row>
    <row r="19" spans="1:14" s="6" customFormat="1" ht="14.45" customHeight="1" x14ac:dyDescent="0.3">
      <c r="A19" s="62" t="s">
        <v>12</v>
      </c>
      <c r="B19" s="233">
        <f>SUM(E19,H19,K19,N19)</f>
        <v>0</v>
      </c>
      <c r="C19" s="61"/>
      <c r="D19" s="61"/>
      <c r="E19" s="233">
        <f>SUM(E20:E21)</f>
        <v>0</v>
      </c>
      <c r="F19" s="61"/>
      <c r="G19" s="61"/>
      <c r="H19" s="233">
        <f>SUM(H20:H21)</f>
        <v>0</v>
      </c>
      <c r="I19" s="61"/>
      <c r="J19" s="61"/>
      <c r="K19" s="233">
        <f>SUM(K20:K21)</f>
        <v>0</v>
      </c>
      <c r="L19" s="61"/>
      <c r="M19" s="61"/>
      <c r="N19" s="233">
        <f>SUM(N20:N21)</f>
        <v>0</v>
      </c>
    </row>
    <row r="20" spans="1:14" s="6" customFormat="1" ht="14.45" customHeight="1" x14ac:dyDescent="0.3">
      <c r="A20" s="63" t="s">
        <v>192</v>
      </c>
      <c r="B20" s="233">
        <f>SUM(E20,H20,K20,N20)</f>
        <v>0</v>
      </c>
      <c r="C20" s="27"/>
      <c r="D20" s="27"/>
      <c r="E20" s="234"/>
      <c r="F20" s="27"/>
      <c r="G20" s="27"/>
      <c r="H20" s="234"/>
      <c r="I20" s="27"/>
      <c r="J20" s="27"/>
      <c r="K20" s="234"/>
      <c r="L20" s="269"/>
      <c r="M20" s="27"/>
      <c r="N20" s="234"/>
    </row>
    <row r="21" spans="1:14" s="6" customFormat="1" ht="14.45" customHeight="1" x14ac:dyDescent="0.3">
      <c r="A21" s="63" t="s">
        <v>194</v>
      </c>
      <c r="B21" s="233">
        <f>SUM(E21,H21,K21,N21)</f>
        <v>0</v>
      </c>
      <c r="C21" s="268">
        <f>IF(TAB5.2!L$14="v",0,TAB5.2!L$14)</f>
        <v>0</v>
      </c>
      <c r="D21" s="233">
        <f>'TAB3'!H97</f>
        <v>0</v>
      </c>
      <c r="E21" s="233">
        <f>C21*D21</f>
        <v>0</v>
      </c>
      <c r="F21" s="268">
        <f>IF(TAB5.2!M$14="v",0,TAB5.2!M$14)</f>
        <v>0</v>
      </c>
      <c r="G21" s="233">
        <f>'TAB3'!H98</f>
        <v>0</v>
      </c>
      <c r="H21" s="233">
        <f>F21*G21</f>
        <v>0</v>
      </c>
      <c r="I21" s="268">
        <f>IF(TAB5.2!N$14="v",0,TAB5.2!N$14)</f>
        <v>0</v>
      </c>
      <c r="J21" s="233">
        <f>'TAB3'!H99</f>
        <v>0</v>
      </c>
      <c r="K21" s="233">
        <f>I21*J21</f>
        <v>0</v>
      </c>
      <c r="L21" s="268">
        <f>IF(TAB5.2!O$14="v",0,TAB5.2!O$14)</f>
        <v>0</v>
      </c>
      <c r="M21" s="233">
        <f>'TAB3'!H100</f>
        <v>0</v>
      </c>
      <c r="N21" s="233">
        <f>L21*M21</f>
        <v>0</v>
      </c>
    </row>
    <row r="22" spans="1:14" s="6" customFormat="1" ht="14.45" customHeight="1" x14ac:dyDescent="0.3">
      <c r="A22" s="62" t="s">
        <v>14</v>
      </c>
      <c r="B22" s="233">
        <f>SUM(E21,H21,K21,N21)</f>
        <v>0</v>
      </c>
      <c r="C22" s="268">
        <f>IF(TAB5.2!L$15="v",0,TAB5.2!L$15)</f>
        <v>0</v>
      </c>
      <c r="D22" s="232">
        <f>'TAB3'!H$10</f>
        <v>0</v>
      </c>
      <c r="E22" s="233">
        <f>C22*D22</f>
        <v>0</v>
      </c>
      <c r="F22" s="268">
        <f>IF(TAB5.2!M$15="v",0,TAB5.2!M$15)</f>
        <v>0</v>
      </c>
      <c r="G22" s="232">
        <f>'TAB3'!H$12</f>
        <v>0</v>
      </c>
      <c r="H22" s="233">
        <f>F22*G22</f>
        <v>0</v>
      </c>
      <c r="I22" s="268">
        <f>IF(TAB5.2!N$15="v",0,TAB5.2!N$15)</f>
        <v>0</v>
      </c>
      <c r="J22" s="232">
        <f>'TAB3'!H$14</f>
        <v>0</v>
      </c>
      <c r="K22" s="233">
        <f>I22*J22</f>
        <v>0</v>
      </c>
      <c r="L22" s="268">
        <f>IF(TAB5.2!O$15="v",0,TAB5.2!O$15)</f>
        <v>0</v>
      </c>
      <c r="M22" s="232">
        <f>'TAB3'!H$16</f>
        <v>0</v>
      </c>
      <c r="N22" s="233">
        <f>L22*M22</f>
        <v>0</v>
      </c>
    </row>
    <row r="23" spans="1:14" s="6" customFormat="1" ht="14.45" customHeight="1" x14ac:dyDescent="0.3">
      <c r="A23" s="54" t="s">
        <v>20</v>
      </c>
      <c r="B23" s="235">
        <f>SUM(E23,H23,K23,N23)</f>
        <v>0</v>
      </c>
      <c r="C23" s="15"/>
      <c r="D23" s="15"/>
      <c r="E23" s="235">
        <f>E18</f>
        <v>0</v>
      </c>
      <c r="F23" s="15"/>
      <c r="G23" s="15"/>
      <c r="H23" s="235">
        <f>H18</f>
        <v>0</v>
      </c>
      <c r="I23" s="15"/>
      <c r="J23" s="15"/>
      <c r="K23" s="235">
        <f>K18</f>
        <v>0</v>
      </c>
      <c r="L23" s="15"/>
      <c r="M23" s="15"/>
      <c r="N23" s="235">
        <f>N18</f>
        <v>0</v>
      </c>
    </row>
    <row r="24" spans="1:14" s="6" customFormat="1" ht="14.45" customHeight="1" x14ac:dyDescent="0.3">
      <c r="N24" s="21"/>
    </row>
    <row r="25" spans="1:14" ht="25.15" customHeight="1" x14ac:dyDescent="0.35">
      <c r="A25" s="293" t="s">
        <v>43</v>
      </c>
      <c r="B25" s="293"/>
      <c r="C25" s="293"/>
      <c r="D25" s="293"/>
      <c r="E25" s="293"/>
      <c r="F25" s="293"/>
      <c r="G25" s="293"/>
      <c r="H25" s="293"/>
      <c r="I25" s="293"/>
      <c r="J25" s="293"/>
      <c r="K25" s="293"/>
      <c r="L25" s="293"/>
      <c r="M25" s="293"/>
      <c r="N25" s="293"/>
    </row>
    <row r="26" spans="1:14" s="6" customFormat="1" ht="14.45" customHeight="1" x14ac:dyDescent="0.3">
      <c r="A26" s="304" t="s">
        <v>0</v>
      </c>
      <c r="B26" s="8" t="s">
        <v>20</v>
      </c>
      <c r="C26" s="302" t="s">
        <v>5</v>
      </c>
      <c r="D26" s="302"/>
      <c r="E26" s="302"/>
      <c r="F26" s="302" t="s">
        <v>6</v>
      </c>
      <c r="G26" s="302"/>
      <c r="H26" s="302"/>
      <c r="I26" s="302" t="s">
        <v>7</v>
      </c>
      <c r="J26" s="302"/>
      <c r="K26" s="302"/>
      <c r="L26" s="302" t="s">
        <v>8</v>
      </c>
      <c r="M26" s="302"/>
      <c r="N26" s="302"/>
    </row>
    <row r="27" spans="1:14" s="6" customFormat="1" ht="14.45" customHeight="1" x14ac:dyDescent="0.3">
      <c r="A27" s="304"/>
      <c r="B27" s="8" t="s">
        <v>9</v>
      </c>
      <c r="C27" s="8" t="s">
        <v>71</v>
      </c>
      <c r="D27" s="8" t="s">
        <v>223</v>
      </c>
      <c r="E27" s="8" t="s">
        <v>72</v>
      </c>
      <c r="F27" s="8" t="s">
        <v>71</v>
      </c>
      <c r="G27" s="8" t="s">
        <v>223</v>
      </c>
      <c r="H27" s="8" t="s">
        <v>72</v>
      </c>
      <c r="I27" s="8" t="s">
        <v>71</v>
      </c>
      <c r="J27" s="8" t="s">
        <v>223</v>
      </c>
      <c r="K27" s="8" t="s">
        <v>72</v>
      </c>
      <c r="L27" s="8" t="s">
        <v>71</v>
      </c>
      <c r="M27" s="8" t="s">
        <v>223</v>
      </c>
      <c r="N27" s="58" t="s">
        <v>72</v>
      </c>
    </row>
    <row r="28" spans="1:14" s="6" customFormat="1" ht="14.45" customHeight="1" x14ac:dyDescent="0.3">
      <c r="A28" s="59" t="s">
        <v>11</v>
      </c>
      <c r="B28" s="233">
        <f>SUM(E28,H28,K28,N28)</f>
        <v>0</v>
      </c>
      <c r="C28" s="61"/>
      <c r="D28" s="60"/>
      <c r="E28" s="233">
        <f>SUM(E29,E32)</f>
        <v>0</v>
      </c>
      <c r="F28" s="61"/>
      <c r="G28" s="61"/>
      <c r="H28" s="233">
        <f>SUM(H29,H32)</f>
        <v>0</v>
      </c>
      <c r="I28" s="61"/>
      <c r="J28" s="61"/>
      <c r="K28" s="233">
        <f>SUM(K29,K32)</f>
        <v>0</v>
      </c>
      <c r="L28" s="61"/>
      <c r="M28" s="61"/>
      <c r="N28" s="233">
        <f>SUM(N29,N32)</f>
        <v>0</v>
      </c>
    </row>
    <row r="29" spans="1:14" s="6" customFormat="1" ht="14.45" customHeight="1" x14ac:dyDescent="0.3">
      <c r="A29" s="62" t="s">
        <v>12</v>
      </c>
      <c r="B29" s="233">
        <f>SUM(E29,H29,K29,N29)</f>
        <v>0</v>
      </c>
      <c r="C29" s="61"/>
      <c r="D29" s="61"/>
      <c r="E29" s="233">
        <f>SUM(E30:E31)</f>
        <v>0</v>
      </c>
      <c r="F29" s="61"/>
      <c r="G29" s="61"/>
      <c r="H29" s="233">
        <f>SUM(H30:H31)</f>
        <v>0</v>
      </c>
      <c r="I29" s="61"/>
      <c r="J29" s="61"/>
      <c r="K29" s="233">
        <f>SUM(K30:K31)</f>
        <v>0</v>
      </c>
      <c r="L29" s="61"/>
      <c r="M29" s="61"/>
      <c r="N29" s="233">
        <f>SUM(N30:N31)</f>
        <v>0</v>
      </c>
    </row>
    <row r="30" spans="1:14" s="6" customFormat="1" ht="14.45" customHeight="1" x14ac:dyDescent="0.3">
      <c r="A30" s="63" t="s">
        <v>192</v>
      </c>
      <c r="B30" s="233">
        <f>SUM(E30,H30,K30,N30)</f>
        <v>0</v>
      </c>
      <c r="C30" s="27"/>
      <c r="D30" s="27"/>
      <c r="E30" s="234"/>
      <c r="F30" s="27"/>
      <c r="G30" s="27"/>
      <c r="H30" s="234"/>
      <c r="I30" s="27"/>
      <c r="J30" s="27"/>
      <c r="K30" s="234"/>
      <c r="L30" s="269"/>
      <c r="M30" s="27"/>
      <c r="N30" s="234"/>
    </row>
    <row r="31" spans="1:14" s="6" customFormat="1" ht="14.45" customHeight="1" x14ac:dyDescent="0.3">
      <c r="A31" s="63" t="s">
        <v>194</v>
      </c>
      <c r="B31" s="233">
        <f>SUM(E31,H31,K31,N31)</f>
        <v>0</v>
      </c>
      <c r="C31" s="268">
        <f>IF(TAB5.3!L$14="v",0,TAB5.3!L$14)</f>
        <v>0</v>
      </c>
      <c r="D31" s="233">
        <f>'TAB3'!J97</f>
        <v>0</v>
      </c>
      <c r="E31" s="233">
        <f>C31*D31</f>
        <v>0</v>
      </c>
      <c r="F31" s="268">
        <f>IF(TAB5.3!M$14="v",0,TAB5.3!M$14)</f>
        <v>0</v>
      </c>
      <c r="G31" s="233">
        <f>'TAB3'!J98</f>
        <v>0</v>
      </c>
      <c r="H31" s="233">
        <f>F31*G31</f>
        <v>0</v>
      </c>
      <c r="I31" s="268">
        <f>IF(TAB5.3!N$14="v",0,TAB5.3!N$14)</f>
        <v>0</v>
      </c>
      <c r="J31" s="233">
        <f>'TAB3'!J99</f>
        <v>0</v>
      </c>
      <c r="K31" s="233">
        <f>I31*J31</f>
        <v>0</v>
      </c>
      <c r="L31" s="268">
        <f>IF(TAB5.3!O$14="v",0,TAB5.3!O$14)</f>
        <v>0</v>
      </c>
      <c r="M31" s="233">
        <f>'TAB3'!J100</f>
        <v>0</v>
      </c>
      <c r="N31" s="233">
        <f>L31*M31</f>
        <v>0</v>
      </c>
    </row>
    <row r="32" spans="1:14" s="6" customFormat="1" ht="14.45" customHeight="1" x14ac:dyDescent="0.3">
      <c r="A32" s="62" t="s">
        <v>14</v>
      </c>
      <c r="B32" s="233">
        <f>SUM(E31,H31,K31,N31)</f>
        <v>0</v>
      </c>
      <c r="C32" s="268">
        <f>IF(TAB5.3!L$15="v",0,TAB5.3!L$15)</f>
        <v>0</v>
      </c>
      <c r="D32" s="232">
        <f>'TAB3'!J$10</f>
        <v>0</v>
      </c>
      <c r="E32" s="233">
        <f>C32*D32</f>
        <v>0</v>
      </c>
      <c r="F32" s="268">
        <f>IF(TAB5.3!M$15="v",0,TAB5.3!M$15)</f>
        <v>0</v>
      </c>
      <c r="G32" s="232">
        <f>'TAB3'!J$12</f>
        <v>0</v>
      </c>
      <c r="H32" s="233">
        <f>F32*G32</f>
        <v>0</v>
      </c>
      <c r="I32" s="268">
        <f>IF(TAB5.3!N$15="v",0,TAB5.3!N$15)</f>
        <v>0</v>
      </c>
      <c r="J32" s="232">
        <f>'TAB3'!J$14</f>
        <v>0</v>
      </c>
      <c r="K32" s="233">
        <f>I32*J32</f>
        <v>0</v>
      </c>
      <c r="L32" s="268">
        <f>IF(TAB5.3!O$15="v",0,TAB5.3!O$15)</f>
        <v>0</v>
      </c>
      <c r="M32" s="232">
        <f>'TAB3'!J$16</f>
        <v>0</v>
      </c>
      <c r="N32" s="233">
        <f>L32*M32</f>
        <v>0</v>
      </c>
    </row>
    <row r="33" spans="1:14" s="6" customFormat="1" ht="14.45" customHeight="1" x14ac:dyDescent="0.3">
      <c r="A33" s="54" t="s">
        <v>20</v>
      </c>
      <c r="B33" s="235">
        <f>SUM(E33,H33,K33,N33)</f>
        <v>0</v>
      </c>
      <c r="C33" s="15"/>
      <c r="D33" s="15"/>
      <c r="E33" s="235">
        <f>E28</f>
        <v>0</v>
      </c>
      <c r="F33" s="15"/>
      <c r="G33" s="15"/>
      <c r="H33" s="235">
        <f>H28</f>
        <v>0</v>
      </c>
      <c r="I33" s="15"/>
      <c r="J33" s="15"/>
      <c r="K33" s="235">
        <f>K28</f>
        <v>0</v>
      </c>
      <c r="L33" s="15"/>
      <c r="M33" s="15"/>
      <c r="N33" s="235">
        <f>N28</f>
        <v>0</v>
      </c>
    </row>
    <row r="34" spans="1:14" s="6" customFormat="1" ht="14.45" customHeight="1" x14ac:dyDescent="0.3">
      <c r="N34" s="21"/>
    </row>
    <row r="35" spans="1:14" ht="25.15" customHeight="1" x14ac:dyDescent="0.35">
      <c r="A35" s="293" t="s">
        <v>42</v>
      </c>
      <c r="B35" s="293"/>
      <c r="C35" s="293"/>
      <c r="D35" s="293"/>
      <c r="E35" s="293"/>
      <c r="F35" s="293"/>
      <c r="G35" s="293"/>
      <c r="H35" s="293"/>
      <c r="I35" s="293"/>
      <c r="J35" s="293"/>
      <c r="K35" s="293"/>
      <c r="L35" s="293"/>
      <c r="M35" s="293"/>
      <c r="N35" s="293"/>
    </row>
    <row r="36" spans="1:14" s="6" customFormat="1" ht="14.45" customHeight="1" x14ac:dyDescent="0.3">
      <c r="A36" s="304" t="s">
        <v>0</v>
      </c>
      <c r="B36" s="8" t="s">
        <v>20</v>
      </c>
      <c r="C36" s="302" t="s">
        <v>5</v>
      </c>
      <c r="D36" s="302"/>
      <c r="E36" s="302"/>
      <c r="F36" s="302" t="s">
        <v>6</v>
      </c>
      <c r="G36" s="302"/>
      <c r="H36" s="302"/>
      <c r="I36" s="302" t="s">
        <v>7</v>
      </c>
      <c r="J36" s="302"/>
      <c r="K36" s="302"/>
      <c r="L36" s="302" t="s">
        <v>8</v>
      </c>
      <c r="M36" s="302"/>
      <c r="N36" s="302"/>
    </row>
    <row r="37" spans="1:14" s="6" customFormat="1" ht="14.45" customHeight="1" x14ac:dyDescent="0.3">
      <c r="A37" s="304"/>
      <c r="B37" s="8" t="s">
        <v>9</v>
      </c>
      <c r="C37" s="8" t="s">
        <v>71</v>
      </c>
      <c r="D37" s="8" t="s">
        <v>223</v>
      </c>
      <c r="E37" s="8" t="s">
        <v>72</v>
      </c>
      <c r="F37" s="8" t="s">
        <v>71</v>
      </c>
      <c r="G37" s="8" t="s">
        <v>223</v>
      </c>
      <c r="H37" s="8" t="s">
        <v>72</v>
      </c>
      <c r="I37" s="8" t="s">
        <v>71</v>
      </c>
      <c r="J37" s="8" t="s">
        <v>223</v>
      </c>
      <c r="K37" s="8" t="s">
        <v>72</v>
      </c>
      <c r="L37" s="8" t="s">
        <v>71</v>
      </c>
      <c r="M37" s="8" t="s">
        <v>223</v>
      </c>
      <c r="N37" s="58" t="s">
        <v>72</v>
      </c>
    </row>
    <row r="38" spans="1:14" s="6" customFormat="1" ht="14.45" customHeight="1" x14ac:dyDescent="0.3">
      <c r="A38" s="59" t="s">
        <v>11</v>
      </c>
      <c r="B38" s="233">
        <f>SUM(E38,H38,K38,N38)</f>
        <v>0</v>
      </c>
      <c r="C38" s="61"/>
      <c r="D38" s="60"/>
      <c r="E38" s="233">
        <f>SUM(E39,E42)</f>
        <v>0</v>
      </c>
      <c r="F38" s="61"/>
      <c r="G38" s="61"/>
      <c r="H38" s="233">
        <f>SUM(H39,H42)</f>
        <v>0</v>
      </c>
      <c r="I38" s="61"/>
      <c r="J38" s="61"/>
      <c r="K38" s="233">
        <f>SUM(K39,K42)</f>
        <v>0</v>
      </c>
      <c r="L38" s="61"/>
      <c r="M38" s="61"/>
      <c r="N38" s="233">
        <f>SUM(N39,N42)</f>
        <v>0</v>
      </c>
    </row>
    <row r="39" spans="1:14" s="6" customFormat="1" ht="14.45" customHeight="1" x14ac:dyDescent="0.3">
      <c r="A39" s="62" t="s">
        <v>12</v>
      </c>
      <c r="B39" s="233">
        <f>SUM(E39,H39,K39,N39)</f>
        <v>0</v>
      </c>
      <c r="C39" s="61"/>
      <c r="D39" s="61"/>
      <c r="E39" s="233">
        <f>SUM(E40:E41)</f>
        <v>0</v>
      </c>
      <c r="F39" s="61"/>
      <c r="G39" s="61"/>
      <c r="H39" s="233">
        <f>SUM(H40:H41)</f>
        <v>0</v>
      </c>
      <c r="I39" s="61"/>
      <c r="J39" s="61"/>
      <c r="K39" s="233">
        <f>SUM(K40:K41)</f>
        <v>0</v>
      </c>
      <c r="L39" s="61"/>
      <c r="M39" s="61"/>
      <c r="N39" s="233">
        <f>SUM(N40:N41)</f>
        <v>0</v>
      </c>
    </row>
    <row r="40" spans="1:14" s="6" customFormat="1" ht="14.45" customHeight="1" x14ac:dyDescent="0.3">
      <c r="A40" s="63" t="s">
        <v>192</v>
      </c>
      <c r="B40" s="233">
        <f>SUM(E40,H40,K40,N40)</f>
        <v>0</v>
      </c>
      <c r="C40" s="27"/>
      <c r="D40" s="27"/>
      <c r="E40" s="234"/>
      <c r="F40" s="27"/>
      <c r="G40" s="27"/>
      <c r="H40" s="234"/>
      <c r="I40" s="27"/>
      <c r="J40" s="27"/>
      <c r="K40" s="234"/>
      <c r="L40" s="269"/>
      <c r="M40" s="27"/>
      <c r="N40" s="234"/>
    </row>
    <row r="41" spans="1:14" s="6" customFormat="1" ht="14.45" customHeight="1" x14ac:dyDescent="0.3">
      <c r="A41" s="63" t="s">
        <v>194</v>
      </c>
      <c r="B41" s="233">
        <f>SUM(E41,H41,K41,N41)</f>
        <v>0</v>
      </c>
      <c r="C41" s="268">
        <f>IF(TAB5.4!L$14="v",0,TAB5.4!L$14)</f>
        <v>0</v>
      </c>
      <c r="D41" s="233">
        <f>'TAB3'!L97</f>
        <v>0</v>
      </c>
      <c r="E41" s="233">
        <f>C41*D41</f>
        <v>0</v>
      </c>
      <c r="F41" s="268">
        <f>IF(TAB5.4!M$14="v",0,TAB5.4!M$14)</f>
        <v>0</v>
      </c>
      <c r="G41" s="233">
        <f>'TAB3'!L98</f>
        <v>0</v>
      </c>
      <c r="H41" s="233">
        <f>F41*G41</f>
        <v>0</v>
      </c>
      <c r="I41" s="268">
        <f>IF(TAB5.4!N$14="v",0,TAB5.4!N$14)</f>
        <v>0</v>
      </c>
      <c r="J41" s="233">
        <f>'TAB3'!L99</f>
        <v>0</v>
      </c>
      <c r="K41" s="233">
        <f>I41*J41</f>
        <v>0</v>
      </c>
      <c r="L41" s="268">
        <f>IF(TAB5.4!O$14="v",0,TAB5.4!O$14)</f>
        <v>0</v>
      </c>
      <c r="M41" s="233">
        <f>'TAB3'!L100</f>
        <v>0</v>
      </c>
      <c r="N41" s="233">
        <f>L41*M41</f>
        <v>0</v>
      </c>
    </row>
    <row r="42" spans="1:14" s="6" customFormat="1" ht="14.45" customHeight="1" x14ac:dyDescent="0.3">
      <c r="A42" s="62" t="s">
        <v>14</v>
      </c>
      <c r="B42" s="233">
        <f>SUM(E41,H41,K41,N41)</f>
        <v>0</v>
      </c>
      <c r="C42" s="268">
        <f>IF(TAB5.4!L$15="v",0,TAB5.4!L$15)</f>
        <v>0</v>
      </c>
      <c r="D42" s="232">
        <f>'TAB3'!L$10</f>
        <v>0</v>
      </c>
      <c r="E42" s="233">
        <f>C42*D42</f>
        <v>0</v>
      </c>
      <c r="F42" s="268">
        <f>IF(TAB5.4!M$15="v",0,TAB5.4!M$15)</f>
        <v>0</v>
      </c>
      <c r="G42" s="232">
        <f>'TAB3'!L$12</f>
        <v>0</v>
      </c>
      <c r="H42" s="233">
        <f>F42*G42</f>
        <v>0</v>
      </c>
      <c r="I42" s="268">
        <f>IF(TAB5.4!N$15="v",0,TAB5.4!N$15)</f>
        <v>0</v>
      </c>
      <c r="J42" s="232">
        <f>'TAB3'!L$14</f>
        <v>0</v>
      </c>
      <c r="K42" s="233">
        <f>I42*J42</f>
        <v>0</v>
      </c>
      <c r="L42" s="268">
        <f>IF(TAB5.4!O$15="v",0,TAB5.4!O$15)</f>
        <v>0</v>
      </c>
      <c r="M42" s="232">
        <f>'TAB3'!L$16</f>
        <v>0</v>
      </c>
      <c r="N42" s="233">
        <f>L42*M42</f>
        <v>0</v>
      </c>
    </row>
    <row r="43" spans="1:14" s="6" customFormat="1" ht="14.45" customHeight="1" x14ac:dyDescent="0.3">
      <c r="A43" s="54" t="s">
        <v>20</v>
      </c>
      <c r="B43" s="235">
        <f>SUM(E43,H43,K43,N43)</f>
        <v>0</v>
      </c>
      <c r="C43" s="15"/>
      <c r="D43" s="15"/>
      <c r="E43" s="235">
        <f>E38</f>
        <v>0</v>
      </c>
      <c r="F43" s="15"/>
      <c r="G43" s="15"/>
      <c r="H43" s="235">
        <f>H38</f>
        <v>0</v>
      </c>
      <c r="I43" s="15"/>
      <c r="J43" s="15"/>
      <c r="K43" s="235">
        <f>K38</f>
        <v>0</v>
      </c>
      <c r="L43" s="15"/>
      <c r="M43" s="15"/>
      <c r="N43" s="235">
        <f>N38</f>
        <v>0</v>
      </c>
    </row>
    <row r="44" spans="1:14" s="6" customFormat="1" ht="14.45" customHeight="1" x14ac:dyDescent="0.3">
      <c r="N44" s="21"/>
    </row>
    <row r="45" spans="1:14" ht="25.15" customHeight="1" x14ac:dyDescent="0.35">
      <c r="A45" s="293" t="s">
        <v>41</v>
      </c>
      <c r="B45" s="293"/>
      <c r="C45" s="293"/>
      <c r="D45" s="293"/>
      <c r="E45" s="293"/>
      <c r="F45" s="293"/>
      <c r="G45" s="293"/>
      <c r="H45" s="293"/>
      <c r="I45" s="293"/>
      <c r="J45" s="293"/>
      <c r="K45" s="293"/>
      <c r="L45" s="293"/>
      <c r="M45" s="293"/>
      <c r="N45" s="293"/>
    </row>
    <row r="46" spans="1:14" s="6" customFormat="1" ht="14.45" customHeight="1" x14ac:dyDescent="0.3">
      <c r="A46" s="304" t="s">
        <v>0</v>
      </c>
      <c r="B46" s="8" t="s">
        <v>20</v>
      </c>
      <c r="C46" s="302" t="s">
        <v>5</v>
      </c>
      <c r="D46" s="302"/>
      <c r="E46" s="302"/>
      <c r="F46" s="302" t="s">
        <v>6</v>
      </c>
      <c r="G46" s="302"/>
      <c r="H46" s="302"/>
      <c r="I46" s="302" t="s">
        <v>7</v>
      </c>
      <c r="J46" s="302"/>
      <c r="K46" s="302"/>
      <c r="L46" s="302" t="s">
        <v>8</v>
      </c>
      <c r="M46" s="302"/>
      <c r="N46" s="302"/>
    </row>
    <row r="47" spans="1:14" s="6" customFormat="1" ht="14.45" customHeight="1" x14ac:dyDescent="0.3">
      <c r="A47" s="304"/>
      <c r="B47" s="8" t="s">
        <v>9</v>
      </c>
      <c r="C47" s="8" t="s">
        <v>71</v>
      </c>
      <c r="D47" s="8" t="s">
        <v>223</v>
      </c>
      <c r="E47" s="8" t="s">
        <v>72</v>
      </c>
      <c r="F47" s="8" t="s">
        <v>71</v>
      </c>
      <c r="G47" s="8" t="s">
        <v>223</v>
      </c>
      <c r="H47" s="8" t="s">
        <v>72</v>
      </c>
      <c r="I47" s="8" t="s">
        <v>71</v>
      </c>
      <c r="J47" s="8" t="s">
        <v>223</v>
      </c>
      <c r="K47" s="8" t="s">
        <v>72</v>
      </c>
      <c r="L47" s="8" t="s">
        <v>71</v>
      </c>
      <c r="M47" s="8" t="s">
        <v>223</v>
      </c>
      <c r="N47" s="58" t="s">
        <v>72</v>
      </c>
    </row>
    <row r="48" spans="1:14" s="6" customFormat="1" ht="14.45" customHeight="1" x14ac:dyDescent="0.3">
      <c r="A48" s="59" t="s">
        <v>11</v>
      </c>
      <c r="B48" s="233">
        <f>SUM(E48,H48,K48,N48)</f>
        <v>0</v>
      </c>
      <c r="C48" s="61"/>
      <c r="D48" s="60"/>
      <c r="E48" s="233">
        <f>SUM(E49,E52)</f>
        <v>0</v>
      </c>
      <c r="F48" s="61"/>
      <c r="G48" s="61"/>
      <c r="H48" s="233">
        <f>SUM(H49,H52)</f>
        <v>0</v>
      </c>
      <c r="I48" s="61"/>
      <c r="J48" s="61"/>
      <c r="K48" s="233">
        <f>SUM(K49,K52)</f>
        <v>0</v>
      </c>
      <c r="L48" s="61"/>
      <c r="M48" s="61"/>
      <c r="N48" s="233">
        <f>SUM(N49,N52)</f>
        <v>0</v>
      </c>
    </row>
    <row r="49" spans="1:14" s="6" customFormat="1" ht="14.45" customHeight="1" x14ac:dyDescent="0.3">
      <c r="A49" s="62" t="s">
        <v>12</v>
      </c>
      <c r="B49" s="233">
        <f>SUM(E49,H49,K49,N49)</f>
        <v>0</v>
      </c>
      <c r="C49" s="61"/>
      <c r="D49" s="61"/>
      <c r="E49" s="233">
        <f>SUM(E50:E51)</f>
        <v>0</v>
      </c>
      <c r="F49" s="61"/>
      <c r="G49" s="61"/>
      <c r="H49" s="233">
        <f>SUM(H50:H51)</f>
        <v>0</v>
      </c>
      <c r="I49" s="61"/>
      <c r="J49" s="61"/>
      <c r="K49" s="233">
        <f>SUM(K50:K51)</f>
        <v>0</v>
      </c>
      <c r="L49" s="61"/>
      <c r="M49" s="61"/>
      <c r="N49" s="233">
        <f>SUM(N50:N51)</f>
        <v>0</v>
      </c>
    </row>
    <row r="50" spans="1:14" s="6" customFormat="1" ht="14.45" customHeight="1" x14ac:dyDescent="0.3">
      <c r="A50" s="63" t="s">
        <v>192</v>
      </c>
      <c r="B50" s="233">
        <f>SUM(E50,H50,K50,N50)</f>
        <v>0</v>
      </c>
      <c r="C50" s="27"/>
      <c r="D50" s="27"/>
      <c r="E50" s="234"/>
      <c r="F50" s="27"/>
      <c r="G50" s="27"/>
      <c r="H50" s="234"/>
      <c r="I50" s="27"/>
      <c r="J50" s="27"/>
      <c r="K50" s="234"/>
      <c r="L50" s="269"/>
      <c r="M50" s="27"/>
      <c r="N50" s="234"/>
    </row>
    <row r="51" spans="1:14" s="6" customFormat="1" ht="14.45" customHeight="1" x14ac:dyDescent="0.3">
      <c r="A51" s="63" t="s">
        <v>194</v>
      </c>
      <c r="B51" s="233">
        <f>SUM(E51,H51,K51,N51)</f>
        <v>0</v>
      </c>
      <c r="C51" s="268">
        <f>IF(TAB5.5!L$14="v",0,TAB5.5!L$14)</f>
        <v>0</v>
      </c>
      <c r="D51" s="233">
        <f>'TAB3'!N97</f>
        <v>0</v>
      </c>
      <c r="E51" s="233">
        <f>C51*D51</f>
        <v>0</v>
      </c>
      <c r="F51" s="268">
        <f>IF(TAB5.5!M$14="v",0,TAB5.5!M$14)</f>
        <v>0</v>
      </c>
      <c r="G51" s="233">
        <f>'TAB3'!N98</f>
        <v>0</v>
      </c>
      <c r="H51" s="233">
        <f>F51*G51</f>
        <v>0</v>
      </c>
      <c r="I51" s="268">
        <f>IF(TAB5.5!N$14="v",0,TAB5.5!N$14)</f>
        <v>0</v>
      </c>
      <c r="J51" s="233">
        <f>'TAB3'!N99</f>
        <v>0</v>
      </c>
      <c r="K51" s="233">
        <f>I51*J51</f>
        <v>0</v>
      </c>
      <c r="L51" s="268">
        <f>IF(TAB5.5!O$14="v",0,TAB5.5!O$14)</f>
        <v>0</v>
      </c>
      <c r="M51" s="233">
        <f>'TAB3'!N100</f>
        <v>0</v>
      </c>
      <c r="N51" s="233">
        <f>L51*M51</f>
        <v>0</v>
      </c>
    </row>
    <row r="52" spans="1:14" s="6" customFormat="1" ht="14.45" customHeight="1" x14ac:dyDescent="0.3">
      <c r="A52" s="62" t="s">
        <v>14</v>
      </c>
      <c r="B52" s="233">
        <f>SUM(E51,H51,K51,N51)</f>
        <v>0</v>
      </c>
      <c r="C52" s="268">
        <f>IF(TAB5.5!L$15="v",0,TAB5.5!L$15)</f>
        <v>0</v>
      </c>
      <c r="D52" s="232">
        <f>'TAB3'!N$10</f>
        <v>0</v>
      </c>
      <c r="E52" s="233">
        <f>C52*D52</f>
        <v>0</v>
      </c>
      <c r="F52" s="268">
        <f>IF(TAB5.5!M$15="v",0,TAB5.5!M$15)</f>
        <v>0</v>
      </c>
      <c r="G52" s="232">
        <f>'TAB3'!N$12</f>
        <v>0</v>
      </c>
      <c r="H52" s="233">
        <f>F52*G52</f>
        <v>0</v>
      </c>
      <c r="I52" s="268">
        <f>IF(TAB5.5!N$15="v",0,TAB5.5!N$15)</f>
        <v>0</v>
      </c>
      <c r="J52" s="232">
        <f>'TAB3'!N$14</f>
        <v>0</v>
      </c>
      <c r="K52" s="233">
        <f>I52*J52</f>
        <v>0</v>
      </c>
      <c r="L52" s="268">
        <f>IF(TAB5.5!O$15="v",0,TAB5.5!O$15)</f>
        <v>0</v>
      </c>
      <c r="M52" s="232">
        <f>'TAB3'!N$16</f>
        <v>0</v>
      </c>
      <c r="N52" s="233">
        <f>L52*M52</f>
        <v>0</v>
      </c>
    </row>
    <row r="53" spans="1:14" s="6" customFormat="1" ht="14.45" customHeight="1" x14ac:dyDescent="0.3">
      <c r="A53" s="54" t="s">
        <v>20</v>
      </c>
      <c r="B53" s="235">
        <f>SUM(E53,H53,K53,N53)</f>
        <v>0</v>
      </c>
      <c r="C53" s="15"/>
      <c r="D53" s="15"/>
      <c r="E53" s="235">
        <f>E48</f>
        <v>0</v>
      </c>
      <c r="F53" s="15"/>
      <c r="G53" s="15"/>
      <c r="H53" s="235">
        <f>H48</f>
        <v>0</v>
      </c>
      <c r="I53" s="15"/>
      <c r="J53" s="15"/>
      <c r="K53" s="235">
        <f>K48</f>
        <v>0</v>
      </c>
      <c r="L53" s="15"/>
      <c r="M53" s="15"/>
      <c r="N53" s="235">
        <f>N48</f>
        <v>0</v>
      </c>
    </row>
    <row r="54" spans="1:14" s="6" customFormat="1" ht="14.45" customHeight="1" x14ac:dyDescent="0.3">
      <c r="N54" s="21"/>
    </row>
  </sheetData>
  <mergeCells count="30">
    <mergeCell ref="C46:E46"/>
    <mergeCell ref="F46:H46"/>
    <mergeCell ref="I46:K46"/>
    <mergeCell ref="L46:N46"/>
    <mergeCell ref="C26:E26"/>
    <mergeCell ref="F26:H26"/>
    <mergeCell ref="I26:K26"/>
    <mergeCell ref="L26:N26"/>
    <mergeCell ref="A35:N35"/>
    <mergeCell ref="A36:A37"/>
    <mergeCell ref="C36:E36"/>
    <mergeCell ref="F36:H36"/>
    <mergeCell ref="I36:K36"/>
    <mergeCell ref="L36:N36"/>
    <mergeCell ref="A25:N25"/>
    <mergeCell ref="A26:A27"/>
    <mergeCell ref="A45:N45"/>
    <mergeCell ref="A46:A47"/>
    <mergeCell ref="A5:N5"/>
    <mergeCell ref="A6:A7"/>
    <mergeCell ref="C6:E6"/>
    <mergeCell ref="F6:H6"/>
    <mergeCell ref="I6:K6"/>
    <mergeCell ref="L6:N6"/>
    <mergeCell ref="A15:N15"/>
    <mergeCell ref="A16:A17"/>
    <mergeCell ref="C16:E16"/>
    <mergeCell ref="F16:H16"/>
    <mergeCell ref="I16:K16"/>
    <mergeCell ref="L16:N1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showGridLines="0" workbookViewId="0">
      <selection activeCell="N32" sqref="N32"/>
    </sheetView>
  </sheetViews>
  <sheetFormatPr baseColWidth="10" defaultColWidth="9.140625" defaultRowHeight="15" x14ac:dyDescent="0.3"/>
  <cols>
    <col min="1" max="1" width="2.7109375" customWidth="1"/>
    <col min="2" max="3" width="1.7109375" customWidth="1"/>
    <col min="4" max="5" width="5.7109375" customWidth="1"/>
    <col min="6" max="7" width="7.7109375" customWidth="1"/>
    <col min="8" max="8" width="18.7109375" customWidth="1"/>
    <col min="9" max="9" width="18" customWidth="1"/>
    <col min="10" max="10" width="13.7109375" customWidth="1"/>
    <col min="11" max="11" width="9.7109375" customWidth="1"/>
    <col min="12" max="15" width="17.7109375" style="167" customWidth="1"/>
    <col min="16" max="16" width="1.7109375" customWidth="1"/>
    <col min="17" max="17" width="2.7109375" customWidth="1"/>
  </cols>
  <sheetData>
    <row r="1" spans="1:18" s="111" customFormat="1" ht="14.25" x14ac:dyDescent="0.2">
      <c r="L1" s="112"/>
      <c r="M1" s="112"/>
      <c r="N1" s="112"/>
      <c r="O1" s="112"/>
    </row>
    <row r="2" spans="1:18" s="4" customFormat="1" ht="29.45" customHeight="1" x14ac:dyDescent="0.3">
      <c r="A2" s="36" t="str">
        <f>TAB00!B48&amp;" : "&amp;TAB00!C48</f>
        <v>TAB5.1 : Tarifs d'injection 2019</v>
      </c>
      <c r="B2" s="41"/>
      <c r="C2" s="41"/>
      <c r="D2" s="41"/>
      <c r="E2" s="41"/>
      <c r="F2" s="41"/>
      <c r="G2" s="41"/>
      <c r="H2" s="41"/>
      <c r="I2" s="41"/>
      <c r="J2" s="41"/>
      <c r="K2" s="41"/>
      <c r="L2" s="41"/>
      <c r="M2" s="41"/>
      <c r="N2" s="41"/>
      <c r="O2" s="41"/>
      <c r="P2" s="41"/>
    </row>
    <row r="3" spans="1:18" s="111" customFormat="1" ht="14.25" x14ac:dyDescent="0.2">
      <c r="L3" s="112"/>
      <c r="M3" s="112"/>
      <c r="N3" s="112"/>
      <c r="O3" s="112"/>
    </row>
    <row r="4" spans="1:18" s="111" customFormat="1" ht="14.25" customHeight="1" x14ac:dyDescent="0.2">
      <c r="L4" s="112"/>
      <c r="M4" s="112"/>
      <c r="N4" s="112"/>
      <c r="O4" s="112"/>
    </row>
    <row r="5" spans="1:18" ht="16.5" x14ac:dyDescent="0.3">
      <c r="B5" s="113"/>
      <c r="C5" s="114"/>
      <c r="D5" s="149"/>
      <c r="E5" s="114"/>
      <c r="F5" s="114"/>
      <c r="G5" s="114"/>
      <c r="H5" s="114"/>
      <c r="I5" s="114"/>
      <c r="J5" s="114"/>
      <c r="K5" s="114"/>
      <c r="L5" s="115"/>
      <c r="M5" s="115"/>
      <c r="N5" s="115"/>
      <c r="O5" s="115"/>
      <c r="P5" s="116"/>
      <c r="Q5" s="117"/>
      <c r="R5" s="117"/>
    </row>
    <row r="6" spans="1:18" ht="16.5" x14ac:dyDescent="0.3">
      <c r="B6" s="126"/>
      <c r="C6" s="310" t="s">
        <v>186</v>
      </c>
      <c r="D6" s="310"/>
      <c r="E6" s="310"/>
      <c r="F6" s="310"/>
      <c r="G6" s="310"/>
      <c r="H6" s="310"/>
      <c r="I6" s="310"/>
      <c r="J6" s="305" t="s">
        <v>190</v>
      </c>
      <c r="K6" s="305"/>
      <c r="L6" s="305"/>
      <c r="M6" s="306" t="str">
        <f>IF(TAB00!C11=0,"# Nom du GRD",TAB00!C11)</f>
        <v># Nom du GRD</v>
      </c>
      <c r="N6" s="306"/>
      <c r="O6" s="306"/>
      <c r="P6" s="128"/>
      <c r="Q6" s="117"/>
      <c r="R6" s="117"/>
    </row>
    <row r="7" spans="1:18" ht="16.5" x14ac:dyDescent="0.3">
      <c r="B7" s="126"/>
      <c r="C7" s="122"/>
      <c r="D7" s="123"/>
      <c r="E7" s="122"/>
      <c r="F7" s="122"/>
      <c r="G7" s="122"/>
      <c r="H7" s="122"/>
      <c r="I7" s="122"/>
      <c r="J7" s="122"/>
      <c r="K7" s="122"/>
      <c r="L7" s="124"/>
      <c r="M7" s="124"/>
      <c r="N7" s="124"/>
      <c r="O7" s="124"/>
      <c r="P7" s="128"/>
      <c r="Q7" s="117"/>
      <c r="R7" s="117"/>
    </row>
    <row r="8" spans="1:18" x14ac:dyDescent="0.3">
      <c r="A8" s="117"/>
      <c r="B8" s="126"/>
      <c r="C8" s="307" t="s">
        <v>188</v>
      </c>
      <c r="D8" s="307"/>
      <c r="E8" s="307"/>
      <c r="F8" s="307"/>
      <c r="G8" s="308" t="str">
        <f>"du 01.01.20"&amp;RIGHT(A2,2)&amp;" au 31.12.20"&amp;RIGHT(A2,2)</f>
        <v>du 01.01.2019 au 31.12.2019</v>
      </c>
      <c r="H8" s="308"/>
      <c r="I8" s="125"/>
      <c r="J8" s="122"/>
      <c r="K8" s="122"/>
      <c r="L8" s="124"/>
      <c r="M8" s="124"/>
      <c r="N8" s="124"/>
      <c r="O8" s="124"/>
      <c r="P8" s="128"/>
      <c r="Q8" s="117"/>
      <c r="R8" s="117"/>
    </row>
    <row r="9" spans="1:18" s="166" customFormat="1" ht="15.75" thickBot="1" x14ac:dyDescent="0.35">
      <c r="A9" s="165"/>
      <c r="B9" s="150"/>
      <c r="C9" s="151"/>
      <c r="D9" s="151"/>
      <c r="E9" s="151"/>
      <c r="F9" s="151"/>
      <c r="G9" s="152"/>
      <c r="H9" s="152"/>
      <c r="I9" s="125"/>
      <c r="J9" s="153"/>
      <c r="K9" s="153"/>
      <c r="L9" s="154"/>
      <c r="M9" s="154"/>
      <c r="N9" s="154"/>
      <c r="O9" s="154"/>
      <c r="P9" s="155"/>
      <c r="Q9" s="165"/>
      <c r="R9" s="165"/>
    </row>
    <row r="10" spans="1:18" ht="15.75" thickBot="1" x14ac:dyDescent="0.35">
      <c r="A10" s="117"/>
      <c r="B10" s="126"/>
      <c r="C10" s="69"/>
      <c r="D10" s="70"/>
      <c r="E10" s="70"/>
      <c r="F10" s="70"/>
      <c r="G10" s="70"/>
      <c r="H10" s="70"/>
      <c r="I10" s="70"/>
      <c r="J10" s="156"/>
      <c r="K10" s="72" t="s">
        <v>166</v>
      </c>
      <c r="L10" s="157" t="s">
        <v>5</v>
      </c>
      <c r="M10" s="157" t="s">
        <v>6</v>
      </c>
      <c r="N10" s="157" t="s">
        <v>7</v>
      </c>
      <c r="O10" s="157" t="s">
        <v>191</v>
      </c>
      <c r="P10" s="128"/>
      <c r="Q10" s="117"/>
      <c r="R10" s="117"/>
    </row>
    <row r="11" spans="1:18" x14ac:dyDescent="0.3">
      <c r="A11" s="117"/>
      <c r="B11" s="126"/>
      <c r="C11" s="77"/>
      <c r="D11" s="78" t="s">
        <v>11</v>
      </c>
      <c r="E11" s="78"/>
      <c r="F11" s="79"/>
      <c r="G11" s="79"/>
      <c r="H11" s="79"/>
      <c r="I11" s="79"/>
      <c r="J11" s="80"/>
      <c r="K11" s="158"/>
      <c r="L11" s="159"/>
      <c r="M11" s="159"/>
      <c r="N11" s="159"/>
      <c r="O11" s="159"/>
      <c r="P11" s="128"/>
      <c r="Q11" s="117"/>
      <c r="R11" s="117"/>
    </row>
    <row r="12" spans="1:18" x14ac:dyDescent="0.3">
      <c r="A12" s="117"/>
      <c r="B12" s="126"/>
      <c r="C12" s="77"/>
      <c r="D12" s="78"/>
      <c r="E12" s="78" t="s">
        <v>12</v>
      </c>
      <c r="F12" s="79"/>
      <c r="G12" s="79"/>
      <c r="H12" s="79"/>
      <c r="I12" s="79"/>
      <c r="J12" s="80"/>
      <c r="K12" s="159"/>
      <c r="L12" s="159"/>
      <c r="M12" s="159"/>
      <c r="N12" s="159"/>
      <c r="O12" s="159"/>
      <c r="P12" s="128"/>
      <c r="Q12" s="117"/>
      <c r="R12" s="117"/>
    </row>
    <row r="13" spans="1:18" x14ac:dyDescent="0.3">
      <c r="A13" s="117"/>
      <c r="B13" s="126"/>
      <c r="C13" s="77"/>
      <c r="D13" s="79"/>
      <c r="E13" s="79"/>
      <c r="F13" s="89" t="s">
        <v>192</v>
      </c>
      <c r="G13" s="96"/>
      <c r="H13" s="96"/>
      <c r="I13" s="96"/>
      <c r="J13" s="96" t="s">
        <v>193</v>
      </c>
      <c r="K13" s="160" t="s">
        <v>169</v>
      </c>
      <c r="L13" s="94">
        <v>0</v>
      </c>
      <c r="M13" s="94">
        <v>0</v>
      </c>
      <c r="N13" s="94">
        <v>0</v>
      </c>
      <c r="O13" s="94">
        <v>0</v>
      </c>
      <c r="P13" s="128"/>
      <c r="Q13" s="117"/>
      <c r="R13" s="117"/>
    </row>
    <row r="14" spans="1:18" x14ac:dyDescent="0.3">
      <c r="A14" s="117"/>
      <c r="B14" s="126"/>
      <c r="C14" s="77"/>
      <c r="D14" s="79"/>
      <c r="E14" s="79"/>
      <c r="F14" s="95" t="s">
        <v>194</v>
      </c>
      <c r="G14" s="96"/>
      <c r="H14" s="96"/>
      <c r="I14" s="96"/>
      <c r="J14" s="91" t="s">
        <v>193</v>
      </c>
      <c r="K14" s="160" t="s">
        <v>169</v>
      </c>
      <c r="L14" s="238" t="s">
        <v>170</v>
      </c>
      <c r="M14" s="238" t="s">
        <v>170</v>
      </c>
      <c r="N14" s="238" t="s">
        <v>170</v>
      </c>
      <c r="O14" s="238" t="s">
        <v>170</v>
      </c>
      <c r="P14" s="128"/>
      <c r="Q14" s="117"/>
      <c r="R14" s="117"/>
    </row>
    <row r="15" spans="1:18" ht="15.75" thickBot="1" x14ac:dyDescent="0.35">
      <c r="A15" s="117"/>
      <c r="B15" s="126"/>
      <c r="C15" s="77"/>
      <c r="D15" s="79"/>
      <c r="E15" s="78" t="s">
        <v>14</v>
      </c>
      <c r="F15" s="86"/>
      <c r="G15" s="96"/>
      <c r="H15" s="96"/>
      <c r="I15" s="96"/>
      <c r="J15" s="91" t="s">
        <v>195</v>
      </c>
      <c r="K15" s="161" t="s">
        <v>169</v>
      </c>
      <c r="L15" s="250" t="s">
        <v>170</v>
      </c>
      <c r="M15" s="250" t="s">
        <v>170</v>
      </c>
      <c r="N15" s="250" t="s">
        <v>170</v>
      </c>
      <c r="O15" s="250" t="s">
        <v>170</v>
      </c>
      <c r="P15" s="128"/>
      <c r="Q15" s="117"/>
      <c r="R15" s="117"/>
    </row>
    <row r="16" spans="1:18" ht="15.75" thickBot="1" x14ac:dyDescent="0.35">
      <c r="A16" s="117"/>
      <c r="B16" s="126"/>
      <c r="C16" s="107"/>
      <c r="D16" s="108"/>
      <c r="E16" s="162"/>
      <c r="F16" s="109"/>
      <c r="G16" s="109"/>
      <c r="H16" s="109"/>
      <c r="I16" s="109"/>
      <c r="J16" s="108"/>
      <c r="K16" s="102"/>
      <c r="L16" s="74"/>
      <c r="M16" s="74"/>
      <c r="N16" s="74"/>
      <c r="O16" s="73"/>
      <c r="P16" s="128"/>
      <c r="Q16" s="117"/>
      <c r="R16" s="117"/>
    </row>
    <row r="17" spans="1:18" x14ac:dyDescent="0.3">
      <c r="A17" s="117"/>
      <c r="B17" s="129"/>
      <c r="C17" s="130"/>
      <c r="D17" s="130"/>
      <c r="E17" s="130"/>
      <c r="F17" s="130"/>
      <c r="G17" s="130"/>
      <c r="H17" s="130"/>
      <c r="I17" s="130"/>
      <c r="J17" s="130"/>
      <c r="K17" s="130"/>
      <c r="L17" s="163"/>
      <c r="M17" s="131"/>
      <c r="N17" s="131"/>
      <c r="O17" s="131"/>
      <c r="P17" s="132"/>
      <c r="Q17" s="117"/>
      <c r="R17" s="117"/>
    </row>
    <row r="18" spans="1:18" ht="14.45" customHeight="1" x14ac:dyDescent="0.3">
      <c r="A18" s="117"/>
      <c r="B18" s="117"/>
      <c r="C18" s="117"/>
      <c r="D18" s="117"/>
      <c r="E18" s="117"/>
      <c r="F18" s="117"/>
      <c r="G18" s="117"/>
      <c r="H18" s="117"/>
      <c r="I18" s="117"/>
      <c r="J18" s="117"/>
      <c r="K18" s="117"/>
      <c r="L18" s="164"/>
      <c r="M18" s="134"/>
      <c r="N18" s="134"/>
      <c r="O18" s="134"/>
      <c r="P18" s="117"/>
      <c r="Q18" s="117"/>
      <c r="R18" s="117"/>
    </row>
    <row r="19" spans="1:18" x14ac:dyDescent="0.3">
      <c r="A19" s="117"/>
      <c r="B19" s="135"/>
      <c r="C19" s="136"/>
      <c r="D19" s="309" t="s">
        <v>189</v>
      </c>
      <c r="E19" s="309"/>
      <c r="F19" s="309"/>
      <c r="G19" s="309"/>
      <c r="H19" s="309"/>
      <c r="I19" s="309"/>
      <c r="J19" s="137"/>
      <c r="K19" s="137"/>
      <c r="L19" s="137"/>
      <c r="M19" s="138"/>
      <c r="N19" s="138"/>
      <c r="O19" s="138"/>
      <c r="P19" s="139"/>
      <c r="Q19" s="117"/>
      <c r="R19" s="117"/>
    </row>
    <row r="20" spans="1:18" x14ac:dyDescent="0.3">
      <c r="A20" s="117"/>
      <c r="B20" s="126"/>
      <c r="C20" s="79"/>
      <c r="D20" s="140"/>
      <c r="E20" s="140"/>
      <c r="F20" s="140"/>
      <c r="G20" s="140"/>
      <c r="H20" s="140"/>
      <c r="I20" s="140"/>
      <c r="J20" s="140"/>
      <c r="K20" s="140"/>
      <c r="L20" s="140"/>
      <c r="M20" s="103"/>
      <c r="N20" s="103"/>
      <c r="O20" s="103"/>
      <c r="P20" s="128"/>
      <c r="Q20" s="117"/>
      <c r="R20" s="117"/>
    </row>
    <row r="21" spans="1:18" x14ac:dyDescent="0.3">
      <c r="A21" s="117"/>
      <c r="B21" s="126"/>
      <c r="C21" s="79"/>
      <c r="D21" s="79"/>
      <c r="E21" s="79"/>
      <c r="F21" s="79"/>
      <c r="G21" s="79"/>
      <c r="H21" s="79"/>
      <c r="I21" s="79"/>
      <c r="J21" s="79"/>
      <c r="K21" s="79"/>
      <c r="L21" s="103"/>
      <c r="M21" s="103"/>
      <c r="N21" s="103"/>
      <c r="O21" s="103"/>
      <c r="P21" s="128"/>
      <c r="Q21" s="117"/>
      <c r="R21" s="117"/>
    </row>
    <row r="22" spans="1:18" x14ac:dyDescent="0.3">
      <c r="A22" s="117"/>
      <c r="B22" s="126"/>
      <c r="C22" s="79"/>
      <c r="D22" s="79"/>
      <c r="E22" s="79"/>
      <c r="F22" s="79"/>
      <c r="G22" s="79"/>
      <c r="H22" s="79"/>
      <c r="I22" s="79"/>
      <c r="J22" s="79"/>
      <c r="K22" s="79"/>
      <c r="L22" s="103"/>
      <c r="M22" s="103"/>
      <c r="N22" s="103"/>
      <c r="O22" s="103"/>
      <c r="P22" s="128"/>
      <c r="Q22" s="117"/>
      <c r="R22" s="117"/>
    </row>
    <row r="23" spans="1:18" ht="15.75" x14ac:dyDescent="0.3">
      <c r="B23" s="141"/>
      <c r="C23" s="142"/>
      <c r="D23" s="142"/>
      <c r="E23" s="142"/>
      <c r="F23" s="142"/>
      <c r="G23" s="142"/>
      <c r="H23" s="142"/>
      <c r="I23" s="142"/>
      <c r="J23" s="142"/>
      <c r="K23" s="142"/>
      <c r="L23" s="143"/>
      <c r="M23" s="143"/>
      <c r="N23" s="143"/>
      <c r="O23" s="143"/>
      <c r="P23" s="144"/>
    </row>
    <row r="24" spans="1:18" ht="15.75" x14ac:dyDescent="0.3">
      <c r="B24" s="141"/>
      <c r="C24" s="142"/>
      <c r="D24" s="142"/>
      <c r="E24" s="142"/>
      <c r="F24" s="142"/>
      <c r="G24" s="142"/>
      <c r="H24" s="142"/>
      <c r="I24" s="142"/>
      <c r="J24" s="142"/>
      <c r="K24" s="142"/>
      <c r="L24" s="143"/>
      <c r="M24" s="143"/>
      <c r="N24" s="143"/>
      <c r="O24" s="143"/>
      <c r="P24" s="144"/>
    </row>
    <row r="25" spans="1:18" ht="15.75" x14ac:dyDescent="0.3">
      <c r="B25" s="145"/>
      <c r="C25" s="146"/>
      <c r="D25" s="146"/>
      <c r="E25" s="146"/>
      <c r="F25" s="146"/>
      <c r="G25" s="146"/>
      <c r="H25" s="146"/>
      <c r="I25" s="146"/>
      <c r="J25" s="146"/>
      <c r="K25" s="146"/>
      <c r="L25" s="147"/>
      <c r="M25" s="147"/>
      <c r="N25" s="147"/>
      <c r="O25" s="147"/>
      <c r="P25" s="148"/>
    </row>
  </sheetData>
  <mergeCells count="6">
    <mergeCell ref="G8:H8"/>
    <mergeCell ref="D19:I19"/>
    <mergeCell ref="C6:I6"/>
    <mergeCell ref="J6:L6"/>
    <mergeCell ref="M6:O6"/>
    <mergeCell ref="C8:F8"/>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showGridLines="0" workbookViewId="0">
      <selection activeCell="O32" sqref="O32"/>
    </sheetView>
  </sheetViews>
  <sheetFormatPr baseColWidth="10" defaultColWidth="9.140625" defaultRowHeight="15" x14ac:dyDescent="0.3"/>
  <cols>
    <col min="1" max="1" width="2.7109375" customWidth="1"/>
    <col min="2" max="3" width="1.7109375" customWidth="1"/>
    <col min="4" max="5" width="5.7109375" customWidth="1"/>
    <col min="6" max="7" width="7.7109375" customWidth="1"/>
    <col min="8" max="8" width="18.7109375" customWidth="1"/>
    <col min="9" max="9" width="18" customWidth="1"/>
    <col min="10" max="10" width="13.7109375" customWidth="1"/>
    <col min="11" max="11" width="9.7109375" customWidth="1"/>
    <col min="12" max="15" width="17.7109375" style="167" customWidth="1"/>
    <col min="16" max="16" width="1.7109375" customWidth="1"/>
    <col min="17" max="17" width="2.7109375" customWidth="1"/>
  </cols>
  <sheetData>
    <row r="1" spans="1:18" s="111" customFormat="1" ht="14.25" x14ac:dyDescent="0.2">
      <c r="L1" s="112"/>
      <c r="M1" s="112"/>
      <c r="N1" s="112"/>
      <c r="O1" s="112"/>
    </row>
    <row r="2" spans="1:18" s="4" customFormat="1" ht="29.45" customHeight="1" x14ac:dyDescent="0.3">
      <c r="A2" s="36" t="str">
        <f>TAB00!B49&amp;" : "&amp;TAB00!C49</f>
        <v>TAB5.2 : Tarifs d'injection 2020</v>
      </c>
      <c r="B2" s="41"/>
      <c r="C2" s="41"/>
      <c r="D2" s="41"/>
      <c r="E2" s="41"/>
      <c r="F2" s="41"/>
      <c r="G2" s="41"/>
      <c r="H2" s="41"/>
      <c r="I2" s="41"/>
      <c r="J2" s="41"/>
      <c r="K2" s="41"/>
      <c r="L2" s="41"/>
      <c r="M2" s="41"/>
      <c r="N2" s="41"/>
      <c r="O2" s="41"/>
      <c r="P2" s="41"/>
    </row>
    <row r="3" spans="1:18" s="111" customFormat="1" ht="14.25" x14ac:dyDescent="0.2">
      <c r="L3" s="112"/>
      <c r="M3" s="112"/>
      <c r="N3" s="112"/>
      <c r="O3" s="112"/>
    </row>
    <row r="4" spans="1:18" s="111" customFormat="1" ht="14.25" customHeight="1" x14ac:dyDescent="0.2">
      <c r="L4" s="112"/>
      <c r="M4" s="112"/>
      <c r="N4" s="112"/>
      <c r="O4" s="112"/>
    </row>
    <row r="5" spans="1:18" ht="16.5" x14ac:dyDescent="0.3">
      <c r="B5" s="113"/>
      <c r="C5" s="114"/>
      <c r="D5" s="149"/>
      <c r="E5" s="114"/>
      <c r="F5" s="114"/>
      <c r="G5" s="114"/>
      <c r="H5" s="114"/>
      <c r="I5" s="114"/>
      <c r="J5" s="114"/>
      <c r="K5" s="114"/>
      <c r="L5" s="115"/>
      <c r="M5" s="115"/>
      <c r="N5" s="115"/>
      <c r="O5" s="115"/>
      <c r="P5" s="116"/>
      <c r="Q5" s="117"/>
      <c r="R5" s="117"/>
    </row>
    <row r="6" spans="1:18" ht="16.5" x14ac:dyDescent="0.3">
      <c r="B6" s="126"/>
      <c r="C6" s="310" t="s">
        <v>186</v>
      </c>
      <c r="D6" s="310"/>
      <c r="E6" s="310"/>
      <c r="F6" s="310"/>
      <c r="G6" s="310"/>
      <c r="H6" s="310"/>
      <c r="I6" s="310"/>
      <c r="J6" s="305" t="s">
        <v>190</v>
      </c>
      <c r="K6" s="305"/>
      <c r="L6" s="305"/>
      <c r="M6" s="306" t="str">
        <f>IF(TAB00!C11=0,"# Nom du GRD",TAB00!C11)</f>
        <v># Nom du GRD</v>
      </c>
      <c r="N6" s="306"/>
      <c r="O6" s="306"/>
      <c r="P6" s="128"/>
      <c r="Q6" s="117"/>
      <c r="R6" s="117"/>
    </row>
    <row r="7" spans="1:18" ht="16.5" x14ac:dyDescent="0.3">
      <c r="B7" s="126"/>
      <c r="C7" s="122"/>
      <c r="D7" s="123"/>
      <c r="E7" s="122"/>
      <c r="F7" s="122"/>
      <c r="G7" s="122"/>
      <c r="H7" s="122"/>
      <c r="I7" s="122"/>
      <c r="J7" s="122"/>
      <c r="K7" s="122"/>
      <c r="L7" s="124"/>
      <c r="M7" s="124"/>
      <c r="N7" s="124"/>
      <c r="O7" s="124"/>
      <c r="P7" s="128"/>
      <c r="Q7" s="117"/>
      <c r="R7" s="117"/>
    </row>
    <row r="8" spans="1:18" x14ac:dyDescent="0.3">
      <c r="A8" s="117"/>
      <c r="B8" s="126"/>
      <c r="C8" s="307" t="s">
        <v>188</v>
      </c>
      <c r="D8" s="307"/>
      <c r="E8" s="307"/>
      <c r="F8" s="307"/>
      <c r="G8" s="308" t="str">
        <f>"du 01.01.20"&amp;RIGHT(A2,2)&amp;" au 31.12.20"&amp;RIGHT(A2,2)</f>
        <v>du 01.01.2020 au 31.12.2020</v>
      </c>
      <c r="H8" s="308"/>
      <c r="I8" s="125"/>
      <c r="J8" s="122"/>
      <c r="K8" s="122"/>
      <c r="L8" s="124"/>
      <c r="M8" s="124"/>
      <c r="N8" s="124"/>
      <c r="O8" s="124"/>
      <c r="P8" s="128"/>
      <c r="Q8" s="117"/>
      <c r="R8" s="117"/>
    </row>
    <row r="9" spans="1:18" s="166" customFormat="1" ht="15.75" thickBot="1" x14ac:dyDescent="0.35">
      <c r="A9" s="165"/>
      <c r="B9" s="150"/>
      <c r="C9" s="151"/>
      <c r="D9" s="151"/>
      <c r="E9" s="151"/>
      <c r="F9" s="151"/>
      <c r="G9" s="152"/>
      <c r="H9" s="152"/>
      <c r="I9" s="125"/>
      <c r="J9" s="153"/>
      <c r="K9" s="153"/>
      <c r="L9" s="154"/>
      <c r="M9" s="154"/>
      <c r="N9" s="154"/>
      <c r="O9" s="154"/>
      <c r="P9" s="155"/>
      <c r="Q9" s="165"/>
      <c r="R9" s="165"/>
    </row>
    <row r="10" spans="1:18" ht="15.75" thickBot="1" x14ac:dyDescent="0.35">
      <c r="A10" s="117"/>
      <c r="B10" s="126"/>
      <c r="C10" s="69"/>
      <c r="D10" s="70"/>
      <c r="E10" s="70"/>
      <c r="F10" s="70"/>
      <c r="G10" s="70"/>
      <c r="H10" s="70"/>
      <c r="I10" s="70"/>
      <c r="J10" s="156"/>
      <c r="K10" s="72" t="s">
        <v>166</v>
      </c>
      <c r="L10" s="157" t="s">
        <v>5</v>
      </c>
      <c r="M10" s="157" t="s">
        <v>6</v>
      </c>
      <c r="N10" s="157" t="s">
        <v>7</v>
      </c>
      <c r="O10" s="157" t="s">
        <v>191</v>
      </c>
      <c r="P10" s="128"/>
      <c r="Q10" s="117"/>
      <c r="R10" s="117"/>
    </row>
    <row r="11" spans="1:18" x14ac:dyDescent="0.3">
      <c r="A11" s="117"/>
      <c r="B11" s="126"/>
      <c r="C11" s="77"/>
      <c r="D11" s="78" t="s">
        <v>11</v>
      </c>
      <c r="E11" s="78"/>
      <c r="F11" s="79"/>
      <c r="G11" s="79"/>
      <c r="H11" s="79"/>
      <c r="I11" s="79"/>
      <c r="J11" s="80"/>
      <c r="K11" s="158"/>
      <c r="L11" s="159"/>
      <c r="M11" s="159"/>
      <c r="N11" s="159"/>
      <c r="O11" s="159"/>
      <c r="P11" s="128"/>
      <c r="Q11" s="117"/>
      <c r="R11" s="117"/>
    </row>
    <row r="12" spans="1:18" x14ac:dyDescent="0.3">
      <c r="A12" s="117"/>
      <c r="B12" s="126"/>
      <c r="C12" s="77"/>
      <c r="D12" s="78"/>
      <c r="E12" s="78" t="s">
        <v>12</v>
      </c>
      <c r="F12" s="79"/>
      <c r="G12" s="79"/>
      <c r="H12" s="79"/>
      <c r="I12" s="79"/>
      <c r="J12" s="80"/>
      <c r="K12" s="159"/>
      <c r="L12" s="159"/>
      <c r="M12" s="159"/>
      <c r="N12" s="159"/>
      <c r="O12" s="159"/>
      <c r="P12" s="128"/>
      <c r="Q12" s="117"/>
      <c r="R12" s="117"/>
    </row>
    <row r="13" spans="1:18" x14ac:dyDescent="0.3">
      <c r="A13" s="117"/>
      <c r="B13" s="126"/>
      <c r="C13" s="77"/>
      <c r="D13" s="79"/>
      <c r="E13" s="79"/>
      <c r="F13" s="89" t="s">
        <v>192</v>
      </c>
      <c r="G13" s="96"/>
      <c r="H13" s="96"/>
      <c r="I13" s="96"/>
      <c r="J13" s="96" t="s">
        <v>193</v>
      </c>
      <c r="K13" s="160" t="s">
        <v>169</v>
      </c>
      <c r="L13" s="94">
        <v>0</v>
      </c>
      <c r="M13" s="94">
        <v>0</v>
      </c>
      <c r="N13" s="94">
        <v>0</v>
      </c>
      <c r="O13" s="94">
        <v>0</v>
      </c>
      <c r="P13" s="128"/>
      <c r="Q13" s="117"/>
      <c r="R13" s="117"/>
    </row>
    <row r="14" spans="1:18" x14ac:dyDescent="0.3">
      <c r="A14" s="117"/>
      <c r="B14" s="126"/>
      <c r="C14" s="77"/>
      <c r="D14" s="79"/>
      <c r="E14" s="79"/>
      <c r="F14" s="95" t="s">
        <v>194</v>
      </c>
      <c r="G14" s="96"/>
      <c r="H14" s="96"/>
      <c r="I14" s="96"/>
      <c r="J14" s="91" t="s">
        <v>193</v>
      </c>
      <c r="K14" s="160" t="s">
        <v>169</v>
      </c>
      <c r="L14" s="238" t="s">
        <v>170</v>
      </c>
      <c r="M14" s="238" t="s">
        <v>170</v>
      </c>
      <c r="N14" s="238" t="s">
        <v>170</v>
      </c>
      <c r="O14" s="238" t="s">
        <v>170</v>
      </c>
      <c r="P14" s="128"/>
      <c r="Q14" s="117"/>
      <c r="R14" s="117"/>
    </row>
    <row r="15" spans="1:18" ht="15.75" thickBot="1" x14ac:dyDescent="0.35">
      <c r="A15" s="117"/>
      <c r="B15" s="126"/>
      <c r="C15" s="77"/>
      <c r="D15" s="79"/>
      <c r="E15" s="78" t="s">
        <v>14</v>
      </c>
      <c r="F15" s="86"/>
      <c r="G15" s="96"/>
      <c r="H15" s="96"/>
      <c r="I15" s="96"/>
      <c r="J15" s="91" t="s">
        <v>195</v>
      </c>
      <c r="K15" s="161" t="s">
        <v>169</v>
      </c>
      <c r="L15" s="250" t="s">
        <v>170</v>
      </c>
      <c r="M15" s="250" t="s">
        <v>170</v>
      </c>
      <c r="N15" s="250" t="s">
        <v>170</v>
      </c>
      <c r="O15" s="250" t="s">
        <v>170</v>
      </c>
      <c r="P15" s="128"/>
      <c r="Q15" s="117"/>
      <c r="R15" s="117"/>
    </row>
    <row r="16" spans="1:18" ht="15.75" thickBot="1" x14ac:dyDescent="0.35">
      <c r="A16" s="117"/>
      <c r="B16" s="126"/>
      <c r="C16" s="107"/>
      <c r="D16" s="108"/>
      <c r="E16" s="162"/>
      <c r="F16" s="109"/>
      <c r="G16" s="109"/>
      <c r="H16" s="109"/>
      <c r="I16" s="109"/>
      <c r="J16" s="108"/>
      <c r="K16" s="102"/>
      <c r="L16" s="74"/>
      <c r="M16" s="74"/>
      <c r="N16" s="74"/>
      <c r="O16" s="73"/>
      <c r="P16" s="128"/>
      <c r="Q16" s="117"/>
      <c r="R16" s="117"/>
    </row>
    <row r="17" spans="1:18" x14ac:dyDescent="0.3">
      <c r="A17" s="117"/>
      <c r="B17" s="129"/>
      <c r="C17" s="130"/>
      <c r="D17" s="130"/>
      <c r="E17" s="130"/>
      <c r="F17" s="130"/>
      <c r="G17" s="130"/>
      <c r="H17" s="130"/>
      <c r="I17" s="130"/>
      <c r="J17" s="130"/>
      <c r="K17" s="130"/>
      <c r="L17" s="163"/>
      <c r="M17" s="131"/>
      <c r="N17" s="131"/>
      <c r="O17" s="131"/>
      <c r="P17" s="132"/>
      <c r="Q17" s="117"/>
      <c r="R17" s="117"/>
    </row>
    <row r="18" spans="1:18" ht="14.45" customHeight="1" x14ac:dyDescent="0.3">
      <c r="A18" s="117"/>
      <c r="B18" s="117"/>
      <c r="C18" s="117"/>
      <c r="D18" s="117"/>
      <c r="E18" s="117"/>
      <c r="F18" s="117"/>
      <c r="G18" s="117"/>
      <c r="H18" s="117"/>
      <c r="I18" s="117"/>
      <c r="J18" s="117"/>
      <c r="K18" s="117"/>
      <c r="L18" s="164"/>
      <c r="M18" s="134"/>
      <c r="N18" s="134"/>
      <c r="O18" s="134"/>
      <c r="P18" s="117"/>
      <c r="Q18" s="117"/>
      <c r="R18" s="117"/>
    </row>
    <row r="19" spans="1:18" x14ac:dyDescent="0.3">
      <c r="A19" s="117"/>
      <c r="B19" s="135"/>
      <c r="C19" s="136"/>
      <c r="D19" s="309" t="s">
        <v>189</v>
      </c>
      <c r="E19" s="309"/>
      <c r="F19" s="309"/>
      <c r="G19" s="309"/>
      <c r="H19" s="309"/>
      <c r="I19" s="309"/>
      <c r="J19" s="137"/>
      <c r="K19" s="137"/>
      <c r="L19" s="137"/>
      <c r="M19" s="138"/>
      <c r="N19" s="138"/>
      <c r="O19" s="138"/>
      <c r="P19" s="139"/>
      <c r="Q19" s="117"/>
      <c r="R19" s="117"/>
    </row>
    <row r="20" spans="1:18" x14ac:dyDescent="0.3">
      <c r="A20" s="117"/>
      <c r="B20" s="126"/>
      <c r="C20" s="79"/>
      <c r="D20" s="140"/>
      <c r="E20" s="140"/>
      <c r="F20" s="140"/>
      <c r="G20" s="140"/>
      <c r="H20" s="140"/>
      <c r="I20" s="140"/>
      <c r="J20" s="140"/>
      <c r="K20" s="140"/>
      <c r="L20" s="140"/>
      <c r="M20" s="103"/>
      <c r="N20" s="103"/>
      <c r="O20" s="103"/>
      <c r="P20" s="128"/>
      <c r="Q20" s="117"/>
      <c r="R20" s="117"/>
    </row>
    <row r="21" spans="1:18" x14ac:dyDescent="0.3">
      <c r="A21" s="117"/>
      <c r="B21" s="126"/>
      <c r="C21" s="79"/>
      <c r="D21" s="79"/>
      <c r="E21" s="79"/>
      <c r="F21" s="79"/>
      <c r="G21" s="79"/>
      <c r="H21" s="79"/>
      <c r="I21" s="79"/>
      <c r="J21" s="79"/>
      <c r="K21" s="79"/>
      <c r="L21" s="103"/>
      <c r="M21" s="103"/>
      <c r="N21" s="103"/>
      <c r="O21" s="103"/>
      <c r="P21" s="128"/>
      <c r="Q21" s="117"/>
      <c r="R21" s="117"/>
    </row>
    <row r="22" spans="1:18" x14ac:dyDescent="0.3">
      <c r="A22" s="117"/>
      <c r="B22" s="126"/>
      <c r="C22" s="79"/>
      <c r="D22" s="79"/>
      <c r="E22" s="79"/>
      <c r="F22" s="79"/>
      <c r="G22" s="79"/>
      <c r="H22" s="79"/>
      <c r="I22" s="79"/>
      <c r="J22" s="79"/>
      <c r="K22" s="79"/>
      <c r="L22" s="103"/>
      <c r="M22" s="103"/>
      <c r="N22" s="103"/>
      <c r="O22" s="103"/>
      <c r="P22" s="128"/>
      <c r="Q22" s="117"/>
      <c r="R22" s="117"/>
    </row>
    <row r="23" spans="1:18" ht="15.75" x14ac:dyDescent="0.3">
      <c r="B23" s="141"/>
      <c r="C23" s="142"/>
      <c r="D23" s="142"/>
      <c r="E23" s="142"/>
      <c r="F23" s="142"/>
      <c r="G23" s="142"/>
      <c r="H23" s="142"/>
      <c r="I23" s="142"/>
      <c r="J23" s="142"/>
      <c r="K23" s="142"/>
      <c r="L23" s="143"/>
      <c r="M23" s="143"/>
      <c r="N23" s="143"/>
      <c r="O23" s="143"/>
      <c r="P23" s="144"/>
    </row>
    <row r="24" spans="1:18" ht="15.75" x14ac:dyDescent="0.3">
      <c r="B24" s="141"/>
      <c r="C24" s="142"/>
      <c r="D24" s="142"/>
      <c r="E24" s="142"/>
      <c r="F24" s="142"/>
      <c r="G24" s="142"/>
      <c r="H24" s="142"/>
      <c r="I24" s="142"/>
      <c r="J24" s="142"/>
      <c r="K24" s="142"/>
      <c r="L24" s="143"/>
      <c r="M24" s="143"/>
      <c r="N24" s="143"/>
      <c r="O24" s="143"/>
      <c r="P24" s="144"/>
    </row>
    <row r="25" spans="1:18" ht="15.75" x14ac:dyDescent="0.3">
      <c r="B25" s="145"/>
      <c r="C25" s="146"/>
      <c r="D25" s="146"/>
      <c r="E25" s="146"/>
      <c r="F25" s="146"/>
      <c r="G25" s="146"/>
      <c r="H25" s="146"/>
      <c r="I25" s="146"/>
      <c r="J25" s="146"/>
      <c r="K25" s="146"/>
      <c r="L25" s="147"/>
      <c r="M25" s="147"/>
      <c r="N25" s="147"/>
      <c r="O25" s="147"/>
      <c r="P25" s="148"/>
    </row>
  </sheetData>
  <mergeCells count="6">
    <mergeCell ref="D19:I19"/>
    <mergeCell ref="C6:I6"/>
    <mergeCell ref="J6:L6"/>
    <mergeCell ref="M6:O6"/>
    <mergeCell ref="C8:F8"/>
    <mergeCell ref="G8:H8"/>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showGridLines="0" workbookViewId="0">
      <selection activeCell="O32" sqref="O32"/>
    </sheetView>
  </sheetViews>
  <sheetFormatPr baseColWidth="10" defaultColWidth="9.140625" defaultRowHeight="15" x14ac:dyDescent="0.3"/>
  <cols>
    <col min="1" max="1" width="2.7109375" customWidth="1"/>
    <col min="2" max="3" width="1.7109375" customWidth="1"/>
    <col min="4" max="5" width="5.7109375" customWidth="1"/>
    <col min="6" max="7" width="7.7109375" customWidth="1"/>
    <col min="8" max="8" width="18.7109375" customWidth="1"/>
    <col min="9" max="9" width="18" customWidth="1"/>
    <col min="10" max="10" width="13.7109375" customWidth="1"/>
    <col min="11" max="11" width="9.7109375" customWidth="1"/>
    <col min="12" max="15" width="17.7109375" style="167" customWidth="1"/>
    <col min="16" max="16" width="1.7109375" customWidth="1"/>
    <col min="17" max="17" width="2.7109375" customWidth="1"/>
  </cols>
  <sheetData>
    <row r="1" spans="1:18" s="111" customFormat="1" ht="14.25" x14ac:dyDescent="0.2">
      <c r="L1" s="112"/>
      <c r="M1" s="112"/>
      <c r="N1" s="112"/>
      <c r="O1" s="112"/>
    </row>
    <row r="2" spans="1:18" s="4" customFormat="1" ht="29.45" customHeight="1" x14ac:dyDescent="0.3">
      <c r="A2" s="36" t="str">
        <f>TAB00!B50&amp;" : "&amp;TAB00!C50</f>
        <v>TAB5.3 : Tarifs d'injection 2021</v>
      </c>
      <c r="B2" s="41"/>
      <c r="C2" s="41"/>
      <c r="D2" s="41"/>
      <c r="E2" s="41"/>
      <c r="F2" s="41"/>
      <c r="G2" s="41"/>
      <c r="H2" s="41"/>
      <c r="I2" s="41"/>
      <c r="J2" s="41"/>
      <c r="K2" s="41"/>
      <c r="L2" s="41"/>
      <c r="M2" s="41"/>
      <c r="N2" s="41"/>
      <c r="O2" s="41"/>
      <c r="P2" s="41"/>
    </row>
    <row r="3" spans="1:18" s="111" customFormat="1" ht="14.25" x14ac:dyDescent="0.2">
      <c r="L3" s="112"/>
      <c r="M3" s="112"/>
      <c r="N3" s="112"/>
      <c r="O3" s="112"/>
    </row>
    <row r="4" spans="1:18" s="111" customFormat="1" ht="14.25" customHeight="1" x14ac:dyDescent="0.2">
      <c r="L4" s="112"/>
      <c r="M4" s="112"/>
      <c r="N4" s="112"/>
      <c r="O4" s="112"/>
    </row>
    <row r="5" spans="1:18" ht="16.5" x14ac:dyDescent="0.3">
      <c r="B5" s="113"/>
      <c r="C5" s="114"/>
      <c r="D5" s="149"/>
      <c r="E5" s="114"/>
      <c r="F5" s="114"/>
      <c r="G5" s="114"/>
      <c r="H5" s="114"/>
      <c r="I5" s="114"/>
      <c r="J5" s="114"/>
      <c r="K5" s="114"/>
      <c r="L5" s="115"/>
      <c r="M5" s="115"/>
      <c r="N5" s="115"/>
      <c r="O5" s="115"/>
      <c r="P5" s="116"/>
      <c r="Q5" s="117"/>
      <c r="R5" s="117"/>
    </row>
    <row r="6" spans="1:18" ht="16.5" x14ac:dyDescent="0.3">
      <c r="B6" s="126"/>
      <c r="C6" s="310" t="s">
        <v>186</v>
      </c>
      <c r="D6" s="310"/>
      <c r="E6" s="310"/>
      <c r="F6" s="310"/>
      <c r="G6" s="310"/>
      <c r="H6" s="310"/>
      <c r="I6" s="310"/>
      <c r="J6" s="305" t="s">
        <v>190</v>
      </c>
      <c r="K6" s="305"/>
      <c r="L6" s="305"/>
      <c r="M6" s="306" t="str">
        <f>IF(TAB00!C11=0,"# Nom du GRD",TAB00!C11)</f>
        <v># Nom du GRD</v>
      </c>
      <c r="N6" s="306"/>
      <c r="O6" s="306"/>
      <c r="P6" s="128"/>
      <c r="Q6" s="117"/>
      <c r="R6" s="117"/>
    </row>
    <row r="7" spans="1:18" ht="16.5" x14ac:dyDescent="0.3">
      <c r="B7" s="126"/>
      <c r="C7" s="122"/>
      <c r="D7" s="123"/>
      <c r="E7" s="122"/>
      <c r="F7" s="122"/>
      <c r="G7" s="122"/>
      <c r="H7" s="122"/>
      <c r="I7" s="122"/>
      <c r="J7" s="122"/>
      <c r="K7" s="122"/>
      <c r="L7" s="124"/>
      <c r="M7" s="124"/>
      <c r="N7" s="124"/>
      <c r="O7" s="124"/>
      <c r="P7" s="128"/>
      <c r="Q7" s="117"/>
      <c r="R7" s="117"/>
    </row>
    <row r="8" spans="1:18" x14ac:dyDescent="0.3">
      <c r="A8" s="117"/>
      <c r="B8" s="126"/>
      <c r="C8" s="307" t="s">
        <v>188</v>
      </c>
      <c r="D8" s="307"/>
      <c r="E8" s="307"/>
      <c r="F8" s="307"/>
      <c r="G8" s="308" t="str">
        <f>"du 01.01.20"&amp;RIGHT(A2,2)&amp;" au 31.12.20"&amp;RIGHT(A2,2)</f>
        <v>du 01.01.2021 au 31.12.2021</v>
      </c>
      <c r="H8" s="308"/>
      <c r="I8" s="125"/>
      <c r="J8" s="122"/>
      <c r="K8" s="122"/>
      <c r="L8" s="124"/>
      <c r="M8" s="124"/>
      <c r="N8" s="124"/>
      <c r="O8" s="124"/>
      <c r="P8" s="128"/>
      <c r="Q8" s="117"/>
      <c r="R8" s="117"/>
    </row>
    <row r="9" spans="1:18" s="166" customFormat="1" ht="15.75" thickBot="1" x14ac:dyDescent="0.35">
      <c r="A9" s="165"/>
      <c r="B9" s="150"/>
      <c r="C9" s="151"/>
      <c r="D9" s="151"/>
      <c r="E9" s="151"/>
      <c r="F9" s="151"/>
      <c r="G9" s="152"/>
      <c r="H9" s="152"/>
      <c r="I9" s="125"/>
      <c r="J9" s="153"/>
      <c r="K9" s="153"/>
      <c r="L9" s="154"/>
      <c r="M9" s="154"/>
      <c r="N9" s="154"/>
      <c r="O9" s="154"/>
      <c r="P9" s="155"/>
      <c r="Q9" s="165"/>
      <c r="R9" s="165"/>
    </row>
    <row r="10" spans="1:18" ht="15.75" thickBot="1" x14ac:dyDescent="0.35">
      <c r="A10" s="117"/>
      <c r="B10" s="126"/>
      <c r="C10" s="69"/>
      <c r="D10" s="70"/>
      <c r="E10" s="70"/>
      <c r="F10" s="70"/>
      <c r="G10" s="70"/>
      <c r="H10" s="70"/>
      <c r="I10" s="70"/>
      <c r="J10" s="156"/>
      <c r="K10" s="72" t="s">
        <v>166</v>
      </c>
      <c r="L10" s="157" t="s">
        <v>5</v>
      </c>
      <c r="M10" s="157" t="s">
        <v>6</v>
      </c>
      <c r="N10" s="157" t="s">
        <v>7</v>
      </c>
      <c r="O10" s="157" t="s">
        <v>191</v>
      </c>
      <c r="P10" s="128"/>
      <c r="Q10" s="117"/>
      <c r="R10" s="117"/>
    </row>
    <row r="11" spans="1:18" x14ac:dyDescent="0.3">
      <c r="A11" s="117"/>
      <c r="B11" s="126"/>
      <c r="C11" s="77"/>
      <c r="D11" s="78" t="s">
        <v>11</v>
      </c>
      <c r="E11" s="78"/>
      <c r="F11" s="79"/>
      <c r="G11" s="79"/>
      <c r="H11" s="79"/>
      <c r="I11" s="79"/>
      <c r="J11" s="80"/>
      <c r="K11" s="158"/>
      <c r="L11" s="159"/>
      <c r="M11" s="159"/>
      <c r="N11" s="159"/>
      <c r="O11" s="159"/>
      <c r="P11" s="128"/>
      <c r="Q11" s="117"/>
      <c r="R11" s="117"/>
    </row>
    <row r="12" spans="1:18" x14ac:dyDescent="0.3">
      <c r="A12" s="117"/>
      <c r="B12" s="126"/>
      <c r="C12" s="77"/>
      <c r="D12" s="78"/>
      <c r="E12" s="78" t="s">
        <v>12</v>
      </c>
      <c r="F12" s="79"/>
      <c r="G12" s="79"/>
      <c r="H12" s="79"/>
      <c r="I12" s="79"/>
      <c r="J12" s="80"/>
      <c r="K12" s="159"/>
      <c r="L12" s="159"/>
      <c r="M12" s="159"/>
      <c r="N12" s="159"/>
      <c r="O12" s="159"/>
      <c r="P12" s="128"/>
      <c r="Q12" s="117"/>
      <c r="R12" s="117"/>
    </row>
    <row r="13" spans="1:18" x14ac:dyDescent="0.3">
      <c r="A13" s="117"/>
      <c r="B13" s="126"/>
      <c r="C13" s="77"/>
      <c r="D13" s="79"/>
      <c r="E13" s="79"/>
      <c r="F13" s="89" t="s">
        <v>192</v>
      </c>
      <c r="G13" s="96"/>
      <c r="H13" s="96"/>
      <c r="I13" s="96"/>
      <c r="J13" s="96" t="s">
        <v>193</v>
      </c>
      <c r="K13" s="160" t="s">
        <v>169</v>
      </c>
      <c r="L13" s="94">
        <v>0</v>
      </c>
      <c r="M13" s="94">
        <v>0</v>
      </c>
      <c r="N13" s="94">
        <v>0</v>
      </c>
      <c r="O13" s="94">
        <v>0</v>
      </c>
      <c r="P13" s="128"/>
      <c r="Q13" s="117"/>
      <c r="R13" s="117"/>
    </row>
    <row r="14" spans="1:18" x14ac:dyDescent="0.3">
      <c r="A14" s="117"/>
      <c r="B14" s="126"/>
      <c r="C14" s="77"/>
      <c r="D14" s="79"/>
      <c r="E14" s="79"/>
      <c r="F14" s="95" t="s">
        <v>194</v>
      </c>
      <c r="G14" s="96"/>
      <c r="H14" s="96"/>
      <c r="I14" s="96"/>
      <c r="J14" s="91" t="s">
        <v>193</v>
      </c>
      <c r="K14" s="160" t="s">
        <v>169</v>
      </c>
      <c r="L14" s="238" t="s">
        <v>170</v>
      </c>
      <c r="M14" s="238" t="s">
        <v>170</v>
      </c>
      <c r="N14" s="238" t="s">
        <v>170</v>
      </c>
      <c r="O14" s="238" t="s">
        <v>170</v>
      </c>
      <c r="P14" s="128"/>
      <c r="Q14" s="117"/>
      <c r="R14" s="117"/>
    </row>
    <row r="15" spans="1:18" ht="15.75" thickBot="1" x14ac:dyDescent="0.35">
      <c r="A15" s="117"/>
      <c r="B15" s="126"/>
      <c r="C15" s="77"/>
      <c r="D15" s="79"/>
      <c r="E15" s="78" t="s">
        <v>14</v>
      </c>
      <c r="F15" s="86"/>
      <c r="G15" s="96"/>
      <c r="H15" s="96"/>
      <c r="I15" s="96"/>
      <c r="J15" s="91" t="s">
        <v>195</v>
      </c>
      <c r="K15" s="161" t="s">
        <v>169</v>
      </c>
      <c r="L15" s="250" t="s">
        <v>170</v>
      </c>
      <c r="M15" s="250" t="s">
        <v>170</v>
      </c>
      <c r="N15" s="250" t="s">
        <v>170</v>
      </c>
      <c r="O15" s="250" t="s">
        <v>170</v>
      </c>
      <c r="P15" s="128"/>
      <c r="Q15" s="117"/>
      <c r="R15" s="117"/>
    </row>
    <row r="16" spans="1:18" ht="15.75" thickBot="1" x14ac:dyDescent="0.35">
      <c r="A16" s="117"/>
      <c r="B16" s="126"/>
      <c r="C16" s="107"/>
      <c r="D16" s="108"/>
      <c r="E16" s="162"/>
      <c r="F16" s="109"/>
      <c r="G16" s="109"/>
      <c r="H16" s="109"/>
      <c r="I16" s="109"/>
      <c r="J16" s="108"/>
      <c r="K16" s="102"/>
      <c r="L16" s="74"/>
      <c r="M16" s="74"/>
      <c r="N16" s="74"/>
      <c r="O16" s="73"/>
      <c r="P16" s="128"/>
      <c r="Q16" s="117"/>
      <c r="R16" s="117"/>
    </row>
    <row r="17" spans="1:18" x14ac:dyDescent="0.3">
      <c r="A17" s="117"/>
      <c r="B17" s="129"/>
      <c r="C17" s="130"/>
      <c r="D17" s="130"/>
      <c r="E17" s="130"/>
      <c r="F17" s="130"/>
      <c r="G17" s="130"/>
      <c r="H17" s="130"/>
      <c r="I17" s="130"/>
      <c r="J17" s="130"/>
      <c r="K17" s="130"/>
      <c r="L17" s="163"/>
      <c r="M17" s="131"/>
      <c r="N17" s="131"/>
      <c r="O17" s="131"/>
      <c r="P17" s="132"/>
      <c r="Q17" s="117"/>
      <c r="R17" s="117"/>
    </row>
    <row r="18" spans="1:18" ht="14.45" customHeight="1" x14ac:dyDescent="0.3">
      <c r="A18" s="117"/>
      <c r="B18" s="117"/>
      <c r="C18" s="117"/>
      <c r="D18" s="117"/>
      <c r="E18" s="117"/>
      <c r="F18" s="117"/>
      <c r="G18" s="117"/>
      <c r="H18" s="117"/>
      <c r="I18" s="117"/>
      <c r="J18" s="117"/>
      <c r="K18" s="117"/>
      <c r="L18" s="164"/>
      <c r="M18" s="134"/>
      <c r="N18" s="134"/>
      <c r="O18" s="134"/>
      <c r="P18" s="117"/>
      <c r="Q18" s="117"/>
      <c r="R18" s="117"/>
    </row>
    <row r="19" spans="1:18" x14ac:dyDescent="0.3">
      <c r="A19" s="117"/>
      <c r="B19" s="135"/>
      <c r="C19" s="136"/>
      <c r="D19" s="309" t="s">
        <v>189</v>
      </c>
      <c r="E19" s="309"/>
      <c r="F19" s="309"/>
      <c r="G19" s="309"/>
      <c r="H19" s="309"/>
      <c r="I19" s="309"/>
      <c r="J19" s="137"/>
      <c r="K19" s="137"/>
      <c r="L19" s="137"/>
      <c r="M19" s="138"/>
      <c r="N19" s="138"/>
      <c r="O19" s="138"/>
      <c r="P19" s="139"/>
      <c r="Q19" s="117"/>
      <c r="R19" s="117"/>
    </row>
    <row r="20" spans="1:18" x14ac:dyDescent="0.3">
      <c r="A20" s="117"/>
      <c r="B20" s="126"/>
      <c r="C20" s="79"/>
      <c r="D20" s="140"/>
      <c r="E20" s="140"/>
      <c r="F20" s="140"/>
      <c r="G20" s="140"/>
      <c r="H20" s="140"/>
      <c r="I20" s="140"/>
      <c r="J20" s="140"/>
      <c r="K20" s="140"/>
      <c r="L20" s="140"/>
      <c r="M20" s="103"/>
      <c r="N20" s="103"/>
      <c r="O20" s="103"/>
      <c r="P20" s="128"/>
      <c r="Q20" s="117"/>
      <c r="R20" s="117"/>
    </row>
    <row r="21" spans="1:18" x14ac:dyDescent="0.3">
      <c r="A21" s="117"/>
      <c r="B21" s="126"/>
      <c r="C21" s="79"/>
      <c r="D21" s="79"/>
      <c r="E21" s="79"/>
      <c r="F21" s="79"/>
      <c r="G21" s="79"/>
      <c r="H21" s="79"/>
      <c r="I21" s="79"/>
      <c r="J21" s="79"/>
      <c r="K21" s="79"/>
      <c r="L21" s="103"/>
      <c r="M21" s="103"/>
      <c r="N21" s="103"/>
      <c r="O21" s="103"/>
      <c r="P21" s="128"/>
      <c r="Q21" s="117"/>
      <c r="R21" s="117"/>
    </row>
    <row r="22" spans="1:18" x14ac:dyDescent="0.3">
      <c r="A22" s="117"/>
      <c r="B22" s="126"/>
      <c r="C22" s="79"/>
      <c r="D22" s="79"/>
      <c r="E22" s="79"/>
      <c r="F22" s="79"/>
      <c r="G22" s="79"/>
      <c r="H22" s="79"/>
      <c r="I22" s="79"/>
      <c r="J22" s="79"/>
      <c r="K22" s="79"/>
      <c r="L22" s="103"/>
      <c r="M22" s="103"/>
      <c r="N22" s="103"/>
      <c r="O22" s="103"/>
      <c r="P22" s="128"/>
      <c r="Q22" s="117"/>
      <c r="R22" s="117"/>
    </row>
    <row r="23" spans="1:18" ht="15.75" x14ac:dyDescent="0.3">
      <c r="B23" s="141"/>
      <c r="C23" s="142"/>
      <c r="D23" s="142"/>
      <c r="E23" s="142"/>
      <c r="F23" s="142"/>
      <c r="G23" s="142"/>
      <c r="H23" s="142"/>
      <c r="I23" s="142"/>
      <c r="J23" s="142"/>
      <c r="K23" s="142"/>
      <c r="L23" s="143"/>
      <c r="M23" s="143"/>
      <c r="N23" s="143"/>
      <c r="O23" s="143"/>
      <c r="P23" s="144"/>
    </row>
    <row r="24" spans="1:18" ht="15.75" x14ac:dyDescent="0.3">
      <c r="B24" s="141"/>
      <c r="C24" s="142"/>
      <c r="D24" s="142"/>
      <c r="E24" s="142"/>
      <c r="F24" s="142"/>
      <c r="G24" s="142"/>
      <c r="H24" s="142"/>
      <c r="I24" s="142"/>
      <c r="J24" s="142"/>
      <c r="K24" s="142"/>
      <c r="L24" s="143"/>
      <c r="M24" s="143"/>
      <c r="N24" s="143"/>
      <c r="O24" s="143"/>
      <c r="P24" s="144"/>
    </row>
    <row r="25" spans="1:18" ht="15.75" x14ac:dyDescent="0.3">
      <c r="B25" s="145"/>
      <c r="C25" s="146"/>
      <c r="D25" s="146"/>
      <c r="E25" s="146"/>
      <c r="F25" s="146"/>
      <c r="G25" s="146"/>
      <c r="H25" s="146"/>
      <c r="I25" s="146"/>
      <c r="J25" s="146"/>
      <c r="K25" s="146"/>
      <c r="L25" s="147"/>
      <c r="M25" s="147"/>
      <c r="N25" s="147"/>
      <c r="O25" s="147"/>
      <c r="P25" s="148"/>
    </row>
  </sheetData>
  <mergeCells count="6">
    <mergeCell ref="D19:I19"/>
    <mergeCell ref="C6:I6"/>
    <mergeCell ref="J6:L6"/>
    <mergeCell ref="M6:O6"/>
    <mergeCell ref="C8:F8"/>
    <mergeCell ref="G8:H8"/>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showGridLines="0" workbookViewId="0">
      <selection activeCell="O34" sqref="O34"/>
    </sheetView>
  </sheetViews>
  <sheetFormatPr baseColWidth="10" defaultColWidth="9.140625" defaultRowHeight="15" x14ac:dyDescent="0.3"/>
  <cols>
    <col min="1" max="1" width="2.7109375" customWidth="1"/>
    <col min="2" max="3" width="1.7109375" customWidth="1"/>
    <col min="4" max="5" width="5.7109375" customWidth="1"/>
    <col min="6" max="7" width="7.7109375" customWidth="1"/>
    <col min="8" max="8" width="18.7109375" customWidth="1"/>
    <col min="9" max="9" width="18" customWidth="1"/>
    <col min="10" max="10" width="13.7109375" customWidth="1"/>
    <col min="11" max="11" width="9.7109375" customWidth="1"/>
    <col min="12" max="15" width="17.7109375" style="167" customWidth="1"/>
    <col min="16" max="16" width="1.7109375" customWidth="1"/>
    <col min="17" max="17" width="2.7109375" customWidth="1"/>
  </cols>
  <sheetData>
    <row r="1" spans="1:18" s="111" customFormat="1" ht="14.25" x14ac:dyDescent="0.2">
      <c r="L1" s="112"/>
      <c r="M1" s="112"/>
      <c r="N1" s="112"/>
      <c r="O1" s="112"/>
    </row>
    <row r="2" spans="1:18" s="4" customFormat="1" ht="29.45" customHeight="1" x14ac:dyDescent="0.3">
      <c r="A2" s="36" t="str">
        <f>TAB00!B51&amp;" : "&amp;TAB00!C51</f>
        <v>TAB5.4 : Tarifs d'injection 2022</v>
      </c>
      <c r="B2" s="41"/>
      <c r="C2" s="41"/>
      <c r="D2" s="41"/>
      <c r="E2" s="41"/>
      <c r="F2" s="41"/>
      <c r="G2" s="41"/>
      <c r="H2" s="41"/>
      <c r="I2" s="41"/>
      <c r="J2" s="41"/>
      <c r="K2" s="41"/>
      <c r="L2" s="41"/>
      <c r="M2" s="41"/>
      <c r="N2" s="41"/>
      <c r="O2" s="41"/>
      <c r="P2" s="41"/>
    </row>
    <row r="3" spans="1:18" s="111" customFormat="1" ht="14.25" x14ac:dyDescent="0.2">
      <c r="L3" s="112"/>
      <c r="M3" s="112"/>
      <c r="N3" s="112"/>
      <c r="O3" s="112"/>
    </row>
    <row r="4" spans="1:18" s="111" customFormat="1" ht="14.25" customHeight="1" x14ac:dyDescent="0.2">
      <c r="L4" s="112"/>
      <c r="M4" s="112"/>
      <c r="N4" s="112"/>
      <c r="O4" s="112"/>
    </row>
    <row r="5" spans="1:18" ht="16.5" x14ac:dyDescent="0.3">
      <c r="B5" s="113"/>
      <c r="C5" s="114"/>
      <c r="D5" s="149"/>
      <c r="E5" s="114"/>
      <c r="F5" s="114"/>
      <c r="G5" s="114"/>
      <c r="H5" s="114"/>
      <c r="I5" s="114"/>
      <c r="J5" s="114"/>
      <c r="K5" s="114"/>
      <c r="L5" s="115"/>
      <c r="M5" s="115"/>
      <c r="N5" s="115"/>
      <c r="O5" s="115"/>
      <c r="P5" s="116"/>
      <c r="Q5" s="117"/>
      <c r="R5" s="117"/>
    </row>
    <row r="6" spans="1:18" ht="16.5" x14ac:dyDescent="0.3">
      <c r="B6" s="126"/>
      <c r="C6" s="310" t="s">
        <v>186</v>
      </c>
      <c r="D6" s="310"/>
      <c r="E6" s="310"/>
      <c r="F6" s="310"/>
      <c r="G6" s="310"/>
      <c r="H6" s="310"/>
      <c r="I6" s="310"/>
      <c r="J6" s="305" t="s">
        <v>190</v>
      </c>
      <c r="K6" s="305"/>
      <c r="L6" s="305"/>
      <c r="M6" s="306" t="str">
        <f>IF(TAB00!C11=0,"# Nom du GRD",TAB00!C11)</f>
        <v># Nom du GRD</v>
      </c>
      <c r="N6" s="306"/>
      <c r="O6" s="306"/>
      <c r="P6" s="128"/>
      <c r="Q6" s="117"/>
      <c r="R6" s="117"/>
    </row>
    <row r="7" spans="1:18" ht="16.5" x14ac:dyDescent="0.3">
      <c r="B7" s="126"/>
      <c r="C7" s="122"/>
      <c r="D7" s="123"/>
      <c r="E7" s="122"/>
      <c r="F7" s="122"/>
      <c r="G7" s="122"/>
      <c r="H7" s="122"/>
      <c r="I7" s="122"/>
      <c r="J7" s="122"/>
      <c r="K7" s="122"/>
      <c r="L7" s="124"/>
      <c r="M7" s="124"/>
      <c r="N7" s="124"/>
      <c r="O7" s="124"/>
      <c r="P7" s="128"/>
      <c r="Q7" s="117"/>
      <c r="R7" s="117"/>
    </row>
    <row r="8" spans="1:18" x14ac:dyDescent="0.3">
      <c r="A8" s="117"/>
      <c r="B8" s="126"/>
      <c r="C8" s="307" t="s">
        <v>188</v>
      </c>
      <c r="D8" s="307"/>
      <c r="E8" s="307"/>
      <c r="F8" s="307"/>
      <c r="G8" s="308" t="str">
        <f>"du 01.01.20"&amp;RIGHT(A2,2)&amp;" au 31.12.20"&amp;RIGHT(A2,2)</f>
        <v>du 01.01.2022 au 31.12.2022</v>
      </c>
      <c r="H8" s="308"/>
      <c r="I8" s="125"/>
      <c r="J8" s="122"/>
      <c r="K8" s="122"/>
      <c r="L8" s="124"/>
      <c r="M8" s="124"/>
      <c r="N8" s="124"/>
      <c r="O8" s="124"/>
      <c r="P8" s="128"/>
      <c r="Q8" s="117"/>
      <c r="R8" s="117"/>
    </row>
    <row r="9" spans="1:18" s="166" customFormat="1" ht="15.75" thickBot="1" x14ac:dyDescent="0.35">
      <c r="A9" s="165"/>
      <c r="B9" s="150"/>
      <c r="C9" s="151"/>
      <c r="D9" s="151"/>
      <c r="E9" s="151"/>
      <c r="F9" s="151"/>
      <c r="G9" s="152"/>
      <c r="H9" s="152"/>
      <c r="I9" s="125"/>
      <c r="J9" s="153"/>
      <c r="K9" s="153"/>
      <c r="L9" s="154"/>
      <c r="M9" s="154"/>
      <c r="N9" s="154"/>
      <c r="O9" s="154"/>
      <c r="P9" s="155"/>
      <c r="Q9" s="165"/>
      <c r="R9" s="165"/>
    </row>
    <row r="10" spans="1:18" ht="15.75" thickBot="1" x14ac:dyDescent="0.35">
      <c r="A10" s="117"/>
      <c r="B10" s="126"/>
      <c r="C10" s="69"/>
      <c r="D10" s="70"/>
      <c r="E10" s="70"/>
      <c r="F10" s="70"/>
      <c r="G10" s="70"/>
      <c r="H10" s="70"/>
      <c r="I10" s="70"/>
      <c r="J10" s="156"/>
      <c r="K10" s="72" t="s">
        <v>166</v>
      </c>
      <c r="L10" s="157" t="s">
        <v>5</v>
      </c>
      <c r="M10" s="157" t="s">
        <v>6</v>
      </c>
      <c r="N10" s="157" t="s">
        <v>7</v>
      </c>
      <c r="O10" s="157" t="s">
        <v>191</v>
      </c>
      <c r="P10" s="128"/>
      <c r="Q10" s="117"/>
      <c r="R10" s="117"/>
    </row>
    <row r="11" spans="1:18" x14ac:dyDescent="0.3">
      <c r="A11" s="117"/>
      <c r="B11" s="126"/>
      <c r="C11" s="77"/>
      <c r="D11" s="78" t="s">
        <v>11</v>
      </c>
      <c r="E11" s="78"/>
      <c r="F11" s="79"/>
      <c r="G11" s="79"/>
      <c r="H11" s="79"/>
      <c r="I11" s="79"/>
      <c r="J11" s="80"/>
      <c r="K11" s="158"/>
      <c r="L11" s="159"/>
      <c r="M11" s="159"/>
      <c r="N11" s="159"/>
      <c r="O11" s="159"/>
      <c r="P11" s="128"/>
      <c r="Q11" s="117"/>
      <c r="R11" s="117"/>
    </row>
    <row r="12" spans="1:18" x14ac:dyDescent="0.3">
      <c r="A12" s="117"/>
      <c r="B12" s="126"/>
      <c r="C12" s="77"/>
      <c r="D12" s="78"/>
      <c r="E12" s="78" t="s">
        <v>12</v>
      </c>
      <c r="F12" s="79"/>
      <c r="G12" s="79"/>
      <c r="H12" s="79"/>
      <c r="I12" s="79"/>
      <c r="J12" s="80"/>
      <c r="K12" s="159"/>
      <c r="L12" s="159"/>
      <c r="M12" s="159"/>
      <c r="N12" s="159"/>
      <c r="O12" s="159"/>
      <c r="P12" s="128"/>
      <c r="Q12" s="117"/>
      <c r="R12" s="117"/>
    </row>
    <row r="13" spans="1:18" x14ac:dyDescent="0.3">
      <c r="A13" s="117"/>
      <c r="B13" s="126"/>
      <c r="C13" s="77"/>
      <c r="D13" s="79"/>
      <c r="E13" s="79"/>
      <c r="F13" s="89" t="s">
        <v>192</v>
      </c>
      <c r="G13" s="96"/>
      <c r="H13" s="96"/>
      <c r="I13" s="96"/>
      <c r="J13" s="96" t="s">
        <v>193</v>
      </c>
      <c r="K13" s="160" t="s">
        <v>169</v>
      </c>
      <c r="L13" s="94">
        <v>0</v>
      </c>
      <c r="M13" s="94">
        <v>0</v>
      </c>
      <c r="N13" s="94">
        <v>0</v>
      </c>
      <c r="O13" s="94">
        <v>0</v>
      </c>
      <c r="P13" s="128"/>
      <c r="Q13" s="117"/>
      <c r="R13" s="117"/>
    </row>
    <row r="14" spans="1:18" x14ac:dyDescent="0.3">
      <c r="A14" s="117"/>
      <c r="B14" s="126"/>
      <c r="C14" s="77"/>
      <c r="D14" s="79"/>
      <c r="E14" s="79"/>
      <c r="F14" s="95" t="s">
        <v>194</v>
      </c>
      <c r="G14" s="96"/>
      <c r="H14" s="96"/>
      <c r="I14" s="96"/>
      <c r="J14" s="91" t="s">
        <v>193</v>
      </c>
      <c r="K14" s="160" t="s">
        <v>169</v>
      </c>
      <c r="L14" s="238" t="s">
        <v>170</v>
      </c>
      <c r="M14" s="238" t="s">
        <v>170</v>
      </c>
      <c r="N14" s="238" t="s">
        <v>170</v>
      </c>
      <c r="O14" s="238" t="s">
        <v>170</v>
      </c>
      <c r="P14" s="128"/>
      <c r="Q14" s="117"/>
      <c r="R14" s="117"/>
    </row>
    <row r="15" spans="1:18" ht="15.75" thickBot="1" x14ac:dyDescent="0.35">
      <c r="A15" s="117"/>
      <c r="B15" s="126"/>
      <c r="C15" s="77"/>
      <c r="D15" s="79"/>
      <c r="E15" s="78" t="s">
        <v>14</v>
      </c>
      <c r="F15" s="86"/>
      <c r="G15" s="96"/>
      <c r="H15" s="96"/>
      <c r="I15" s="96"/>
      <c r="J15" s="91" t="s">
        <v>195</v>
      </c>
      <c r="K15" s="161" t="s">
        <v>169</v>
      </c>
      <c r="L15" s="250" t="s">
        <v>170</v>
      </c>
      <c r="M15" s="250" t="s">
        <v>170</v>
      </c>
      <c r="N15" s="250" t="s">
        <v>170</v>
      </c>
      <c r="O15" s="250" t="s">
        <v>170</v>
      </c>
      <c r="P15" s="128"/>
      <c r="Q15" s="117"/>
      <c r="R15" s="117"/>
    </row>
    <row r="16" spans="1:18" ht="15.75" thickBot="1" x14ac:dyDescent="0.35">
      <c r="A16" s="117"/>
      <c r="B16" s="126"/>
      <c r="C16" s="107"/>
      <c r="D16" s="108"/>
      <c r="E16" s="162"/>
      <c r="F16" s="109"/>
      <c r="G16" s="109"/>
      <c r="H16" s="109"/>
      <c r="I16" s="109"/>
      <c r="J16" s="108"/>
      <c r="K16" s="102"/>
      <c r="L16" s="74"/>
      <c r="M16" s="74"/>
      <c r="N16" s="74"/>
      <c r="O16" s="73"/>
      <c r="P16" s="128"/>
      <c r="Q16" s="117"/>
      <c r="R16" s="117"/>
    </row>
    <row r="17" spans="1:18" x14ac:dyDescent="0.3">
      <c r="A17" s="117"/>
      <c r="B17" s="129"/>
      <c r="C17" s="130"/>
      <c r="D17" s="130"/>
      <c r="E17" s="130"/>
      <c r="F17" s="130"/>
      <c r="G17" s="130"/>
      <c r="H17" s="130"/>
      <c r="I17" s="130"/>
      <c r="J17" s="130"/>
      <c r="K17" s="130"/>
      <c r="L17" s="163"/>
      <c r="M17" s="131"/>
      <c r="N17" s="131"/>
      <c r="O17" s="131"/>
      <c r="P17" s="132"/>
      <c r="Q17" s="117"/>
      <c r="R17" s="117"/>
    </row>
    <row r="18" spans="1:18" ht="14.45" customHeight="1" x14ac:dyDescent="0.3">
      <c r="A18" s="117"/>
      <c r="B18" s="117"/>
      <c r="C18" s="117"/>
      <c r="D18" s="117"/>
      <c r="E18" s="117"/>
      <c r="F18" s="117"/>
      <c r="G18" s="117"/>
      <c r="H18" s="117"/>
      <c r="I18" s="117"/>
      <c r="J18" s="117"/>
      <c r="K18" s="117"/>
      <c r="L18" s="164"/>
      <c r="M18" s="134"/>
      <c r="N18" s="134"/>
      <c r="O18" s="134"/>
      <c r="P18" s="117"/>
      <c r="Q18" s="117"/>
      <c r="R18" s="117"/>
    </row>
    <row r="19" spans="1:18" x14ac:dyDescent="0.3">
      <c r="A19" s="117"/>
      <c r="B19" s="135"/>
      <c r="C19" s="136"/>
      <c r="D19" s="309" t="s">
        <v>189</v>
      </c>
      <c r="E19" s="309"/>
      <c r="F19" s="309"/>
      <c r="G19" s="309"/>
      <c r="H19" s="309"/>
      <c r="I19" s="309"/>
      <c r="J19" s="137"/>
      <c r="K19" s="137"/>
      <c r="L19" s="137"/>
      <c r="M19" s="138"/>
      <c r="N19" s="138"/>
      <c r="O19" s="138"/>
      <c r="P19" s="139"/>
      <c r="Q19" s="117"/>
      <c r="R19" s="117"/>
    </row>
    <row r="20" spans="1:18" x14ac:dyDescent="0.3">
      <c r="A20" s="117"/>
      <c r="B20" s="126"/>
      <c r="C20" s="79"/>
      <c r="D20" s="140"/>
      <c r="E20" s="140"/>
      <c r="F20" s="140"/>
      <c r="G20" s="140"/>
      <c r="H20" s="140"/>
      <c r="I20" s="140"/>
      <c r="J20" s="140"/>
      <c r="K20" s="140"/>
      <c r="L20" s="140"/>
      <c r="M20" s="103"/>
      <c r="N20" s="103"/>
      <c r="O20" s="103"/>
      <c r="P20" s="128"/>
      <c r="Q20" s="117"/>
      <c r="R20" s="117"/>
    </row>
    <row r="21" spans="1:18" x14ac:dyDescent="0.3">
      <c r="A21" s="117"/>
      <c r="B21" s="126"/>
      <c r="C21" s="79"/>
      <c r="D21" s="79"/>
      <c r="E21" s="79"/>
      <c r="F21" s="79"/>
      <c r="G21" s="79"/>
      <c r="H21" s="79"/>
      <c r="I21" s="79"/>
      <c r="J21" s="79"/>
      <c r="K21" s="79"/>
      <c r="L21" s="103"/>
      <c r="M21" s="103"/>
      <c r="N21" s="103"/>
      <c r="O21" s="103"/>
      <c r="P21" s="128"/>
      <c r="Q21" s="117"/>
      <c r="R21" s="117"/>
    </row>
    <row r="22" spans="1:18" x14ac:dyDescent="0.3">
      <c r="A22" s="117"/>
      <c r="B22" s="126"/>
      <c r="C22" s="79"/>
      <c r="D22" s="79"/>
      <c r="E22" s="79"/>
      <c r="F22" s="79"/>
      <c r="G22" s="79"/>
      <c r="H22" s="79"/>
      <c r="I22" s="79"/>
      <c r="J22" s="79"/>
      <c r="K22" s="79"/>
      <c r="L22" s="103"/>
      <c r="M22" s="103"/>
      <c r="N22" s="103"/>
      <c r="O22" s="103"/>
      <c r="P22" s="128"/>
      <c r="Q22" s="117"/>
      <c r="R22" s="117"/>
    </row>
    <row r="23" spans="1:18" ht="15.75" x14ac:dyDescent="0.3">
      <c r="B23" s="141"/>
      <c r="C23" s="142"/>
      <c r="D23" s="142"/>
      <c r="E23" s="142"/>
      <c r="F23" s="142"/>
      <c r="G23" s="142"/>
      <c r="H23" s="142"/>
      <c r="I23" s="142"/>
      <c r="J23" s="142"/>
      <c r="K23" s="142"/>
      <c r="L23" s="143"/>
      <c r="M23" s="143"/>
      <c r="N23" s="143"/>
      <c r="O23" s="143"/>
      <c r="P23" s="144"/>
    </row>
    <row r="24" spans="1:18" ht="15.75" x14ac:dyDescent="0.3">
      <c r="B24" s="141"/>
      <c r="C24" s="142"/>
      <c r="D24" s="142"/>
      <c r="E24" s="142"/>
      <c r="F24" s="142"/>
      <c r="G24" s="142"/>
      <c r="H24" s="142"/>
      <c r="I24" s="142"/>
      <c r="J24" s="142"/>
      <c r="K24" s="142"/>
      <c r="L24" s="143"/>
      <c r="M24" s="143"/>
      <c r="N24" s="143"/>
      <c r="O24" s="143"/>
      <c r="P24" s="144"/>
    </row>
    <row r="25" spans="1:18" ht="15.75" x14ac:dyDescent="0.3">
      <c r="B25" s="145"/>
      <c r="C25" s="146"/>
      <c r="D25" s="146"/>
      <c r="E25" s="146"/>
      <c r="F25" s="146"/>
      <c r="G25" s="146"/>
      <c r="H25" s="146"/>
      <c r="I25" s="146"/>
      <c r="J25" s="146"/>
      <c r="K25" s="146"/>
      <c r="L25" s="147"/>
      <c r="M25" s="147"/>
      <c r="N25" s="147"/>
      <c r="O25" s="147"/>
      <c r="P25" s="148"/>
    </row>
  </sheetData>
  <mergeCells count="6">
    <mergeCell ref="D19:I19"/>
    <mergeCell ref="C6:I6"/>
    <mergeCell ref="J6:L6"/>
    <mergeCell ref="M6:O6"/>
    <mergeCell ref="C8:F8"/>
    <mergeCell ref="G8:H8"/>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showGridLines="0" workbookViewId="0">
      <selection activeCell="N32" sqref="N32"/>
    </sheetView>
  </sheetViews>
  <sheetFormatPr baseColWidth="10" defaultColWidth="9.140625" defaultRowHeight="15" x14ac:dyDescent="0.3"/>
  <cols>
    <col min="1" max="1" width="2.7109375" customWidth="1"/>
    <col min="2" max="3" width="1.7109375" customWidth="1"/>
    <col min="4" max="5" width="5.7109375" customWidth="1"/>
    <col min="6" max="7" width="7.7109375" customWidth="1"/>
    <col min="8" max="8" width="18.7109375" customWidth="1"/>
    <col min="9" max="9" width="18" customWidth="1"/>
    <col min="10" max="10" width="13.7109375" customWidth="1"/>
    <col min="11" max="11" width="9.7109375" customWidth="1"/>
    <col min="12" max="15" width="17.7109375" style="167" customWidth="1"/>
    <col min="16" max="16" width="1.7109375" customWidth="1"/>
    <col min="17" max="17" width="2.7109375" customWidth="1"/>
  </cols>
  <sheetData>
    <row r="1" spans="1:18" s="111" customFormat="1" ht="14.25" x14ac:dyDescent="0.2">
      <c r="L1" s="112"/>
      <c r="M1" s="112"/>
      <c r="N1" s="112"/>
      <c r="O1" s="112"/>
    </row>
    <row r="2" spans="1:18" s="4" customFormat="1" ht="29.45" customHeight="1" x14ac:dyDescent="0.3">
      <c r="A2" s="36" t="str">
        <f>TAB00!B52&amp;" : "&amp;TAB00!C52</f>
        <v>TAB5.5 : Tarifs d'injection 2023</v>
      </c>
      <c r="B2" s="41"/>
      <c r="C2" s="41"/>
      <c r="D2" s="41"/>
      <c r="E2" s="41"/>
      <c r="F2" s="41"/>
      <c r="G2" s="41"/>
      <c r="H2" s="41"/>
      <c r="I2" s="41"/>
      <c r="J2" s="41"/>
      <c r="K2" s="41"/>
      <c r="L2" s="41"/>
      <c r="M2" s="41"/>
      <c r="N2" s="41"/>
      <c r="O2" s="41"/>
      <c r="P2" s="41"/>
    </row>
    <row r="3" spans="1:18" s="111" customFormat="1" ht="14.25" x14ac:dyDescent="0.2">
      <c r="L3" s="112"/>
      <c r="M3" s="112"/>
      <c r="N3" s="112"/>
      <c r="O3" s="112"/>
    </row>
    <row r="4" spans="1:18" s="111" customFormat="1" ht="14.25" customHeight="1" x14ac:dyDescent="0.2">
      <c r="L4" s="112"/>
      <c r="M4" s="112"/>
      <c r="N4" s="112"/>
      <c r="O4" s="112"/>
    </row>
    <row r="5" spans="1:18" ht="16.5" x14ac:dyDescent="0.3">
      <c r="B5" s="113"/>
      <c r="C5" s="114"/>
      <c r="D5" s="149"/>
      <c r="E5" s="114"/>
      <c r="F5" s="114"/>
      <c r="G5" s="114"/>
      <c r="H5" s="114"/>
      <c r="I5" s="114"/>
      <c r="J5" s="114"/>
      <c r="K5" s="114"/>
      <c r="L5" s="115"/>
      <c r="M5" s="115"/>
      <c r="N5" s="115"/>
      <c r="O5" s="115"/>
      <c r="P5" s="116"/>
      <c r="Q5" s="117"/>
      <c r="R5" s="117"/>
    </row>
    <row r="6" spans="1:18" ht="16.5" x14ac:dyDescent="0.3">
      <c r="B6" s="126"/>
      <c r="C6" s="310" t="s">
        <v>186</v>
      </c>
      <c r="D6" s="310"/>
      <c r="E6" s="310"/>
      <c r="F6" s="310"/>
      <c r="G6" s="310"/>
      <c r="H6" s="310"/>
      <c r="I6" s="310"/>
      <c r="J6" s="305" t="s">
        <v>190</v>
      </c>
      <c r="K6" s="305"/>
      <c r="L6" s="305"/>
      <c r="M6" s="306" t="str">
        <f>IF(TAB00!C11=0,"# Nom du GRD",TAB00!C11)</f>
        <v># Nom du GRD</v>
      </c>
      <c r="N6" s="306"/>
      <c r="O6" s="306"/>
      <c r="P6" s="128"/>
      <c r="Q6" s="117"/>
      <c r="R6" s="117"/>
    </row>
    <row r="7" spans="1:18" ht="16.5" x14ac:dyDescent="0.3">
      <c r="B7" s="126"/>
      <c r="C7" s="122"/>
      <c r="D7" s="123"/>
      <c r="E7" s="122"/>
      <c r="F7" s="122"/>
      <c r="G7" s="122"/>
      <c r="H7" s="122"/>
      <c r="I7" s="122"/>
      <c r="J7" s="122"/>
      <c r="K7" s="122"/>
      <c r="L7" s="124"/>
      <c r="M7" s="124"/>
      <c r="N7" s="124"/>
      <c r="O7" s="124"/>
      <c r="P7" s="128"/>
      <c r="Q7" s="117"/>
      <c r="R7" s="117"/>
    </row>
    <row r="8" spans="1:18" x14ac:dyDescent="0.3">
      <c r="A8" s="117"/>
      <c r="B8" s="126"/>
      <c r="C8" s="307" t="s">
        <v>188</v>
      </c>
      <c r="D8" s="307"/>
      <c r="E8" s="307"/>
      <c r="F8" s="307"/>
      <c r="G8" s="308" t="str">
        <f>"du 01.01.20"&amp;RIGHT(A2,2)&amp;" au 31.12.20"&amp;RIGHT(A2,2)</f>
        <v>du 01.01.2023 au 31.12.2023</v>
      </c>
      <c r="H8" s="308"/>
      <c r="I8" s="125"/>
      <c r="J8" s="122"/>
      <c r="K8" s="122"/>
      <c r="L8" s="124"/>
      <c r="M8" s="124"/>
      <c r="N8" s="124"/>
      <c r="O8" s="124"/>
      <c r="P8" s="128"/>
      <c r="Q8" s="117"/>
      <c r="R8" s="117"/>
    </row>
    <row r="9" spans="1:18" s="166" customFormat="1" ht="15.75" thickBot="1" x14ac:dyDescent="0.35">
      <c r="A9" s="165"/>
      <c r="B9" s="150"/>
      <c r="C9" s="151"/>
      <c r="D9" s="151"/>
      <c r="E9" s="151"/>
      <c r="F9" s="151"/>
      <c r="G9" s="152"/>
      <c r="H9" s="152"/>
      <c r="I9" s="125"/>
      <c r="J9" s="153"/>
      <c r="K9" s="153"/>
      <c r="L9" s="154"/>
      <c r="M9" s="154"/>
      <c r="N9" s="154"/>
      <c r="O9" s="154"/>
      <c r="P9" s="155"/>
      <c r="Q9" s="165"/>
      <c r="R9" s="165"/>
    </row>
    <row r="10" spans="1:18" ht="15.75" thickBot="1" x14ac:dyDescent="0.35">
      <c r="A10" s="117"/>
      <c r="B10" s="126"/>
      <c r="C10" s="69"/>
      <c r="D10" s="70"/>
      <c r="E10" s="70"/>
      <c r="F10" s="70"/>
      <c r="G10" s="70"/>
      <c r="H10" s="70"/>
      <c r="I10" s="70"/>
      <c r="J10" s="156"/>
      <c r="K10" s="72" t="s">
        <v>166</v>
      </c>
      <c r="L10" s="157" t="s">
        <v>5</v>
      </c>
      <c r="M10" s="157" t="s">
        <v>6</v>
      </c>
      <c r="N10" s="157" t="s">
        <v>7</v>
      </c>
      <c r="O10" s="157" t="s">
        <v>191</v>
      </c>
      <c r="P10" s="128"/>
      <c r="Q10" s="117"/>
      <c r="R10" s="117"/>
    </row>
    <row r="11" spans="1:18" x14ac:dyDescent="0.3">
      <c r="A11" s="117"/>
      <c r="B11" s="126"/>
      <c r="C11" s="77"/>
      <c r="D11" s="78" t="s">
        <v>11</v>
      </c>
      <c r="E11" s="78"/>
      <c r="F11" s="79"/>
      <c r="G11" s="79"/>
      <c r="H11" s="79"/>
      <c r="I11" s="79"/>
      <c r="J11" s="80"/>
      <c r="K11" s="158"/>
      <c r="L11" s="159"/>
      <c r="M11" s="159"/>
      <c r="N11" s="159"/>
      <c r="O11" s="159"/>
      <c r="P11" s="128"/>
      <c r="Q11" s="117"/>
      <c r="R11" s="117"/>
    </row>
    <row r="12" spans="1:18" x14ac:dyDescent="0.3">
      <c r="A12" s="117"/>
      <c r="B12" s="126"/>
      <c r="C12" s="77"/>
      <c r="D12" s="78"/>
      <c r="E12" s="78" t="s">
        <v>12</v>
      </c>
      <c r="F12" s="79"/>
      <c r="G12" s="79"/>
      <c r="H12" s="79"/>
      <c r="I12" s="79"/>
      <c r="J12" s="80"/>
      <c r="K12" s="159"/>
      <c r="L12" s="159"/>
      <c r="M12" s="159"/>
      <c r="N12" s="159"/>
      <c r="O12" s="159"/>
      <c r="P12" s="128"/>
      <c r="Q12" s="117"/>
      <c r="R12" s="117"/>
    </row>
    <row r="13" spans="1:18" x14ac:dyDescent="0.3">
      <c r="A13" s="117"/>
      <c r="B13" s="126"/>
      <c r="C13" s="77"/>
      <c r="D13" s="79"/>
      <c r="E13" s="79"/>
      <c r="F13" s="89" t="s">
        <v>192</v>
      </c>
      <c r="G13" s="96"/>
      <c r="H13" s="96"/>
      <c r="I13" s="96"/>
      <c r="J13" s="96" t="s">
        <v>193</v>
      </c>
      <c r="K13" s="160" t="s">
        <v>169</v>
      </c>
      <c r="L13" s="94">
        <v>0</v>
      </c>
      <c r="M13" s="94">
        <v>0</v>
      </c>
      <c r="N13" s="94">
        <v>0</v>
      </c>
      <c r="O13" s="94">
        <v>0</v>
      </c>
      <c r="P13" s="128"/>
      <c r="Q13" s="117"/>
      <c r="R13" s="117"/>
    </row>
    <row r="14" spans="1:18" x14ac:dyDescent="0.3">
      <c r="A14" s="117"/>
      <c r="B14" s="126"/>
      <c r="C14" s="77"/>
      <c r="D14" s="79"/>
      <c r="E14" s="79"/>
      <c r="F14" s="95" t="s">
        <v>194</v>
      </c>
      <c r="G14" s="96"/>
      <c r="H14" s="96"/>
      <c r="I14" s="96"/>
      <c r="J14" s="91" t="s">
        <v>193</v>
      </c>
      <c r="K14" s="160" t="s">
        <v>169</v>
      </c>
      <c r="L14" s="238" t="s">
        <v>170</v>
      </c>
      <c r="M14" s="238" t="s">
        <v>170</v>
      </c>
      <c r="N14" s="238" t="s">
        <v>170</v>
      </c>
      <c r="O14" s="238" t="s">
        <v>170</v>
      </c>
      <c r="P14" s="128"/>
      <c r="Q14" s="117"/>
      <c r="R14" s="117"/>
    </row>
    <row r="15" spans="1:18" ht="15.75" thickBot="1" x14ac:dyDescent="0.35">
      <c r="A15" s="117"/>
      <c r="B15" s="126"/>
      <c r="C15" s="77"/>
      <c r="D15" s="79"/>
      <c r="E15" s="78" t="s">
        <v>14</v>
      </c>
      <c r="F15" s="86"/>
      <c r="G15" s="96"/>
      <c r="H15" s="96"/>
      <c r="I15" s="96"/>
      <c r="J15" s="91" t="s">
        <v>195</v>
      </c>
      <c r="K15" s="161" t="s">
        <v>169</v>
      </c>
      <c r="L15" s="250" t="s">
        <v>170</v>
      </c>
      <c r="M15" s="250" t="s">
        <v>170</v>
      </c>
      <c r="N15" s="250" t="s">
        <v>170</v>
      </c>
      <c r="O15" s="250" t="s">
        <v>170</v>
      </c>
      <c r="P15" s="128"/>
      <c r="Q15" s="117"/>
      <c r="R15" s="117"/>
    </row>
    <row r="16" spans="1:18" ht="15.75" thickBot="1" x14ac:dyDescent="0.35">
      <c r="A16" s="117"/>
      <c r="B16" s="126"/>
      <c r="C16" s="107"/>
      <c r="D16" s="108"/>
      <c r="E16" s="162"/>
      <c r="F16" s="109"/>
      <c r="G16" s="109"/>
      <c r="H16" s="109"/>
      <c r="I16" s="109"/>
      <c r="J16" s="108"/>
      <c r="K16" s="102"/>
      <c r="L16" s="74"/>
      <c r="M16" s="74"/>
      <c r="N16" s="74"/>
      <c r="O16" s="73"/>
      <c r="P16" s="128"/>
      <c r="Q16" s="117"/>
      <c r="R16" s="117"/>
    </row>
    <row r="17" spans="1:18" x14ac:dyDescent="0.3">
      <c r="A17" s="117"/>
      <c r="B17" s="129"/>
      <c r="C17" s="130"/>
      <c r="D17" s="130"/>
      <c r="E17" s="130"/>
      <c r="F17" s="130"/>
      <c r="G17" s="130"/>
      <c r="H17" s="130"/>
      <c r="I17" s="130"/>
      <c r="J17" s="130"/>
      <c r="K17" s="130"/>
      <c r="L17" s="163"/>
      <c r="M17" s="131"/>
      <c r="N17" s="131"/>
      <c r="O17" s="131"/>
      <c r="P17" s="132"/>
      <c r="Q17" s="117"/>
      <c r="R17" s="117"/>
    </row>
    <row r="18" spans="1:18" ht="14.45" customHeight="1" x14ac:dyDescent="0.3">
      <c r="A18" s="117"/>
      <c r="B18" s="117"/>
      <c r="C18" s="117"/>
      <c r="D18" s="117"/>
      <c r="E18" s="117"/>
      <c r="F18" s="117"/>
      <c r="G18" s="117"/>
      <c r="H18" s="117"/>
      <c r="I18" s="117"/>
      <c r="J18" s="117"/>
      <c r="K18" s="117"/>
      <c r="L18" s="164"/>
      <c r="M18" s="134"/>
      <c r="N18" s="134"/>
      <c r="O18" s="134"/>
      <c r="P18" s="117"/>
      <c r="Q18" s="117"/>
      <c r="R18" s="117"/>
    </row>
    <row r="19" spans="1:18" x14ac:dyDescent="0.3">
      <c r="A19" s="117"/>
      <c r="B19" s="135"/>
      <c r="C19" s="136"/>
      <c r="D19" s="309" t="s">
        <v>189</v>
      </c>
      <c r="E19" s="309"/>
      <c r="F19" s="309"/>
      <c r="G19" s="309"/>
      <c r="H19" s="309"/>
      <c r="I19" s="309"/>
      <c r="J19" s="137"/>
      <c r="K19" s="137"/>
      <c r="L19" s="137"/>
      <c r="M19" s="138"/>
      <c r="N19" s="138"/>
      <c r="O19" s="138"/>
      <c r="P19" s="139"/>
      <c r="Q19" s="117"/>
      <c r="R19" s="117"/>
    </row>
    <row r="20" spans="1:18" x14ac:dyDescent="0.3">
      <c r="A20" s="117"/>
      <c r="B20" s="126"/>
      <c r="C20" s="79"/>
      <c r="D20" s="140"/>
      <c r="E20" s="140"/>
      <c r="F20" s="140"/>
      <c r="G20" s="140"/>
      <c r="H20" s="140"/>
      <c r="I20" s="140"/>
      <c r="J20" s="140"/>
      <c r="K20" s="140"/>
      <c r="L20" s="140"/>
      <c r="M20" s="103"/>
      <c r="N20" s="103"/>
      <c r="O20" s="103"/>
      <c r="P20" s="128"/>
      <c r="Q20" s="117"/>
      <c r="R20" s="117"/>
    </row>
    <row r="21" spans="1:18" x14ac:dyDescent="0.3">
      <c r="A21" s="117"/>
      <c r="B21" s="126"/>
      <c r="C21" s="79"/>
      <c r="D21" s="79"/>
      <c r="E21" s="79"/>
      <c r="F21" s="79"/>
      <c r="G21" s="79"/>
      <c r="H21" s="79"/>
      <c r="I21" s="79"/>
      <c r="J21" s="79"/>
      <c r="K21" s="79"/>
      <c r="L21" s="103"/>
      <c r="M21" s="103"/>
      <c r="N21" s="103"/>
      <c r="O21" s="103"/>
      <c r="P21" s="128"/>
      <c r="Q21" s="117"/>
      <c r="R21" s="117"/>
    </row>
    <row r="22" spans="1:18" x14ac:dyDescent="0.3">
      <c r="A22" s="117"/>
      <c r="B22" s="126"/>
      <c r="C22" s="79"/>
      <c r="D22" s="79"/>
      <c r="E22" s="79"/>
      <c r="F22" s="79"/>
      <c r="G22" s="79"/>
      <c r="H22" s="79"/>
      <c r="I22" s="79"/>
      <c r="J22" s="79"/>
      <c r="K22" s="79"/>
      <c r="L22" s="103"/>
      <c r="M22" s="103"/>
      <c r="N22" s="103"/>
      <c r="O22" s="103"/>
      <c r="P22" s="128"/>
      <c r="Q22" s="117"/>
      <c r="R22" s="117"/>
    </row>
    <row r="23" spans="1:18" ht="15.75" x14ac:dyDescent="0.3">
      <c r="B23" s="141"/>
      <c r="C23" s="142"/>
      <c r="D23" s="142"/>
      <c r="E23" s="142"/>
      <c r="F23" s="142"/>
      <c r="G23" s="142"/>
      <c r="H23" s="142"/>
      <c r="I23" s="142"/>
      <c r="J23" s="142"/>
      <c r="K23" s="142"/>
      <c r="L23" s="143"/>
      <c r="M23" s="143"/>
      <c r="N23" s="143"/>
      <c r="O23" s="143"/>
      <c r="P23" s="144"/>
    </row>
    <row r="24" spans="1:18" ht="15.75" x14ac:dyDescent="0.3">
      <c r="B24" s="141"/>
      <c r="C24" s="142"/>
      <c r="D24" s="142"/>
      <c r="E24" s="142"/>
      <c r="F24" s="142"/>
      <c r="G24" s="142"/>
      <c r="H24" s="142"/>
      <c r="I24" s="142"/>
      <c r="J24" s="142"/>
      <c r="K24" s="142"/>
      <c r="L24" s="143"/>
      <c r="M24" s="143"/>
      <c r="N24" s="143"/>
      <c r="O24" s="143"/>
      <c r="P24" s="144"/>
    </row>
    <row r="25" spans="1:18" ht="15.75" x14ac:dyDescent="0.3">
      <c r="B25" s="145"/>
      <c r="C25" s="146"/>
      <c r="D25" s="146"/>
      <c r="E25" s="146"/>
      <c r="F25" s="146"/>
      <c r="G25" s="146"/>
      <c r="H25" s="146"/>
      <c r="I25" s="146"/>
      <c r="J25" s="146"/>
      <c r="K25" s="146"/>
      <c r="L25" s="147"/>
      <c r="M25" s="147"/>
      <c r="N25" s="147"/>
      <c r="O25" s="147"/>
      <c r="P25" s="148"/>
    </row>
  </sheetData>
  <mergeCells count="6">
    <mergeCell ref="D19:I19"/>
    <mergeCell ref="C6:I6"/>
    <mergeCell ref="J6:L6"/>
    <mergeCell ref="M6:O6"/>
    <mergeCell ref="C8:F8"/>
    <mergeCell ref="G8:H8"/>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R83"/>
  <sheetViews>
    <sheetView zoomScaleNormal="100" workbookViewId="0">
      <selection activeCell="D14" sqref="D14"/>
    </sheetView>
  </sheetViews>
  <sheetFormatPr baseColWidth="10" defaultColWidth="8.85546875" defaultRowHeight="15" x14ac:dyDescent="0.3"/>
  <cols>
    <col min="1" max="1" width="12.85546875" style="1" customWidth="1"/>
    <col min="2" max="2" width="42.140625" style="1" bestFit="1" customWidth="1"/>
    <col min="3" max="20" width="16.7109375" style="1" customWidth="1"/>
    <col min="21" max="16384" width="8.85546875" style="1"/>
  </cols>
  <sheetData>
    <row r="3" spans="1:17" ht="29.45" customHeight="1" x14ac:dyDescent="0.3">
      <c r="A3" s="41" t="str">
        <f>TAB00!B53&amp;" : "&amp;TAB00!C53</f>
        <v>TAB6 : Réconciliation des charges et produits (prélèvement et injection)</v>
      </c>
      <c r="B3" s="36"/>
      <c r="C3" s="36"/>
      <c r="D3" s="36"/>
      <c r="E3" s="36"/>
      <c r="F3" s="36"/>
      <c r="G3" s="36"/>
      <c r="H3" s="36"/>
      <c r="I3" s="36"/>
      <c r="J3" s="36"/>
      <c r="K3" s="36"/>
      <c r="L3" s="36"/>
      <c r="M3" s="36"/>
      <c r="N3" s="36"/>
      <c r="O3" s="36"/>
      <c r="P3" s="36"/>
    </row>
    <row r="5" spans="1:17" ht="21" x14ac:dyDescent="0.35">
      <c r="B5" s="293" t="s">
        <v>40</v>
      </c>
      <c r="C5" s="293"/>
      <c r="D5" s="293"/>
      <c r="E5" s="293"/>
      <c r="F5" s="293"/>
      <c r="G5" s="293"/>
      <c r="H5" s="293"/>
      <c r="I5" s="293"/>
      <c r="J5" s="293"/>
      <c r="K5" s="293"/>
      <c r="L5" s="293"/>
      <c r="M5" s="293"/>
      <c r="N5" s="293"/>
      <c r="O5" s="293"/>
      <c r="P5" s="293"/>
      <c r="Q5" s="293"/>
    </row>
    <row r="6" spans="1:17" s="4" customFormat="1" ht="13.5" x14ac:dyDescent="0.3">
      <c r="B6" s="304" t="s">
        <v>0</v>
      </c>
      <c r="C6" s="311" t="s">
        <v>20</v>
      </c>
      <c r="D6" s="311"/>
      <c r="E6" s="311"/>
      <c r="F6" s="311" t="s">
        <v>69</v>
      </c>
      <c r="G6" s="311"/>
      <c r="H6" s="311"/>
      <c r="I6" s="311" t="s">
        <v>6</v>
      </c>
      <c r="J6" s="311"/>
      <c r="K6" s="311"/>
      <c r="L6" s="311" t="s">
        <v>70</v>
      </c>
      <c r="M6" s="311"/>
      <c r="N6" s="311"/>
      <c r="O6" s="311" t="s">
        <v>8</v>
      </c>
      <c r="P6" s="311"/>
      <c r="Q6" s="311"/>
    </row>
    <row r="7" spans="1:17" s="4" customFormat="1" ht="13.5" x14ac:dyDescent="0.3">
      <c r="B7" s="304"/>
      <c r="C7" s="8" t="s">
        <v>73</v>
      </c>
      <c r="D7" s="8" t="s">
        <v>74</v>
      </c>
      <c r="E7" s="8" t="s">
        <v>75</v>
      </c>
      <c r="F7" s="8" t="s">
        <v>73</v>
      </c>
      <c r="G7" s="8" t="s">
        <v>74</v>
      </c>
      <c r="H7" s="8" t="s">
        <v>75</v>
      </c>
      <c r="I7" s="8" t="s">
        <v>73</v>
      </c>
      <c r="J7" s="8" t="s">
        <v>74</v>
      </c>
      <c r="K7" s="8" t="s">
        <v>75</v>
      </c>
      <c r="L7" s="8" t="s">
        <v>73</v>
      </c>
      <c r="M7" s="8" t="s">
        <v>74</v>
      </c>
      <c r="N7" s="8" t="s">
        <v>75</v>
      </c>
      <c r="O7" s="8" t="s">
        <v>73</v>
      </c>
      <c r="P7" s="8" t="s">
        <v>74</v>
      </c>
      <c r="Q7" s="8" t="s">
        <v>75</v>
      </c>
    </row>
    <row r="8" spans="1:17" s="4" customFormat="1" ht="14.45" customHeight="1" x14ac:dyDescent="0.3">
      <c r="A8" s="312" t="s">
        <v>44</v>
      </c>
      <c r="B8" s="59" t="s">
        <v>11</v>
      </c>
      <c r="C8" s="174">
        <f>'TAB2'!B8</f>
        <v>0</v>
      </c>
      <c r="D8" s="174">
        <f>'TAB4'!B8</f>
        <v>0</v>
      </c>
      <c r="E8" s="174">
        <f>C8-D8</f>
        <v>0</v>
      </c>
      <c r="F8" s="174">
        <f>'TAB2'!D8</f>
        <v>0</v>
      </c>
      <c r="G8" s="174">
        <f>'TAB4'!E8</f>
        <v>0</v>
      </c>
      <c r="H8" s="174">
        <f>F8-G8</f>
        <v>0</v>
      </c>
      <c r="I8" s="174">
        <f>'TAB2'!F8</f>
        <v>0</v>
      </c>
      <c r="J8" s="174">
        <f>'TAB4'!H8</f>
        <v>0</v>
      </c>
      <c r="K8" s="174">
        <f>I8-J8</f>
        <v>0</v>
      </c>
      <c r="L8" s="174">
        <f>'TAB2'!H8</f>
        <v>0</v>
      </c>
      <c r="M8" s="174">
        <f>'TAB4'!K8</f>
        <v>0</v>
      </c>
      <c r="N8" s="174">
        <f>L8-M8</f>
        <v>0</v>
      </c>
      <c r="O8" s="174">
        <f>'TAB2'!J8</f>
        <v>0</v>
      </c>
      <c r="P8" s="174">
        <f>'TAB4'!N8</f>
        <v>0</v>
      </c>
      <c r="Q8" s="174">
        <f>O8-P8</f>
        <v>0</v>
      </c>
    </row>
    <row r="9" spans="1:17" x14ac:dyDescent="0.3">
      <c r="A9" s="312"/>
      <c r="B9" s="59" t="s">
        <v>21</v>
      </c>
      <c r="C9" s="174">
        <f>'TAB2'!B9</f>
        <v>0</v>
      </c>
      <c r="D9" s="174">
        <f>'TAB4'!B18</f>
        <v>0</v>
      </c>
      <c r="E9" s="174">
        <f t="shared" ref="E9:E15" si="0">C9-D9</f>
        <v>0</v>
      </c>
      <c r="F9" s="174">
        <f>'TAB2'!D9</f>
        <v>0</v>
      </c>
      <c r="G9" s="174">
        <f>'TAB4'!E18</f>
        <v>0</v>
      </c>
      <c r="H9" s="174">
        <f t="shared" ref="H9:H15" si="1">F9-G9</f>
        <v>0</v>
      </c>
      <c r="I9" s="174">
        <f>'TAB2'!F9</f>
        <v>0</v>
      </c>
      <c r="J9" s="174">
        <f>'TAB4'!H18</f>
        <v>0</v>
      </c>
      <c r="K9" s="174">
        <f t="shared" ref="K9:K15" si="2">I9-J9</f>
        <v>0</v>
      </c>
      <c r="L9" s="174">
        <f>'TAB2'!H9</f>
        <v>0</v>
      </c>
      <c r="M9" s="174">
        <f>'TAB4'!K18</f>
        <v>0</v>
      </c>
      <c r="N9" s="174">
        <f t="shared" ref="N9:N15" si="3">L9-M9</f>
        <v>0</v>
      </c>
      <c r="O9" s="174">
        <f>'TAB2'!J9</f>
        <v>0</v>
      </c>
      <c r="P9" s="174">
        <f>'TAB4'!N18</f>
        <v>0</v>
      </c>
      <c r="Q9" s="174">
        <f t="shared" ref="Q9:Q14" si="4">O9-P9</f>
        <v>0</v>
      </c>
    </row>
    <row r="10" spans="1:17" x14ac:dyDescent="0.3">
      <c r="A10" s="312"/>
      <c r="B10" s="59" t="s">
        <v>155</v>
      </c>
      <c r="C10" s="174">
        <f>'TAB2'!B10</f>
        <v>0</v>
      </c>
      <c r="D10" s="174">
        <f>'TAB4'!B19</f>
        <v>0</v>
      </c>
      <c r="E10" s="174">
        <f t="shared" si="0"/>
        <v>0</v>
      </c>
      <c r="F10" s="174">
        <f>'TAB2'!D10</f>
        <v>0</v>
      </c>
      <c r="G10" s="174">
        <f>'TAB4'!E19</f>
        <v>0</v>
      </c>
      <c r="H10" s="174">
        <f t="shared" si="1"/>
        <v>0</v>
      </c>
      <c r="I10" s="174">
        <f>'TAB2'!F10</f>
        <v>0</v>
      </c>
      <c r="J10" s="174">
        <f>'TAB4'!H19</f>
        <v>0</v>
      </c>
      <c r="K10" s="174">
        <f t="shared" si="2"/>
        <v>0</v>
      </c>
      <c r="L10" s="174">
        <f>'TAB2'!H10</f>
        <v>0</v>
      </c>
      <c r="M10" s="174">
        <f>'TAB4'!K19</f>
        <v>0</v>
      </c>
      <c r="N10" s="174">
        <f t="shared" si="3"/>
        <v>0</v>
      </c>
      <c r="O10" s="174">
        <f>'TAB2'!J10</f>
        <v>0</v>
      </c>
      <c r="P10" s="174">
        <f>'TAB4'!N19</f>
        <v>0</v>
      </c>
      <c r="Q10" s="174">
        <f t="shared" si="4"/>
        <v>0</v>
      </c>
    </row>
    <row r="11" spans="1:17" x14ac:dyDescent="0.3">
      <c r="A11" s="312"/>
      <c r="B11" s="62" t="s">
        <v>4</v>
      </c>
      <c r="C11" s="174">
        <f>'TAB2'!B11</f>
        <v>0</v>
      </c>
      <c r="D11" s="174">
        <f>'TAB4'!B20</f>
        <v>0</v>
      </c>
      <c r="E11" s="174">
        <f t="shared" si="0"/>
        <v>0</v>
      </c>
      <c r="F11" s="174">
        <f>'TAB2'!D11</f>
        <v>0</v>
      </c>
      <c r="G11" s="174">
        <f>'TAB4'!E20</f>
        <v>0</v>
      </c>
      <c r="H11" s="174">
        <f t="shared" si="1"/>
        <v>0</v>
      </c>
      <c r="I11" s="174">
        <f>'TAB2'!F11</f>
        <v>0</v>
      </c>
      <c r="J11" s="174">
        <f>'TAB4'!H20</f>
        <v>0</v>
      </c>
      <c r="K11" s="174">
        <f t="shared" si="2"/>
        <v>0</v>
      </c>
      <c r="L11" s="174">
        <f>'TAB2'!H11</f>
        <v>0</v>
      </c>
      <c r="M11" s="174">
        <f>'TAB4'!K20</f>
        <v>0</v>
      </c>
      <c r="N11" s="174">
        <f t="shared" si="3"/>
        <v>0</v>
      </c>
      <c r="O11" s="174">
        <f>'TAB2'!J11</f>
        <v>0</v>
      </c>
      <c r="P11" s="174">
        <f>'TAB4'!N20</f>
        <v>0</v>
      </c>
      <c r="Q11" s="174">
        <f t="shared" si="4"/>
        <v>0</v>
      </c>
    </row>
    <row r="12" spans="1:17" x14ac:dyDescent="0.3">
      <c r="A12" s="312"/>
      <c r="B12" s="62" t="s">
        <v>17</v>
      </c>
      <c r="C12" s="174">
        <f>'TAB2'!B12</f>
        <v>0</v>
      </c>
      <c r="D12" s="174">
        <f>'TAB4'!B21</f>
        <v>0</v>
      </c>
      <c r="E12" s="174">
        <f t="shared" si="0"/>
        <v>0</v>
      </c>
      <c r="F12" s="174">
        <f>'TAB2'!D12</f>
        <v>0</v>
      </c>
      <c r="G12" s="174">
        <f>'TAB4'!E21</f>
        <v>0</v>
      </c>
      <c r="H12" s="174">
        <f t="shared" si="1"/>
        <v>0</v>
      </c>
      <c r="I12" s="174">
        <f>'TAB2'!F12</f>
        <v>0</v>
      </c>
      <c r="J12" s="174">
        <f>'TAB4'!H21</f>
        <v>0</v>
      </c>
      <c r="K12" s="174">
        <f t="shared" si="2"/>
        <v>0</v>
      </c>
      <c r="L12" s="174">
        <f>'TAB2'!H12</f>
        <v>0</v>
      </c>
      <c r="M12" s="174">
        <f>'TAB4'!K21</f>
        <v>0</v>
      </c>
      <c r="N12" s="174">
        <f t="shared" si="3"/>
        <v>0</v>
      </c>
      <c r="O12" s="174">
        <f>'TAB2'!J12</f>
        <v>0</v>
      </c>
      <c r="P12" s="174">
        <f>'TAB4'!N21</f>
        <v>0</v>
      </c>
      <c r="Q12" s="174">
        <f t="shared" si="4"/>
        <v>0</v>
      </c>
    </row>
    <row r="13" spans="1:17" x14ac:dyDescent="0.3">
      <c r="A13" s="312"/>
      <c r="B13" s="62" t="s">
        <v>67</v>
      </c>
      <c r="C13" s="174">
        <f>'TAB2'!B13</f>
        <v>0</v>
      </c>
      <c r="D13" s="174">
        <f>'TAB4'!B22</f>
        <v>0</v>
      </c>
      <c r="E13" s="174">
        <f t="shared" si="0"/>
        <v>0</v>
      </c>
      <c r="F13" s="174">
        <f>'TAB2'!D13</f>
        <v>0</v>
      </c>
      <c r="G13" s="174">
        <f>'TAB4'!E22</f>
        <v>0</v>
      </c>
      <c r="H13" s="174">
        <f t="shared" si="1"/>
        <v>0</v>
      </c>
      <c r="I13" s="174">
        <f>'TAB2'!F13</f>
        <v>0</v>
      </c>
      <c r="J13" s="174">
        <f>'TAB4'!H22</f>
        <v>0</v>
      </c>
      <c r="K13" s="174">
        <f t="shared" si="2"/>
        <v>0</v>
      </c>
      <c r="L13" s="174">
        <f>'TAB2'!H13</f>
        <v>0</v>
      </c>
      <c r="M13" s="174">
        <f>'TAB4'!K22</f>
        <v>0</v>
      </c>
      <c r="N13" s="174">
        <f t="shared" si="3"/>
        <v>0</v>
      </c>
      <c r="O13" s="174">
        <f>'TAB2'!J13</f>
        <v>0</v>
      </c>
      <c r="P13" s="174">
        <f>'TAB4'!N22</f>
        <v>0</v>
      </c>
      <c r="Q13" s="174">
        <f t="shared" si="4"/>
        <v>0</v>
      </c>
    </row>
    <row r="14" spans="1:17" x14ac:dyDescent="0.3">
      <c r="A14" s="312"/>
      <c r="B14" s="59" t="s">
        <v>156</v>
      </c>
      <c r="C14" s="174">
        <f>'TAB2'!B14</f>
        <v>0</v>
      </c>
      <c r="D14" s="174">
        <f>'TAB4'!B23</f>
        <v>0</v>
      </c>
      <c r="E14" s="174">
        <f t="shared" si="0"/>
        <v>0</v>
      </c>
      <c r="F14" s="174">
        <f>'TAB2'!D14</f>
        <v>0</v>
      </c>
      <c r="G14" s="174">
        <f>'TAB4'!E23</f>
        <v>0</v>
      </c>
      <c r="H14" s="174">
        <f t="shared" si="1"/>
        <v>0</v>
      </c>
      <c r="I14" s="174">
        <f>'TAB2'!F14</f>
        <v>0</v>
      </c>
      <c r="J14" s="174">
        <f>'TAB4'!H23</f>
        <v>0</v>
      </c>
      <c r="K14" s="174">
        <f t="shared" si="2"/>
        <v>0</v>
      </c>
      <c r="L14" s="174">
        <f>'TAB2'!H14</f>
        <v>0</v>
      </c>
      <c r="M14" s="174">
        <f>'TAB4'!K23</f>
        <v>0</v>
      </c>
      <c r="N14" s="174">
        <f t="shared" si="3"/>
        <v>0</v>
      </c>
      <c r="O14" s="174">
        <f>'TAB2'!J14</f>
        <v>0</v>
      </c>
      <c r="P14" s="174">
        <f>'TAB4'!N23</f>
        <v>0</v>
      </c>
      <c r="Q14" s="174">
        <f t="shared" si="4"/>
        <v>0</v>
      </c>
    </row>
    <row r="15" spans="1:17" x14ac:dyDescent="0.3">
      <c r="A15" s="312"/>
      <c r="B15" s="59" t="s">
        <v>157</v>
      </c>
      <c r="C15" s="251"/>
      <c r="D15" s="174">
        <f>'TAB4'!B24</f>
        <v>0</v>
      </c>
      <c r="E15" s="174">
        <f t="shared" si="0"/>
        <v>0</v>
      </c>
      <c r="F15" s="251"/>
      <c r="G15" s="174">
        <f>'TAB4'!E24</f>
        <v>0</v>
      </c>
      <c r="H15" s="174">
        <f t="shared" si="1"/>
        <v>0</v>
      </c>
      <c r="I15" s="251"/>
      <c r="J15" s="174">
        <f>'TAB4'!H24</f>
        <v>0</v>
      </c>
      <c r="K15" s="174">
        <f t="shared" si="2"/>
        <v>0</v>
      </c>
      <c r="L15" s="251"/>
      <c r="M15" s="174">
        <f>'TAB4'!K24</f>
        <v>0</v>
      </c>
      <c r="N15" s="174">
        <f t="shared" si="3"/>
        <v>0</v>
      </c>
      <c r="O15" s="251"/>
      <c r="P15" s="251"/>
      <c r="Q15" s="251"/>
    </row>
    <row r="16" spans="1:17" x14ac:dyDescent="0.3">
      <c r="A16" s="312"/>
      <c r="B16" s="54" t="s">
        <v>20</v>
      </c>
      <c r="C16" s="15">
        <f>SUM(C8:C15)</f>
        <v>0</v>
      </c>
      <c r="D16" s="15">
        <f t="shared" ref="D16:Q16" si="5">SUM(D8:D15)</f>
        <v>0</v>
      </c>
      <c r="E16" s="15">
        <f t="shared" si="5"/>
        <v>0</v>
      </c>
      <c r="F16" s="15">
        <f t="shared" si="5"/>
        <v>0</v>
      </c>
      <c r="G16" s="15">
        <f t="shared" si="5"/>
        <v>0</v>
      </c>
      <c r="H16" s="15">
        <f t="shared" si="5"/>
        <v>0</v>
      </c>
      <c r="I16" s="15">
        <f t="shared" si="5"/>
        <v>0</v>
      </c>
      <c r="J16" s="15">
        <f t="shared" si="5"/>
        <v>0</v>
      </c>
      <c r="K16" s="15">
        <f t="shared" si="5"/>
        <v>0</v>
      </c>
      <c r="L16" s="15">
        <f t="shared" si="5"/>
        <v>0</v>
      </c>
      <c r="M16" s="15">
        <f t="shared" si="5"/>
        <v>0</v>
      </c>
      <c r="N16" s="15">
        <f t="shared" si="5"/>
        <v>0</v>
      </c>
      <c r="O16" s="15">
        <f t="shared" si="5"/>
        <v>0</v>
      </c>
      <c r="P16" s="15">
        <f t="shared" si="5"/>
        <v>0</v>
      </c>
      <c r="Q16" s="15">
        <f t="shared" si="5"/>
        <v>0</v>
      </c>
    </row>
    <row r="17" spans="1:17" x14ac:dyDescent="0.3">
      <c r="A17" s="312" t="s">
        <v>45</v>
      </c>
      <c r="B17" s="59" t="s">
        <v>11</v>
      </c>
      <c r="C17" s="174">
        <f>'TAB2'!B15</f>
        <v>0</v>
      </c>
      <c r="D17" s="174">
        <f>'TAB5'!B23</f>
        <v>0</v>
      </c>
      <c r="E17" s="174">
        <f>C17-D17</f>
        <v>0</v>
      </c>
      <c r="F17" s="174">
        <f>'TAB2'!D15</f>
        <v>0</v>
      </c>
      <c r="G17" s="174">
        <f>'TAB5'!E23</f>
        <v>0</v>
      </c>
      <c r="H17" s="174">
        <f>F17-G17</f>
        <v>0</v>
      </c>
      <c r="I17" s="174">
        <f>'TAB2'!F15</f>
        <v>0</v>
      </c>
      <c r="J17" s="174">
        <f>'TAB5'!H23</f>
        <v>0</v>
      </c>
      <c r="K17" s="174">
        <f>I17-J17</f>
        <v>0</v>
      </c>
      <c r="L17" s="174">
        <f>'TAB2'!H15</f>
        <v>0</v>
      </c>
      <c r="M17" s="174">
        <f>'TAB5'!K23</f>
        <v>0</v>
      </c>
      <c r="N17" s="174">
        <f>L17-M17</f>
        <v>0</v>
      </c>
      <c r="O17" s="174">
        <f>'TAB2'!J15</f>
        <v>0</v>
      </c>
      <c r="P17" s="174">
        <f>'TAB5'!N23</f>
        <v>0</v>
      </c>
      <c r="Q17" s="174">
        <f>O17-P17</f>
        <v>0</v>
      </c>
    </row>
    <row r="18" spans="1:17" x14ac:dyDescent="0.3">
      <c r="A18" s="312"/>
      <c r="B18" s="54" t="s">
        <v>20</v>
      </c>
      <c r="C18" s="15">
        <f>C17</f>
        <v>0</v>
      </c>
      <c r="D18" s="15">
        <f t="shared" ref="D18:Q18" si="6">D17</f>
        <v>0</v>
      </c>
      <c r="E18" s="15">
        <f>E17</f>
        <v>0</v>
      </c>
      <c r="F18" s="15">
        <f t="shared" si="6"/>
        <v>0</v>
      </c>
      <c r="G18" s="15">
        <f t="shared" si="6"/>
        <v>0</v>
      </c>
      <c r="H18" s="15">
        <f t="shared" si="6"/>
        <v>0</v>
      </c>
      <c r="I18" s="15">
        <f t="shared" si="6"/>
        <v>0</v>
      </c>
      <c r="J18" s="15">
        <f t="shared" si="6"/>
        <v>0</v>
      </c>
      <c r="K18" s="15">
        <f t="shared" si="6"/>
        <v>0</v>
      </c>
      <c r="L18" s="15">
        <f t="shared" si="6"/>
        <v>0</v>
      </c>
      <c r="M18" s="15">
        <f t="shared" si="6"/>
        <v>0</v>
      </c>
      <c r="N18" s="15">
        <f t="shared" si="6"/>
        <v>0</v>
      </c>
      <c r="O18" s="15">
        <f t="shared" si="6"/>
        <v>0</v>
      </c>
      <c r="P18" s="15">
        <f t="shared" si="6"/>
        <v>0</v>
      </c>
      <c r="Q18" s="15">
        <f t="shared" si="6"/>
        <v>0</v>
      </c>
    </row>
    <row r="19" spans="1:17" x14ac:dyDescent="0.3">
      <c r="A19" s="226" t="s">
        <v>20</v>
      </c>
      <c r="B19" s="54"/>
      <c r="C19" s="15">
        <f>C16+C18</f>
        <v>0</v>
      </c>
      <c r="D19" s="15">
        <f>D16+D18</f>
        <v>0</v>
      </c>
      <c r="E19" s="15">
        <f t="shared" ref="E19:Q19" si="7">E16+E18</f>
        <v>0</v>
      </c>
      <c r="F19" s="15">
        <f t="shared" si="7"/>
        <v>0</v>
      </c>
      <c r="G19" s="15">
        <f t="shared" si="7"/>
        <v>0</v>
      </c>
      <c r="H19" s="15">
        <f t="shared" si="7"/>
        <v>0</v>
      </c>
      <c r="I19" s="15">
        <f t="shared" si="7"/>
        <v>0</v>
      </c>
      <c r="J19" s="15">
        <f t="shared" si="7"/>
        <v>0</v>
      </c>
      <c r="K19" s="15">
        <f t="shared" si="7"/>
        <v>0</v>
      </c>
      <c r="L19" s="15">
        <f t="shared" si="7"/>
        <v>0</v>
      </c>
      <c r="M19" s="15">
        <f t="shared" si="7"/>
        <v>0</v>
      </c>
      <c r="N19" s="15">
        <f t="shared" si="7"/>
        <v>0</v>
      </c>
      <c r="O19" s="15">
        <f t="shared" si="7"/>
        <v>0</v>
      </c>
      <c r="P19" s="15">
        <f t="shared" si="7"/>
        <v>0</v>
      </c>
      <c r="Q19" s="15">
        <f t="shared" si="7"/>
        <v>0</v>
      </c>
    </row>
    <row r="21" spans="1:17" ht="21" x14ac:dyDescent="0.35">
      <c r="B21" s="293" t="s">
        <v>39</v>
      </c>
      <c r="C21" s="293"/>
      <c r="D21" s="293"/>
      <c r="E21" s="293"/>
      <c r="F21" s="293"/>
      <c r="G21" s="293"/>
      <c r="H21" s="293"/>
      <c r="I21" s="293"/>
      <c r="J21" s="293"/>
      <c r="K21" s="293"/>
      <c r="L21" s="293"/>
      <c r="M21" s="293"/>
      <c r="N21" s="293"/>
      <c r="O21" s="293"/>
      <c r="P21" s="293"/>
      <c r="Q21" s="293"/>
    </row>
    <row r="22" spans="1:17" x14ac:dyDescent="0.3">
      <c r="B22" s="304" t="s">
        <v>0</v>
      </c>
      <c r="C22" s="311" t="s">
        <v>20</v>
      </c>
      <c r="D22" s="311"/>
      <c r="E22" s="311"/>
      <c r="F22" s="311" t="s">
        <v>69</v>
      </c>
      <c r="G22" s="311"/>
      <c r="H22" s="311"/>
      <c r="I22" s="311" t="s">
        <v>6</v>
      </c>
      <c r="J22" s="311"/>
      <c r="K22" s="311"/>
      <c r="L22" s="311" t="s">
        <v>70</v>
      </c>
      <c r="M22" s="311"/>
      <c r="N22" s="311"/>
      <c r="O22" s="311" t="s">
        <v>8</v>
      </c>
      <c r="P22" s="311"/>
      <c r="Q22" s="311"/>
    </row>
    <row r="23" spans="1:17" x14ac:dyDescent="0.3">
      <c r="B23" s="304"/>
      <c r="C23" s="8" t="s">
        <v>73</v>
      </c>
      <c r="D23" s="8" t="s">
        <v>74</v>
      </c>
      <c r="E23" s="8" t="s">
        <v>75</v>
      </c>
      <c r="F23" s="8" t="s">
        <v>73</v>
      </c>
      <c r="G23" s="8" t="s">
        <v>74</v>
      </c>
      <c r="H23" s="8" t="s">
        <v>75</v>
      </c>
      <c r="I23" s="8" t="s">
        <v>73</v>
      </c>
      <c r="J23" s="8" t="s">
        <v>74</v>
      </c>
      <c r="K23" s="8" t="s">
        <v>75</v>
      </c>
      <c r="L23" s="8" t="s">
        <v>73</v>
      </c>
      <c r="M23" s="8" t="s">
        <v>74</v>
      </c>
      <c r="N23" s="8" t="s">
        <v>75</v>
      </c>
      <c r="O23" s="8" t="s">
        <v>73</v>
      </c>
      <c r="P23" s="8" t="s">
        <v>74</v>
      </c>
      <c r="Q23" s="8" t="s">
        <v>75</v>
      </c>
    </row>
    <row r="24" spans="1:17" x14ac:dyDescent="0.3">
      <c r="A24" s="312" t="s">
        <v>44</v>
      </c>
      <c r="B24" s="59" t="s">
        <v>11</v>
      </c>
      <c r="C24" s="174">
        <f>'TAB2'!B21</f>
        <v>0</v>
      </c>
      <c r="D24" s="174">
        <f>'TAB4'!B30</f>
        <v>0</v>
      </c>
      <c r="E24" s="174">
        <f>C24-D24</f>
        <v>0</v>
      </c>
      <c r="F24" s="174">
        <f>'TAB2'!D21</f>
        <v>0</v>
      </c>
      <c r="G24" s="174">
        <f>'TAB4'!E30</f>
        <v>0</v>
      </c>
      <c r="H24" s="174">
        <f>F24-G24</f>
        <v>0</v>
      </c>
      <c r="I24" s="174">
        <f>'TAB2'!F21</f>
        <v>0</v>
      </c>
      <c r="J24" s="174">
        <f>'TAB4'!H30</f>
        <v>0</v>
      </c>
      <c r="K24" s="174">
        <f>I24-J24</f>
        <v>0</v>
      </c>
      <c r="L24" s="174">
        <f>'TAB2'!H21</f>
        <v>0</v>
      </c>
      <c r="M24" s="174">
        <f>'TAB4'!K30</f>
        <v>0</v>
      </c>
      <c r="N24" s="174">
        <f>L24-M24</f>
        <v>0</v>
      </c>
      <c r="O24" s="174">
        <f>'TAB2'!J21</f>
        <v>0</v>
      </c>
      <c r="P24" s="174">
        <f>'TAB4'!N30</f>
        <v>0</v>
      </c>
      <c r="Q24" s="174">
        <f>O24-P24</f>
        <v>0</v>
      </c>
    </row>
    <row r="25" spans="1:17" x14ac:dyDescent="0.3">
      <c r="A25" s="312"/>
      <c r="B25" s="59" t="s">
        <v>21</v>
      </c>
      <c r="C25" s="174">
        <f>'TAB2'!B22</f>
        <v>0</v>
      </c>
      <c r="D25" s="174">
        <f>'TAB4'!B40</f>
        <v>0</v>
      </c>
      <c r="E25" s="174">
        <f t="shared" ref="E25:E33" si="8">C25-D25</f>
        <v>0</v>
      </c>
      <c r="F25" s="174">
        <f>'TAB2'!D22</f>
        <v>0</v>
      </c>
      <c r="G25" s="174">
        <f>'TAB4'!E40</f>
        <v>0</v>
      </c>
      <c r="H25" s="174">
        <f t="shared" ref="H25:H31" si="9">F25-G25</f>
        <v>0</v>
      </c>
      <c r="I25" s="174">
        <f>'TAB2'!F22</f>
        <v>0</v>
      </c>
      <c r="J25" s="174">
        <f>'TAB4'!H40</f>
        <v>0</v>
      </c>
      <c r="K25" s="174">
        <f t="shared" ref="K25:K31" si="10">I25-J25</f>
        <v>0</v>
      </c>
      <c r="L25" s="174">
        <f>'TAB2'!H22</f>
        <v>0</v>
      </c>
      <c r="M25" s="174">
        <f>'TAB4'!K40</f>
        <v>0</v>
      </c>
      <c r="N25" s="174">
        <f t="shared" ref="N25:N31" si="11">L25-M25</f>
        <v>0</v>
      </c>
      <c r="O25" s="174">
        <f>'TAB2'!J22</f>
        <v>0</v>
      </c>
      <c r="P25" s="174">
        <f>'TAB4'!N40</f>
        <v>0</v>
      </c>
      <c r="Q25" s="174">
        <f t="shared" ref="Q25:Q30" si="12">O25-P25</f>
        <v>0</v>
      </c>
    </row>
    <row r="26" spans="1:17" x14ac:dyDescent="0.3">
      <c r="A26" s="312"/>
      <c r="B26" s="59" t="s">
        <v>155</v>
      </c>
      <c r="C26" s="174">
        <f>'TAB2'!B23</f>
        <v>0</v>
      </c>
      <c r="D26" s="174">
        <f>'TAB4'!B41</f>
        <v>0</v>
      </c>
      <c r="E26" s="174">
        <f t="shared" si="8"/>
        <v>0</v>
      </c>
      <c r="F26" s="174">
        <f>'TAB2'!D23</f>
        <v>0</v>
      </c>
      <c r="G26" s="174">
        <f>'TAB4'!E41</f>
        <v>0</v>
      </c>
      <c r="H26" s="174">
        <f t="shared" si="9"/>
        <v>0</v>
      </c>
      <c r="I26" s="174">
        <f>'TAB2'!F23</f>
        <v>0</v>
      </c>
      <c r="J26" s="174">
        <f>'TAB4'!H41</f>
        <v>0</v>
      </c>
      <c r="K26" s="174">
        <f t="shared" si="10"/>
        <v>0</v>
      </c>
      <c r="L26" s="174">
        <f>'TAB2'!H23</f>
        <v>0</v>
      </c>
      <c r="M26" s="174">
        <f>'TAB4'!K41</f>
        <v>0</v>
      </c>
      <c r="N26" s="174">
        <f t="shared" si="11"/>
        <v>0</v>
      </c>
      <c r="O26" s="174">
        <f>'TAB2'!J23</f>
        <v>0</v>
      </c>
      <c r="P26" s="174">
        <f>'TAB4'!N41</f>
        <v>0</v>
      </c>
      <c r="Q26" s="174">
        <f t="shared" si="12"/>
        <v>0</v>
      </c>
    </row>
    <row r="27" spans="1:17" x14ac:dyDescent="0.3">
      <c r="A27" s="312"/>
      <c r="B27" s="62" t="s">
        <v>4</v>
      </c>
      <c r="C27" s="174">
        <f>'TAB2'!B24</f>
        <v>0</v>
      </c>
      <c r="D27" s="174">
        <f>'TAB4'!B42</f>
        <v>0</v>
      </c>
      <c r="E27" s="174">
        <f t="shared" si="8"/>
        <v>0</v>
      </c>
      <c r="F27" s="174">
        <f>'TAB2'!D24</f>
        <v>0</v>
      </c>
      <c r="G27" s="174">
        <f>'TAB4'!E42</f>
        <v>0</v>
      </c>
      <c r="H27" s="174">
        <f t="shared" si="9"/>
        <v>0</v>
      </c>
      <c r="I27" s="174">
        <f>'TAB2'!F24</f>
        <v>0</v>
      </c>
      <c r="J27" s="174">
        <f>'TAB4'!H42</f>
        <v>0</v>
      </c>
      <c r="K27" s="174">
        <f t="shared" si="10"/>
        <v>0</v>
      </c>
      <c r="L27" s="174">
        <f>'TAB2'!H24</f>
        <v>0</v>
      </c>
      <c r="M27" s="174">
        <f>'TAB4'!K42</f>
        <v>0</v>
      </c>
      <c r="N27" s="174">
        <f t="shared" si="11"/>
        <v>0</v>
      </c>
      <c r="O27" s="174">
        <f>'TAB2'!J24</f>
        <v>0</v>
      </c>
      <c r="P27" s="174">
        <f>'TAB4'!N42</f>
        <v>0</v>
      </c>
      <c r="Q27" s="174">
        <f t="shared" si="12"/>
        <v>0</v>
      </c>
    </row>
    <row r="28" spans="1:17" x14ac:dyDescent="0.3">
      <c r="A28" s="312"/>
      <c r="B28" s="62" t="s">
        <v>17</v>
      </c>
      <c r="C28" s="174">
        <f>'TAB2'!B25</f>
        <v>0</v>
      </c>
      <c r="D28" s="174">
        <f>'TAB4'!B43</f>
        <v>0</v>
      </c>
      <c r="E28" s="174">
        <f t="shared" si="8"/>
        <v>0</v>
      </c>
      <c r="F28" s="174">
        <f>'TAB2'!D25</f>
        <v>0</v>
      </c>
      <c r="G28" s="174">
        <f>'TAB4'!E43</f>
        <v>0</v>
      </c>
      <c r="H28" s="174">
        <f t="shared" si="9"/>
        <v>0</v>
      </c>
      <c r="I28" s="174">
        <f>'TAB2'!F25</f>
        <v>0</v>
      </c>
      <c r="J28" s="174">
        <f>'TAB4'!H43</f>
        <v>0</v>
      </c>
      <c r="K28" s="174">
        <f t="shared" si="10"/>
        <v>0</v>
      </c>
      <c r="L28" s="174">
        <f>'TAB2'!H25</f>
        <v>0</v>
      </c>
      <c r="M28" s="174">
        <f>'TAB4'!K43</f>
        <v>0</v>
      </c>
      <c r="N28" s="174">
        <f t="shared" si="11"/>
        <v>0</v>
      </c>
      <c r="O28" s="174">
        <f>'TAB2'!J25</f>
        <v>0</v>
      </c>
      <c r="P28" s="174">
        <f>'TAB4'!N43</f>
        <v>0</v>
      </c>
      <c r="Q28" s="174">
        <f t="shared" si="12"/>
        <v>0</v>
      </c>
    </row>
    <row r="29" spans="1:17" x14ac:dyDescent="0.3">
      <c r="A29" s="312"/>
      <c r="B29" s="62" t="s">
        <v>67</v>
      </c>
      <c r="C29" s="174">
        <f>'TAB2'!B26</f>
        <v>0</v>
      </c>
      <c r="D29" s="174">
        <f>'TAB4'!B44</f>
        <v>0</v>
      </c>
      <c r="E29" s="174">
        <f t="shared" si="8"/>
        <v>0</v>
      </c>
      <c r="F29" s="174">
        <f>'TAB2'!D26</f>
        <v>0</v>
      </c>
      <c r="G29" s="174">
        <f>'TAB4'!E44</f>
        <v>0</v>
      </c>
      <c r="H29" s="174">
        <f t="shared" si="9"/>
        <v>0</v>
      </c>
      <c r="I29" s="174">
        <f>'TAB2'!F26</f>
        <v>0</v>
      </c>
      <c r="J29" s="174">
        <f>'TAB4'!H44</f>
        <v>0</v>
      </c>
      <c r="K29" s="174">
        <f t="shared" si="10"/>
        <v>0</v>
      </c>
      <c r="L29" s="174">
        <f>'TAB2'!H26</f>
        <v>0</v>
      </c>
      <c r="M29" s="174">
        <f>'TAB4'!K44</f>
        <v>0</v>
      </c>
      <c r="N29" s="174">
        <f t="shared" si="11"/>
        <v>0</v>
      </c>
      <c r="O29" s="174">
        <f>'TAB2'!J26</f>
        <v>0</v>
      </c>
      <c r="P29" s="174">
        <f>'TAB4'!N44</f>
        <v>0</v>
      </c>
      <c r="Q29" s="174">
        <f t="shared" si="12"/>
        <v>0</v>
      </c>
    </row>
    <row r="30" spans="1:17" x14ac:dyDescent="0.3">
      <c r="A30" s="312"/>
      <c r="B30" s="59" t="s">
        <v>156</v>
      </c>
      <c r="C30" s="174">
        <f>'TAB2'!B27</f>
        <v>0</v>
      </c>
      <c r="D30" s="174">
        <f>'TAB4'!B45</f>
        <v>0</v>
      </c>
      <c r="E30" s="174">
        <f t="shared" si="8"/>
        <v>0</v>
      </c>
      <c r="F30" s="174">
        <f>'TAB2'!D27</f>
        <v>0</v>
      </c>
      <c r="G30" s="174">
        <f>'TAB4'!E45</f>
        <v>0</v>
      </c>
      <c r="H30" s="174">
        <f t="shared" si="9"/>
        <v>0</v>
      </c>
      <c r="I30" s="174">
        <f>'TAB2'!F27</f>
        <v>0</v>
      </c>
      <c r="J30" s="174">
        <f>'TAB4'!H45</f>
        <v>0</v>
      </c>
      <c r="K30" s="174">
        <f t="shared" si="10"/>
        <v>0</v>
      </c>
      <c r="L30" s="174">
        <f>'TAB2'!H27</f>
        <v>0</v>
      </c>
      <c r="M30" s="174">
        <f>'TAB4'!K45</f>
        <v>0</v>
      </c>
      <c r="N30" s="174">
        <f t="shared" si="11"/>
        <v>0</v>
      </c>
      <c r="O30" s="174">
        <f>'TAB2'!J27</f>
        <v>0</v>
      </c>
      <c r="P30" s="174">
        <f>'TAB4'!N45</f>
        <v>0</v>
      </c>
      <c r="Q30" s="174">
        <f t="shared" si="12"/>
        <v>0</v>
      </c>
    </row>
    <row r="31" spans="1:17" x14ac:dyDescent="0.3">
      <c r="A31" s="312"/>
      <c r="B31" s="59" t="s">
        <v>157</v>
      </c>
      <c r="C31" s="251"/>
      <c r="D31" s="174">
        <f>'TAB4'!B46</f>
        <v>0</v>
      </c>
      <c r="E31" s="174"/>
      <c r="F31" s="251"/>
      <c r="G31" s="174">
        <f>'TAB4'!E46</f>
        <v>0</v>
      </c>
      <c r="H31" s="174">
        <f t="shared" si="9"/>
        <v>0</v>
      </c>
      <c r="I31" s="251"/>
      <c r="J31" s="174">
        <f>'TAB4'!H46</f>
        <v>0</v>
      </c>
      <c r="K31" s="174">
        <f t="shared" si="10"/>
        <v>0</v>
      </c>
      <c r="L31" s="251"/>
      <c r="M31" s="174">
        <f>'TAB4'!K46</f>
        <v>0</v>
      </c>
      <c r="N31" s="174">
        <f t="shared" si="11"/>
        <v>0</v>
      </c>
      <c r="O31" s="251"/>
      <c r="P31" s="251"/>
      <c r="Q31" s="251"/>
    </row>
    <row r="32" spans="1:17" x14ac:dyDescent="0.3">
      <c r="A32" s="312"/>
      <c r="B32" s="54" t="s">
        <v>20</v>
      </c>
      <c r="C32" s="15">
        <f t="shared" ref="C32:Q32" si="13">SUM(C24:C31)</f>
        <v>0</v>
      </c>
      <c r="D32" s="15">
        <f t="shared" si="13"/>
        <v>0</v>
      </c>
      <c r="E32" s="15">
        <f t="shared" si="13"/>
        <v>0</v>
      </c>
      <c r="F32" s="15">
        <f t="shared" si="13"/>
        <v>0</v>
      </c>
      <c r="G32" s="15">
        <f t="shared" si="13"/>
        <v>0</v>
      </c>
      <c r="H32" s="15">
        <f t="shared" si="13"/>
        <v>0</v>
      </c>
      <c r="I32" s="15">
        <f t="shared" si="13"/>
        <v>0</v>
      </c>
      <c r="J32" s="15">
        <f t="shared" si="13"/>
        <v>0</v>
      </c>
      <c r="K32" s="15">
        <f t="shared" si="13"/>
        <v>0</v>
      </c>
      <c r="L32" s="15">
        <f t="shared" si="13"/>
        <v>0</v>
      </c>
      <c r="M32" s="15">
        <f t="shared" si="13"/>
        <v>0</v>
      </c>
      <c r="N32" s="15">
        <f t="shared" si="13"/>
        <v>0</v>
      </c>
      <c r="O32" s="15">
        <f t="shared" si="13"/>
        <v>0</v>
      </c>
      <c r="P32" s="15">
        <f t="shared" si="13"/>
        <v>0</v>
      </c>
      <c r="Q32" s="15">
        <f t="shared" si="13"/>
        <v>0</v>
      </c>
    </row>
    <row r="33" spans="1:17" x14ac:dyDescent="0.3">
      <c r="A33" s="312" t="s">
        <v>45</v>
      </c>
      <c r="B33" s="59" t="s">
        <v>11</v>
      </c>
      <c r="C33" s="174">
        <f>'TAB2'!B28</f>
        <v>0</v>
      </c>
      <c r="D33" s="174">
        <f>'TAB5'!B33</f>
        <v>0</v>
      </c>
      <c r="E33" s="174">
        <f t="shared" si="8"/>
        <v>0</v>
      </c>
      <c r="F33" s="174">
        <f>'TAB2'!D28</f>
        <v>0</v>
      </c>
      <c r="G33" s="174">
        <f>'TAB5'!E33</f>
        <v>0</v>
      </c>
      <c r="H33" s="174">
        <f>F33-G33</f>
        <v>0</v>
      </c>
      <c r="I33" s="174">
        <f>'TAB2'!F28</f>
        <v>0</v>
      </c>
      <c r="J33" s="174">
        <f>'TAB5'!H33</f>
        <v>0</v>
      </c>
      <c r="K33" s="174">
        <f>I33-J33</f>
        <v>0</v>
      </c>
      <c r="L33" s="174">
        <f>'TAB2'!H28</f>
        <v>0</v>
      </c>
      <c r="M33" s="174">
        <f>'TAB5'!K33</f>
        <v>0</v>
      </c>
      <c r="N33" s="174">
        <f>L33-M33</f>
        <v>0</v>
      </c>
      <c r="O33" s="174">
        <f>'TAB2'!J28</f>
        <v>0</v>
      </c>
      <c r="P33" s="174">
        <f>'TAB5'!N33</f>
        <v>0</v>
      </c>
      <c r="Q33" s="174">
        <f>O33-P33</f>
        <v>0</v>
      </c>
    </row>
    <row r="34" spans="1:17" x14ac:dyDescent="0.3">
      <c r="A34" s="312"/>
      <c r="B34" s="54" t="s">
        <v>20</v>
      </c>
      <c r="C34" s="15">
        <f t="shared" ref="C34:Q34" si="14">C33</f>
        <v>0</v>
      </c>
      <c r="D34" s="15">
        <f t="shared" si="14"/>
        <v>0</v>
      </c>
      <c r="E34" s="15">
        <f t="shared" si="14"/>
        <v>0</v>
      </c>
      <c r="F34" s="15">
        <f t="shared" si="14"/>
        <v>0</v>
      </c>
      <c r="G34" s="15">
        <f t="shared" si="14"/>
        <v>0</v>
      </c>
      <c r="H34" s="15">
        <f t="shared" si="14"/>
        <v>0</v>
      </c>
      <c r="I34" s="15">
        <f t="shared" si="14"/>
        <v>0</v>
      </c>
      <c r="J34" s="15">
        <f t="shared" si="14"/>
        <v>0</v>
      </c>
      <c r="K34" s="15">
        <f t="shared" si="14"/>
        <v>0</v>
      </c>
      <c r="L34" s="15">
        <f t="shared" si="14"/>
        <v>0</v>
      </c>
      <c r="M34" s="15">
        <f t="shared" si="14"/>
        <v>0</v>
      </c>
      <c r="N34" s="15">
        <f t="shared" si="14"/>
        <v>0</v>
      </c>
      <c r="O34" s="15">
        <f t="shared" si="14"/>
        <v>0</v>
      </c>
      <c r="P34" s="15">
        <f t="shared" si="14"/>
        <v>0</v>
      </c>
      <c r="Q34" s="15">
        <f t="shared" si="14"/>
        <v>0</v>
      </c>
    </row>
    <row r="35" spans="1:17" x14ac:dyDescent="0.3">
      <c r="A35" s="226" t="s">
        <v>20</v>
      </c>
      <c r="B35" s="54"/>
      <c r="C35" s="15">
        <f>C32+C34</f>
        <v>0</v>
      </c>
      <c r="D35" s="15">
        <f>D32+D34</f>
        <v>0</v>
      </c>
      <c r="E35" s="15">
        <f t="shared" ref="E35" si="15">E32+E34</f>
        <v>0</v>
      </c>
      <c r="F35" s="15">
        <f t="shared" ref="F35" si="16">F32+F34</f>
        <v>0</v>
      </c>
      <c r="G35" s="15">
        <f t="shared" ref="G35" si="17">G32+G34</f>
        <v>0</v>
      </c>
      <c r="H35" s="15">
        <f t="shared" ref="H35" si="18">H32+H34</f>
        <v>0</v>
      </c>
      <c r="I35" s="15">
        <f t="shared" ref="I35" si="19">I32+I34</f>
        <v>0</v>
      </c>
      <c r="J35" s="15">
        <f t="shared" ref="J35" si="20">J32+J34</f>
        <v>0</v>
      </c>
      <c r="K35" s="15">
        <f>K32+K34</f>
        <v>0</v>
      </c>
      <c r="L35" s="15">
        <f t="shared" ref="L35" si="21">L32+L34</f>
        <v>0</v>
      </c>
      <c r="M35" s="15">
        <f t="shared" ref="M35" si="22">M32+M34</f>
        <v>0</v>
      </c>
      <c r="N35" s="15">
        <f t="shared" ref="N35" si="23">N32+N34</f>
        <v>0</v>
      </c>
      <c r="O35" s="15">
        <f t="shared" ref="O35" si="24">O32+O34</f>
        <v>0</v>
      </c>
      <c r="P35" s="15">
        <f t="shared" ref="P35" si="25">P32+P34</f>
        <v>0</v>
      </c>
      <c r="Q35" s="15">
        <f t="shared" ref="Q35" si="26">Q32+Q34</f>
        <v>0</v>
      </c>
    </row>
    <row r="37" spans="1:17" ht="21" x14ac:dyDescent="0.35">
      <c r="B37" s="293" t="s">
        <v>43</v>
      </c>
      <c r="C37" s="293"/>
      <c r="D37" s="293"/>
      <c r="E37" s="293"/>
      <c r="F37" s="293"/>
      <c r="G37" s="293"/>
      <c r="H37" s="293"/>
      <c r="I37" s="293"/>
      <c r="J37" s="293"/>
      <c r="K37" s="293"/>
      <c r="L37" s="293"/>
      <c r="M37" s="293"/>
      <c r="N37" s="293"/>
      <c r="O37" s="293"/>
      <c r="P37" s="293"/>
      <c r="Q37" s="293"/>
    </row>
    <row r="38" spans="1:17" x14ac:dyDescent="0.3">
      <c r="B38" s="304" t="s">
        <v>0</v>
      </c>
      <c r="C38" s="311" t="s">
        <v>20</v>
      </c>
      <c r="D38" s="311"/>
      <c r="E38" s="311"/>
      <c r="F38" s="311" t="s">
        <v>69</v>
      </c>
      <c r="G38" s="311"/>
      <c r="H38" s="311"/>
      <c r="I38" s="311" t="s">
        <v>6</v>
      </c>
      <c r="J38" s="311"/>
      <c r="K38" s="311"/>
      <c r="L38" s="311" t="s">
        <v>70</v>
      </c>
      <c r="M38" s="311"/>
      <c r="N38" s="311"/>
      <c r="O38" s="311" t="s">
        <v>8</v>
      </c>
      <c r="P38" s="311"/>
      <c r="Q38" s="311"/>
    </row>
    <row r="39" spans="1:17" x14ac:dyDescent="0.3">
      <c r="B39" s="304"/>
      <c r="C39" s="8" t="s">
        <v>73</v>
      </c>
      <c r="D39" s="8" t="s">
        <v>74</v>
      </c>
      <c r="E39" s="8" t="s">
        <v>75</v>
      </c>
      <c r="F39" s="8" t="s">
        <v>73</v>
      </c>
      <c r="G39" s="8" t="s">
        <v>74</v>
      </c>
      <c r="H39" s="8" t="s">
        <v>75</v>
      </c>
      <c r="I39" s="8" t="s">
        <v>73</v>
      </c>
      <c r="J39" s="8" t="s">
        <v>74</v>
      </c>
      <c r="K39" s="8" t="s">
        <v>75</v>
      </c>
      <c r="L39" s="8" t="s">
        <v>73</v>
      </c>
      <c r="M39" s="8" t="s">
        <v>74</v>
      </c>
      <c r="N39" s="8" t="s">
        <v>75</v>
      </c>
      <c r="O39" s="8" t="s">
        <v>73</v>
      </c>
      <c r="P39" s="8" t="s">
        <v>74</v>
      </c>
      <c r="Q39" s="8" t="s">
        <v>75</v>
      </c>
    </row>
    <row r="40" spans="1:17" x14ac:dyDescent="0.3">
      <c r="A40" s="312" t="s">
        <v>44</v>
      </c>
      <c r="B40" s="59" t="s">
        <v>11</v>
      </c>
      <c r="C40" s="174">
        <f>'TAB2'!B34</f>
        <v>0</v>
      </c>
      <c r="D40" s="174">
        <f>'TAB4'!B52</f>
        <v>0</v>
      </c>
      <c r="E40" s="174">
        <f>C40-D40</f>
        <v>0</v>
      </c>
      <c r="F40" s="174">
        <f>'TAB2'!D34</f>
        <v>0</v>
      </c>
      <c r="G40" s="174">
        <f>'TAB4'!E52</f>
        <v>0</v>
      </c>
      <c r="H40" s="174">
        <f>F40-G40</f>
        <v>0</v>
      </c>
      <c r="I40" s="174">
        <f>'TAB2'!F34</f>
        <v>0</v>
      </c>
      <c r="J40" s="174">
        <f>'TAB4'!H52</f>
        <v>0</v>
      </c>
      <c r="K40" s="174">
        <f>I40-J40</f>
        <v>0</v>
      </c>
      <c r="L40" s="174">
        <f>'TAB2'!H34</f>
        <v>0</v>
      </c>
      <c r="M40" s="174">
        <f>'TAB4'!K52</f>
        <v>0</v>
      </c>
      <c r="N40" s="174">
        <f>L40-M40</f>
        <v>0</v>
      </c>
      <c r="O40" s="174">
        <f>'TAB2'!J34</f>
        <v>0</v>
      </c>
      <c r="P40" s="174">
        <f>'TAB4'!N52</f>
        <v>0</v>
      </c>
      <c r="Q40" s="174">
        <f>O40-P40</f>
        <v>0</v>
      </c>
    </row>
    <row r="41" spans="1:17" x14ac:dyDescent="0.3">
      <c r="A41" s="312"/>
      <c r="B41" s="59" t="s">
        <v>21</v>
      </c>
      <c r="C41" s="174">
        <f>'TAB2'!B35</f>
        <v>0</v>
      </c>
      <c r="D41" s="174">
        <f>'TAB4'!B62</f>
        <v>0</v>
      </c>
      <c r="E41" s="174">
        <f t="shared" ref="E41:E49" si="27">C41-D41</f>
        <v>0</v>
      </c>
      <c r="F41" s="174">
        <f>'TAB2'!D35</f>
        <v>0</v>
      </c>
      <c r="G41" s="174">
        <f>'TAB4'!E62</f>
        <v>0</v>
      </c>
      <c r="H41" s="174">
        <f t="shared" ref="H41:H47" si="28">F41-G41</f>
        <v>0</v>
      </c>
      <c r="I41" s="174">
        <f>'TAB2'!F35</f>
        <v>0</v>
      </c>
      <c r="J41" s="174">
        <f>'TAB4'!H62</f>
        <v>0</v>
      </c>
      <c r="K41" s="174">
        <f t="shared" ref="K41:K47" si="29">I41-J41</f>
        <v>0</v>
      </c>
      <c r="L41" s="174">
        <f>'TAB2'!H35</f>
        <v>0</v>
      </c>
      <c r="M41" s="174">
        <f>'TAB4'!K62</f>
        <v>0</v>
      </c>
      <c r="N41" s="174">
        <f t="shared" ref="N41:N47" si="30">L41-M41</f>
        <v>0</v>
      </c>
      <c r="O41" s="174">
        <f>'TAB2'!J35</f>
        <v>0</v>
      </c>
      <c r="P41" s="174">
        <f>'TAB4'!N62</f>
        <v>0</v>
      </c>
      <c r="Q41" s="174">
        <f t="shared" ref="Q41:Q46" si="31">O41-P41</f>
        <v>0</v>
      </c>
    </row>
    <row r="42" spans="1:17" x14ac:dyDescent="0.3">
      <c r="A42" s="312"/>
      <c r="B42" s="59" t="s">
        <v>155</v>
      </c>
      <c r="C42" s="174">
        <f>'TAB2'!B36</f>
        <v>0</v>
      </c>
      <c r="D42" s="174">
        <f>'TAB4'!B63</f>
        <v>0</v>
      </c>
      <c r="E42" s="174">
        <f t="shared" si="27"/>
        <v>0</v>
      </c>
      <c r="F42" s="174">
        <f>'TAB2'!D36</f>
        <v>0</v>
      </c>
      <c r="G42" s="174">
        <f>'TAB4'!E63</f>
        <v>0</v>
      </c>
      <c r="H42" s="174">
        <f t="shared" si="28"/>
        <v>0</v>
      </c>
      <c r="I42" s="174">
        <f>'TAB2'!F36</f>
        <v>0</v>
      </c>
      <c r="J42" s="174">
        <f>'TAB4'!H63</f>
        <v>0</v>
      </c>
      <c r="K42" s="174">
        <f t="shared" si="29"/>
        <v>0</v>
      </c>
      <c r="L42" s="174">
        <f>'TAB2'!H36</f>
        <v>0</v>
      </c>
      <c r="M42" s="174">
        <f>'TAB4'!K63</f>
        <v>0</v>
      </c>
      <c r="N42" s="174">
        <f t="shared" si="30"/>
        <v>0</v>
      </c>
      <c r="O42" s="174">
        <f>'TAB2'!J36</f>
        <v>0</v>
      </c>
      <c r="P42" s="174">
        <f>'TAB4'!N63</f>
        <v>0</v>
      </c>
      <c r="Q42" s="174">
        <f t="shared" si="31"/>
        <v>0</v>
      </c>
    </row>
    <row r="43" spans="1:17" x14ac:dyDescent="0.3">
      <c r="A43" s="312"/>
      <c r="B43" s="62" t="s">
        <v>4</v>
      </c>
      <c r="C43" s="174">
        <f>'TAB2'!B37</f>
        <v>0</v>
      </c>
      <c r="D43" s="174">
        <f>'TAB4'!B64</f>
        <v>0</v>
      </c>
      <c r="E43" s="174">
        <f t="shared" si="27"/>
        <v>0</v>
      </c>
      <c r="F43" s="174">
        <f>'TAB2'!D37</f>
        <v>0</v>
      </c>
      <c r="G43" s="174">
        <f>'TAB4'!E64</f>
        <v>0</v>
      </c>
      <c r="H43" s="174">
        <f t="shared" si="28"/>
        <v>0</v>
      </c>
      <c r="I43" s="174">
        <f>'TAB2'!F37</f>
        <v>0</v>
      </c>
      <c r="J43" s="174">
        <f>'TAB4'!H64</f>
        <v>0</v>
      </c>
      <c r="K43" s="174">
        <f t="shared" si="29"/>
        <v>0</v>
      </c>
      <c r="L43" s="174">
        <f>'TAB2'!H37</f>
        <v>0</v>
      </c>
      <c r="M43" s="174">
        <f>'TAB4'!K64</f>
        <v>0</v>
      </c>
      <c r="N43" s="174">
        <f t="shared" si="30"/>
        <v>0</v>
      </c>
      <c r="O43" s="174">
        <f>'TAB2'!J37</f>
        <v>0</v>
      </c>
      <c r="P43" s="174">
        <f>'TAB4'!N64</f>
        <v>0</v>
      </c>
      <c r="Q43" s="174">
        <f t="shared" si="31"/>
        <v>0</v>
      </c>
    </row>
    <row r="44" spans="1:17" x14ac:dyDescent="0.3">
      <c r="A44" s="312"/>
      <c r="B44" s="62" t="s">
        <v>17</v>
      </c>
      <c r="C44" s="174">
        <f>'TAB2'!B38</f>
        <v>0</v>
      </c>
      <c r="D44" s="174">
        <f>'TAB4'!B65</f>
        <v>0</v>
      </c>
      <c r="E44" s="174">
        <f t="shared" si="27"/>
        <v>0</v>
      </c>
      <c r="F44" s="174">
        <f>'TAB2'!D38</f>
        <v>0</v>
      </c>
      <c r="G44" s="174">
        <f>'TAB4'!E65</f>
        <v>0</v>
      </c>
      <c r="H44" s="174">
        <f t="shared" si="28"/>
        <v>0</v>
      </c>
      <c r="I44" s="174">
        <f>'TAB2'!F38</f>
        <v>0</v>
      </c>
      <c r="J44" s="174">
        <f>'TAB4'!H65</f>
        <v>0</v>
      </c>
      <c r="K44" s="174">
        <f t="shared" si="29"/>
        <v>0</v>
      </c>
      <c r="L44" s="174">
        <f>'TAB2'!H38</f>
        <v>0</v>
      </c>
      <c r="M44" s="174">
        <f>'TAB4'!K65</f>
        <v>0</v>
      </c>
      <c r="N44" s="174">
        <f t="shared" si="30"/>
        <v>0</v>
      </c>
      <c r="O44" s="174">
        <f>'TAB2'!J38</f>
        <v>0</v>
      </c>
      <c r="P44" s="174">
        <f>'TAB4'!N65</f>
        <v>0</v>
      </c>
      <c r="Q44" s="174">
        <f t="shared" si="31"/>
        <v>0</v>
      </c>
    </row>
    <row r="45" spans="1:17" x14ac:dyDescent="0.3">
      <c r="A45" s="312"/>
      <c r="B45" s="62" t="s">
        <v>67</v>
      </c>
      <c r="C45" s="174">
        <f>'TAB2'!B39</f>
        <v>0</v>
      </c>
      <c r="D45" s="174">
        <f>'TAB4'!B66</f>
        <v>0</v>
      </c>
      <c r="E45" s="174">
        <f t="shared" si="27"/>
        <v>0</v>
      </c>
      <c r="F45" s="174">
        <f>'TAB2'!D39</f>
        <v>0</v>
      </c>
      <c r="G45" s="174">
        <f>'TAB4'!E66</f>
        <v>0</v>
      </c>
      <c r="H45" s="174">
        <f t="shared" si="28"/>
        <v>0</v>
      </c>
      <c r="I45" s="174">
        <f>'TAB2'!F39</f>
        <v>0</v>
      </c>
      <c r="J45" s="174">
        <f>'TAB4'!H66</f>
        <v>0</v>
      </c>
      <c r="K45" s="174">
        <f t="shared" si="29"/>
        <v>0</v>
      </c>
      <c r="L45" s="174">
        <f>'TAB2'!H39</f>
        <v>0</v>
      </c>
      <c r="M45" s="174">
        <f>'TAB4'!K66</f>
        <v>0</v>
      </c>
      <c r="N45" s="174">
        <f t="shared" si="30"/>
        <v>0</v>
      </c>
      <c r="O45" s="174">
        <f>'TAB2'!J39</f>
        <v>0</v>
      </c>
      <c r="P45" s="174">
        <f>'TAB4'!N66</f>
        <v>0</v>
      </c>
      <c r="Q45" s="174">
        <f t="shared" si="31"/>
        <v>0</v>
      </c>
    </row>
    <row r="46" spans="1:17" x14ac:dyDescent="0.3">
      <c r="A46" s="312"/>
      <c r="B46" s="59" t="s">
        <v>156</v>
      </c>
      <c r="C46" s="174">
        <f>'TAB2'!B40</f>
        <v>0</v>
      </c>
      <c r="D46" s="174">
        <f>'TAB4'!B67</f>
        <v>0</v>
      </c>
      <c r="E46" s="174">
        <f t="shared" si="27"/>
        <v>0</v>
      </c>
      <c r="F46" s="174">
        <f>'TAB2'!D40</f>
        <v>0</v>
      </c>
      <c r="G46" s="174">
        <f>'TAB4'!E67</f>
        <v>0</v>
      </c>
      <c r="H46" s="174">
        <f t="shared" si="28"/>
        <v>0</v>
      </c>
      <c r="I46" s="174">
        <f>'TAB2'!F40</f>
        <v>0</v>
      </c>
      <c r="J46" s="174">
        <f>'TAB4'!H67</f>
        <v>0</v>
      </c>
      <c r="K46" s="174">
        <f t="shared" si="29"/>
        <v>0</v>
      </c>
      <c r="L46" s="174">
        <f>'TAB2'!H40</f>
        <v>0</v>
      </c>
      <c r="M46" s="174">
        <f>'TAB4'!K67</f>
        <v>0</v>
      </c>
      <c r="N46" s="174">
        <f t="shared" si="30"/>
        <v>0</v>
      </c>
      <c r="O46" s="174">
        <f>'TAB2'!J40</f>
        <v>0</v>
      </c>
      <c r="P46" s="174">
        <f>'TAB4'!N67</f>
        <v>0</v>
      </c>
      <c r="Q46" s="174">
        <f t="shared" si="31"/>
        <v>0</v>
      </c>
    </row>
    <row r="47" spans="1:17" x14ac:dyDescent="0.3">
      <c r="A47" s="312"/>
      <c r="B47" s="59" t="s">
        <v>157</v>
      </c>
      <c r="C47" s="27"/>
      <c r="D47" s="174">
        <f>'TAB4'!B68</f>
        <v>0</v>
      </c>
      <c r="E47" s="174">
        <f t="shared" si="27"/>
        <v>0</v>
      </c>
      <c r="F47" s="27"/>
      <c r="G47" s="174">
        <f>'TAB4'!E68</f>
        <v>0</v>
      </c>
      <c r="H47" s="174">
        <f t="shared" si="28"/>
        <v>0</v>
      </c>
      <c r="I47" s="27"/>
      <c r="J47" s="174">
        <f>'TAB4'!H68</f>
        <v>0</v>
      </c>
      <c r="K47" s="174">
        <f t="shared" si="29"/>
        <v>0</v>
      </c>
      <c r="L47" s="27"/>
      <c r="M47" s="174">
        <f>'TAB4'!K68</f>
        <v>0</v>
      </c>
      <c r="N47" s="174">
        <f t="shared" si="30"/>
        <v>0</v>
      </c>
      <c r="O47" s="27"/>
      <c r="P47" s="27"/>
      <c r="Q47" s="27"/>
    </row>
    <row r="48" spans="1:17" x14ac:dyDescent="0.3">
      <c r="A48" s="312"/>
      <c r="B48" s="54" t="s">
        <v>20</v>
      </c>
      <c r="C48" s="15">
        <f t="shared" ref="C48:Q48" si="32">SUM(C40:C47)</f>
        <v>0</v>
      </c>
      <c r="D48" s="15">
        <f t="shared" si="32"/>
        <v>0</v>
      </c>
      <c r="E48" s="15">
        <f t="shared" si="32"/>
        <v>0</v>
      </c>
      <c r="F48" s="15">
        <f t="shared" si="32"/>
        <v>0</v>
      </c>
      <c r="G48" s="15">
        <f t="shared" si="32"/>
        <v>0</v>
      </c>
      <c r="H48" s="15">
        <f t="shared" si="32"/>
        <v>0</v>
      </c>
      <c r="I48" s="15">
        <f t="shared" si="32"/>
        <v>0</v>
      </c>
      <c r="J48" s="15">
        <f t="shared" si="32"/>
        <v>0</v>
      </c>
      <c r="K48" s="15">
        <f t="shared" si="32"/>
        <v>0</v>
      </c>
      <c r="L48" s="15">
        <f t="shared" si="32"/>
        <v>0</v>
      </c>
      <c r="M48" s="15">
        <f t="shared" si="32"/>
        <v>0</v>
      </c>
      <c r="N48" s="15">
        <f t="shared" si="32"/>
        <v>0</v>
      </c>
      <c r="O48" s="15">
        <f t="shared" si="32"/>
        <v>0</v>
      </c>
      <c r="P48" s="15">
        <f t="shared" si="32"/>
        <v>0</v>
      </c>
      <c r="Q48" s="15">
        <f t="shared" si="32"/>
        <v>0</v>
      </c>
    </row>
    <row r="49" spans="1:18" x14ac:dyDescent="0.3">
      <c r="A49" s="312" t="s">
        <v>45</v>
      </c>
      <c r="B49" s="59" t="s">
        <v>11</v>
      </c>
      <c r="C49" s="174">
        <f>'TAB2'!B41</f>
        <v>0</v>
      </c>
      <c r="D49" s="174">
        <f>'TAB5'!B43</f>
        <v>0</v>
      </c>
      <c r="E49" s="174">
        <f t="shared" si="27"/>
        <v>0</v>
      </c>
      <c r="F49" s="174">
        <f>'TAB2'!D41</f>
        <v>0</v>
      </c>
      <c r="G49" s="174">
        <f>'TAB5'!E43</f>
        <v>0</v>
      </c>
      <c r="H49" s="174">
        <f>F49-G49</f>
        <v>0</v>
      </c>
      <c r="I49" s="174">
        <f>'TAB2'!F41</f>
        <v>0</v>
      </c>
      <c r="J49" s="174">
        <f>'TAB5'!H43</f>
        <v>0</v>
      </c>
      <c r="K49" s="174">
        <f>I49-J49</f>
        <v>0</v>
      </c>
      <c r="L49" s="174">
        <f>'TAB2'!H41</f>
        <v>0</v>
      </c>
      <c r="M49" s="174">
        <f>'TAB5'!K43</f>
        <v>0</v>
      </c>
      <c r="N49" s="174">
        <f>L49-M49</f>
        <v>0</v>
      </c>
      <c r="O49" s="174">
        <f>'TAB2'!J41</f>
        <v>0</v>
      </c>
      <c r="P49" s="174">
        <f>'TAB5'!N43</f>
        <v>0</v>
      </c>
      <c r="Q49" s="174">
        <f>O49-P49</f>
        <v>0</v>
      </c>
      <c r="R49" s="174"/>
    </row>
    <row r="50" spans="1:18" x14ac:dyDescent="0.3">
      <c r="A50" s="312"/>
      <c r="B50" s="54" t="s">
        <v>20</v>
      </c>
      <c r="C50" s="15">
        <f t="shared" ref="C50:Q50" si="33">C49</f>
        <v>0</v>
      </c>
      <c r="D50" s="15">
        <f t="shared" si="33"/>
        <v>0</v>
      </c>
      <c r="E50" s="15">
        <f t="shared" si="33"/>
        <v>0</v>
      </c>
      <c r="F50" s="15">
        <f t="shared" si="33"/>
        <v>0</v>
      </c>
      <c r="G50" s="15">
        <f t="shared" si="33"/>
        <v>0</v>
      </c>
      <c r="H50" s="15">
        <f t="shared" si="33"/>
        <v>0</v>
      </c>
      <c r="I50" s="15">
        <f t="shared" si="33"/>
        <v>0</v>
      </c>
      <c r="J50" s="15">
        <f t="shared" si="33"/>
        <v>0</v>
      </c>
      <c r="K50" s="15">
        <f t="shared" si="33"/>
        <v>0</v>
      </c>
      <c r="L50" s="15">
        <f t="shared" si="33"/>
        <v>0</v>
      </c>
      <c r="M50" s="15">
        <f t="shared" si="33"/>
        <v>0</v>
      </c>
      <c r="N50" s="15">
        <f t="shared" si="33"/>
        <v>0</v>
      </c>
      <c r="O50" s="15">
        <f t="shared" si="33"/>
        <v>0</v>
      </c>
      <c r="P50" s="15">
        <f t="shared" si="33"/>
        <v>0</v>
      </c>
      <c r="Q50" s="15">
        <f t="shared" si="33"/>
        <v>0</v>
      </c>
    </row>
    <row r="51" spans="1:18" x14ac:dyDescent="0.3">
      <c r="A51" s="226" t="s">
        <v>20</v>
      </c>
      <c r="B51" s="54"/>
      <c r="C51" s="15">
        <f>C48+C50</f>
        <v>0</v>
      </c>
      <c r="D51" s="15">
        <f>D48+D50</f>
        <v>0</v>
      </c>
      <c r="E51" s="15">
        <f t="shared" ref="E51" si="34">E48+E50</f>
        <v>0</v>
      </c>
      <c r="F51" s="15">
        <f t="shared" ref="F51" si="35">F48+F50</f>
        <v>0</v>
      </c>
      <c r="G51" s="15">
        <f t="shared" ref="G51" si="36">G48+G50</f>
        <v>0</v>
      </c>
      <c r="H51" s="15">
        <f t="shared" ref="H51" si="37">H48+H50</f>
        <v>0</v>
      </c>
      <c r="I51" s="15">
        <f t="shared" ref="I51" si="38">I48+I50</f>
        <v>0</v>
      </c>
      <c r="J51" s="15">
        <f t="shared" ref="J51" si="39">J48+J50</f>
        <v>0</v>
      </c>
      <c r="K51" s="15">
        <f>K48+K50</f>
        <v>0</v>
      </c>
      <c r="L51" s="15">
        <f t="shared" ref="L51" si="40">L48+L50</f>
        <v>0</v>
      </c>
      <c r="M51" s="15">
        <f t="shared" ref="M51" si="41">M48+M50</f>
        <v>0</v>
      </c>
      <c r="N51" s="15">
        <f t="shared" ref="N51" si="42">N48+N50</f>
        <v>0</v>
      </c>
      <c r="O51" s="15">
        <f t="shared" ref="O51" si="43">O48+O50</f>
        <v>0</v>
      </c>
      <c r="P51" s="15">
        <f t="shared" ref="P51" si="44">P48+P50</f>
        <v>0</v>
      </c>
      <c r="Q51" s="15">
        <f t="shared" ref="Q51" si="45">Q48+Q50</f>
        <v>0</v>
      </c>
    </row>
    <row r="53" spans="1:18" ht="21" x14ac:dyDescent="0.35">
      <c r="B53" s="293" t="s">
        <v>42</v>
      </c>
      <c r="C53" s="293"/>
      <c r="D53" s="293"/>
      <c r="E53" s="293"/>
      <c r="F53" s="293"/>
      <c r="G53" s="293"/>
      <c r="H53" s="293"/>
      <c r="I53" s="293"/>
      <c r="J53" s="293"/>
      <c r="K53" s="293"/>
      <c r="L53" s="293"/>
      <c r="M53" s="293"/>
      <c r="N53" s="293"/>
      <c r="O53" s="293"/>
      <c r="P53" s="293"/>
      <c r="Q53" s="293"/>
    </row>
    <row r="54" spans="1:18" x14ac:dyDescent="0.3">
      <c r="B54" s="304" t="s">
        <v>0</v>
      </c>
      <c r="C54" s="311" t="s">
        <v>20</v>
      </c>
      <c r="D54" s="311"/>
      <c r="E54" s="311"/>
      <c r="F54" s="311" t="s">
        <v>69</v>
      </c>
      <c r="G54" s="311"/>
      <c r="H54" s="311"/>
      <c r="I54" s="311" t="s">
        <v>6</v>
      </c>
      <c r="J54" s="311"/>
      <c r="K54" s="311"/>
      <c r="L54" s="311" t="s">
        <v>70</v>
      </c>
      <c r="M54" s="311"/>
      <c r="N54" s="311"/>
      <c r="O54" s="311" t="s">
        <v>8</v>
      </c>
      <c r="P54" s="311"/>
      <c r="Q54" s="311"/>
    </row>
    <row r="55" spans="1:18" x14ac:dyDescent="0.3">
      <c r="B55" s="304"/>
      <c r="C55" s="8" t="s">
        <v>73</v>
      </c>
      <c r="D55" s="8" t="s">
        <v>74</v>
      </c>
      <c r="E55" s="8" t="s">
        <v>75</v>
      </c>
      <c r="F55" s="8" t="s">
        <v>73</v>
      </c>
      <c r="G55" s="8" t="s">
        <v>74</v>
      </c>
      <c r="H55" s="8" t="s">
        <v>75</v>
      </c>
      <c r="I55" s="8" t="s">
        <v>73</v>
      </c>
      <c r="J55" s="8" t="s">
        <v>74</v>
      </c>
      <c r="K55" s="8" t="s">
        <v>75</v>
      </c>
      <c r="L55" s="8" t="s">
        <v>73</v>
      </c>
      <c r="M55" s="8" t="s">
        <v>74</v>
      </c>
      <c r="N55" s="8" t="s">
        <v>75</v>
      </c>
      <c r="O55" s="8" t="s">
        <v>73</v>
      </c>
      <c r="P55" s="8" t="s">
        <v>74</v>
      </c>
      <c r="Q55" s="8" t="s">
        <v>75</v>
      </c>
    </row>
    <row r="56" spans="1:18" x14ac:dyDescent="0.3">
      <c r="A56" s="312" t="s">
        <v>44</v>
      </c>
      <c r="B56" s="59" t="s">
        <v>11</v>
      </c>
      <c r="C56" s="174">
        <f>'TAB2'!B47</f>
        <v>0</v>
      </c>
      <c r="D56" s="174">
        <f>'TAB4'!B74</f>
        <v>0</v>
      </c>
      <c r="E56" s="174">
        <f>C56-D56</f>
        <v>0</v>
      </c>
      <c r="F56" s="174">
        <f>'TAB2'!D47</f>
        <v>0</v>
      </c>
      <c r="G56" s="174">
        <f>'TAB4'!E74</f>
        <v>0</v>
      </c>
      <c r="H56" s="174">
        <f>F56-G56</f>
        <v>0</v>
      </c>
      <c r="I56" s="174">
        <f>'TAB2'!F47</f>
        <v>0</v>
      </c>
      <c r="J56" s="174">
        <f>'TAB4'!H74</f>
        <v>0</v>
      </c>
      <c r="K56" s="174">
        <f>I56-J56</f>
        <v>0</v>
      </c>
      <c r="L56" s="174">
        <f>'TAB2'!H47</f>
        <v>0</v>
      </c>
      <c r="M56" s="174">
        <f>'TAB4'!K74</f>
        <v>0</v>
      </c>
      <c r="N56" s="174">
        <f>L56-M56</f>
        <v>0</v>
      </c>
      <c r="O56" s="174">
        <f>'TAB2'!J47</f>
        <v>0</v>
      </c>
      <c r="P56" s="174">
        <f>'TAB4'!N74</f>
        <v>0</v>
      </c>
      <c r="Q56" s="174">
        <f>O56-P56</f>
        <v>0</v>
      </c>
    </row>
    <row r="57" spans="1:18" x14ac:dyDescent="0.3">
      <c r="A57" s="312"/>
      <c r="B57" s="59" t="s">
        <v>21</v>
      </c>
      <c r="C57" s="174">
        <f>'TAB2'!B48</f>
        <v>0</v>
      </c>
      <c r="D57" s="174">
        <f>'TAB4'!B84</f>
        <v>0</v>
      </c>
      <c r="E57" s="174">
        <f t="shared" ref="E57:E65" si="46">C57-D57</f>
        <v>0</v>
      </c>
      <c r="F57" s="174">
        <f>'TAB2'!D48</f>
        <v>0</v>
      </c>
      <c r="G57" s="174">
        <f>'TAB4'!E84</f>
        <v>0</v>
      </c>
      <c r="H57" s="174">
        <f t="shared" ref="H57:H63" si="47">F57-G57</f>
        <v>0</v>
      </c>
      <c r="I57" s="174">
        <f>'TAB2'!F48</f>
        <v>0</v>
      </c>
      <c r="J57" s="174">
        <f>'TAB4'!H84</f>
        <v>0</v>
      </c>
      <c r="K57" s="174">
        <f t="shared" ref="K57:K63" si="48">I57-J57</f>
        <v>0</v>
      </c>
      <c r="L57" s="174">
        <f>'TAB2'!H48</f>
        <v>0</v>
      </c>
      <c r="M57" s="174">
        <f>'TAB4'!K84</f>
        <v>0</v>
      </c>
      <c r="N57" s="174">
        <f t="shared" ref="N57:N63" si="49">L57-M57</f>
        <v>0</v>
      </c>
      <c r="O57" s="174">
        <f>'TAB2'!J48</f>
        <v>0</v>
      </c>
      <c r="P57" s="174">
        <f>'TAB4'!N84</f>
        <v>0</v>
      </c>
      <c r="Q57" s="174">
        <f t="shared" ref="Q57:Q62" si="50">O57-P57</f>
        <v>0</v>
      </c>
    </row>
    <row r="58" spans="1:18" x14ac:dyDescent="0.3">
      <c r="A58" s="312"/>
      <c r="B58" s="59" t="s">
        <v>155</v>
      </c>
      <c r="C58" s="174">
        <f>'TAB2'!B49</f>
        <v>0</v>
      </c>
      <c r="D58" s="174">
        <f>'TAB4'!B85</f>
        <v>0</v>
      </c>
      <c r="E58" s="174">
        <f t="shared" si="46"/>
        <v>0</v>
      </c>
      <c r="F58" s="174">
        <f>'TAB2'!D49</f>
        <v>0</v>
      </c>
      <c r="G58" s="174">
        <f>'TAB4'!E85</f>
        <v>0</v>
      </c>
      <c r="H58" s="174">
        <f t="shared" si="47"/>
        <v>0</v>
      </c>
      <c r="I58" s="174">
        <f>'TAB2'!F49</f>
        <v>0</v>
      </c>
      <c r="J58" s="174">
        <f>'TAB4'!H85</f>
        <v>0</v>
      </c>
      <c r="K58" s="174">
        <f t="shared" si="48"/>
        <v>0</v>
      </c>
      <c r="L58" s="174">
        <f>'TAB2'!H49</f>
        <v>0</v>
      </c>
      <c r="M58" s="174">
        <f>'TAB4'!K85</f>
        <v>0</v>
      </c>
      <c r="N58" s="174">
        <f t="shared" si="49"/>
        <v>0</v>
      </c>
      <c r="O58" s="174">
        <f>'TAB2'!J49</f>
        <v>0</v>
      </c>
      <c r="P58" s="174">
        <f>'TAB4'!N85</f>
        <v>0</v>
      </c>
      <c r="Q58" s="174">
        <f t="shared" si="50"/>
        <v>0</v>
      </c>
    </row>
    <row r="59" spans="1:18" x14ac:dyDescent="0.3">
      <c r="A59" s="312"/>
      <c r="B59" s="62" t="s">
        <v>4</v>
      </c>
      <c r="C59" s="174">
        <f>'TAB2'!B50</f>
        <v>0</v>
      </c>
      <c r="D59" s="174">
        <f>'TAB4'!B86</f>
        <v>0</v>
      </c>
      <c r="E59" s="174">
        <f t="shared" si="46"/>
        <v>0</v>
      </c>
      <c r="F59" s="174">
        <f>'TAB2'!D50</f>
        <v>0</v>
      </c>
      <c r="G59" s="174">
        <f>'TAB4'!E86</f>
        <v>0</v>
      </c>
      <c r="H59" s="174">
        <f t="shared" si="47"/>
        <v>0</v>
      </c>
      <c r="I59" s="174">
        <f>'TAB2'!F50</f>
        <v>0</v>
      </c>
      <c r="J59" s="174">
        <f>'TAB4'!H86</f>
        <v>0</v>
      </c>
      <c r="K59" s="174">
        <f t="shared" si="48"/>
        <v>0</v>
      </c>
      <c r="L59" s="174">
        <f>'TAB2'!H50</f>
        <v>0</v>
      </c>
      <c r="M59" s="174">
        <f>'TAB4'!K86</f>
        <v>0</v>
      </c>
      <c r="N59" s="174">
        <f t="shared" si="49"/>
        <v>0</v>
      </c>
      <c r="O59" s="174">
        <f>'TAB2'!J50</f>
        <v>0</v>
      </c>
      <c r="P59" s="174">
        <f>'TAB4'!N86</f>
        <v>0</v>
      </c>
      <c r="Q59" s="174">
        <f t="shared" si="50"/>
        <v>0</v>
      </c>
    </row>
    <row r="60" spans="1:18" x14ac:dyDescent="0.3">
      <c r="A60" s="312"/>
      <c r="B60" s="62" t="s">
        <v>17</v>
      </c>
      <c r="C60" s="174">
        <f>'TAB2'!B51</f>
        <v>0</v>
      </c>
      <c r="D60" s="174">
        <f>'TAB4'!B87</f>
        <v>0</v>
      </c>
      <c r="E60" s="174">
        <f t="shared" si="46"/>
        <v>0</v>
      </c>
      <c r="F60" s="174">
        <f>'TAB2'!D51</f>
        <v>0</v>
      </c>
      <c r="G60" s="174">
        <f>'TAB4'!E87</f>
        <v>0</v>
      </c>
      <c r="H60" s="174">
        <f t="shared" si="47"/>
        <v>0</v>
      </c>
      <c r="I60" s="174">
        <f>'TAB2'!F51</f>
        <v>0</v>
      </c>
      <c r="J60" s="174">
        <f>'TAB4'!H87</f>
        <v>0</v>
      </c>
      <c r="K60" s="174">
        <f t="shared" si="48"/>
        <v>0</v>
      </c>
      <c r="L60" s="174">
        <f>'TAB2'!H51</f>
        <v>0</v>
      </c>
      <c r="M60" s="174">
        <f>'TAB4'!K87</f>
        <v>0</v>
      </c>
      <c r="N60" s="174">
        <f t="shared" si="49"/>
        <v>0</v>
      </c>
      <c r="O60" s="174">
        <f>'TAB2'!J51</f>
        <v>0</v>
      </c>
      <c r="P60" s="174">
        <f>'TAB4'!N87</f>
        <v>0</v>
      </c>
      <c r="Q60" s="174">
        <f t="shared" si="50"/>
        <v>0</v>
      </c>
    </row>
    <row r="61" spans="1:18" x14ac:dyDescent="0.3">
      <c r="A61" s="312"/>
      <c r="B61" s="62" t="s">
        <v>67</v>
      </c>
      <c r="C61" s="174">
        <f>'TAB2'!B52</f>
        <v>0</v>
      </c>
      <c r="D61" s="174">
        <f>'TAB4'!B88</f>
        <v>0</v>
      </c>
      <c r="E61" s="174">
        <f t="shared" si="46"/>
        <v>0</v>
      </c>
      <c r="F61" s="174">
        <f>'TAB2'!D52</f>
        <v>0</v>
      </c>
      <c r="G61" s="174">
        <f>'TAB4'!E88</f>
        <v>0</v>
      </c>
      <c r="H61" s="174">
        <f t="shared" si="47"/>
        <v>0</v>
      </c>
      <c r="I61" s="174">
        <f>'TAB2'!F52</f>
        <v>0</v>
      </c>
      <c r="J61" s="174">
        <f>'TAB4'!H88</f>
        <v>0</v>
      </c>
      <c r="K61" s="174">
        <f t="shared" si="48"/>
        <v>0</v>
      </c>
      <c r="L61" s="174">
        <f>'TAB2'!H52</f>
        <v>0</v>
      </c>
      <c r="M61" s="174">
        <f>'TAB4'!K88</f>
        <v>0</v>
      </c>
      <c r="N61" s="174">
        <f t="shared" si="49"/>
        <v>0</v>
      </c>
      <c r="O61" s="174">
        <f>'TAB2'!J52</f>
        <v>0</v>
      </c>
      <c r="P61" s="174">
        <f>'TAB4'!N88</f>
        <v>0</v>
      </c>
      <c r="Q61" s="174">
        <f t="shared" si="50"/>
        <v>0</v>
      </c>
    </row>
    <row r="62" spans="1:18" x14ac:dyDescent="0.3">
      <c r="A62" s="312"/>
      <c r="B62" s="59" t="s">
        <v>156</v>
      </c>
      <c r="C62" s="174">
        <f>'TAB2'!B53</f>
        <v>0</v>
      </c>
      <c r="D62" s="174">
        <f>'TAB4'!B89</f>
        <v>0</v>
      </c>
      <c r="E62" s="174">
        <f t="shared" si="46"/>
        <v>0</v>
      </c>
      <c r="F62" s="174">
        <f>'TAB2'!D53</f>
        <v>0</v>
      </c>
      <c r="G62" s="174">
        <f>'TAB4'!E89</f>
        <v>0</v>
      </c>
      <c r="H62" s="174">
        <f t="shared" si="47"/>
        <v>0</v>
      </c>
      <c r="I62" s="174">
        <f>'TAB2'!F53</f>
        <v>0</v>
      </c>
      <c r="J62" s="174">
        <f>'TAB4'!H89</f>
        <v>0</v>
      </c>
      <c r="K62" s="174">
        <f t="shared" si="48"/>
        <v>0</v>
      </c>
      <c r="L62" s="174">
        <f>'TAB2'!H53</f>
        <v>0</v>
      </c>
      <c r="M62" s="174">
        <f>'TAB4'!K89</f>
        <v>0</v>
      </c>
      <c r="N62" s="174">
        <f t="shared" si="49"/>
        <v>0</v>
      </c>
      <c r="O62" s="174">
        <f>'TAB2'!J53</f>
        <v>0</v>
      </c>
      <c r="P62" s="174">
        <f>'TAB4'!N89</f>
        <v>0</v>
      </c>
      <c r="Q62" s="174">
        <f t="shared" si="50"/>
        <v>0</v>
      </c>
    </row>
    <row r="63" spans="1:18" x14ac:dyDescent="0.3">
      <c r="A63" s="312"/>
      <c r="B63" s="59" t="s">
        <v>157</v>
      </c>
      <c r="C63" s="27"/>
      <c r="D63" s="174">
        <f>'TAB4'!B90</f>
        <v>0</v>
      </c>
      <c r="E63" s="174">
        <f t="shared" si="46"/>
        <v>0</v>
      </c>
      <c r="F63" s="27"/>
      <c r="G63" s="174">
        <f>'TAB4'!E90</f>
        <v>0</v>
      </c>
      <c r="H63" s="174">
        <f t="shared" si="47"/>
        <v>0</v>
      </c>
      <c r="I63" s="27"/>
      <c r="J63" s="174">
        <f>'TAB4'!H90</f>
        <v>0</v>
      </c>
      <c r="K63" s="174">
        <f t="shared" si="48"/>
        <v>0</v>
      </c>
      <c r="L63" s="27"/>
      <c r="M63" s="174">
        <f>'TAB4'!K90</f>
        <v>0</v>
      </c>
      <c r="N63" s="174">
        <f t="shared" si="49"/>
        <v>0</v>
      </c>
      <c r="O63" s="27"/>
      <c r="P63" s="27"/>
      <c r="Q63" s="27"/>
    </row>
    <row r="64" spans="1:18" x14ac:dyDescent="0.3">
      <c r="A64" s="312"/>
      <c r="B64" s="54" t="s">
        <v>20</v>
      </c>
      <c r="C64" s="15">
        <f t="shared" ref="C64:Q64" si="51">SUM(C56:C63)</f>
        <v>0</v>
      </c>
      <c r="D64" s="15">
        <f t="shared" si="51"/>
        <v>0</v>
      </c>
      <c r="E64" s="15">
        <f t="shared" si="51"/>
        <v>0</v>
      </c>
      <c r="F64" s="15">
        <f t="shared" si="51"/>
        <v>0</v>
      </c>
      <c r="G64" s="15">
        <f t="shared" si="51"/>
        <v>0</v>
      </c>
      <c r="H64" s="15">
        <f t="shared" si="51"/>
        <v>0</v>
      </c>
      <c r="I64" s="15">
        <f t="shared" si="51"/>
        <v>0</v>
      </c>
      <c r="J64" s="15">
        <f t="shared" si="51"/>
        <v>0</v>
      </c>
      <c r="K64" s="15">
        <f t="shared" si="51"/>
        <v>0</v>
      </c>
      <c r="L64" s="15">
        <f t="shared" si="51"/>
        <v>0</v>
      </c>
      <c r="M64" s="15">
        <f t="shared" si="51"/>
        <v>0</v>
      </c>
      <c r="N64" s="15">
        <f t="shared" si="51"/>
        <v>0</v>
      </c>
      <c r="O64" s="15">
        <f t="shared" si="51"/>
        <v>0</v>
      </c>
      <c r="P64" s="15">
        <f t="shared" si="51"/>
        <v>0</v>
      </c>
      <c r="Q64" s="15">
        <f t="shared" si="51"/>
        <v>0</v>
      </c>
    </row>
    <row r="65" spans="1:17" x14ac:dyDescent="0.3">
      <c r="A65" s="312" t="s">
        <v>45</v>
      </c>
      <c r="B65" s="59" t="s">
        <v>11</v>
      </c>
      <c r="C65" s="174">
        <f>'TAB2'!B54</f>
        <v>0</v>
      </c>
      <c r="D65" s="174">
        <f>'TAB5'!B53</f>
        <v>0</v>
      </c>
      <c r="E65" s="174">
        <f t="shared" si="46"/>
        <v>0</v>
      </c>
      <c r="F65" s="174">
        <f>'TAB2'!D54</f>
        <v>0</v>
      </c>
      <c r="G65" s="174">
        <f>'TAB5'!E53</f>
        <v>0</v>
      </c>
      <c r="H65" s="174">
        <f>F65-G65</f>
        <v>0</v>
      </c>
      <c r="I65" s="174">
        <f>'TAB2'!F54</f>
        <v>0</v>
      </c>
      <c r="J65" s="174">
        <f>'TAB5'!H53</f>
        <v>0</v>
      </c>
      <c r="K65" s="174">
        <f>I65-J65</f>
        <v>0</v>
      </c>
      <c r="L65" s="174">
        <f>'TAB2'!H54</f>
        <v>0</v>
      </c>
      <c r="M65" s="174">
        <f>'TAB5'!K53</f>
        <v>0</v>
      </c>
      <c r="N65" s="174">
        <f>L65-M65</f>
        <v>0</v>
      </c>
      <c r="O65" s="174">
        <f>'TAB2'!J54</f>
        <v>0</v>
      </c>
      <c r="P65" s="174">
        <f>'TAB5'!N53</f>
        <v>0</v>
      </c>
      <c r="Q65" s="174">
        <f>O65-P65</f>
        <v>0</v>
      </c>
    </row>
    <row r="66" spans="1:17" x14ac:dyDescent="0.3">
      <c r="A66" s="312"/>
      <c r="B66" s="54" t="s">
        <v>20</v>
      </c>
      <c r="C66" s="15">
        <f t="shared" ref="C66:Q66" si="52">C65</f>
        <v>0</v>
      </c>
      <c r="D66" s="15">
        <f t="shared" si="52"/>
        <v>0</v>
      </c>
      <c r="E66" s="15">
        <f t="shared" si="52"/>
        <v>0</v>
      </c>
      <c r="F66" s="15">
        <f t="shared" si="52"/>
        <v>0</v>
      </c>
      <c r="G66" s="15">
        <f t="shared" si="52"/>
        <v>0</v>
      </c>
      <c r="H66" s="15">
        <f t="shared" si="52"/>
        <v>0</v>
      </c>
      <c r="I66" s="15">
        <f t="shared" si="52"/>
        <v>0</v>
      </c>
      <c r="J66" s="15">
        <f t="shared" si="52"/>
        <v>0</v>
      </c>
      <c r="K66" s="15">
        <f t="shared" si="52"/>
        <v>0</v>
      </c>
      <c r="L66" s="15">
        <f t="shared" si="52"/>
        <v>0</v>
      </c>
      <c r="M66" s="15">
        <f t="shared" si="52"/>
        <v>0</v>
      </c>
      <c r="N66" s="15">
        <f t="shared" si="52"/>
        <v>0</v>
      </c>
      <c r="O66" s="15">
        <f t="shared" si="52"/>
        <v>0</v>
      </c>
      <c r="P66" s="15">
        <f t="shared" si="52"/>
        <v>0</v>
      </c>
      <c r="Q66" s="15">
        <f t="shared" si="52"/>
        <v>0</v>
      </c>
    </row>
    <row r="67" spans="1:17" x14ac:dyDescent="0.3">
      <c r="A67" s="226" t="s">
        <v>20</v>
      </c>
      <c r="B67" s="54"/>
      <c r="C67" s="15">
        <f>C64+C66</f>
        <v>0</v>
      </c>
      <c r="D67" s="15">
        <f>D64+D66</f>
        <v>0</v>
      </c>
      <c r="E67" s="15">
        <f t="shared" ref="E67" si="53">E64+E66</f>
        <v>0</v>
      </c>
      <c r="F67" s="15">
        <f t="shared" ref="F67" si="54">F64+F66</f>
        <v>0</v>
      </c>
      <c r="G67" s="15">
        <f t="shared" ref="G67" si="55">G64+G66</f>
        <v>0</v>
      </c>
      <c r="H67" s="15">
        <f t="shared" ref="H67" si="56">H64+H66</f>
        <v>0</v>
      </c>
      <c r="I67" s="15">
        <f t="shared" ref="I67" si="57">I64+I66</f>
        <v>0</v>
      </c>
      <c r="J67" s="15">
        <f t="shared" ref="J67" si="58">J64+J66</f>
        <v>0</v>
      </c>
      <c r="K67" s="15">
        <f>K64+K66</f>
        <v>0</v>
      </c>
      <c r="L67" s="15">
        <f t="shared" ref="L67" si="59">L64+L66</f>
        <v>0</v>
      </c>
      <c r="M67" s="15">
        <f t="shared" ref="M67" si="60">M64+M66</f>
        <v>0</v>
      </c>
      <c r="N67" s="15">
        <f t="shared" ref="N67" si="61">N64+N66</f>
        <v>0</v>
      </c>
      <c r="O67" s="15">
        <f t="shared" ref="O67" si="62">O64+O66</f>
        <v>0</v>
      </c>
      <c r="P67" s="15">
        <f t="shared" ref="P67" si="63">P64+P66</f>
        <v>0</v>
      </c>
      <c r="Q67" s="15">
        <f t="shared" ref="Q67" si="64">Q64+Q66</f>
        <v>0</v>
      </c>
    </row>
    <row r="69" spans="1:17" ht="21" x14ac:dyDescent="0.35">
      <c r="B69" s="293" t="s">
        <v>41</v>
      </c>
      <c r="C69" s="293"/>
      <c r="D69" s="293"/>
      <c r="E69" s="293"/>
      <c r="F69" s="293"/>
      <c r="G69" s="293"/>
      <c r="H69" s="293"/>
      <c r="I69" s="293"/>
      <c r="J69" s="293"/>
      <c r="K69" s="293"/>
      <c r="L69" s="293"/>
      <c r="M69" s="293"/>
      <c r="N69" s="293"/>
      <c r="O69" s="293"/>
      <c r="P69" s="293"/>
      <c r="Q69" s="293"/>
    </row>
    <row r="70" spans="1:17" x14ac:dyDescent="0.3">
      <c r="B70" s="304" t="s">
        <v>0</v>
      </c>
      <c r="C70" s="311" t="s">
        <v>20</v>
      </c>
      <c r="D70" s="311"/>
      <c r="E70" s="311"/>
      <c r="F70" s="311" t="s">
        <v>69</v>
      </c>
      <c r="G70" s="311"/>
      <c r="H70" s="311"/>
      <c r="I70" s="311" t="s">
        <v>6</v>
      </c>
      <c r="J70" s="311"/>
      <c r="K70" s="311"/>
      <c r="L70" s="311" t="s">
        <v>70</v>
      </c>
      <c r="M70" s="311"/>
      <c r="N70" s="311"/>
      <c r="O70" s="311" t="s">
        <v>8</v>
      </c>
      <c r="P70" s="311"/>
      <c r="Q70" s="311"/>
    </row>
    <row r="71" spans="1:17" x14ac:dyDescent="0.3">
      <c r="B71" s="304"/>
      <c r="C71" s="8" t="s">
        <v>73</v>
      </c>
      <c r="D71" s="8" t="s">
        <v>74</v>
      </c>
      <c r="E71" s="8" t="s">
        <v>75</v>
      </c>
      <c r="F71" s="8" t="s">
        <v>73</v>
      </c>
      <c r="G71" s="8" t="s">
        <v>74</v>
      </c>
      <c r="H71" s="8" t="s">
        <v>75</v>
      </c>
      <c r="I71" s="8" t="s">
        <v>73</v>
      </c>
      <c r="J71" s="8" t="s">
        <v>74</v>
      </c>
      <c r="K71" s="8" t="s">
        <v>75</v>
      </c>
      <c r="L71" s="8" t="s">
        <v>73</v>
      </c>
      <c r="M71" s="8" t="s">
        <v>74</v>
      </c>
      <c r="N71" s="8" t="s">
        <v>75</v>
      </c>
      <c r="O71" s="8" t="s">
        <v>73</v>
      </c>
      <c r="P71" s="8" t="s">
        <v>74</v>
      </c>
      <c r="Q71" s="8" t="s">
        <v>75</v>
      </c>
    </row>
    <row r="72" spans="1:17" x14ac:dyDescent="0.3">
      <c r="A72" s="312" t="s">
        <v>44</v>
      </c>
      <c r="B72" s="59" t="s">
        <v>11</v>
      </c>
      <c r="C72" s="174">
        <f>'TAB2'!B60</f>
        <v>0</v>
      </c>
      <c r="D72" s="174">
        <f>'TAB4'!B96</f>
        <v>0</v>
      </c>
      <c r="E72" s="174">
        <f>C72-D72</f>
        <v>0</v>
      </c>
      <c r="F72" s="174">
        <f>'TAB2'!D60</f>
        <v>0</v>
      </c>
      <c r="G72" s="174">
        <f>'TAB4'!E96</f>
        <v>0</v>
      </c>
      <c r="H72" s="174">
        <f>F72-G72</f>
        <v>0</v>
      </c>
      <c r="I72" s="174">
        <f>'TAB2'!F60</f>
        <v>0</v>
      </c>
      <c r="J72" s="174">
        <f>'TAB4'!H96</f>
        <v>0</v>
      </c>
      <c r="K72" s="174">
        <f>I72-J72</f>
        <v>0</v>
      </c>
      <c r="L72" s="174">
        <f>'TAB2'!H60</f>
        <v>0</v>
      </c>
      <c r="M72" s="174">
        <f>'TAB4'!K96</f>
        <v>0</v>
      </c>
      <c r="N72" s="174">
        <f>L72-M72</f>
        <v>0</v>
      </c>
      <c r="O72" s="174">
        <f>'TAB2'!J60</f>
        <v>0</v>
      </c>
      <c r="P72" s="174">
        <f>'TAB4'!N96</f>
        <v>0</v>
      </c>
      <c r="Q72" s="174">
        <f>O72-P72</f>
        <v>0</v>
      </c>
    </row>
    <row r="73" spans="1:17" x14ac:dyDescent="0.3">
      <c r="A73" s="312"/>
      <c r="B73" s="59" t="s">
        <v>21</v>
      </c>
      <c r="C73" s="174">
        <f>'TAB2'!B61</f>
        <v>0</v>
      </c>
      <c r="D73" s="174">
        <f>'TAB4'!B106</f>
        <v>0</v>
      </c>
      <c r="E73" s="174">
        <f t="shared" ref="E73:E81" si="65">C73-D73</f>
        <v>0</v>
      </c>
      <c r="F73" s="174">
        <f>'TAB2'!D61</f>
        <v>0</v>
      </c>
      <c r="G73" s="174">
        <f>'TAB4'!E106</f>
        <v>0</v>
      </c>
      <c r="H73" s="174">
        <f t="shared" ref="H73:H79" si="66">F73-G73</f>
        <v>0</v>
      </c>
      <c r="I73" s="174">
        <f>'TAB2'!F61</f>
        <v>0</v>
      </c>
      <c r="J73" s="174">
        <f>'TAB4'!H106</f>
        <v>0</v>
      </c>
      <c r="K73" s="174">
        <f t="shared" ref="K73:K79" si="67">I73-J73</f>
        <v>0</v>
      </c>
      <c r="L73" s="174">
        <f>'TAB2'!H61</f>
        <v>0</v>
      </c>
      <c r="M73" s="174">
        <f>'TAB4'!K106</f>
        <v>0</v>
      </c>
      <c r="N73" s="174">
        <f t="shared" ref="N73:N79" si="68">L73-M73</f>
        <v>0</v>
      </c>
      <c r="O73" s="174">
        <f>'TAB2'!J61</f>
        <v>0</v>
      </c>
      <c r="P73" s="174">
        <f>'TAB4'!N106</f>
        <v>0</v>
      </c>
      <c r="Q73" s="174">
        <f t="shared" ref="Q73:Q78" si="69">O73-P73</f>
        <v>0</v>
      </c>
    </row>
    <row r="74" spans="1:17" x14ac:dyDescent="0.3">
      <c r="A74" s="312"/>
      <c r="B74" s="59" t="s">
        <v>155</v>
      </c>
      <c r="C74" s="174">
        <f>'TAB2'!B62</f>
        <v>0</v>
      </c>
      <c r="D74" s="174">
        <f>'TAB4'!B107</f>
        <v>0</v>
      </c>
      <c r="E74" s="174">
        <f t="shared" si="65"/>
        <v>0</v>
      </c>
      <c r="F74" s="174">
        <f>'TAB2'!D62</f>
        <v>0</v>
      </c>
      <c r="G74" s="174">
        <f>'TAB4'!E107</f>
        <v>0</v>
      </c>
      <c r="H74" s="174">
        <f t="shared" si="66"/>
        <v>0</v>
      </c>
      <c r="I74" s="174">
        <f>'TAB2'!F62</f>
        <v>0</v>
      </c>
      <c r="J74" s="174">
        <f>'TAB4'!H107</f>
        <v>0</v>
      </c>
      <c r="K74" s="174">
        <f t="shared" si="67"/>
        <v>0</v>
      </c>
      <c r="L74" s="174">
        <f>'TAB2'!H62</f>
        <v>0</v>
      </c>
      <c r="M74" s="174">
        <f>'TAB4'!K107</f>
        <v>0</v>
      </c>
      <c r="N74" s="174">
        <f t="shared" si="68"/>
        <v>0</v>
      </c>
      <c r="O74" s="174">
        <f>'TAB2'!J62</f>
        <v>0</v>
      </c>
      <c r="P74" s="174">
        <f>'TAB4'!N107</f>
        <v>0</v>
      </c>
      <c r="Q74" s="174">
        <f t="shared" si="69"/>
        <v>0</v>
      </c>
    </row>
    <row r="75" spans="1:17" x14ac:dyDescent="0.3">
      <c r="A75" s="312"/>
      <c r="B75" s="62" t="s">
        <v>4</v>
      </c>
      <c r="C75" s="174">
        <f>'TAB2'!B63</f>
        <v>0</v>
      </c>
      <c r="D75" s="174">
        <f>'TAB4'!B108</f>
        <v>0</v>
      </c>
      <c r="E75" s="174">
        <f t="shared" si="65"/>
        <v>0</v>
      </c>
      <c r="F75" s="174">
        <f>'TAB2'!D63</f>
        <v>0</v>
      </c>
      <c r="G75" s="174">
        <f>'TAB4'!E108</f>
        <v>0</v>
      </c>
      <c r="H75" s="174">
        <f t="shared" si="66"/>
        <v>0</v>
      </c>
      <c r="I75" s="174">
        <f>'TAB2'!F63</f>
        <v>0</v>
      </c>
      <c r="J75" s="174">
        <f>'TAB4'!H108</f>
        <v>0</v>
      </c>
      <c r="K75" s="174">
        <f t="shared" si="67"/>
        <v>0</v>
      </c>
      <c r="L75" s="174">
        <f>'TAB2'!H63</f>
        <v>0</v>
      </c>
      <c r="M75" s="174">
        <f>'TAB4'!K108</f>
        <v>0</v>
      </c>
      <c r="N75" s="174">
        <f t="shared" si="68"/>
        <v>0</v>
      </c>
      <c r="O75" s="174">
        <f>'TAB2'!J63</f>
        <v>0</v>
      </c>
      <c r="P75" s="174">
        <f>'TAB4'!N108</f>
        <v>0</v>
      </c>
      <c r="Q75" s="174">
        <f t="shared" si="69"/>
        <v>0</v>
      </c>
    </row>
    <row r="76" spans="1:17" x14ac:dyDescent="0.3">
      <c r="A76" s="312"/>
      <c r="B76" s="62" t="s">
        <v>17</v>
      </c>
      <c r="C76" s="174">
        <f>'TAB2'!B64</f>
        <v>0</v>
      </c>
      <c r="D76" s="174">
        <f>'TAB4'!B109</f>
        <v>0</v>
      </c>
      <c r="E76" s="174">
        <f t="shared" si="65"/>
        <v>0</v>
      </c>
      <c r="F76" s="174">
        <f>'TAB2'!D64</f>
        <v>0</v>
      </c>
      <c r="G76" s="174">
        <f>'TAB4'!E109</f>
        <v>0</v>
      </c>
      <c r="H76" s="174">
        <f t="shared" si="66"/>
        <v>0</v>
      </c>
      <c r="I76" s="174">
        <f>'TAB2'!F64</f>
        <v>0</v>
      </c>
      <c r="J76" s="174">
        <f>'TAB4'!H109</f>
        <v>0</v>
      </c>
      <c r="K76" s="174">
        <f t="shared" si="67"/>
        <v>0</v>
      </c>
      <c r="L76" s="174">
        <f>'TAB2'!H64</f>
        <v>0</v>
      </c>
      <c r="M76" s="174">
        <f>'TAB4'!K109</f>
        <v>0</v>
      </c>
      <c r="N76" s="174">
        <f t="shared" si="68"/>
        <v>0</v>
      </c>
      <c r="O76" s="174">
        <f>'TAB2'!J64</f>
        <v>0</v>
      </c>
      <c r="P76" s="174">
        <f>'TAB4'!N109</f>
        <v>0</v>
      </c>
      <c r="Q76" s="174">
        <f t="shared" si="69"/>
        <v>0</v>
      </c>
    </row>
    <row r="77" spans="1:17" x14ac:dyDescent="0.3">
      <c r="A77" s="312"/>
      <c r="B77" s="62" t="s">
        <v>67</v>
      </c>
      <c r="C77" s="174">
        <f>'TAB2'!B65</f>
        <v>0</v>
      </c>
      <c r="D77" s="174">
        <f>'TAB4'!B110</f>
        <v>0</v>
      </c>
      <c r="E77" s="174">
        <f t="shared" si="65"/>
        <v>0</v>
      </c>
      <c r="F77" s="174">
        <f>'TAB2'!D65</f>
        <v>0</v>
      </c>
      <c r="G77" s="174">
        <f>'TAB4'!E110</f>
        <v>0</v>
      </c>
      <c r="H77" s="174">
        <f t="shared" si="66"/>
        <v>0</v>
      </c>
      <c r="I77" s="174">
        <f>'TAB2'!F65</f>
        <v>0</v>
      </c>
      <c r="J77" s="174">
        <f>'TAB4'!H110</f>
        <v>0</v>
      </c>
      <c r="K77" s="174">
        <f t="shared" si="67"/>
        <v>0</v>
      </c>
      <c r="L77" s="174">
        <f>'TAB2'!H65</f>
        <v>0</v>
      </c>
      <c r="M77" s="174">
        <f>'TAB4'!K110</f>
        <v>0</v>
      </c>
      <c r="N77" s="174">
        <f t="shared" si="68"/>
        <v>0</v>
      </c>
      <c r="O77" s="174">
        <f>'TAB2'!J65</f>
        <v>0</v>
      </c>
      <c r="P77" s="174">
        <f>'TAB4'!N110</f>
        <v>0</v>
      </c>
      <c r="Q77" s="174">
        <f t="shared" si="69"/>
        <v>0</v>
      </c>
    </row>
    <row r="78" spans="1:17" x14ac:dyDescent="0.3">
      <c r="A78" s="312"/>
      <c r="B78" s="59" t="s">
        <v>156</v>
      </c>
      <c r="C78" s="174">
        <f>'TAB2'!B66</f>
        <v>0</v>
      </c>
      <c r="D78" s="174">
        <f>'TAB4'!B111</f>
        <v>0</v>
      </c>
      <c r="E78" s="174">
        <f t="shared" si="65"/>
        <v>0</v>
      </c>
      <c r="F78" s="174">
        <f>'TAB2'!D66</f>
        <v>0</v>
      </c>
      <c r="G78" s="174">
        <f>'TAB4'!E111</f>
        <v>0</v>
      </c>
      <c r="H78" s="174">
        <f t="shared" si="66"/>
        <v>0</v>
      </c>
      <c r="I78" s="174">
        <f>'TAB2'!F66</f>
        <v>0</v>
      </c>
      <c r="J78" s="174">
        <f>'TAB4'!H111</f>
        <v>0</v>
      </c>
      <c r="K78" s="174">
        <f t="shared" si="67"/>
        <v>0</v>
      </c>
      <c r="L78" s="174">
        <f>'TAB2'!H66</f>
        <v>0</v>
      </c>
      <c r="M78" s="174">
        <f>'TAB4'!K111</f>
        <v>0</v>
      </c>
      <c r="N78" s="174">
        <f t="shared" si="68"/>
        <v>0</v>
      </c>
      <c r="O78" s="174">
        <f>'TAB2'!J66</f>
        <v>0</v>
      </c>
      <c r="P78" s="174">
        <f>'TAB4'!N111</f>
        <v>0</v>
      </c>
      <c r="Q78" s="174">
        <f t="shared" si="69"/>
        <v>0</v>
      </c>
    </row>
    <row r="79" spans="1:17" x14ac:dyDescent="0.3">
      <c r="A79" s="312"/>
      <c r="B79" s="59" t="s">
        <v>157</v>
      </c>
      <c r="C79" s="27"/>
      <c r="D79" s="174">
        <f>'TAB4'!B112</f>
        <v>0</v>
      </c>
      <c r="E79" s="174">
        <f t="shared" si="65"/>
        <v>0</v>
      </c>
      <c r="F79" s="27"/>
      <c r="G79" s="174">
        <f>'TAB4'!E112</f>
        <v>0</v>
      </c>
      <c r="H79" s="174">
        <f t="shared" si="66"/>
        <v>0</v>
      </c>
      <c r="I79" s="27"/>
      <c r="J79" s="174">
        <f>'TAB4'!H112</f>
        <v>0</v>
      </c>
      <c r="K79" s="174">
        <f t="shared" si="67"/>
        <v>0</v>
      </c>
      <c r="L79" s="27"/>
      <c r="M79" s="174">
        <f>'TAB4'!K112</f>
        <v>0</v>
      </c>
      <c r="N79" s="174">
        <f t="shared" si="68"/>
        <v>0</v>
      </c>
      <c r="O79" s="27"/>
      <c r="P79" s="27"/>
      <c r="Q79" s="27"/>
    </row>
    <row r="80" spans="1:17" x14ac:dyDescent="0.3">
      <c r="A80" s="312"/>
      <c r="B80" s="54" t="s">
        <v>20</v>
      </c>
      <c r="C80" s="15">
        <f t="shared" ref="C80:Q80" si="70">SUM(C72:C79)</f>
        <v>0</v>
      </c>
      <c r="D80" s="15">
        <f t="shared" si="70"/>
        <v>0</v>
      </c>
      <c r="E80" s="15">
        <f t="shared" si="70"/>
        <v>0</v>
      </c>
      <c r="F80" s="15">
        <f t="shared" si="70"/>
        <v>0</v>
      </c>
      <c r="G80" s="15">
        <f t="shared" si="70"/>
        <v>0</v>
      </c>
      <c r="H80" s="15">
        <f t="shared" si="70"/>
        <v>0</v>
      </c>
      <c r="I80" s="15">
        <f t="shared" si="70"/>
        <v>0</v>
      </c>
      <c r="J80" s="15">
        <f t="shared" si="70"/>
        <v>0</v>
      </c>
      <c r="K80" s="15">
        <f t="shared" si="70"/>
        <v>0</v>
      </c>
      <c r="L80" s="15">
        <f t="shared" si="70"/>
        <v>0</v>
      </c>
      <c r="M80" s="15">
        <f t="shared" si="70"/>
        <v>0</v>
      </c>
      <c r="N80" s="15">
        <f t="shared" si="70"/>
        <v>0</v>
      </c>
      <c r="O80" s="15">
        <f t="shared" si="70"/>
        <v>0</v>
      </c>
      <c r="P80" s="15">
        <f t="shared" si="70"/>
        <v>0</v>
      </c>
      <c r="Q80" s="15">
        <f t="shared" si="70"/>
        <v>0</v>
      </c>
    </row>
    <row r="81" spans="1:17" x14ac:dyDescent="0.3">
      <c r="A81" s="312" t="s">
        <v>45</v>
      </c>
      <c r="B81" s="59" t="s">
        <v>11</v>
      </c>
      <c r="C81" s="174">
        <f>'TAB2'!B67</f>
        <v>0</v>
      </c>
      <c r="D81" s="174">
        <f>'TAB5'!B63</f>
        <v>0</v>
      </c>
      <c r="E81" s="174">
        <f t="shared" si="65"/>
        <v>0</v>
      </c>
      <c r="F81" s="174">
        <f>'TAB2'!D67</f>
        <v>0</v>
      </c>
      <c r="G81" s="174">
        <f>'TAB5'!E63</f>
        <v>0</v>
      </c>
      <c r="H81" s="174">
        <f>F81-G81</f>
        <v>0</v>
      </c>
      <c r="I81" s="174">
        <f>'TAB2'!F67</f>
        <v>0</v>
      </c>
      <c r="J81" s="174">
        <f>'TAB5'!H63</f>
        <v>0</v>
      </c>
      <c r="K81" s="174">
        <f>I81-J81</f>
        <v>0</v>
      </c>
      <c r="L81" s="174">
        <f>'TAB2'!H67</f>
        <v>0</v>
      </c>
      <c r="M81" s="174">
        <f>'TAB5'!K63</f>
        <v>0</v>
      </c>
      <c r="N81" s="174">
        <f>L81-M81</f>
        <v>0</v>
      </c>
      <c r="O81" s="174">
        <f>'TAB2'!J67</f>
        <v>0</v>
      </c>
      <c r="P81" s="174">
        <f>'TAB5'!N63</f>
        <v>0</v>
      </c>
      <c r="Q81" s="174">
        <f>O81-P81</f>
        <v>0</v>
      </c>
    </row>
    <row r="82" spans="1:17" x14ac:dyDescent="0.3">
      <c r="A82" s="312"/>
      <c r="B82" s="54" t="s">
        <v>20</v>
      </c>
      <c r="C82" s="15">
        <f t="shared" ref="C82:Q82" si="71">C81</f>
        <v>0</v>
      </c>
      <c r="D82" s="15">
        <f t="shared" si="71"/>
        <v>0</v>
      </c>
      <c r="E82" s="15">
        <f t="shared" si="71"/>
        <v>0</v>
      </c>
      <c r="F82" s="15">
        <f t="shared" si="71"/>
        <v>0</v>
      </c>
      <c r="G82" s="15">
        <f t="shared" si="71"/>
        <v>0</v>
      </c>
      <c r="H82" s="15">
        <f t="shared" si="71"/>
        <v>0</v>
      </c>
      <c r="I82" s="15">
        <f t="shared" si="71"/>
        <v>0</v>
      </c>
      <c r="J82" s="15">
        <f t="shared" si="71"/>
        <v>0</v>
      </c>
      <c r="K82" s="15">
        <f t="shared" si="71"/>
        <v>0</v>
      </c>
      <c r="L82" s="15">
        <f t="shared" si="71"/>
        <v>0</v>
      </c>
      <c r="M82" s="15">
        <f t="shared" si="71"/>
        <v>0</v>
      </c>
      <c r="N82" s="15">
        <f t="shared" si="71"/>
        <v>0</v>
      </c>
      <c r="O82" s="15">
        <f t="shared" si="71"/>
        <v>0</v>
      </c>
      <c r="P82" s="15">
        <f t="shared" si="71"/>
        <v>0</v>
      </c>
      <c r="Q82" s="15">
        <f t="shared" si="71"/>
        <v>0</v>
      </c>
    </row>
    <row r="83" spans="1:17" x14ac:dyDescent="0.3">
      <c r="A83" s="226" t="s">
        <v>20</v>
      </c>
      <c r="B83" s="54"/>
      <c r="C83" s="15">
        <f>C80+C82</f>
        <v>0</v>
      </c>
      <c r="D83" s="15">
        <f>D80+D82</f>
        <v>0</v>
      </c>
      <c r="E83" s="15">
        <f t="shared" ref="E83" si="72">E80+E82</f>
        <v>0</v>
      </c>
      <c r="F83" s="15">
        <f t="shared" ref="F83" si="73">F80+F82</f>
        <v>0</v>
      </c>
      <c r="G83" s="15">
        <f t="shared" ref="G83" si="74">G80+G82</f>
        <v>0</v>
      </c>
      <c r="H83" s="15">
        <f t="shared" ref="H83" si="75">H80+H82</f>
        <v>0</v>
      </c>
      <c r="I83" s="15">
        <f t="shared" ref="I83" si="76">I80+I82</f>
        <v>0</v>
      </c>
      <c r="J83" s="15">
        <f t="shared" ref="J83" si="77">J80+J82</f>
        <v>0</v>
      </c>
      <c r="K83" s="15">
        <f>K80+K82</f>
        <v>0</v>
      </c>
      <c r="L83" s="15">
        <f t="shared" ref="L83" si="78">L80+L82</f>
        <v>0</v>
      </c>
      <c r="M83" s="15">
        <f t="shared" ref="M83" si="79">M80+M82</f>
        <v>0</v>
      </c>
      <c r="N83" s="15">
        <f t="shared" ref="N83" si="80">N80+N82</f>
        <v>0</v>
      </c>
      <c r="O83" s="15">
        <f t="shared" ref="O83" si="81">O80+O82</f>
        <v>0</v>
      </c>
      <c r="P83" s="15">
        <f t="shared" ref="P83" si="82">P80+P82</f>
        <v>0</v>
      </c>
      <c r="Q83" s="15">
        <f t="shared" ref="Q83" si="83">Q80+Q82</f>
        <v>0</v>
      </c>
    </row>
  </sheetData>
  <mergeCells count="45">
    <mergeCell ref="A8:A16"/>
    <mergeCell ref="A17:A18"/>
    <mergeCell ref="A33:A34"/>
    <mergeCell ref="A65:A66"/>
    <mergeCell ref="A81:A82"/>
    <mergeCell ref="A24:A32"/>
    <mergeCell ref="A40:A48"/>
    <mergeCell ref="A56:A64"/>
    <mergeCell ref="A72:A80"/>
    <mergeCell ref="A49:A50"/>
    <mergeCell ref="B69:Q69"/>
    <mergeCell ref="B70:B71"/>
    <mergeCell ref="C70:E70"/>
    <mergeCell ref="F70:H70"/>
    <mergeCell ref="I70:K70"/>
    <mergeCell ref="L70:N70"/>
    <mergeCell ref="O70:Q70"/>
    <mergeCell ref="B53:Q53"/>
    <mergeCell ref="B54:B55"/>
    <mergeCell ref="C54:E54"/>
    <mergeCell ref="F54:H54"/>
    <mergeCell ref="I54:K54"/>
    <mergeCell ref="L54:N54"/>
    <mergeCell ref="O54:Q54"/>
    <mergeCell ref="B21:Q21"/>
    <mergeCell ref="B22:B23"/>
    <mergeCell ref="C22:E22"/>
    <mergeCell ref="F22:H22"/>
    <mergeCell ref="I22:K22"/>
    <mergeCell ref="L22:N22"/>
    <mergeCell ref="O22:Q22"/>
    <mergeCell ref="B37:Q37"/>
    <mergeCell ref="B38:B39"/>
    <mergeCell ref="C38:E38"/>
    <mergeCell ref="F38:H38"/>
    <mergeCell ref="I38:K38"/>
    <mergeCell ref="L38:N38"/>
    <mergeCell ref="O38:Q38"/>
    <mergeCell ref="B5:Q5"/>
    <mergeCell ref="O6:Q6"/>
    <mergeCell ref="F6:H6"/>
    <mergeCell ref="C6:E6"/>
    <mergeCell ref="I6:K6"/>
    <mergeCell ref="L6:N6"/>
    <mergeCell ref="B6:B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C20" sqref="C20"/>
    </sheetView>
  </sheetViews>
  <sheetFormatPr baseColWidth="10" defaultColWidth="7.85546875" defaultRowHeight="13.5" x14ac:dyDescent="0.3"/>
  <cols>
    <col min="1" max="1" width="17.7109375" style="195" customWidth="1"/>
    <col min="2" max="2" width="26.140625" style="195" customWidth="1"/>
    <col min="3" max="3" width="119.140625" style="195" customWidth="1"/>
    <col min="4" max="16384" width="7.85546875" style="195"/>
  </cols>
  <sheetData>
    <row r="1" spans="1:3" x14ac:dyDescent="0.3">
      <c r="A1" s="194" t="s">
        <v>259</v>
      </c>
      <c r="C1" s="196"/>
    </row>
    <row r="2" spans="1:3" x14ac:dyDescent="0.3">
      <c r="A2" s="196"/>
      <c r="C2" s="196"/>
    </row>
    <row r="3" spans="1:3" x14ac:dyDescent="0.3">
      <c r="A3" s="284" t="s">
        <v>242</v>
      </c>
      <c r="B3" s="284"/>
      <c r="C3" s="284"/>
    </row>
    <row r="4" spans="1:3" x14ac:dyDescent="0.3">
      <c r="A4" s="197"/>
      <c r="B4" s="198"/>
      <c r="C4" s="199"/>
    </row>
    <row r="5" spans="1:3" x14ac:dyDescent="0.3">
      <c r="A5" s="200" t="s">
        <v>260</v>
      </c>
      <c r="B5" s="201" t="s">
        <v>261</v>
      </c>
      <c r="C5" s="202" t="s">
        <v>262</v>
      </c>
    </row>
    <row r="7" spans="1:3" x14ac:dyDescent="0.3">
      <c r="A7" s="168" t="s">
        <v>263</v>
      </c>
      <c r="B7" s="168" t="s">
        <v>264</v>
      </c>
      <c r="C7" s="203" t="s">
        <v>287</v>
      </c>
    </row>
    <row r="8" spans="1:3" x14ac:dyDescent="0.3">
      <c r="A8" s="203" t="s">
        <v>265</v>
      </c>
      <c r="B8" s="168" t="s">
        <v>289</v>
      </c>
      <c r="C8" s="203" t="s">
        <v>288</v>
      </c>
    </row>
    <row r="9" spans="1:3" ht="24.75" x14ac:dyDescent="0.3">
      <c r="A9" s="203" t="s">
        <v>267</v>
      </c>
      <c r="B9" s="168" t="s">
        <v>268</v>
      </c>
      <c r="C9" s="203" t="s">
        <v>290</v>
      </c>
    </row>
    <row r="10" spans="1:3" x14ac:dyDescent="0.3">
      <c r="A10" s="203" t="s">
        <v>269</v>
      </c>
      <c r="B10" s="168" t="s">
        <v>268</v>
      </c>
      <c r="C10" s="203" t="s">
        <v>291</v>
      </c>
    </row>
    <row r="11" spans="1:3" x14ac:dyDescent="0.3">
      <c r="A11" s="203" t="s">
        <v>270</v>
      </c>
      <c r="B11" s="168" t="s">
        <v>268</v>
      </c>
      <c r="C11" s="203" t="s">
        <v>266</v>
      </c>
    </row>
    <row r="12" spans="1:3" ht="15" x14ac:dyDescent="0.3">
      <c r="A12" s="203" t="s">
        <v>271</v>
      </c>
      <c r="B12" s="168" t="s">
        <v>273</v>
      </c>
      <c r="C12" s="221" t="s">
        <v>292</v>
      </c>
    </row>
    <row r="13" spans="1:3" ht="27" x14ac:dyDescent="0.3">
      <c r="A13" s="203" t="s">
        <v>272</v>
      </c>
      <c r="B13" s="168" t="s">
        <v>273</v>
      </c>
      <c r="C13" s="203" t="s">
        <v>274</v>
      </c>
    </row>
    <row r="14" spans="1:3" x14ac:dyDescent="0.3">
      <c r="A14" s="203" t="s">
        <v>275</v>
      </c>
      <c r="B14" s="168" t="s">
        <v>276</v>
      </c>
      <c r="C14" s="203" t="s">
        <v>277</v>
      </c>
    </row>
    <row r="15" spans="1:3" ht="27" x14ac:dyDescent="0.3">
      <c r="A15" s="203" t="s">
        <v>278</v>
      </c>
      <c r="B15" s="168" t="s">
        <v>276</v>
      </c>
      <c r="C15" s="203" t="s">
        <v>279</v>
      </c>
    </row>
    <row r="16" spans="1:3" ht="27" x14ac:dyDescent="0.3">
      <c r="A16" s="203" t="s">
        <v>280</v>
      </c>
      <c r="B16" s="168" t="s">
        <v>276</v>
      </c>
      <c r="C16" s="203" t="s">
        <v>281</v>
      </c>
    </row>
    <row r="17" spans="1:3" ht="40.5" x14ac:dyDescent="0.3">
      <c r="A17" s="203" t="s">
        <v>282</v>
      </c>
      <c r="B17" s="168" t="s">
        <v>276</v>
      </c>
      <c r="C17" s="203" t="s">
        <v>283</v>
      </c>
    </row>
    <row r="18" spans="1:3" x14ac:dyDescent="0.3">
      <c r="A18" s="203" t="s">
        <v>284</v>
      </c>
      <c r="B18" s="168" t="s">
        <v>276</v>
      </c>
      <c r="C18" s="203" t="s">
        <v>285</v>
      </c>
    </row>
  </sheetData>
  <mergeCells count="1">
    <mergeCell ref="A3:C3"/>
  </mergeCells>
  <hyperlinks>
    <hyperlink ref="A1" location="TAB00!A1" display="Retour page de garde"/>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90"/>
  <sheetViews>
    <sheetView topLeftCell="A16" workbookViewId="0">
      <selection activeCell="L25" sqref="L25"/>
    </sheetView>
  </sheetViews>
  <sheetFormatPr baseColWidth="10" defaultColWidth="8.85546875" defaultRowHeight="15" x14ac:dyDescent="0.3"/>
  <cols>
    <col min="1" max="1" width="38.28515625" style="1" bestFit="1" customWidth="1"/>
    <col min="2" max="2" width="15.85546875" style="1" customWidth="1"/>
    <col min="3" max="7" width="16.5703125" style="1" customWidth="1"/>
    <col min="8" max="16384" width="8.85546875" style="1"/>
  </cols>
  <sheetData>
    <row r="3" spans="1:7" ht="21" x14ac:dyDescent="0.3">
      <c r="A3" s="313" t="s">
        <v>100</v>
      </c>
      <c r="B3" s="313"/>
      <c r="C3" s="313"/>
      <c r="D3" s="313"/>
      <c r="E3" s="313"/>
      <c r="F3" s="313"/>
      <c r="G3" s="313"/>
    </row>
    <row r="5" spans="1:7" x14ac:dyDescent="0.3">
      <c r="A5" s="314" t="s">
        <v>24</v>
      </c>
      <c r="B5" s="314"/>
      <c r="C5" s="8" t="s">
        <v>40</v>
      </c>
      <c r="D5" s="8" t="s">
        <v>39</v>
      </c>
      <c r="E5" s="8" t="s">
        <v>43</v>
      </c>
      <c r="F5" s="8" t="s">
        <v>42</v>
      </c>
      <c r="G5" s="8" t="s">
        <v>41</v>
      </c>
    </row>
    <row r="6" spans="1:7" s="4" customFormat="1" ht="13.5" x14ac:dyDescent="0.3">
      <c r="A6" s="176" t="s">
        <v>319</v>
      </c>
      <c r="B6" s="176" t="s">
        <v>69</v>
      </c>
      <c r="C6" s="186">
        <f>SUM(C7:C11)</f>
        <v>0</v>
      </c>
      <c r="D6" s="186">
        <f>SUM(D7:D11)</f>
        <v>0</v>
      </c>
      <c r="E6" s="186">
        <f>SUM(E7:E11)</f>
        <v>0</v>
      </c>
      <c r="F6" s="186">
        <f>SUM(F7:F11)</f>
        <v>0</v>
      </c>
      <c r="G6" s="24">
        <f>SUM(G7:G11)</f>
        <v>0</v>
      </c>
    </row>
    <row r="7" spans="1:7" x14ac:dyDescent="0.3">
      <c r="A7" s="68" t="s">
        <v>31</v>
      </c>
      <c r="B7" s="68"/>
      <c r="C7" s="174">
        <f>TAB7.1!D16</f>
        <v>0</v>
      </c>
      <c r="D7" s="174">
        <f>TAB7.1!D36</f>
        <v>0</v>
      </c>
      <c r="E7" s="174">
        <f>TAB7.1!D56</f>
        <v>0</v>
      </c>
      <c r="F7" s="174">
        <f>TAB7.1!D76</f>
        <v>0</v>
      </c>
      <c r="G7" s="174">
        <f>TAB7.1!D96</f>
        <v>0</v>
      </c>
    </row>
    <row r="8" spans="1:7" x14ac:dyDescent="0.3">
      <c r="A8" s="68" t="s">
        <v>21</v>
      </c>
      <c r="B8" s="68"/>
      <c r="C8" s="174">
        <f>TAB7.1!D22</f>
        <v>0</v>
      </c>
      <c r="D8" s="174">
        <f>TAB7.1!D42</f>
        <v>0</v>
      </c>
      <c r="E8" s="174">
        <f>TAB7.1!D62</f>
        <v>0</v>
      </c>
      <c r="F8" s="174">
        <f>TAB7.1!D82</f>
        <v>0</v>
      </c>
      <c r="G8" s="174">
        <f>TAB7.1!D102</f>
        <v>0</v>
      </c>
    </row>
    <row r="9" spans="1:7" x14ac:dyDescent="0.3">
      <c r="A9" s="68" t="s">
        <v>19</v>
      </c>
      <c r="B9" s="68"/>
      <c r="C9" s="174">
        <f>TAB7.1!D23</f>
        <v>0</v>
      </c>
      <c r="D9" s="174">
        <f>TAB7.1!D43</f>
        <v>0</v>
      </c>
      <c r="E9" s="174">
        <f>TAB7.1!D63</f>
        <v>0</v>
      </c>
      <c r="F9" s="174">
        <f>TAB7.1!D83</f>
        <v>0</v>
      </c>
      <c r="G9" s="174">
        <f>TAB7.1!D103</f>
        <v>0</v>
      </c>
    </row>
    <row r="10" spans="1:7" x14ac:dyDescent="0.3">
      <c r="A10" s="68" t="s">
        <v>23</v>
      </c>
      <c r="B10" s="68"/>
      <c r="C10" s="174">
        <f>TAB7.1!D27</f>
        <v>0</v>
      </c>
      <c r="D10" s="174">
        <f>TAB7.1!D47</f>
        <v>0</v>
      </c>
      <c r="E10" s="174">
        <f>TAB7.1!D67</f>
        <v>0</v>
      </c>
      <c r="F10" s="174">
        <f>TAB7.1!D87</f>
        <v>0</v>
      </c>
      <c r="G10" s="174">
        <f>TAB7.1!D107</f>
        <v>0</v>
      </c>
    </row>
    <row r="11" spans="1:7" x14ac:dyDescent="0.3">
      <c r="A11" s="68" t="s">
        <v>18</v>
      </c>
      <c r="B11" s="68"/>
      <c r="C11" s="174">
        <f>TAB7.1!D28</f>
        <v>0</v>
      </c>
      <c r="D11" s="174">
        <f>TAB7.1!D48</f>
        <v>0</v>
      </c>
      <c r="E11" s="174">
        <f>TAB7.1!D68</f>
        <v>0</v>
      </c>
      <c r="F11" s="174">
        <f>TAB7.1!D88</f>
        <v>0</v>
      </c>
      <c r="G11" s="174">
        <f>TAB7.1!D108</f>
        <v>0</v>
      </c>
    </row>
    <row r="12" spans="1:7" x14ac:dyDescent="0.3">
      <c r="A12" s="68" t="s">
        <v>101</v>
      </c>
      <c r="B12" s="68"/>
      <c r="C12" s="187">
        <v>0</v>
      </c>
      <c r="D12" s="187">
        <f>IFERROR((D6-C6)/C6,0)</f>
        <v>0</v>
      </c>
      <c r="E12" s="187">
        <f>IFERROR((E6-D6)/D6,0)</f>
        <v>0</v>
      </c>
      <c r="F12" s="187">
        <f>IFERROR((F6-E6)/E6,0)</f>
        <v>0</v>
      </c>
      <c r="G12" s="187">
        <f>IFERROR((G6-F6)/F6,0)</f>
        <v>0</v>
      </c>
    </row>
    <row r="31" spans="1:7" x14ac:dyDescent="0.3">
      <c r="A31" s="188" t="s">
        <v>24</v>
      </c>
      <c r="B31" s="188"/>
      <c r="C31" s="8" t="s">
        <v>40</v>
      </c>
      <c r="D31" s="8" t="s">
        <v>39</v>
      </c>
      <c r="E31" s="8" t="s">
        <v>43</v>
      </c>
      <c r="F31" s="8" t="s">
        <v>42</v>
      </c>
      <c r="G31" s="8" t="s">
        <v>41</v>
      </c>
    </row>
    <row r="32" spans="1:7" s="4" customFormat="1" ht="13.5" x14ac:dyDescent="0.3">
      <c r="A32" s="176" t="s">
        <v>326</v>
      </c>
      <c r="B32" s="176" t="s">
        <v>6</v>
      </c>
      <c r="C32" s="186">
        <f>SUM(C33:C37)</f>
        <v>0</v>
      </c>
      <c r="D32" s="186">
        <f>SUM(D33:D37)</f>
        <v>0</v>
      </c>
      <c r="E32" s="186">
        <f>SUM(E33:E37)</f>
        <v>0</v>
      </c>
      <c r="F32" s="186">
        <f>SUM(F33:F37)</f>
        <v>0</v>
      </c>
      <c r="G32" s="24">
        <f>SUM(G33:G37)</f>
        <v>0</v>
      </c>
    </row>
    <row r="33" spans="1:7" x14ac:dyDescent="0.3">
      <c r="A33" s="68" t="s">
        <v>31</v>
      </c>
      <c r="B33" s="68"/>
      <c r="C33" s="174">
        <f>TAB7.2!G17</f>
        <v>0</v>
      </c>
      <c r="D33" s="174">
        <f>TAB7.2!G37</f>
        <v>0</v>
      </c>
      <c r="E33" s="174">
        <f>TAB7.2!G57</f>
        <v>0</v>
      </c>
      <c r="F33" s="174">
        <f>TAB7.2!G77</f>
        <v>0</v>
      </c>
      <c r="G33" s="174">
        <f>TAB7.2!G97</f>
        <v>0</v>
      </c>
    </row>
    <row r="34" spans="1:7" x14ac:dyDescent="0.3">
      <c r="A34" s="68" t="s">
        <v>21</v>
      </c>
      <c r="B34" s="68"/>
      <c r="C34" s="174">
        <f>TAB7.2!G23</f>
        <v>0</v>
      </c>
      <c r="D34" s="174">
        <f>TAB7.2!G43</f>
        <v>0</v>
      </c>
      <c r="E34" s="174">
        <f>TAB7.2!G63</f>
        <v>0</v>
      </c>
      <c r="F34" s="174">
        <f>TAB7.2!G83</f>
        <v>0</v>
      </c>
      <c r="G34" s="174">
        <f>TAB7.2!G103</f>
        <v>0</v>
      </c>
    </row>
    <row r="35" spans="1:7" x14ac:dyDescent="0.3">
      <c r="A35" s="68" t="s">
        <v>19</v>
      </c>
      <c r="B35" s="68"/>
      <c r="C35" s="174">
        <f>TAB7.2!G24</f>
        <v>0</v>
      </c>
      <c r="D35" s="174">
        <f>TAB7.2!G44</f>
        <v>0</v>
      </c>
      <c r="E35" s="174">
        <f>TAB7.2!G64</f>
        <v>0</v>
      </c>
      <c r="F35" s="174">
        <f>TAB7.2!G84</f>
        <v>0</v>
      </c>
      <c r="G35" s="174">
        <f>TAB7.2!G104</f>
        <v>0</v>
      </c>
    </row>
    <row r="36" spans="1:7" x14ac:dyDescent="0.3">
      <c r="A36" s="68" t="s">
        <v>23</v>
      </c>
      <c r="B36" s="68"/>
      <c r="C36" s="174">
        <f>TAB7.2!G28</f>
        <v>0</v>
      </c>
      <c r="D36" s="174">
        <f>TAB7.2!G48</f>
        <v>0</v>
      </c>
      <c r="E36" s="174">
        <f>TAB7.2!G68</f>
        <v>0</v>
      </c>
      <c r="F36" s="174">
        <f>TAB7.2!G88</f>
        <v>0</v>
      </c>
      <c r="G36" s="174">
        <f>TAB7.2!G108</f>
        <v>0</v>
      </c>
    </row>
    <row r="37" spans="1:7" x14ac:dyDescent="0.3">
      <c r="A37" s="68" t="s">
        <v>18</v>
      </c>
      <c r="B37" s="68"/>
      <c r="C37" s="174">
        <f>TAB7.2!G29</f>
        <v>0</v>
      </c>
      <c r="D37" s="174">
        <f>TAB7.2!G49</f>
        <v>0</v>
      </c>
      <c r="E37" s="174">
        <f>TAB7.2!G69</f>
        <v>0</v>
      </c>
      <c r="F37" s="174">
        <f>TAB7.2!G89</f>
        <v>0</v>
      </c>
      <c r="G37" s="174">
        <f>TAB7.2!G109</f>
        <v>0</v>
      </c>
    </row>
    <row r="38" spans="1:7" x14ac:dyDescent="0.3">
      <c r="A38" s="68" t="s">
        <v>101</v>
      </c>
      <c r="B38" s="68"/>
      <c r="C38" s="187">
        <v>0</v>
      </c>
      <c r="D38" s="187">
        <f>IFERROR((D32-C32)/C32,0)</f>
        <v>0</v>
      </c>
      <c r="E38" s="187">
        <f>IFERROR((E32-D32)/D32,0)</f>
        <v>0</v>
      </c>
      <c r="F38" s="187">
        <f>IFERROR((F32-E32)/E32,0)</f>
        <v>0</v>
      </c>
      <c r="G38" s="187">
        <f>IFERROR((G32-F32)/F32,0)</f>
        <v>0</v>
      </c>
    </row>
    <row r="57" spans="1:7" x14ac:dyDescent="0.3">
      <c r="A57" s="188" t="s">
        <v>24</v>
      </c>
      <c r="B57" s="188"/>
      <c r="C57" s="8" t="s">
        <v>40</v>
      </c>
      <c r="D57" s="8" t="s">
        <v>39</v>
      </c>
      <c r="E57" s="8" t="s">
        <v>43</v>
      </c>
      <c r="F57" s="8" t="s">
        <v>42</v>
      </c>
      <c r="G57" s="8" t="s">
        <v>41</v>
      </c>
    </row>
    <row r="58" spans="1:7" x14ac:dyDescent="0.3">
      <c r="A58" s="176" t="str">
        <f>TAB7.3!C5</f>
        <v>Ib(a)'</v>
      </c>
      <c r="B58" s="176" t="s">
        <v>70</v>
      </c>
      <c r="C58" s="186">
        <f>SUM(C59:C63)</f>
        <v>0</v>
      </c>
      <c r="D58" s="186">
        <f>SUM(D59:D63)</f>
        <v>0</v>
      </c>
      <c r="E58" s="186">
        <f>SUM(E59:E63)</f>
        <v>0</v>
      </c>
      <c r="F58" s="186">
        <f>SUM(F59:F63)</f>
        <v>0</v>
      </c>
      <c r="G58" s="24">
        <f>SUM(G59:G63)</f>
        <v>0</v>
      </c>
    </row>
    <row r="59" spans="1:7" x14ac:dyDescent="0.3">
      <c r="A59" s="68" t="s">
        <v>31</v>
      </c>
      <c r="B59" s="68"/>
      <c r="C59" s="174">
        <f>TAB7.3!C17</f>
        <v>0</v>
      </c>
      <c r="D59" s="174">
        <f>TAB7.3!C37</f>
        <v>0</v>
      </c>
      <c r="E59" s="174">
        <f>TAB7.3!C57</f>
        <v>0</v>
      </c>
      <c r="F59" s="174">
        <f>TAB7.3!C77</f>
        <v>0</v>
      </c>
      <c r="G59" s="174">
        <f>TAB7.3!C97</f>
        <v>0</v>
      </c>
    </row>
    <row r="60" spans="1:7" x14ac:dyDescent="0.3">
      <c r="A60" s="68" t="s">
        <v>21</v>
      </c>
      <c r="B60" s="68"/>
      <c r="C60" s="174">
        <f>TAB7.3!C23</f>
        <v>0</v>
      </c>
      <c r="D60" s="174">
        <f>TAB7.3!C43</f>
        <v>0</v>
      </c>
      <c r="E60" s="174">
        <f>TAB7.3!C63</f>
        <v>0</v>
      </c>
      <c r="F60" s="174">
        <f>TAB7.3!C83</f>
        <v>0</v>
      </c>
      <c r="G60" s="174">
        <f>TAB7.3!C103</f>
        <v>0</v>
      </c>
    </row>
    <row r="61" spans="1:7" x14ac:dyDescent="0.3">
      <c r="A61" s="68" t="s">
        <v>19</v>
      </c>
      <c r="B61" s="68"/>
      <c r="C61" s="174">
        <f>TAB7.3!C24</f>
        <v>0</v>
      </c>
      <c r="D61" s="174">
        <f>TAB7.3!C44</f>
        <v>0</v>
      </c>
      <c r="E61" s="174">
        <f>TAB7.3!C64</f>
        <v>0</v>
      </c>
      <c r="F61" s="174">
        <f>TAB7.3!C84</f>
        <v>0</v>
      </c>
      <c r="G61" s="174">
        <f>TAB7.3!C104</f>
        <v>0</v>
      </c>
    </row>
    <row r="62" spans="1:7" x14ac:dyDescent="0.3">
      <c r="A62" s="68" t="s">
        <v>23</v>
      </c>
      <c r="B62" s="68"/>
      <c r="C62" s="174">
        <f>TAB7.3!C28</f>
        <v>0</v>
      </c>
      <c r="D62" s="174">
        <f>TAB7.3!C48</f>
        <v>0</v>
      </c>
      <c r="E62" s="174">
        <f>TAB7.3!C68</f>
        <v>0</v>
      </c>
      <c r="F62" s="174">
        <f>TAB7.3!C88</f>
        <v>0</v>
      </c>
      <c r="G62" s="174">
        <f>TAB7.3!C108</f>
        <v>0</v>
      </c>
    </row>
    <row r="63" spans="1:7" x14ac:dyDescent="0.3">
      <c r="A63" s="68" t="s">
        <v>18</v>
      </c>
      <c r="B63" s="68"/>
      <c r="C63" s="174">
        <f>TAB7.3!C29</f>
        <v>0</v>
      </c>
      <c r="D63" s="174">
        <f>TAB7.3!C49</f>
        <v>0</v>
      </c>
      <c r="E63" s="174">
        <f>TAB7.3!C69</f>
        <v>0</v>
      </c>
      <c r="F63" s="174">
        <f>TAB7.3!C89</f>
        <v>0</v>
      </c>
      <c r="G63" s="174">
        <f>TAB7.3!C109</f>
        <v>0</v>
      </c>
    </row>
    <row r="64" spans="1:7" x14ac:dyDescent="0.3">
      <c r="A64" s="68" t="s">
        <v>101</v>
      </c>
      <c r="B64" s="68"/>
      <c r="C64" s="187">
        <v>0</v>
      </c>
      <c r="D64" s="187">
        <v>0</v>
      </c>
      <c r="E64" s="187">
        <f>IFERROR((E58-D58)/D58,0)</f>
        <v>0</v>
      </c>
      <c r="F64" s="187">
        <f>IFERROR((F58-E58)/E58,0)</f>
        <v>0</v>
      </c>
      <c r="G64" s="187">
        <f>IFERROR((G58-F58)/F58,0)</f>
        <v>0</v>
      </c>
    </row>
    <row r="83" spans="1:7" x14ac:dyDescent="0.3">
      <c r="A83" s="188" t="s">
        <v>24</v>
      </c>
      <c r="B83" s="188"/>
      <c r="C83" s="8" t="s">
        <v>40</v>
      </c>
      <c r="D83" s="8" t="s">
        <v>39</v>
      </c>
      <c r="E83" s="8" t="s">
        <v>43</v>
      </c>
      <c r="F83" s="8" t="s">
        <v>42</v>
      </c>
      <c r="G83" s="8" t="s">
        <v>41</v>
      </c>
    </row>
    <row r="84" spans="1:7" x14ac:dyDescent="0.3">
      <c r="A84" s="176" t="s">
        <v>60</v>
      </c>
      <c r="B84" s="176" t="s">
        <v>8</v>
      </c>
      <c r="C84" s="186">
        <f>SUM(C85:C89)</f>
        <v>0</v>
      </c>
      <c r="D84" s="186">
        <f>SUM(D85:D89)</f>
        <v>0</v>
      </c>
      <c r="E84" s="186">
        <f>SUM(E85:E89)</f>
        <v>0</v>
      </c>
      <c r="F84" s="186">
        <f>SUM(F85:F89)</f>
        <v>0</v>
      </c>
      <c r="G84" s="24">
        <f>SUM(G85:G89)</f>
        <v>0</v>
      </c>
    </row>
    <row r="85" spans="1:7" x14ac:dyDescent="0.3">
      <c r="A85" s="68" t="s">
        <v>31</v>
      </c>
      <c r="B85" s="68"/>
      <c r="C85" s="174">
        <f>TAB7.4!E15</f>
        <v>0</v>
      </c>
      <c r="D85" s="174">
        <f>TAB7.4!E36</f>
        <v>0</v>
      </c>
      <c r="E85" s="174">
        <f>TAB7.4!E57</f>
        <v>0</v>
      </c>
      <c r="F85" s="174">
        <f>TAB7.4!E78</f>
        <v>0</v>
      </c>
      <c r="G85" s="174">
        <f>TAB7.4!E99</f>
        <v>0</v>
      </c>
    </row>
    <row r="86" spans="1:7" x14ac:dyDescent="0.3">
      <c r="A86" s="68" t="s">
        <v>21</v>
      </c>
      <c r="B86" s="68"/>
      <c r="C86" s="174">
        <f>TAB7.4!E22</f>
        <v>0</v>
      </c>
      <c r="D86" s="174">
        <f>TAB7.4!E43</f>
        <v>0</v>
      </c>
      <c r="E86" s="174">
        <f>TAB7.4!E64</f>
        <v>0</v>
      </c>
      <c r="F86" s="174">
        <f>TAB7.4!E85</f>
        <v>0</v>
      </c>
      <c r="G86" s="174">
        <f>TAB7.4!E106</f>
        <v>0</v>
      </c>
    </row>
    <row r="87" spans="1:7" x14ac:dyDescent="0.3">
      <c r="A87" s="68" t="s">
        <v>19</v>
      </c>
      <c r="B87" s="68"/>
      <c r="C87" s="174">
        <f>TAB7.4!E23</f>
        <v>0</v>
      </c>
      <c r="D87" s="174">
        <f>TAB7.4!D44</f>
        <v>0</v>
      </c>
      <c r="E87" s="174">
        <f>TAB7.4!E65</f>
        <v>0</v>
      </c>
      <c r="F87" s="174">
        <f>TAB7.4!E86</f>
        <v>0</v>
      </c>
      <c r="G87" s="174">
        <f>TAB7.4!E107</f>
        <v>0</v>
      </c>
    </row>
    <row r="88" spans="1:7" x14ac:dyDescent="0.3">
      <c r="A88" s="68" t="s">
        <v>23</v>
      </c>
      <c r="B88" s="68"/>
      <c r="C88" s="174">
        <f>TAB7.4!E27</f>
        <v>0</v>
      </c>
      <c r="D88" s="174">
        <f>TAB7.4!E48</f>
        <v>0</v>
      </c>
      <c r="E88" s="174">
        <f>TAB7.4!E69</f>
        <v>0</v>
      </c>
      <c r="F88" s="174">
        <f>TAB7.4!E90</f>
        <v>0</v>
      </c>
      <c r="G88" s="174">
        <f>TAB7.4!E111</f>
        <v>0</v>
      </c>
    </row>
    <row r="89" spans="1:7" x14ac:dyDescent="0.3">
      <c r="A89" s="68" t="s">
        <v>18</v>
      </c>
      <c r="B89" s="68"/>
      <c r="C89" s="174">
        <f>TAB7.4!E28</f>
        <v>0</v>
      </c>
      <c r="D89" s="174">
        <f>TAB7.4!E49</f>
        <v>0</v>
      </c>
      <c r="E89" s="174">
        <f>TAB7.4!E70</f>
        <v>0</v>
      </c>
      <c r="F89" s="174">
        <f>TAB7.4!E91</f>
        <v>0</v>
      </c>
      <c r="G89" s="174">
        <f>TAB7.4!E112</f>
        <v>0</v>
      </c>
    </row>
    <row r="90" spans="1:7" x14ac:dyDescent="0.3">
      <c r="A90" s="68" t="s">
        <v>101</v>
      </c>
      <c r="B90" s="68"/>
      <c r="C90" s="187">
        <v>0</v>
      </c>
      <c r="D90" s="187">
        <f>IFERROR((D84-C84)/C84,0)</f>
        <v>0</v>
      </c>
      <c r="E90" s="187">
        <f>IFERROR((E84-D84)/D84,0)</f>
        <v>0</v>
      </c>
      <c r="F90" s="187">
        <f>IFERROR((F84-E84)/E84,0)</f>
        <v>0</v>
      </c>
      <c r="G90" s="187">
        <f>IFERROR((G84-F84)/F84,0)</f>
        <v>0</v>
      </c>
    </row>
  </sheetData>
  <mergeCells count="2">
    <mergeCell ref="A3:G3"/>
    <mergeCell ref="A5:B5"/>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127"/>
  <sheetViews>
    <sheetView topLeftCell="A79" zoomScale="115" zoomScaleNormal="115" workbookViewId="0">
      <selection activeCell="G122" sqref="G122"/>
    </sheetView>
  </sheetViews>
  <sheetFormatPr baseColWidth="10" defaultColWidth="8.85546875" defaultRowHeight="13.5" x14ac:dyDescent="0.3"/>
  <cols>
    <col min="1" max="1" width="38.28515625" style="4" bestFit="1" customWidth="1"/>
    <col min="2" max="2" width="15.85546875" style="4" customWidth="1"/>
    <col min="3" max="6" width="16.5703125" style="4" customWidth="1"/>
    <col min="7" max="7" width="13.85546875" style="4" bestFit="1" customWidth="1"/>
    <col min="8" max="16384" width="8.85546875" style="4"/>
  </cols>
  <sheetData>
    <row r="3" spans="1:8" ht="29.45" customHeight="1" x14ac:dyDescent="0.3">
      <c r="A3" s="41" t="str">
        <f>TAB00!B55&amp;" : "&amp;TAB00!C55</f>
        <v>TAB7.1 : Simulations des coûts de distribution pour les clients-type - niveau TMT</v>
      </c>
      <c r="B3" s="175"/>
      <c r="C3" s="175"/>
      <c r="D3" s="175"/>
      <c r="E3" s="175"/>
      <c r="F3" s="175"/>
    </row>
    <row r="5" spans="1:8" s="7" customFormat="1" x14ac:dyDescent="0.3">
      <c r="A5" s="317" t="s">
        <v>24</v>
      </c>
      <c r="B5" s="318"/>
      <c r="C5" s="225" t="s">
        <v>318</v>
      </c>
      <c r="D5" s="225" t="s">
        <v>319</v>
      </c>
      <c r="E5" s="225" t="s">
        <v>320</v>
      </c>
      <c r="F5" s="225" t="s">
        <v>321</v>
      </c>
      <c r="G5" s="68"/>
      <c r="H5" s="68"/>
    </row>
    <row r="6" spans="1:8" s="7" customFormat="1" x14ac:dyDescent="0.3">
      <c r="A6" s="13" t="s">
        <v>221</v>
      </c>
      <c r="C6" s="9">
        <v>37500000</v>
      </c>
      <c r="D6" s="9">
        <v>25000000</v>
      </c>
      <c r="E6" s="9">
        <v>52500000</v>
      </c>
      <c r="F6" s="180">
        <v>35000000</v>
      </c>
      <c r="G6" s="183"/>
    </row>
    <row r="7" spans="1:8" x14ac:dyDescent="0.3">
      <c r="A7" s="13" t="s">
        <v>26</v>
      </c>
      <c r="B7" s="7"/>
      <c r="C7" s="9">
        <v>12500000</v>
      </c>
      <c r="D7" s="9">
        <v>25000000</v>
      </c>
      <c r="E7" s="9">
        <v>17500000</v>
      </c>
      <c r="F7" s="180">
        <v>35000000</v>
      </c>
      <c r="G7" s="68"/>
    </row>
    <row r="8" spans="1:8" x14ac:dyDescent="0.3">
      <c r="A8" s="13" t="s">
        <v>27</v>
      </c>
      <c r="B8" s="7"/>
      <c r="C8" s="9">
        <v>0</v>
      </c>
      <c r="D8" s="9">
        <v>0</v>
      </c>
      <c r="E8" s="9">
        <v>0</v>
      </c>
      <c r="F8" s="174">
        <v>0</v>
      </c>
      <c r="G8" s="68"/>
    </row>
    <row r="9" spans="1:8" x14ac:dyDescent="0.3">
      <c r="A9" s="13" t="s">
        <v>28</v>
      </c>
      <c r="B9" s="7"/>
      <c r="C9" s="9">
        <v>12500000</v>
      </c>
      <c r="D9" s="9">
        <v>25000000</v>
      </c>
      <c r="E9" s="9">
        <v>17500000</v>
      </c>
      <c r="F9" s="180">
        <v>35000000</v>
      </c>
      <c r="G9" s="68"/>
    </row>
    <row r="10" spans="1:8" x14ac:dyDescent="0.3">
      <c r="A10" s="13" t="s">
        <v>29</v>
      </c>
      <c r="B10" s="7"/>
      <c r="C10" s="9">
        <v>50000000</v>
      </c>
      <c r="D10" s="9">
        <v>50000000</v>
      </c>
      <c r="E10" s="9">
        <v>70000000</v>
      </c>
      <c r="F10" s="9">
        <v>70000000</v>
      </c>
      <c r="G10" s="68"/>
    </row>
    <row r="11" spans="1:8" x14ac:dyDescent="0.3">
      <c r="A11" s="13" t="s">
        <v>311</v>
      </c>
      <c r="B11" s="7"/>
      <c r="C11" s="9">
        <v>9800</v>
      </c>
      <c r="D11" s="9">
        <v>9800</v>
      </c>
      <c r="E11" s="9">
        <v>13719.624333333333</v>
      </c>
      <c r="F11" s="9">
        <v>13719.624333333333</v>
      </c>
      <c r="G11" s="68"/>
    </row>
    <row r="12" spans="1:8" x14ac:dyDescent="0.3">
      <c r="A12" s="13" t="s">
        <v>312</v>
      </c>
      <c r="B12" s="7"/>
      <c r="C12" s="9">
        <v>10855</v>
      </c>
      <c r="D12" s="9">
        <v>10855</v>
      </c>
      <c r="E12" s="9">
        <v>15197.055999999999</v>
      </c>
      <c r="F12" s="9">
        <v>15197.055999999999</v>
      </c>
      <c r="G12" s="68"/>
    </row>
    <row r="13" spans="1:8" x14ac:dyDescent="0.3">
      <c r="A13" s="13" t="s">
        <v>30</v>
      </c>
      <c r="B13" s="7"/>
      <c r="C13" s="9">
        <v>0</v>
      </c>
      <c r="D13" s="9">
        <v>0</v>
      </c>
      <c r="E13" s="9">
        <v>0</v>
      </c>
      <c r="F13" s="174">
        <v>0</v>
      </c>
      <c r="G13" s="68"/>
    </row>
    <row r="14" spans="1:8" s="68" customFormat="1" ht="18" x14ac:dyDescent="0.35">
      <c r="A14" s="316" t="s">
        <v>37</v>
      </c>
      <c r="B14" s="316"/>
      <c r="C14" s="316"/>
      <c r="D14" s="316"/>
      <c r="E14" s="316"/>
      <c r="F14" s="316"/>
    </row>
    <row r="15" spans="1:8" s="11" customFormat="1" ht="27" x14ac:dyDescent="0.3">
      <c r="B15" s="12" t="s">
        <v>32</v>
      </c>
      <c r="C15" s="12" t="str">
        <f>"Coût annuel estimé      "&amp;C$5</f>
        <v>Coût annuel estimé      Ie1'</v>
      </c>
      <c r="D15" s="12" t="str">
        <f>"Coût annuel estimé      "&amp;D$5</f>
        <v>Coût annuel estimé      Ie2'</v>
      </c>
      <c r="E15" s="12" t="str">
        <f>"Coût annuel estimé      "&amp;E$5</f>
        <v>Coût annuel estimé      If1'</v>
      </c>
      <c r="F15" s="12" t="str">
        <f>"Coût annuel estimé      "&amp;F$5</f>
        <v>Coût annuel estimé      If2'</v>
      </c>
    </row>
    <row r="16" spans="1:8" s="68" customFormat="1" x14ac:dyDescent="0.3">
      <c r="A16" s="176" t="s">
        <v>31</v>
      </c>
      <c r="C16" s="254">
        <f>SUM(C17:C19)</f>
        <v>0</v>
      </c>
      <c r="D16" s="254">
        <f t="shared" ref="D16:F16" si="0">SUM(D17:D19)</f>
        <v>0</v>
      </c>
      <c r="E16" s="254">
        <f>SUM(E17:E19)</f>
        <v>0</v>
      </c>
      <c r="F16" s="254">
        <f t="shared" si="0"/>
        <v>0</v>
      </c>
    </row>
    <row r="17" spans="1:7" s="68" customFormat="1" x14ac:dyDescent="0.3">
      <c r="A17" s="178" t="s">
        <v>12</v>
      </c>
      <c r="B17" s="252">
        <f>'TAB4'!C10</f>
        <v>0</v>
      </c>
      <c r="C17" s="254">
        <f>$B17*C$11*12</f>
        <v>0</v>
      </c>
      <c r="D17" s="254">
        <f>$B17*D$11*12</f>
        <v>0</v>
      </c>
      <c r="E17" s="254">
        <f>$B17*E$11*12</f>
        <v>0</v>
      </c>
      <c r="F17" s="254">
        <f t="shared" ref="F17" si="1">$B17*F$11*12</f>
        <v>0</v>
      </c>
    </row>
    <row r="18" spans="1:7" s="68" customFormat="1" x14ac:dyDescent="0.3">
      <c r="A18" s="178" t="s">
        <v>14</v>
      </c>
      <c r="B18" s="254">
        <f>'TAB4'!C12</f>
        <v>0</v>
      </c>
      <c r="C18" s="254">
        <f>B18</f>
        <v>0</v>
      </c>
      <c r="D18" s="254">
        <f t="shared" ref="D18:F18" si="2">C18</f>
        <v>0</v>
      </c>
      <c r="E18" s="254">
        <f t="shared" si="2"/>
        <v>0</v>
      </c>
      <c r="F18" s="254">
        <f t="shared" si="2"/>
        <v>0</v>
      </c>
    </row>
    <row r="19" spans="1:7" s="68" customFormat="1" x14ac:dyDescent="0.3">
      <c r="A19" s="178" t="s">
        <v>159</v>
      </c>
      <c r="B19" s="252"/>
      <c r="C19" s="254">
        <f>SUM(C20:C21)</f>
        <v>0</v>
      </c>
      <c r="D19" s="254">
        <f t="shared" ref="D19:F19" si="3">SUM(D20:D21)</f>
        <v>0</v>
      </c>
      <c r="E19" s="254">
        <f>SUM(E20:E21)</f>
        <v>0</v>
      </c>
      <c r="F19" s="254">
        <f t="shared" si="3"/>
        <v>0</v>
      </c>
    </row>
    <row r="20" spans="1:7" s="68" customFormat="1" x14ac:dyDescent="0.3">
      <c r="A20" s="179" t="s">
        <v>22</v>
      </c>
      <c r="B20" s="252">
        <f>'TAB4'!C15</f>
        <v>0</v>
      </c>
      <c r="C20" s="255">
        <f>$B20*C$6</f>
        <v>0</v>
      </c>
      <c r="D20" s="255">
        <f t="shared" ref="D20:F20" si="4">$B20*D$6</f>
        <v>0</v>
      </c>
      <c r="E20" s="255">
        <f t="shared" si="4"/>
        <v>0</v>
      </c>
      <c r="F20" s="255">
        <f t="shared" si="4"/>
        <v>0</v>
      </c>
    </row>
    <row r="21" spans="1:7" s="68" customFormat="1" x14ac:dyDescent="0.3">
      <c r="A21" s="179" t="s">
        <v>16</v>
      </c>
      <c r="B21" s="252">
        <f>'TAB4'!C16</f>
        <v>0</v>
      </c>
      <c r="C21" s="255">
        <f>$B21*C$7</f>
        <v>0</v>
      </c>
      <c r="D21" s="255">
        <f t="shared" ref="D21:F21" si="5">$B21*D$7</f>
        <v>0</v>
      </c>
      <c r="E21" s="255">
        <f t="shared" si="5"/>
        <v>0</v>
      </c>
      <c r="F21" s="255">
        <f t="shared" si="5"/>
        <v>0</v>
      </c>
    </row>
    <row r="22" spans="1:7" s="68" customFormat="1" x14ac:dyDescent="0.3">
      <c r="A22" s="59" t="s">
        <v>21</v>
      </c>
      <c r="B22" s="252">
        <f>'TAB4'!C18</f>
        <v>0</v>
      </c>
      <c r="C22" s="255">
        <f>$B22*C$10</f>
        <v>0</v>
      </c>
      <c r="D22" s="255">
        <f t="shared" ref="D22:F22" si="6">$B22*D$10</f>
        <v>0</v>
      </c>
      <c r="E22" s="255">
        <f t="shared" si="6"/>
        <v>0</v>
      </c>
      <c r="F22" s="255">
        <f t="shared" si="6"/>
        <v>0</v>
      </c>
    </row>
    <row r="23" spans="1:7" s="68" customFormat="1" x14ac:dyDescent="0.3">
      <c r="A23" s="59" t="s">
        <v>19</v>
      </c>
      <c r="B23" s="252"/>
      <c r="C23" s="255">
        <f>SUM(C24:C26)</f>
        <v>0</v>
      </c>
      <c r="D23" s="255">
        <f t="shared" ref="D23:F23" si="7">SUM(D24:D26)</f>
        <v>0</v>
      </c>
      <c r="E23" s="255">
        <f>SUM(E24:E26)</f>
        <v>0</v>
      </c>
      <c r="F23" s="255">
        <f t="shared" si="7"/>
        <v>0</v>
      </c>
      <c r="G23" s="174"/>
    </row>
    <row r="24" spans="1:7" s="68" customFormat="1" x14ac:dyDescent="0.3">
      <c r="A24" s="62" t="s">
        <v>4</v>
      </c>
      <c r="B24" s="252">
        <f>'TAB4'!C20</f>
        <v>0</v>
      </c>
      <c r="C24" s="255">
        <f>$B24*C$10</f>
        <v>0</v>
      </c>
      <c r="D24" s="255">
        <f t="shared" ref="D24:F27" si="8">$B24*D$10</f>
        <v>0</v>
      </c>
      <c r="E24" s="255">
        <f t="shared" si="8"/>
        <v>0</v>
      </c>
      <c r="F24" s="255">
        <f t="shared" si="8"/>
        <v>0</v>
      </c>
      <c r="G24" s="174"/>
    </row>
    <row r="25" spans="1:7" s="68" customFormat="1" x14ac:dyDescent="0.3">
      <c r="A25" s="62" t="s">
        <v>17</v>
      </c>
      <c r="B25" s="252">
        <f>'TAB4'!C21</f>
        <v>0</v>
      </c>
      <c r="C25" s="255">
        <f>$B25*C$10</f>
        <v>0</v>
      </c>
      <c r="D25" s="255">
        <f t="shared" si="8"/>
        <v>0</v>
      </c>
      <c r="E25" s="255">
        <f t="shared" si="8"/>
        <v>0</v>
      </c>
      <c r="F25" s="255">
        <f t="shared" si="8"/>
        <v>0</v>
      </c>
      <c r="G25" s="174"/>
    </row>
    <row r="26" spans="1:7" s="68" customFormat="1" x14ac:dyDescent="0.3">
      <c r="A26" s="62" t="s">
        <v>67</v>
      </c>
      <c r="B26" s="252">
        <f>'TAB4'!C22</f>
        <v>0</v>
      </c>
      <c r="C26" s="255">
        <f>$B26*C$10</f>
        <v>0</v>
      </c>
      <c r="D26" s="255">
        <f t="shared" si="8"/>
        <v>0</v>
      </c>
      <c r="E26" s="255">
        <f t="shared" si="8"/>
        <v>0</v>
      </c>
      <c r="F26" s="255">
        <f t="shared" si="8"/>
        <v>0</v>
      </c>
      <c r="G26" s="174"/>
    </row>
    <row r="27" spans="1:7" s="68" customFormat="1" x14ac:dyDescent="0.3">
      <c r="A27" s="59" t="s">
        <v>23</v>
      </c>
      <c r="B27" s="252">
        <f>'TAB4'!C23</f>
        <v>0</v>
      </c>
      <c r="C27" s="255">
        <f>$B27*C$10</f>
        <v>0</v>
      </c>
      <c r="D27" s="255">
        <f t="shared" si="8"/>
        <v>0</v>
      </c>
      <c r="E27" s="255">
        <f t="shared" si="8"/>
        <v>0</v>
      </c>
      <c r="F27" s="255">
        <f t="shared" si="8"/>
        <v>0</v>
      </c>
      <c r="G27" s="174"/>
    </row>
    <row r="28" spans="1:7" s="68" customFormat="1" x14ac:dyDescent="0.3">
      <c r="A28" s="59" t="s">
        <v>18</v>
      </c>
      <c r="B28" s="252">
        <f>'TAB4'!C24</f>
        <v>0</v>
      </c>
      <c r="C28" s="255">
        <f>$B28*C$13</f>
        <v>0</v>
      </c>
      <c r="D28" s="255">
        <f>$B28*D$13</f>
        <v>0</v>
      </c>
      <c r="E28" s="255">
        <f>$B28*E$13</f>
        <v>0</v>
      </c>
      <c r="F28" s="255">
        <f>$B28*F$13</f>
        <v>0</v>
      </c>
      <c r="G28" s="174"/>
    </row>
    <row r="29" spans="1:7" s="68" customFormat="1" x14ac:dyDescent="0.3"/>
    <row r="30" spans="1:7" s="68" customFormat="1" x14ac:dyDescent="0.3">
      <c r="A30" s="15" t="s">
        <v>33</v>
      </c>
      <c r="B30" s="15"/>
      <c r="C30" s="256">
        <f>SUM(C16,C22,C23,C27,C28)</f>
        <v>0</v>
      </c>
      <c r="D30" s="256">
        <f>SUM(D16,D22,D23,D27,D28)</f>
        <v>0</v>
      </c>
      <c r="E30" s="256">
        <f>SUM(E16,E22,E23,E27,E28)</f>
        <v>0</v>
      </c>
      <c r="F30" s="256">
        <f>SUM(F16,F22,F23,F27,F28)</f>
        <v>0</v>
      </c>
    </row>
    <row r="31" spans="1:7" x14ac:dyDescent="0.3">
      <c r="A31" s="25" t="s">
        <v>336</v>
      </c>
      <c r="B31" s="7"/>
      <c r="C31" s="257"/>
      <c r="D31" s="257"/>
      <c r="E31" s="257"/>
      <c r="F31" s="257"/>
    </row>
    <row r="32" spans="1:7" s="68" customFormat="1" x14ac:dyDescent="0.3">
      <c r="A32" s="259" t="s">
        <v>35</v>
      </c>
      <c r="B32" s="260"/>
      <c r="C32" s="261">
        <f>C30-C31</f>
        <v>0</v>
      </c>
      <c r="D32" s="261">
        <f>D30-D31</f>
        <v>0</v>
      </c>
      <c r="E32" s="261">
        <f>E30-E31</f>
        <v>0</v>
      </c>
      <c r="F32" s="261">
        <f>F30-F31</f>
        <v>0</v>
      </c>
    </row>
    <row r="33" spans="1:7" s="68" customFormat="1" ht="14.25" thickBot="1" x14ac:dyDescent="0.35">
      <c r="A33" s="181" t="s">
        <v>335</v>
      </c>
      <c r="B33" s="182"/>
      <c r="C33" s="262" t="str">
        <f>IFERROR((C32/C31)," ")</f>
        <v xml:space="preserve"> </v>
      </c>
      <c r="D33" s="262" t="str">
        <f t="shared" ref="D33:F33" si="9">IFERROR((D32/D31)," ")</f>
        <v xml:space="preserve"> </v>
      </c>
      <c r="E33" s="262" t="str">
        <f t="shared" si="9"/>
        <v xml:space="preserve"> </v>
      </c>
      <c r="F33" s="262" t="str">
        <f t="shared" si="9"/>
        <v xml:space="preserve"> </v>
      </c>
    </row>
    <row r="34" spans="1:7" s="68" customFormat="1" ht="18.75" thickTop="1" x14ac:dyDescent="0.35">
      <c r="A34" s="315" t="s">
        <v>38</v>
      </c>
      <c r="B34" s="315"/>
      <c r="C34" s="315"/>
      <c r="D34" s="315"/>
      <c r="E34" s="315"/>
      <c r="F34" s="315"/>
    </row>
    <row r="35" spans="1:7" s="11" customFormat="1" ht="27" x14ac:dyDescent="0.3">
      <c r="B35" s="12" t="s">
        <v>32</v>
      </c>
      <c r="C35" s="12" t="str">
        <f>"Coût annuel estimé      "&amp;C$5</f>
        <v>Coût annuel estimé      Ie1'</v>
      </c>
      <c r="D35" s="12" t="str">
        <f>"Coût annuel estimé      "&amp;D$5</f>
        <v>Coût annuel estimé      Ie2'</v>
      </c>
      <c r="E35" s="12" t="str">
        <f>"Coût annuel estimé      "&amp;E$5</f>
        <v>Coût annuel estimé      If1'</v>
      </c>
      <c r="F35" s="12" t="str">
        <f>"Coût annuel estimé      "&amp;F$5</f>
        <v>Coût annuel estimé      If2'</v>
      </c>
    </row>
    <row r="36" spans="1:7" s="68" customFormat="1" x14ac:dyDescent="0.3">
      <c r="A36" s="176" t="s">
        <v>31</v>
      </c>
      <c r="C36" s="254">
        <f>SUM(C37:C39)</f>
        <v>0</v>
      </c>
      <c r="D36" s="254">
        <f t="shared" ref="D36" si="10">SUM(D37:D39)</f>
        <v>0</v>
      </c>
      <c r="E36" s="254">
        <f t="shared" ref="E36" si="11">SUM(E37:E39)</f>
        <v>0</v>
      </c>
      <c r="F36" s="254">
        <f t="shared" ref="F36" si="12">SUM(F37:F39)</f>
        <v>0</v>
      </c>
    </row>
    <row r="37" spans="1:7" s="68" customFormat="1" x14ac:dyDescent="0.3">
      <c r="A37" s="178" t="s">
        <v>12</v>
      </c>
      <c r="B37" s="252">
        <f>'TAB4'!C32</f>
        <v>0</v>
      </c>
      <c r="C37" s="254">
        <f>$B37*C$11*12</f>
        <v>0</v>
      </c>
      <c r="D37" s="254">
        <f t="shared" ref="D37:E37" si="13">$B37*D$11*12</f>
        <v>0</v>
      </c>
      <c r="E37" s="254">
        <f t="shared" si="13"/>
        <v>0</v>
      </c>
      <c r="F37" s="254">
        <f>$B37*F$11*12</f>
        <v>0</v>
      </c>
    </row>
    <row r="38" spans="1:7" s="68" customFormat="1" x14ac:dyDescent="0.3">
      <c r="A38" s="178" t="s">
        <v>14</v>
      </c>
      <c r="B38" s="254">
        <f>'TAB4'!C34</f>
        <v>0</v>
      </c>
      <c r="C38" s="254">
        <f>B38</f>
        <v>0</v>
      </c>
      <c r="D38" s="254">
        <f t="shared" ref="D38:F38" si="14">C38</f>
        <v>0</v>
      </c>
      <c r="E38" s="254">
        <f t="shared" si="14"/>
        <v>0</v>
      </c>
      <c r="F38" s="254">
        <f t="shared" si="14"/>
        <v>0</v>
      </c>
    </row>
    <row r="39" spans="1:7" s="68" customFormat="1" x14ac:dyDescent="0.3">
      <c r="A39" s="178" t="s">
        <v>159</v>
      </c>
      <c r="B39" s="252"/>
      <c r="C39" s="254">
        <f>SUM(C40:C41)</f>
        <v>0</v>
      </c>
      <c r="D39" s="254">
        <f t="shared" ref="D39" si="15">SUM(D40:D41)</f>
        <v>0</v>
      </c>
      <c r="E39" s="254">
        <f t="shared" ref="E39" si="16">SUM(E40:E41)</f>
        <v>0</v>
      </c>
      <c r="F39" s="254">
        <f t="shared" ref="F39" si="17">SUM(F40:F41)</f>
        <v>0</v>
      </c>
    </row>
    <row r="40" spans="1:7" s="68" customFormat="1" x14ac:dyDescent="0.3">
      <c r="A40" s="179" t="s">
        <v>22</v>
      </c>
      <c r="B40" s="252">
        <f>'TAB4'!C37</f>
        <v>0</v>
      </c>
      <c r="C40" s="255">
        <f>$B40*C$6</f>
        <v>0</v>
      </c>
      <c r="D40" s="255">
        <f t="shared" ref="D40:F40" si="18">$B40*D$6</f>
        <v>0</v>
      </c>
      <c r="E40" s="255">
        <f t="shared" si="18"/>
        <v>0</v>
      </c>
      <c r="F40" s="255">
        <f t="shared" si="18"/>
        <v>0</v>
      </c>
    </row>
    <row r="41" spans="1:7" s="68" customFormat="1" x14ac:dyDescent="0.3">
      <c r="A41" s="179" t="s">
        <v>16</v>
      </c>
      <c r="B41" s="252">
        <f>'TAB4'!C38</f>
        <v>0</v>
      </c>
      <c r="C41" s="255">
        <f>$B41*C$7</f>
        <v>0</v>
      </c>
      <c r="D41" s="255">
        <f t="shared" ref="D41:F41" si="19">$B41*D$7</f>
        <v>0</v>
      </c>
      <c r="E41" s="255">
        <f t="shared" si="19"/>
        <v>0</v>
      </c>
      <c r="F41" s="255">
        <f t="shared" si="19"/>
        <v>0</v>
      </c>
    </row>
    <row r="42" spans="1:7" s="68" customFormat="1" x14ac:dyDescent="0.3">
      <c r="A42" s="59" t="s">
        <v>21</v>
      </c>
      <c r="B42" s="252">
        <f>'TAB4'!C40</f>
        <v>0</v>
      </c>
      <c r="C42" s="255">
        <f>$B42*C$10</f>
        <v>0</v>
      </c>
      <c r="D42" s="255">
        <f t="shared" ref="D42:F42" si="20">$B42*D$10</f>
        <v>0</v>
      </c>
      <c r="E42" s="255">
        <f t="shared" si="20"/>
        <v>0</v>
      </c>
      <c r="F42" s="255">
        <f t="shared" si="20"/>
        <v>0</v>
      </c>
    </row>
    <row r="43" spans="1:7" s="68" customFormat="1" x14ac:dyDescent="0.3">
      <c r="A43" s="59" t="s">
        <v>19</v>
      </c>
      <c r="B43" s="252"/>
      <c r="C43" s="255">
        <f>SUM(C44:C46)</f>
        <v>0</v>
      </c>
      <c r="D43" s="255">
        <f t="shared" ref="D43" si="21">SUM(D44:D46)</f>
        <v>0</v>
      </c>
      <c r="E43" s="255">
        <f t="shared" ref="E43" si="22">SUM(E44:E46)</f>
        <v>0</v>
      </c>
      <c r="F43" s="255">
        <f t="shared" ref="F43" si="23">SUM(F44:F46)</f>
        <v>0</v>
      </c>
    </row>
    <row r="44" spans="1:7" s="68" customFormat="1" x14ac:dyDescent="0.3">
      <c r="A44" s="62" t="s">
        <v>4</v>
      </c>
      <c r="B44" s="252">
        <f>'TAB4'!C42</f>
        <v>0</v>
      </c>
      <c r="C44" s="255">
        <f>$B44*C$10</f>
        <v>0</v>
      </c>
      <c r="D44" s="255">
        <f t="shared" ref="D44:F47" si="24">$B44*D$10</f>
        <v>0</v>
      </c>
      <c r="E44" s="255">
        <f t="shared" si="24"/>
        <v>0</v>
      </c>
      <c r="F44" s="255">
        <f t="shared" si="24"/>
        <v>0</v>
      </c>
      <c r="G44" s="174"/>
    </row>
    <row r="45" spans="1:7" s="68" customFormat="1" x14ac:dyDescent="0.3">
      <c r="A45" s="62" t="s">
        <v>17</v>
      </c>
      <c r="B45" s="252">
        <f>'TAB4'!C43</f>
        <v>0</v>
      </c>
      <c r="C45" s="255">
        <f>$B45*C$10</f>
        <v>0</v>
      </c>
      <c r="D45" s="255">
        <f t="shared" si="24"/>
        <v>0</v>
      </c>
      <c r="E45" s="255">
        <f t="shared" si="24"/>
        <v>0</v>
      </c>
      <c r="F45" s="255">
        <f t="shared" si="24"/>
        <v>0</v>
      </c>
      <c r="G45" s="174"/>
    </row>
    <row r="46" spans="1:7" s="68" customFormat="1" x14ac:dyDescent="0.3">
      <c r="A46" s="62" t="s">
        <v>67</v>
      </c>
      <c r="B46" s="252">
        <f>'TAB4'!C44</f>
        <v>0</v>
      </c>
      <c r="C46" s="255">
        <f>$B46*C$10</f>
        <v>0</v>
      </c>
      <c r="D46" s="255">
        <f t="shared" si="24"/>
        <v>0</v>
      </c>
      <c r="E46" s="255">
        <f t="shared" si="24"/>
        <v>0</v>
      </c>
      <c r="F46" s="255">
        <f t="shared" si="24"/>
        <v>0</v>
      </c>
      <c r="G46" s="174"/>
    </row>
    <row r="47" spans="1:7" s="68" customFormat="1" x14ac:dyDescent="0.3">
      <c r="A47" s="59" t="s">
        <v>23</v>
      </c>
      <c r="B47" s="252">
        <f>'TAB4'!C45</f>
        <v>0</v>
      </c>
      <c r="C47" s="255">
        <f>$B47*C$10</f>
        <v>0</v>
      </c>
      <c r="D47" s="255">
        <f t="shared" si="24"/>
        <v>0</v>
      </c>
      <c r="E47" s="255">
        <f t="shared" si="24"/>
        <v>0</v>
      </c>
      <c r="F47" s="255">
        <f t="shared" si="24"/>
        <v>0</v>
      </c>
    </row>
    <row r="48" spans="1:7" s="68" customFormat="1" x14ac:dyDescent="0.3">
      <c r="A48" s="59" t="s">
        <v>18</v>
      </c>
      <c r="B48" s="252">
        <f>'TAB4'!C46</f>
        <v>0</v>
      </c>
      <c r="C48" s="255">
        <f>$B48*C$13</f>
        <v>0</v>
      </c>
      <c r="D48" s="255">
        <f>$B48*D$13</f>
        <v>0</v>
      </c>
      <c r="E48" s="255">
        <f>$B48*E$13</f>
        <v>0</v>
      </c>
      <c r="F48" s="255">
        <f>$B48*F$13</f>
        <v>0</v>
      </c>
    </row>
    <row r="49" spans="1:7" s="68" customFormat="1" x14ac:dyDescent="0.3"/>
    <row r="50" spans="1:7" s="68" customFormat="1" x14ac:dyDescent="0.3">
      <c r="A50" s="15" t="s">
        <v>33</v>
      </c>
      <c r="B50" s="15"/>
      <c r="C50" s="256">
        <f>SUM(C36,C42,C43,C47,C48)</f>
        <v>0</v>
      </c>
      <c r="D50" s="256">
        <f>SUM(D36,D42,D43,D47,D48)</f>
        <v>0</v>
      </c>
      <c r="E50" s="256">
        <f>SUM(E36,E42,E43,E47,E48)</f>
        <v>0</v>
      </c>
      <c r="F50" s="256">
        <f>SUM(F36,F42,F43,F47,F48)</f>
        <v>0</v>
      </c>
    </row>
    <row r="51" spans="1:7" x14ac:dyDescent="0.3">
      <c r="A51" s="25" t="s">
        <v>49</v>
      </c>
      <c r="B51" s="7"/>
      <c r="C51" s="255">
        <f>C30</f>
        <v>0</v>
      </c>
      <c r="D51" s="255">
        <f>D30</f>
        <v>0</v>
      </c>
      <c r="E51" s="255">
        <f>E30</f>
        <v>0</v>
      </c>
      <c r="F51" s="255">
        <f>F30</f>
        <v>0</v>
      </c>
    </row>
    <row r="52" spans="1:7" s="68" customFormat="1" x14ac:dyDescent="0.3">
      <c r="A52" s="259" t="s">
        <v>50</v>
      </c>
      <c r="B52" s="260"/>
      <c r="C52" s="261">
        <f>C50-C51</f>
        <v>0</v>
      </c>
      <c r="D52" s="261">
        <f>D50-D51</f>
        <v>0</v>
      </c>
      <c r="E52" s="261">
        <f>E50-E51</f>
        <v>0</v>
      </c>
      <c r="F52" s="261">
        <f>F50-F51</f>
        <v>0</v>
      </c>
    </row>
    <row r="53" spans="1:7" s="68" customFormat="1" ht="14.25" thickBot="1" x14ac:dyDescent="0.35">
      <c r="A53" s="181" t="s">
        <v>337</v>
      </c>
      <c r="B53" s="182"/>
      <c r="C53" s="258" t="str">
        <f>IFERROR((C52/C51)," ")</f>
        <v xml:space="preserve"> </v>
      </c>
      <c r="D53" s="258" t="str">
        <f t="shared" ref="D53" si="25">IFERROR((D52/D51)," ")</f>
        <v xml:space="preserve"> </v>
      </c>
      <c r="E53" s="258" t="str">
        <f t="shared" ref="E53" si="26">IFERROR((E52/E51)," ")</f>
        <v xml:space="preserve"> </v>
      </c>
      <c r="F53" s="258" t="str">
        <f t="shared" ref="F53" si="27">IFERROR((F52/F51)," ")</f>
        <v xml:space="preserve"> </v>
      </c>
    </row>
    <row r="54" spans="1:7" s="68" customFormat="1" ht="18.75" thickTop="1" x14ac:dyDescent="0.35">
      <c r="A54" s="316" t="s">
        <v>48</v>
      </c>
      <c r="B54" s="316"/>
      <c r="C54" s="316"/>
      <c r="D54" s="316"/>
      <c r="E54" s="316"/>
      <c r="F54" s="316"/>
    </row>
    <row r="55" spans="1:7" s="68" customFormat="1" ht="27" x14ac:dyDescent="0.3">
      <c r="A55" s="11"/>
      <c r="B55" s="12" t="s">
        <v>32</v>
      </c>
      <c r="C55" s="12" t="str">
        <f>"Coût annuel estimé      "&amp;C$5</f>
        <v>Coût annuel estimé      Ie1'</v>
      </c>
      <c r="D55" s="12" t="str">
        <f>"Coût annuel estimé      "&amp;D$5</f>
        <v>Coût annuel estimé      Ie2'</v>
      </c>
      <c r="E55" s="12" t="str">
        <f>"Coût annuel estimé      "&amp;E$5</f>
        <v>Coût annuel estimé      If1'</v>
      </c>
      <c r="F55" s="12" t="str">
        <f>"Coût annuel estimé      "&amp;F$5</f>
        <v>Coût annuel estimé      If2'</v>
      </c>
    </row>
    <row r="56" spans="1:7" s="68" customFormat="1" x14ac:dyDescent="0.3">
      <c r="A56" s="176" t="s">
        <v>31</v>
      </c>
      <c r="C56" s="254">
        <f>SUM(C57:C59)</f>
        <v>0</v>
      </c>
      <c r="D56" s="254">
        <f t="shared" ref="D56" si="28">SUM(D57:D59)</f>
        <v>0</v>
      </c>
      <c r="E56" s="254">
        <f t="shared" ref="E56" si="29">SUM(E57:E59)</f>
        <v>0</v>
      </c>
      <c r="F56" s="254">
        <f t="shared" ref="F56" si="30">SUM(F57:F59)</f>
        <v>0</v>
      </c>
    </row>
    <row r="57" spans="1:7" s="68" customFormat="1" x14ac:dyDescent="0.3">
      <c r="A57" s="178" t="s">
        <v>12</v>
      </c>
      <c r="B57" s="252">
        <f>'TAB4'!C54</f>
        <v>0</v>
      </c>
      <c r="C57" s="254">
        <f>$B57*C$11*12</f>
        <v>0</v>
      </c>
      <c r="D57" s="254">
        <f t="shared" ref="D57:E57" si="31">$B57*D$11*12</f>
        <v>0</v>
      </c>
      <c r="E57" s="254">
        <f t="shared" si="31"/>
        <v>0</v>
      </c>
      <c r="F57" s="254">
        <f>$B57*F$11*12</f>
        <v>0</v>
      </c>
    </row>
    <row r="58" spans="1:7" s="68" customFormat="1" x14ac:dyDescent="0.3">
      <c r="A58" s="178" t="s">
        <v>14</v>
      </c>
      <c r="B58" s="254">
        <f>'TAB4'!C56</f>
        <v>0</v>
      </c>
      <c r="C58" s="254">
        <f>B58</f>
        <v>0</v>
      </c>
      <c r="D58" s="254">
        <f t="shared" ref="D58:F58" si="32">C58</f>
        <v>0</v>
      </c>
      <c r="E58" s="254">
        <f t="shared" si="32"/>
        <v>0</v>
      </c>
      <c r="F58" s="254">
        <f t="shared" si="32"/>
        <v>0</v>
      </c>
    </row>
    <row r="59" spans="1:7" s="68" customFormat="1" x14ac:dyDescent="0.3">
      <c r="A59" s="178" t="s">
        <v>159</v>
      </c>
      <c r="B59" s="252"/>
      <c r="C59" s="254">
        <f>SUM(C60:C61)</f>
        <v>0</v>
      </c>
      <c r="D59" s="254">
        <f t="shared" ref="D59" si="33">SUM(D60:D61)</f>
        <v>0</v>
      </c>
      <c r="E59" s="254">
        <f t="shared" ref="E59" si="34">SUM(E60:E61)</f>
        <v>0</v>
      </c>
      <c r="F59" s="254">
        <f t="shared" ref="F59" si="35">SUM(F60:F61)</f>
        <v>0</v>
      </c>
    </row>
    <row r="60" spans="1:7" s="68" customFormat="1" x14ac:dyDescent="0.3">
      <c r="A60" s="179" t="s">
        <v>22</v>
      </c>
      <c r="B60" s="252">
        <f>'TAB4'!C59</f>
        <v>0</v>
      </c>
      <c r="C60" s="255">
        <f>$B60*C$6</f>
        <v>0</v>
      </c>
      <c r="D60" s="255">
        <f t="shared" ref="D60:F60" si="36">$B60*D$6</f>
        <v>0</v>
      </c>
      <c r="E60" s="255">
        <f t="shared" si="36"/>
        <v>0</v>
      </c>
      <c r="F60" s="255">
        <f t="shared" si="36"/>
        <v>0</v>
      </c>
    </row>
    <row r="61" spans="1:7" s="68" customFormat="1" x14ac:dyDescent="0.3">
      <c r="A61" s="179" t="s">
        <v>16</v>
      </c>
      <c r="B61" s="252">
        <f>'TAB4'!C60</f>
        <v>0</v>
      </c>
      <c r="C61" s="255">
        <f>$B61*C$7</f>
        <v>0</v>
      </c>
      <c r="D61" s="255">
        <f t="shared" ref="D61:F61" si="37">$B61*D$7</f>
        <v>0</v>
      </c>
      <c r="E61" s="255">
        <f t="shared" si="37"/>
        <v>0</v>
      </c>
      <c r="F61" s="255">
        <f t="shared" si="37"/>
        <v>0</v>
      </c>
    </row>
    <row r="62" spans="1:7" s="68" customFormat="1" x14ac:dyDescent="0.3">
      <c r="A62" s="59" t="s">
        <v>21</v>
      </c>
      <c r="B62" s="252">
        <f>'TAB4'!C62</f>
        <v>0</v>
      </c>
      <c r="C62" s="255">
        <f>$B62*C$10</f>
        <v>0</v>
      </c>
      <c r="D62" s="255">
        <f t="shared" ref="D62:F62" si="38">$B62*D$10</f>
        <v>0</v>
      </c>
      <c r="E62" s="255">
        <f t="shared" si="38"/>
        <v>0</v>
      </c>
      <c r="F62" s="255">
        <f t="shared" si="38"/>
        <v>0</v>
      </c>
    </row>
    <row r="63" spans="1:7" s="68" customFormat="1" x14ac:dyDescent="0.3">
      <c r="A63" s="59" t="s">
        <v>19</v>
      </c>
      <c r="B63" s="252"/>
      <c r="C63" s="255">
        <f>SUM(C64:C66)</f>
        <v>0</v>
      </c>
      <c r="D63" s="255">
        <f t="shared" ref="D63" si="39">SUM(D64:D66)</f>
        <v>0</v>
      </c>
      <c r="E63" s="255">
        <f t="shared" ref="E63" si="40">SUM(E64:E66)</f>
        <v>0</v>
      </c>
      <c r="F63" s="255">
        <f t="shared" ref="F63" si="41">SUM(F64:F66)</f>
        <v>0</v>
      </c>
    </row>
    <row r="64" spans="1:7" s="68" customFormat="1" x14ac:dyDescent="0.3">
      <c r="A64" s="62" t="s">
        <v>4</v>
      </c>
      <c r="B64" s="252">
        <f>'TAB4'!C64</f>
        <v>0</v>
      </c>
      <c r="C64" s="255">
        <f>$B64*C$10</f>
        <v>0</v>
      </c>
      <c r="D64" s="255">
        <f t="shared" ref="D64:F67" si="42">$B64*D$10</f>
        <v>0</v>
      </c>
      <c r="E64" s="255">
        <f t="shared" si="42"/>
        <v>0</v>
      </c>
      <c r="F64" s="255">
        <f t="shared" si="42"/>
        <v>0</v>
      </c>
      <c r="G64" s="174"/>
    </row>
    <row r="65" spans="1:7" s="68" customFormat="1" x14ac:dyDescent="0.3">
      <c r="A65" s="62" t="s">
        <v>17</v>
      </c>
      <c r="B65" s="252">
        <f>'TAB4'!C65</f>
        <v>0</v>
      </c>
      <c r="C65" s="255">
        <f>$B65*C$10</f>
        <v>0</v>
      </c>
      <c r="D65" s="255">
        <f t="shared" si="42"/>
        <v>0</v>
      </c>
      <c r="E65" s="255">
        <f t="shared" si="42"/>
        <v>0</v>
      </c>
      <c r="F65" s="255">
        <f t="shared" si="42"/>
        <v>0</v>
      </c>
      <c r="G65" s="174"/>
    </row>
    <row r="66" spans="1:7" s="68" customFormat="1" x14ac:dyDescent="0.3">
      <c r="A66" s="62" t="s">
        <v>67</v>
      </c>
      <c r="B66" s="252">
        <f>'TAB4'!C66</f>
        <v>0</v>
      </c>
      <c r="C66" s="255">
        <f>$B66*C$10</f>
        <v>0</v>
      </c>
      <c r="D66" s="255">
        <f t="shared" si="42"/>
        <v>0</v>
      </c>
      <c r="E66" s="255">
        <f t="shared" si="42"/>
        <v>0</v>
      </c>
      <c r="F66" s="255">
        <f t="shared" si="42"/>
        <v>0</v>
      </c>
      <c r="G66" s="174"/>
    </row>
    <row r="67" spans="1:7" s="68" customFormat="1" x14ac:dyDescent="0.3">
      <c r="A67" s="59" t="s">
        <v>23</v>
      </c>
      <c r="B67" s="252">
        <f>'TAB4'!C67</f>
        <v>0</v>
      </c>
      <c r="C67" s="255">
        <f>$B67*C$10</f>
        <v>0</v>
      </c>
      <c r="D67" s="255">
        <f t="shared" si="42"/>
        <v>0</v>
      </c>
      <c r="E67" s="255">
        <f t="shared" si="42"/>
        <v>0</v>
      </c>
      <c r="F67" s="255">
        <f t="shared" si="42"/>
        <v>0</v>
      </c>
    </row>
    <row r="68" spans="1:7" s="68" customFormat="1" x14ac:dyDescent="0.3">
      <c r="A68" s="59" t="s">
        <v>18</v>
      </c>
      <c r="B68" s="252">
        <f>'TAB4'!C68</f>
        <v>0</v>
      </c>
      <c r="C68" s="255">
        <f>$B68*C$13</f>
        <v>0</v>
      </c>
      <c r="D68" s="255">
        <f>$B68*D$13</f>
        <v>0</v>
      </c>
      <c r="E68" s="255">
        <f>$B68*E$13</f>
        <v>0</v>
      </c>
      <c r="F68" s="255">
        <f>$B68*F$13</f>
        <v>0</v>
      </c>
    </row>
    <row r="69" spans="1:7" s="68" customFormat="1" x14ac:dyDescent="0.3"/>
    <row r="70" spans="1:7" s="68" customFormat="1" x14ac:dyDescent="0.3">
      <c r="A70" s="15" t="s">
        <v>33</v>
      </c>
      <c r="B70" s="15"/>
      <c r="C70" s="256">
        <f>SUM(C56,C62,C63,C67,C68)</f>
        <v>0</v>
      </c>
      <c r="D70" s="256">
        <f>SUM(D56,D62,D63,D67,D68)</f>
        <v>0</v>
      </c>
      <c r="E70" s="256">
        <f>SUM(E56,E62,E63,E67,E68)</f>
        <v>0</v>
      </c>
      <c r="F70" s="256">
        <f>SUM(F56,F62,F63,F67,F68)</f>
        <v>0</v>
      </c>
    </row>
    <row r="71" spans="1:7" x14ac:dyDescent="0.3">
      <c r="A71" s="25" t="s">
        <v>56</v>
      </c>
      <c r="B71" s="7"/>
      <c r="C71" s="255">
        <f>C50</f>
        <v>0</v>
      </c>
      <c r="D71" s="255">
        <f>D50</f>
        <v>0</v>
      </c>
      <c r="E71" s="255">
        <f>E50</f>
        <v>0</v>
      </c>
      <c r="F71" s="255">
        <f>F50</f>
        <v>0</v>
      </c>
    </row>
    <row r="72" spans="1:7" s="68" customFormat="1" x14ac:dyDescent="0.3">
      <c r="A72" s="259" t="s">
        <v>52</v>
      </c>
      <c r="B72" s="260"/>
      <c r="C72" s="261">
        <f>C70-C71</f>
        <v>0</v>
      </c>
      <c r="D72" s="261">
        <f>D70-D71</f>
        <v>0</v>
      </c>
      <c r="E72" s="261">
        <f>E70-E71</f>
        <v>0</v>
      </c>
      <c r="F72" s="261">
        <f>F70-F71</f>
        <v>0</v>
      </c>
    </row>
    <row r="73" spans="1:7" s="68" customFormat="1" ht="14.25" thickBot="1" x14ac:dyDescent="0.35">
      <c r="A73" s="181" t="s">
        <v>338</v>
      </c>
      <c r="B73" s="182"/>
      <c r="C73" s="262" t="str">
        <f>IFERROR((C72/C71)," ")</f>
        <v xml:space="preserve"> </v>
      </c>
      <c r="D73" s="262" t="str">
        <f t="shared" ref="D73" si="43">IFERROR((D72/D71)," ")</f>
        <v xml:space="preserve"> </v>
      </c>
      <c r="E73" s="262" t="str">
        <f t="shared" ref="E73" si="44">IFERROR((E72/E71)," ")</f>
        <v xml:space="preserve"> </v>
      </c>
      <c r="F73" s="262" t="str">
        <f t="shared" ref="F73" si="45">IFERROR((F72/F71)," ")</f>
        <v xml:space="preserve"> </v>
      </c>
    </row>
    <row r="74" spans="1:7" s="68" customFormat="1" ht="18.75" thickTop="1" x14ac:dyDescent="0.35">
      <c r="A74" s="316" t="s">
        <v>47</v>
      </c>
      <c r="B74" s="316"/>
      <c r="C74" s="316"/>
      <c r="D74" s="316"/>
      <c r="E74" s="316"/>
      <c r="F74" s="316"/>
    </row>
    <row r="75" spans="1:7" s="68" customFormat="1" ht="27" x14ac:dyDescent="0.3">
      <c r="A75" s="11"/>
      <c r="B75" s="12" t="s">
        <v>32</v>
      </c>
      <c r="C75" s="12" t="str">
        <f>"Coût annuel estimé      "&amp;C$5</f>
        <v>Coût annuel estimé      Ie1'</v>
      </c>
      <c r="D75" s="12" t="str">
        <f>"Coût annuel estimé      "&amp;D$5</f>
        <v>Coût annuel estimé      Ie2'</v>
      </c>
      <c r="E75" s="12" t="str">
        <f>"Coût annuel estimé      "&amp;E$5</f>
        <v>Coût annuel estimé      If1'</v>
      </c>
      <c r="F75" s="12" t="str">
        <f>"Coût annuel estimé      "&amp;F$5</f>
        <v>Coût annuel estimé      If2'</v>
      </c>
    </row>
    <row r="76" spans="1:7" s="68" customFormat="1" x14ac:dyDescent="0.3">
      <c r="A76" s="176" t="s">
        <v>31</v>
      </c>
      <c r="C76" s="254">
        <f>SUM(C77:C79)</f>
        <v>0</v>
      </c>
      <c r="D76" s="254">
        <f t="shared" ref="D76" si="46">SUM(D77:D79)</f>
        <v>0</v>
      </c>
      <c r="E76" s="254">
        <f t="shared" ref="E76" si="47">SUM(E77:E79)</f>
        <v>0</v>
      </c>
      <c r="F76" s="254">
        <f t="shared" ref="F76" si="48">SUM(F77:F79)</f>
        <v>0</v>
      </c>
    </row>
    <row r="77" spans="1:7" s="68" customFormat="1" x14ac:dyDescent="0.3">
      <c r="A77" s="178" t="s">
        <v>12</v>
      </c>
      <c r="B77" s="252">
        <f>'TAB4'!C76</f>
        <v>0</v>
      </c>
      <c r="C77" s="254">
        <f>$B77*C$11*12</f>
        <v>0</v>
      </c>
      <c r="D77" s="254">
        <f t="shared" ref="D77:F77" si="49">$B77*D$11*12</f>
        <v>0</v>
      </c>
      <c r="E77" s="254">
        <f t="shared" si="49"/>
        <v>0</v>
      </c>
      <c r="F77" s="254">
        <f t="shared" si="49"/>
        <v>0</v>
      </c>
    </row>
    <row r="78" spans="1:7" s="68" customFormat="1" x14ac:dyDescent="0.3">
      <c r="A78" s="178" t="s">
        <v>14</v>
      </c>
      <c r="B78" s="254">
        <f>'TAB4'!C78</f>
        <v>0</v>
      </c>
      <c r="C78" s="254">
        <f>B78</f>
        <v>0</v>
      </c>
      <c r="D78" s="254">
        <f t="shared" ref="D78:F78" si="50">C78</f>
        <v>0</v>
      </c>
      <c r="E78" s="254">
        <f t="shared" si="50"/>
        <v>0</v>
      </c>
      <c r="F78" s="254">
        <f t="shared" si="50"/>
        <v>0</v>
      </c>
    </row>
    <row r="79" spans="1:7" s="68" customFormat="1" x14ac:dyDescent="0.3">
      <c r="A79" s="178" t="s">
        <v>159</v>
      </c>
      <c r="B79" s="252"/>
      <c r="C79" s="254">
        <f>SUM(C80:C81)</f>
        <v>0</v>
      </c>
      <c r="D79" s="254">
        <f t="shared" ref="D79" si="51">SUM(D80:D81)</f>
        <v>0</v>
      </c>
      <c r="E79" s="254">
        <f t="shared" ref="E79" si="52">SUM(E80:E81)</f>
        <v>0</v>
      </c>
      <c r="F79" s="254">
        <f t="shared" ref="F79" si="53">SUM(F80:F81)</f>
        <v>0</v>
      </c>
    </row>
    <row r="80" spans="1:7" s="68" customFormat="1" x14ac:dyDescent="0.3">
      <c r="A80" s="179" t="s">
        <v>22</v>
      </c>
      <c r="B80" s="252">
        <f>'TAB4'!C81</f>
        <v>0</v>
      </c>
      <c r="C80" s="255">
        <f>$B80*C$6</f>
        <v>0</v>
      </c>
      <c r="D80" s="255">
        <f t="shared" ref="D80:F80" si="54">$B80*D$6</f>
        <v>0</v>
      </c>
      <c r="E80" s="255">
        <f t="shared" si="54"/>
        <v>0</v>
      </c>
      <c r="F80" s="255">
        <f t="shared" si="54"/>
        <v>0</v>
      </c>
    </row>
    <row r="81" spans="1:7" s="68" customFormat="1" x14ac:dyDescent="0.3">
      <c r="A81" s="179" t="s">
        <v>16</v>
      </c>
      <c r="B81" s="252">
        <f>'TAB4'!C82</f>
        <v>0</v>
      </c>
      <c r="C81" s="255">
        <f>$B81*C$7</f>
        <v>0</v>
      </c>
      <c r="D81" s="255">
        <f t="shared" ref="D81:F81" si="55">$B81*D$7</f>
        <v>0</v>
      </c>
      <c r="E81" s="255">
        <f t="shared" si="55"/>
        <v>0</v>
      </c>
      <c r="F81" s="255">
        <f t="shared" si="55"/>
        <v>0</v>
      </c>
    </row>
    <row r="82" spans="1:7" s="68" customFormat="1" x14ac:dyDescent="0.3">
      <c r="A82" s="59" t="s">
        <v>21</v>
      </c>
      <c r="B82" s="252">
        <f>'TAB4'!C84</f>
        <v>0</v>
      </c>
      <c r="C82" s="255">
        <f>$B82*C$10</f>
        <v>0</v>
      </c>
      <c r="D82" s="255">
        <f t="shared" ref="D82:F82" si="56">$B82*D$10</f>
        <v>0</v>
      </c>
      <c r="E82" s="255">
        <f t="shared" si="56"/>
        <v>0</v>
      </c>
      <c r="F82" s="255">
        <f t="shared" si="56"/>
        <v>0</v>
      </c>
    </row>
    <row r="83" spans="1:7" s="68" customFormat="1" x14ac:dyDescent="0.3">
      <c r="A83" s="59" t="s">
        <v>19</v>
      </c>
      <c r="B83" s="252"/>
      <c r="C83" s="255">
        <f>SUM(C84:C86)</f>
        <v>0</v>
      </c>
      <c r="D83" s="255">
        <f t="shared" ref="D83" si="57">SUM(D84:D86)</f>
        <v>0</v>
      </c>
      <c r="E83" s="255">
        <f t="shared" ref="E83" si="58">SUM(E84:E86)</f>
        <v>0</v>
      </c>
      <c r="F83" s="255">
        <f t="shared" ref="F83" si="59">SUM(F84:F86)</f>
        <v>0</v>
      </c>
    </row>
    <row r="84" spans="1:7" s="68" customFormat="1" x14ac:dyDescent="0.3">
      <c r="A84" s="62" t="s">
        <v>4</v>
      </c>
      <c r="B84" s="252">
        <f>'TAB4'!C86</f>
        <v>0</v>
      </c>
      <c r="C84" s="255">
        <f>$B84*C$10</f>
        <v>0</v>
      </c>
      <c r="D84" s="255">
        <f t="shared" ref="D84:F87" si="60">$B84*D$10</f>
        <v>0</v>
      </c>
      <c r="E84" s="255">
        <f t="shared" si="60"/>
        <v>0</v>
      </c>
      <c r="F84" s="255">
        <f t="shared" si="60"/>
        <v>0</v>
      </c>
      <c r="G84" s="174"/>
    </row>
    <row r="85" spans="1:7" s="68" customFormat="1" x14ac:dyDescent="0.3">
      <c r="A85" s="62" t="s">
        <v>17</v>
      </c>
      <c r="B85" s="252">
        <f>'TAB4'!C87</f>
        <v>0</v>
      </c>
      <c r="C85" s="255">
        <f>$B85*C$10</f>
        <v>0</v>
      </c>
      <c r="D85" s="255">
        <f t="shared" si="60"/>
        <v>0</v>
      </c>
      <c r="E85" s="255">
        <f t="shared" si="60"/>
        <v>0</v>
      </c>
      <c r="F85" s="255">
        <f t="shared" si="60"/>
        <v>0</v>
      </c>
      <c r="G85" s="174"/>
    </row>
    <row r="86" spans="1:7" s="68" customFormat="1" x14ac:dyDescent="0.3">
      <c r="A86" s="62" t="s">
        <v>67</v>
      </c>
      <c r="B86" s="252">
        <f>'TAB4'!C88</f>
        <v>0</v>
      </c>
      <c r="C86" s="255">
        <f>$B86*C$10</f>
        <v>0</v>
      </c>
      <c r="D86" s="255">
        <f t="shared" si="60"/>
        <v>0</v>
      </c>
      <c r="E86" s="255">
        <f t="shared" si="60"/>
        <v>0</v>
      </c>
      <c r="F86" s="255">
        <f t="shared" si="60"/>
        <v>0</v>
      </c>
      <c r="G86" s="174"/>
    </row>
    <row r="87" spans="1:7" s="68" customFormat="1" x14ac:dyDescent="0.3">
      <c r="A87" s="59" t="s">
        <v>23</v>
      </c>
      <c r="B87" s="252">
        <f>'TAB4'!C89</f>
        <v>0</v>
      </c>
      <c r="C87" s="255">
        <f>$B87*C$10</f>
        <v>0</v>
      </c>
      <c r="D87" s="255">
        <f t="shared" si="60"/>
        <v>0</v>
      </c>
      <c r="E87" s="255">
        <f t="shared" si="60"/>
        <v>0</v>
      </c>
      <c r="F87" s="255">
        <f t="shared" si="60"/>
        <v>0</v>
      </c>
    </row>
    <row r="88" spans="1:7" s="68" customFormat="1" x14ac:dyDescent="0.3">
      <c r="A88" s="59" t="s">
        <v>18</v>
      </c>
      <c r="B88" s="252">
        <f>'TAB4'!C90</f>
        <v>0</v>
      </c>
      <c r="C88" s="255">
        <f>$B88*C$13</f>
        <v>0</v>
      </c>
      <c r="D88" s="255">
        <f>$B88*D$13</f>
        <v>0</v>
      </c>
      <c r="E88" s="255">
        <f>$B88*E$13</f>
        <v>0</v>
      </c>
      <c r="F88" s="255">
        <f>$B88*F$13</f>
        <v>0</v>
      </c>
    </row>
    <row r="89" spans="1:7" s="68" customFormat="1" x14ac:dyDescent="0.3"/>
    <row r="90" spans="1:7" s="68" customFormat="1" x14ac:dyDescent="0.3">
      <c r="A90" s="15" t="s">
        <v>33</v>
      </c>
      <c r="B90" s="15"/>
      <c r="C90" s="256">
        <f>SUM(C76,C82,C83,C87,C88)</f>
        <v>0</v>
      </c>
      <c r="D90" s="256">
        <f>SUM(D76,D82,D83,D87,D88)</f>
        <v>0</v>
      </c>
      <c r="E90" s="256">
        <f>SUM(E76,E82,E83,E87,E88)</f>
        <v>0</v>
      </c>
      <c r="F90" s="256">
        <f>SUM(F76,F82,F83,F87,F88)</f>
        <v>0</v>
      </c>
    </row>
    <row r="91" spans="1:7" x14ac:dyDescent="0.3">
      <c r="A91" s="25" t="s">
        <v>55</v>
      </c>
      <c r="B91" s="7"/>
      <c r="C91" s="255">
        <f>C70</f>
        <v>0</v>
      </c>
      <c r="D91" s="255">
        <f>D70</f>
        <v>0</v>
      </c>
      <c r="E91" s="255">
        <f>E70</f>
        <v>0</v>
      </c>
      <c r="F91" s="255">
        <f>F70</f>
        <v>0</v>
      </c>
    </row>
    <row r="92" spans="1:7" s="68" customFormat="1" x14ac:dyDescent="0.3">
      <c r="A92" s="259" t="s">
        <v>51</v>
      </c>
      <c r="B92" s="260"/>
      <c r="C92" s="261">
        <f>C90-C91</f>
        <v>0</v>
      </c>
      <c r="D92" s="261">
        <f>D90-D91</f>
        <v>0</v>
      </c>
      <c r="E92" s="261">
        <f>E90-E91</f>
        <v>0</v>
      </c>
      <c r="F92" s="261">
        <f>F90-F91</f>
        <v>0</v>
      </c>
    </row>
    <row r="93" spans="1:7" s="68" customFormat="1" ht="14.25" thickBot="1" x14ac:dyDescent="0.35">
      <c r="A93" s="181" t="s">
        <v>339</v>
      </c>
      <c r="B93" s="182"/>
      <c r="C93" s="262" t="str">
        <f>IFERROR((C92/C91)," ")</f>
        <v xml:space="preserve"> </v>
      </c>
      <c r="D93" s="262" t="str">
        <f t="shared" ref="D93" si="61">IFERROR((D92/D91)," ")</f>
        <v xml:space="preserve"> </v>
      </c>
      <c r="E93" s="262" t="str">
        <f t="shared" ref="E93" si="62">IFERROR((E92/E91)," ")</f>
        <v xml:space="preserve"> </v>
      </c>
      <c r="F93" s="262" t="str">
        <f t="shared" ref="F93" si="63">IFERROR((F92/F91)," ")</f>
        <v xml:space="preserve"> </v>
      </c>
    </row>
    <row r="94" spans="1:7" s="68" customFormat="1" ht="18.75" thickTop="1" x14ac:dyDescent="0.35">
      <c r="A94" s="316" t="s">
        <v>46</v>
      </c>
      <c r="B94" s="316"/>
      <c r="C94" s="316"/>
      <c r="D94" s="316"/>
      <c r="E94" s="316"/>
      <c r="F94" s="316"/>
    </row>
    <row r="95" spans="1:7" s="68" customFormat="1" ht="27" x14ac:dyDescent="0.3">
      <c r="A95" s="11"/>
      <c r="B95" s="12" t="s">
        <v>32</v>
      </c>
      <c r="C95" s="12" t="str">
        <f>"Coût annuel estimé      "&amp;C$5</f>
        <v>Coût annuel estimé      Ie1'</v>
      </c>
      <c r="D95" s="12" t="str">
        <f>"Coût annuel estimé      "&amp;D$5</f>
        <v>Coût annuel estimé      Ie2'</v>
      </c>
      <c r="E95" s="12" t="str">
        <f>"Coût annuel estimé      "&amp;E$5</f>
        <v>Coût annuel estimé      If1'</v>
      </c>
      <c r="F95" s="12" t="str">
        <f>"Coût annuel estimé      "&amp;F$5</f>
        <v>Coût annuel estimé      If2'</v>
      </c>
    </row>
    <row r="96" spans="1:7" s="68" customFormat="1" x14ac:dyDescent="0.3">
      <c r="A96" s="176" t="s">
        <v>31</v>
      </c>
      <c r="C96" s="254">
        <f>SUM(C97:C99)</f>
        <v>0</v>
      </c>
      <c r="D96" s="254">
        <f t="shared" ref="D96" si="64">SUM(D97:D99)</f>
        <v>0</v>
      </c>
      <c r="E96" s="254">
        <f t="shared" ref="E96" si="65">SUM(E97:E99)</f>
        <v>0</v>
      </c>
      <c r="F96" s="254">
        <f t="shared" ref="F96" si="66">SUM(F97:F99)</f>
        <v>0</v>
      </c>
    </row>
    <row r="97" spans="1:7" s="68" customFormat="1" x14ac:dyDescent="0.3">
      <c r="A97" s="178" t="s">
        <v>12</v>
      </c>
      <c r="B97" s="252">
        <f>'TAB4'!C98</f>
        <v>0</v>
      </c>
      <c r="C97" s="254">
        <f>$B97*C$11*12</f>
        <v>0</v>
      </c>
      <c r="D97" s="254">
        <f t="shared" ref="D97:E97" si="67">$B97*D$11*12</f>
        <v>0</v>
      </c>
      <c r="E97" s="254">
        <f t="shared" si="67"/>
        <v>0</v>
      </c>
      <c r="F97" s="254">
        <f>$B97*F$11*12</f>
        <v>0</v>
      </c>
    </row>
    <row r="98" spans="1:7" s="68" customFormat="1" x14ac:dyDescent="0.3">
      <c r="A98" s="178" t="s">
        <v>14</v>
      </c>
      <c r="B98" s="254">
        <f>'TAB4'!C100</f>
        <v>0</v>
      </c>
      <c r="C98" s="254">
        <f>B98</f>
        <v>0</v>
      </c>
      <c r="D98" s="254">
        <f t="shared" ref="D98:F98" si="68">C98</f>
        <v>0</v>
      </c>
      <c r="E98" s="254">
        <f t="shared" si="68"/>
        <v>0</v>
      </c>
      <c r="F98" s="254">
        <f t="shared" si="68"/>
        <v>0</v>
      </c>
    </row>
    <row r="99" spans="1:7" s="68" customFormat="1" x14ac:dyDescent="0.3">
      <c r="A99" s="178" t="s">
        <v>159</v>
      </c>
      <c r="B99" s="252"/>
      <c r="C99" s="254">
        <f>SUM(C100:C101)</f>
        <v>0</v>
      </c>
      <c r="D99" s="254">
        <f t="shared" ref="D99" si="69">SUM(D100:D101)</f>
        <v>0</v>
      </c>
      <c r="E99" s="254">
        <f t="shared" ref="E99" si="70">SUM(E100:E101)</f>
        <v>0</v>
      </c>
      <c r="F99" s="254">
        <f t="shared" ref="F99" si="71">SUM(F100:F101)</f>
        <v>0</v>
      </c>
    </row>
    <row r="100" spans="1:7" s="68" customFormat="1" x14ac:dyDescent="0.3">
      <c r="A100" s="179" t="s">
        <v>22</v>
      </c>
      <c r="B100" s="252">
        <f>'TAB4'!C103</f>
        <v>0</v>
      </c>
      <c r="C100" s="255">
        <f>$B100*C$6</f>
        <v>0</v>
      </c>
      <c r="D100" s="255">
        <f t="shared" ref="D100:F100" si="72">$B100*D$6</f>
        <v>0</v>
      </c>
      <c r="E100" s="255">
        <f t="shared" si="72"/>
        <v>0</v>
      </c>
      <c r="F100" s="255">
        <f t="shared" si="72"/>
        <v>0</v>
      </c>
    </row>
    <row r="101" spans="1:7" s="68" customFormat="1" x14ac:dyDescent="0.3">
      <c r="A101" s="179" t="s">
        <v>16</v>
      </c>
      <c r="B101" s="252">
        <f>'TAB4'!C104</f>
        <v>0</v>
      </c>
      <c r="C101" s="255">
        <f>$B101*C$7</f>
        <v>0</v>
      </c>
      <c r="D101" s="255">
        <f t="shared" ref="D101:F101" si="73">$B101*D$7</f>
        <v>0</v>
      </c>
      <c r="E101" s="255">
        <f t="shared" si="73"/>
        <v>0</v>
      </c>
      <c r="F101" s="255">
        <f t="shared" si="73"/>
        <v>0</v>
      </c>
    </row>
    <row r="102" spans="1:7" s="68" customFormat="1" x14ac:dyDescent="0.3">
      <c r="A102" s="59" t="s">
        <v>21</v>
      </c>
      <c r="B102" s="252">
        <f>'TAB4'!C106</f>
        <v>0</v>
      </c>
      <c r="C102" s="255">
        <f>$B102*C$10</f>
        <v>0</v>
      </c>
      <c r="D102" s="255">
        <f t="shared" ref="D102:F102" si="74">$B102*D$10</f>
        <v>0</v>
      </c>
      <c r="E102" s="255">
        <f t="shared" si="74"/>
        <v>0</v>
      </c>
      <c r="F102" s="255">
        <f t="shared" si="74"/>
        <v>0</v>
      </c>
    </row>
    <row r="103" spans="1:7" s="68" customFormat="1" x14ac:dyDescent="0.3">
      <c r="A103" s="59" t="s">
        <v>19</v>
      </c>
      <c r="B103" s="252"/>
      <c r="C103" s="255">
        <f>SUM(C104:C106)</f>
        <v>0</v>
      </c>
      <c r="D103" s="255">
        <f t="shared" ref="D103" si="75">SUM(D104:D106)</f>
        <v>0</v>
      </c>
      <c r="E103" s="255">
        <f t="shared" ref="E103" si="76">SUM(E104:E106)</f>
        <v>0</v>
      </c>
      <c r="F103" s="255">
        <f t="shared" ref="F103" si="77">SUM(F104:F106)</f>
        <v>0</v>
      </c>
    </row>
    <row r="104" spans="1:7" s="68" customFormat="1" x14ac:dyDescent="0.3">
      <c r="A104" s="62" t="s">
        <v>4</v>
      </c>
      <c r="B104" s="252">
        <f>'TAB4'!C108</f>
        <v>0</v>
      </c>
      <c r="C104" s="255">
        <f>$B104*C$10</f>
        <v>0</v>
      </c>
      <c r="D104" s="255">
        <f t="shared" ref="D104:F107" si="78">$B104*D$10</f>
        <v>0</v>
      </c>
      <c r="E104" s="255">
        <f t="shared" si="78"/>
        <v>0</v>
      </c>
      <c r="F104" s="255">
        <f t="shared" si="78"/>
        <v>0</v>
      </c>
      <c r="G104" s="174"/>
    </row>
    <row r="105" spans="1:7" s="68" customFormat="1" x14ac:dyDescent="0.3">
      <c r="A105" s="62" t="s">
        <v>17</v>
      </c>
      <c r="B105" s="252">
        <f>'TAB4'!C109</f>
        <v>0</v>
      </c>
      <c r="C105" s="255">
        <f>$B105*C$10</f>
        <v>0</v>
      </c>
      <c r="D105" s="255">
        <f t="shared" si="78"/>
        <v>0</v>
      </c>
      <c r="E105" s="255">
        <f t="shared" si="78"/>
        <v>0</v>
      </c>
      <c r="F105" s="255">
        <f t="shared" si="78"/>
        <v>0</v>
      </c>
      <c r="G105" s="174"/>
    </row>
    <row r="106" spans="1:7" s="68" customFormat="1" x14ac:dyDescent="0.3">
      <c r="A106" s="62" t="s">
        <v>67</v>
      </c>
      <c r="B106" s="252">
        <f>'TAB4'!C110</f>
        <v>0</v>
      </c>
      <c r="C106" s="255">
        <f>$B106*C$10</f>
        <v>0</v>
      </c>
      <c r="D106" s="255">
        <f t="shared" si="78"/>
        <v>0</v>
      </c>
      <c r="E106" s="255">
        <f t="shared" si="78"/>
        <v>0</v>
      </c>
      <c r="F106" s="255">
        <f t="shared" si="78"/>
        <v>0</v>
      </c>
      <c r="G106" s="174"/>
    </row>
    <row r="107" spans="1:7" s="68" customFormat="1" x14ac:dyDescent="0.3">
      <c r="A107" s="59" t="s">
        <v>23</v>
      </c>
      <c r="B107" s="252">
        <f>'TAB4'!C111</f>
        <v>0</v>
      </c>
      <c r="C107" s="255">
        <f>$B107*C$10</f>
        <v>0</v>
      </c>
      <c r="D107" s="255">
        <f t="shared" si="78"/>
        <v>0</v>
      </c>
      <c r="E107" s="255">
        <f t="shared" si="78"/>
        <v>0</v>
      </c>
      <c r="F107" s="255">
        <f t="shared" si="78"/>
        <v>0</v>
      </c>
    </row>
    <row r="108" spans="1:7" s="68" customFormat="1" x14ac:dyDescent="0.3">
      <c r="A108" s="59" t="s">
        <v>18</v>
      </c>
      <c r="B108" s="252">
        <f>'TAB4'!C112</f>
        <v>0</v>
      </c>
      <c r="C108" s="255">
        <f>$B108*C$13</f>
        <v>0</v>
      </c>
      <c r="D108" s="255">
        <f>$B108*D$13</f>
        <v>0</v>
      </c>
      <c r="E108" s="255">
        <f>$B108*E$13</f>
        <v>0</v>
      </c>
      <c r="F108" s="255">
        <f>$B108*F$13</f>
        <v>0</v>
      </c>
    </row>
    <row r="109" spans="1:7" s="68" customFormat="1" x14ac:dyDescent="0.3"/>
    <row r="110" spans="1:7" s="68" customFormat="1" x14ac:dyDescent="0.3">
      <c r="A110" s="15" t="s">
        <v>33</v>
      </c>
      <c r="B110" s="15"/>
      <c r="C110" s="256">
        <f>SUM(C96,C102,C103,C107,C108)</f>
        <v>0</v>
      </c>
      <c r="D110" s="256">
        <f>SUM(D96,D102,D103,D107,D108)</f>
        <v>0</v>
      </c>
      <c r="E110" s="256">
        <f>SUM(E96,E102,E103,E107,E108)</f>
        <v>0</v>
      </c>
      <c r="F110" s="256">
        <f>SUM(F96,F102,F103,F107,F108)</f>
        <v>0</v>
      </c>
    </row>
    <row r="111" spans="1:7" x14ac:dyDescent="0.3">
      <c r="A111" s="25" t="s">
        <v>54</v>
      </c>
      <c r="B111" s="7"/>
      <c r="C111" s="255">
        <f>C90</f>
        <v>0</v>
      </c>
      <c r="D111" s="255">
        <f>D90</f>
        <v>0</v>
      </c>
      <c r="E111" s="255">
        <f>E90</f>
        <v>0</v>
      </c>
      <c r="F111" s="255">
        <f>F90</f>
        <v>0</v>
      </c>
    </row>
    <row r="112" spans="1:7" s="68" customFormat="1" x14ac:dyDescent="0.3">
      <c r="A112" s="259" t="s">
        <v>53</v>
      </c>
      <c r="B112" s="260"/>
      <c r="C112" s="261">
        <f>C110-C111</f>
        <v>0</v>
      </c>
      <c r="D112" s="261">
        <f>D110-D111</f>
        <v>0</v>
      </c>
      <c r="E112" s="261">
        <f>E110-E111</f>
        <v>0</v>
      </c>
      <c r="F112" s="261">
        <f>F110-F111</f>
        <v>0</v>
      </c>
    </row>
    <row r="113" spans="1:6" s="68" customFormat="1" ht="14.25" thickBot="1" x14ac:dyDescent="0.35">
      <c r="A113" s="181" t="s">
        <v>340</v>
      </c>
      <c r="B113" s="182"/>
      <c r="C113" s="262" t="str">
        <f>IFERROR((C112/C111)," ")</f>
        <v xml:space="preserve"> </v>
      </c>
      <c r="D113" s="262" t="str">
        <f t="shared" ref="D113" si="79">IFERROR((D112/D111)," ")</f>
        <v xml:space="preserve"> </v>
      </c>
      <c r="E113" s="262" t="str">
        <f t="shared" ref="E113" si="80">IFERROR((E112/E111)," ")</f>
        <v xml:space="preserve"> </v>
      </c>
      <c r="F113" s="262" t="str">
        <f t="shared" ref="F113" si="81">IFERROR((F112/F111)," ")</f>
        <v xml:space="preserve"> </v>
      </c>
    </row>
    <row r="114" spans="1:6" s="68" customFormat="1" ht="14.25" thickTop="1" x14ac:dyDescent="0.3"/>
    <row r="115" spans="1:6" s="68" customFormat="1" x14ac:dyDescent="0.3"/>
    <row r="116" spans="1:6" s="68" customFormat="1" x14ac:dyDescent="0.3"/>
    <row r="117" spans="1:6" s="68" customFormat="1" x14ac:dyDescent="0.3"/>
    <row r="118" spans="1:6" s="68" customFormat="1" x14ac:dyDescent="0.3"/>
    <row r="119" spans="1:6" s="68" customFormat="1" x14ac:dyDescent="0.3"/>
    <row r="120" spans="1:6" s="68" customFormat="1" x14ac:dyDescent="0.3"/>
    <row r="121" spans="1:6" s="68" customFormat="1" x14ac:dyDescent="0.3"/>
    <row r="122" spans="1:6" s="68" customFormat="1" x14ac:dyDescent="0.3"/>
    <row r="123" spans="1:6" s="68" customFormat="1" x14ac:dyDescent="0.3"/>
    <row r="124" spans="1:6" s="68" customFormat="1" x14ac:dyDescent="0.3"/>
    <row r="125" spans="1:6" s="68" customFormat="1" x14ac:dyDescent="0.3"/>
    <row r="126" spans="1:6" s="68" customFormat="1" x14ac:dyDescent="0.3"/>
    <row r="127" spans="1:6" s="68" customFormat="1" x14ac:dyDescent="0.3"/>
  </sheetData>
  <mergeCells count="6">
    <mergeCell ref="A34:F34"/>
    <mergeCell ref="A54:F54"/>
    <mergeCell ref="A74:F74"/>
    <mergeCell ref="A94:F94"/>
    <mergeCell ref="A5:B5"/>
    <mergeCell ref="A14:F14"/>
  </mergeCells>
  <conditionalFormatting sqref="C31:F31">
    <cfRule type="containsText" dxfId="31" priority="7" operator="containsText" text="ntitulé">
      <formula>NOT(ISERROR(SEARCH("ntitulé",C31)))</formula>
    </cfRule>
    <cfRule type="containsBlanks" dxfId="30" priority="8">
      <formula>LEN(TRIM(C31))=0</formula>
    </cfRule>
  </conditionalFormatting>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115"/>
  <sheetViews>
    <sheetView topLeftCell="A79" zoomScaleNormal="100" workbookViewId="0">
      <selection activeCell="K108" sqref="K108"/>
    </sheetView>
  </sheetViews>
  <sheetFormatPr baseColWidth="10" defaultColWidth="8.85546875" defaultRowHeight="15" x14ac:dyDescent="0.3"/>
  <cols>
    <col min="1" max="1" width="38.28515625" style="185" bestFit="1" customWidth="1"/>
    <col min="2" max="2" width="15.85546875" style="1" customWidth="1"/>
    <col min="3" max="8" width="16.5703125" style="1" customWidth="1"/>
    <col min="9" max="16384" width="8.85546875" style="1"/>
  </cols>
  <sheetData>
    <row r="3" spans="1:8" ht="29.45" customHeight="1" x14ac:dyDescent="0.3">
      <c r="A3" s="41" t="str">
        <f>TAB00!B56&amp;" : "&amp;TAB00!C56</f>
        <v>TAB7.2 : Simulations des coûts de distribution pour les clients-type - niveau MT</v>
      </c>
      <c r="B3" s="36"/>
      <c r="C3" s="36"/>
      <c r="D3" s="36"/>
      <c r="E3" s="36"/>
      <c r="F3" s="36"/>
      <c r="G3" s="36"/>
      <c r="H3" s="36"/>
    </row>
    <row r="5" spans="1:8" x14ac:dyDescent="0.3">
      <c r="A5" s="317" t="s">
        <v>24</v>
      </c>
      <c r="B5" s="318"/>
      <c r="C5" s="225" t="s">
        <v>322</v>
      </c>
      <c r="D5" s="225" t="s">
        <v>323</v>
      </c>
      <c r="E5" s="225" t="s">
        <v>324</v>
      </c>
      <c r="F5" s="225" t="s">
        <v>325</v>
      </c>
      <c r="G5" s="225" t="s">
        <v>326</v>
      </c>
      <c r="H5" s="225" t="s">
        <v>327</v>
      </c>
    </row>
    <row r="6" spans="1:8" s="7" customFormat="1" ht="13.5" x14ac:dyDescent="0.3">
      <c r="A6" s="317" t="s">
        <v>98</v>
      </c>
      <c r="B6" s="318"/>
      <c r="C6" s="225" t="s">
        <v>92</v>
      </c>
      <c r="D6" s="225" t="s">
        <v>93</v>
      </c>
      <c r="E6" s="225" t="s">
        <v>94</v>
      </c>
      <c r="F6" s="225" t="s">
        <v>95</v>
      </c>
      <c r="G6" s="225" t="s">
        <v>96</v>
      </c>
      <c r="H6" s="225" t="s">
        <v>97</v>
      </c>
    </row>
    <row r="7" spans="1:8" s="7" customFormat="1" ht="13.5" x14ac:dyDescent="0.3">
      <c r="A7" s="68" t="s">
        <v>221</v>
      </c>
      <c r="B7" s="68"/>
      <c r="C7" s="174">
        <v>30000</v>
      </c>
      <c r="D7" s="174">
        <v>50000</v>
      </c>
      <c r="E7" s="174">
        <v>160000</v>
      </c>
      <c r="F7" s="174">
        <v>1250000</v>
      </c>
      <c r="G7" s="174">
        <v>2000000</v>
      </c>
      <c r="H7" s="174">
        <v>10000000</v>
      </c>
    </row>
    <row r="8" spans="1:8" s="4" customFormat="1" ht="13.5" x14ac:dyDescent="0.3">
      <c r="A8" s="68" t="s">
        <v>26</v>
      </c>
      <c r="B8" s="68"/>
      <c r="C8" s="174">
        <v>0</v>
      </c>
      <c r="D8" s="174">
        <v>0</v>
      </c>
      <c r="E8" s="174">
        <v>0</v>
      </c>
      <c r="F8" s="174">
        <v>0</v>
      </c>
      <c r="G8" s="174">
        <v>0</v>
      </c>
      <c r="H8" s="174">
        <v>0</v>
      </c>
    </row>
    <row r="9" spans="1:8" s="4" customFormat="1" ht="13.5" x14ac:dyDescent="0.3">
      <c r="A9" s="68" t="s">
        <v>27</v>
      </c>
      <c r="B9" s="68"/>
      <c r="C9" s="174">
        <v>0</v>
      </c>
      <c r="D9" s="174">
        <v>0</v>
      </c>
      <c r="E9" s="174">
        <v>0</v>
      </c>
      <c r="F9" s="174">
        <v>0</v>
      </c>
      <c r="G9" s="174">
        <v>0</v>
      </c>
      <c r="H9" s="174">
        <v>0</v>
      </c>
    </row>
    <row r="10" spans="1:8" s="4" customFormat="1" ht="13.5" x14ac:dyDescent="0.3">
      <c r="A10" s="68" t="s">
        <v>28</v>
      </c>
      <c r="B10" s="68"/>
      <c r="C10" s="174">
        <v>0</v>
      </c>
      <c r="D10" s="174">
        <v>0</v>
      </c>
      <c r="E10" s="174">
        <v>0</v>
      </c>
      <c r="F10" s="174">
        <v>0</v>
      </c>
      <c r="G10" s="174">
        <v>0</v>
      </c>
      <c r="H10" s="174">
        <v>0</v>
      </c>
    </row>
    <row r="11" spans="1:8" s="4" customFormat="1" ht="13.5" x14ac:dyDescent="0.3">
      <c r="A11" s="68" t="s">
        <v>29</v>
      </c>
      <c r="B11" s="68"/>
      <c r="C11" s="174">
        <v>30000</v>
      </c>
      <c r="D11" s="174">
        <v>50000</v>
      </c>
      <c r="E11" s="174">
        <v>160000</v>
      </c>
      <c r="F11" s="174">
        <v>1250000</v>
      </c>
      <c r="G11" s="174">
        <v>2000000</v>
      </c>
      <c r="H11" s="174">
        <v>10000000</v>
      </c>
    </row>
    <row r="12" spans="1:8" s="4" customFormat="1" ht="13.5" x14ac:dyDescent="0.3">
      <c r="A12" s="13" t="s">
        <v>311</v>
      </c>
      <c r="B12" s="68"/>
      <c r="C12" s="228">
        <v>5.9</v>
      </c>
      <c r="D12" s="228">
        <v>9.8000000000000007</v>
      </c>
      <c r="E12" s="228">
        <v>31.4</v>
      </c>
      <c r="F12" s="228">
        <v>245</v>
      </c>
      <c r="G12" s="228">
        <v>392</v>
      </c>
      <c r="H12" s="228">
        <v>1959.9</v>
      </c>
    </row>
    <row r="13" spans="1:8" s="4" customFormat="1" ht="13.5" x14ac:dyDescent="0.3">
      <c r="A13" s="13" t="s">
        <v>312</v>
      </c>
      <c r="B13" s="68"/>
      <c r="C13" s="228">
        <v>6.5</v>
      </c>
      <c r="D13" s="228">
        <v>10.9</v>
      </c>
      <c r="E13" s="228">
        <v>34.700000000000003</v>
      </c>
      <c r="F13" s="228">
        <v>271.39999999999998</v>
      </c>
      <c r="G13" s="228">
        <v>434.2</v>
      </c>
      <c r="H13" s="228">
        <v>2171</v>
      </c>
    </row>
    <row r="14" spans="1:8" s="4" customFormat="1" ht="13.5" x14ac:dyDescent="0.3">
      <c r="A14" s="68" t="s">
        <v>30</v>
      </c>
      <c r="B14" s="68"/>
      <c r="C14" s="174">
        <v>0</v>
      </c>
      <c r="D14" s="174">
        <v>0</v>
      </c>
      <c r="E14" s="174">
        <v>0</v>
      </c>
      <c r="F14" s="174">
        <v>0</v>
      </c>
      <c r="G14" s="174">
        <v>0</v>
      </c>
      <c r="H14" s="174">
        <v>0</v>
      </c>
    </row>
    <row r="15" spans="1:8" s="68" customFormat="1" ht="18" x14ac:dyDescent="0.35">
      <c r="A15" s="322" t="s">
        <v>37</v>
      </c>
      <c r="B15" s="323"/>
      <c r="C15" s="323"/>
      <c r="D15" s="323"/>
      <c r="E15" s="323"/>
      <c r="F15" s="323"/>
      <c r="G15" s="323"/>
      <c r="H15" s="324"/>
    </row>
    <row r="16" spans="1:8" s="11" customFormat="1" ht="27" x14ac:dyDescent="0.3">
      <c r="B16" s="227" t="s">
        <v>32</v>
      </c>
      <c r="C16" s="227" t="str">
        <f t="shared" ref="C16:H16" si="0">"Coût annuel estimé      "&amp;C$6</f>
        <v>Coût annuel estimé      E1</v>
      </c>
      <c r="D16" s="227" t="str">
        <f t="shared" si="0"/>
        <v>Coût annuel estimé      E2</v>
      </c>
      <c r="E16" s="227" t="str">
        <f t="shared" si="0"/>
        <v>Coût annuel estimé      E3</v>
      </c>
      <c r="F16" s="227" t="str">
        <f t="shared" si="0"/>
        <v>Coût annuel estimé      E4</v>
      </c>
      <c r="G16" s="227" t="str">
        <f t="shared" si="0"/>
        <v>Coût annuel estimé      E5</v>
      </c>
      <c r="H16" s="227" t="str">
        <f t="shared" si="0"/>
        <v>Coût annuel estimé      E6</v>
      </c>
    </row>
    <row r="17" spans="1:8" s="68" customFormat="1" ht="13.5" x14ac:dyDescent="0.3">
      <c r="A17" s="176" t="s">
        <v>31</v>
      </c>
      <c r="C17" s="253">
        <f>SUM(C18:C20)</f>
        <v>0</v>
      </c>
      <c r="D17" s="253">
        <f t="shared" ref="D17:H17" si="1">SUM(D18:D20)</f>
        <v>0</v>
      </c>
      <c r="E17" s="253">
        <f t="shared" si="1"/>
        <v>0</v>
      </c>
      <c r="F17" s="253">
        <f t="shared" si="1"/>
        <v>0</v>
      </c>
      <c r="G17" s="253">
        <f t="shared" si="1"/>
        <v>0</v>
      </c>
      <c r="H17" s="253">
        <f t="shared" si="1"/>
        <v>0</v>
      </c>
    </row>
    <row r="18" spans="1:8" s="68" customFormat="1" ht="13.5" x14ac:dyDescent="0.3">
      <c r="A18" s="178" t="s">
        <v>12</v>
      </c>
      <c r="B18" s="252">
        <f>'TAB4'!F10</f>
        <v>0</v>
      </c>
      <c r="C18" s="254">
        <f>$B18*C$12*12</f>
        <v>0</v>
      </c>
      <c r="D18" s="254">
        <f t="shared" ref="D18:H18" si="2">$B18*D$12*12</f>
        <v>0</v>
      </c>
      <c r="E18" s="254">
        <f t="shared" si="2"/>
        <v>0</v>
      </c>
      <c r="F18" s="254">
        <f>$B18*F$12*12</f>
        <v>0</v>
      </c>
      <c r="G18" s="254">
        <f t="shared" si="2"/>
        <v>0</v>
      </c>
      <c r="H18" s="254">
        <f t="shared" si="2"/>
        <v>0</v>
      </c>
    </row>
    <row r="19" spans="1:8" s="68" customFormat="1" ht="13.5" x14ac:dyDescent="0.3">
      <c r="A19" s="178" t="s">
        <v>14</v>
      </c>
      <c r="B19" s="254">
        <f>'TAB4'!F12</f>
        <v>0</v>
      </c>
      <c r="C19" s="254">
        <f>B19</f>
        <v>0</v>
      </c>
      <c r="D19" s="254">
        <f t="shared" ref="D19:H19" si="3">C19</f>
        <v>0</v>
      </c>
      <c r="E19" s="254">
        <f t="shared" si="3"/>
        <v>0</v>
      </c>
      <c r="F19" s="254">
        <f t="shared" si="3"/>
        <v>0</v>
      </c>
      <c r="G19" s="254">
        <f t="shared" si="3"/>
        <v>0</v>
      </c>
      <c r="H19" s="254">
        <f t="shared" si="3"/>
        <v>0</v>
      </c>
    </row>
    <row r="20" spans="1:8" s="68" customFormat="1" ht="13.5" x14ac:dyDescent="0.3">
      <c r="A20" s="178" t="s">
        <v>159</v>
      </c>
      <c r="B20" s="177"/>
      <c r="C20" s="254">
        <f>SUM(C21:C22)</f>
        <v>0</v>
      </c>
      <c r="D20" s="254">
        <f t="shared" ref="D20:H20" si="4">SUM(D21:D22)</f>
        <v>0</v>
      </c>
      <c r="E20" s="254">
        <f t="shared" si="4"/>
        <v>0</v>
      </c>
      <c r="F20" s="254">
        <f t="shared" si="4"/>
        <v>0</v>
      </c>
      <c r="G20" s="254">
        <f t="shared" si="4"/>
        <v>0</v>
      </c>
      <c r="H20" s="254">
        <f t="shared" si="4"/>
        <v>0</v>
      </c>
    </row>
    <row r="21" spans="1:8" s="68" customFormat="1" ht="13.5" x14ac:dyDescent="0.3">
      <c r="A21" s="179" t="s">
        <v>22</v>
      </c>
      <c r="B21" s="252">
        <f>'TAB4'!F15</f>
        <v>0</v>
      </c>
      <c r="C21" s="255">
        <f t="shared" ref="C21:H21" si="5">$B21*C$7</f>
        <v>0</v>
      </c>
      <c r="D21" s="255">
        <f t="shared" si="5"/>
        <v>0</v>
      </c>
      <c r="E21" s="255">
        <f t="shared" si="5"/>
        <v>0</v>
      </c>
      <c r="F21" s="255">
        <f t="shared" si="5"/>
        <v>0</v>
      </c>
      <c r="G21" s="255">
        <f t="shared" si="5"/>
        <v>0</v>
      </c>
      <c r="H21" s="255">
        <f t="shared" si="5"/>
        <v>0</v>
      </c>
    </row>
    <row r="22" spans="1:8" s="68" customFormat="1" ht="13.5" x14ac:dyDescent="0.3">
      <c r="A22" s="179" t="s">
        <v>16</v>
      </c>
      <c r="B22" s="252">
        <f>'TAB4'!F16</f>
        <v>0</v>
      </c>
      <c r="C22" s="255">
        <f t="shared" ref="C22:H22" si="6">$B22*C$8</f>
        <v>0</v>
      </c>
      <c r="D22" s="255">
        <f t="shared" si="6"/>
        <v>0</v>
      </c>
      <c r="E22" s="255">
        <f t="shared" si="6"/>
        <v>0</v>
      </c>
      <c r="F22" s="255">
        <f t="shared" si="6"/>
        <v>0</v>
      </c>
      <c r="G22" s="255">
        <f t="shared" si="6"/>
        <v>0</v>
      </c>
      <c r="H22" s="255">
        <f t="shared" si="6"/>
        <v>0</v>
      </c>
    </row>
    <row r="23" spans="1:8" s="68" customFormat="1" ht="13.5" x14ac:dyDescent="0.3">
      <c r="A23" s="59" t="s">
        <v>21</v>
      </c>
      <c r="B23" s="252">
        <f>'TAB4'!F18</f>
        <v>0</v>
      </c>
      <c r="C23" s="255">
        <f>$B23*C$11</f>
        <v>0</v>
      </c>
      <c r="D23" s="255">
        <f t="shared" ref="D23:H23" si="7">$B23*D$11</f>
        <v>0</v>
      </c>
      <c r="E23" s="255">
        <f t="shared" si="7"/>
        <v>0</v>
      </c>
      <c r="F23" s="255">
        <f t="shared" si="7"/>
        <v>0</v>
      </c>
      <c r="G23" s="255">
        <f t="shared" si="7"/>
        <v>0</v>
      </c>
      <c r="H23" s="255">
        <f t="shared" si="7"/>
        <v>0</v>
      </c>
    </row>
    <row r="24" spans="1:8" s="68" customFormat="1" ht="13.5" x14ac:dyDescent="0.3">
      <c r="A24" s="59" t="s">
        <v>19</v>
      </c>
      <c r="B24" s="252"/>
      <c r="C24" s="255">
        <f>SUM(C25:C29)</f>
        <v>0</v>
      </c>
      <c r="D24" s="255">
        <f t="shared" ref="D24:H24" si="8">SUM(D25:D29)</f>
        <v>0</v>
      </c>
      <c r="E24" s="255">
        <f t="shared" si="8"/>
        <v>0</v>
      </c>
      <c r="F24" s="255">
        <f t="shared" si="8"/>
        <v>0</v>
      </c>
      <c r="G24" s="255">
        <f t="shared" si="8"/>
        <v>0</v>
      </c>
      <c r="H24" s="255">
        <f t="shared" si="8"/>
        <v>0</v>
      </c>
    </row>
    <row r="25" spans="1:8" s="68" customFormat="1" ht="13.5" x14ac:dyDescent="0.3">
      <c r="A25" s="62" t="s">
        <v>4</v>
      </c>
      <c r="B25" s="252">
        <f>'TAB4'!F20</f>
        <v>0</v>
      </c>
      <c r="C25" s="255">
        <f>$B25*C$11</f>
        <v>0</v>
      </c>
      <c r="D25" s="255">
        <f t="shared" ref="D25:H28" si="9">$B25*D$11</f>
        <v>0</v>
      </c>
      <c r="E25" s="255">
        <f t="shared" si="9"/>
        <v>0</v>
      </c>
      <c r="F25" s="255">
        <f t="shared" si="9"/>
        <v>0</v>
      </c>
      <c r="G25" s="255">
        <f t="shared" si="9"/>
        <v>0</v>
      </c>
      <c r="H25" s="255">
        <f t="shared" si="9"/>
        <v>0</v>
      </c>
    </row>
    <row r="26" spans="1:8" s="68" customFormat="1" ht="13.5" x14ac:dyDescent="0.3">
      <c r="A26" s="62" t="s">
        <v>17</v>
      </c>
      <c r="B26" s="252">
        <f>'TAB4'!F21</f>
        <v>0</v>
      </c>
      <c r="C26" s="255">
        <f>$B26*C$11</f>
        <v>0</v>
      </c>
      <c r="D26" s="255">
        <f t="shared" si="9"/>
        <v>0</v>
      </c>
      <c r="E26" s="255">
        <f t="shared" si="9"/>
        <v>0</v>
      </c>
      <c r="F26" s="255">
        <f t="shared" si="9"/>
        <v>0</v>
      </c>
      <c r="G26" s="255">
        <f t="shared" si="9"/>
        <v>0</v>
      </c>
      <c r="H26" s="255">
        <f t="shared" si="9"/>
        <v>0</v>
      </c>
    </row>
    <row r="27" spans="1:8" s="68" customFormat="1" ht="13.5" x14ac:dyDescent="0.3">
      <c r="A27" s="62" t="s">
        <v>67</v>
      </c>
      <c r="B27" s="252">
        <f>'TAB4'!F22</f>
        <v>0</v>
      </c>
      <c r="C27" s="255">
        <f>$B27*C$11</f>
        <v>0</v>
      </c>
      <c r="D27" s="255">
        <f t="shared" si="9"/>
        <v>0</v>
      </c>
      <c r="E27" s="255">
        <f t="shared" si="9"/>
        <v>0</v>
      </c>
      <c r="F27" s="255">
        <f t="shared" si="9"/>
        <v>0</v>
      </c>
      <c r="G27" s="255">
        <f t="shared" si="9"/>
        <v>0</v>
      </c>
      <c r="H27" s="255">
        <f t="shared" si="9"/>
        <v>0</v>
      </c>
    </row>
    <row r="28" spans="1:8" s="68" customFormat="1" ht="13.5" x14ac:dyDescent="0.3">
      <c r="A28" s="59" t="s">
        <v>23</v>
      </c>
      <c r="B28" s="252">
        <f>'TAB4'!F23</f>
        <v>0</v>
      </c>
      <c r="C28" s="255">
        <f>$B28*C$11</f>
        <v>0</v>
      </c>
      <c r="D28" s="255">
        <f t="shared" si="9"/>
        <v>0</v>
      </c>
      <c r="E28" s="255">
        <f t="shared" si="9"/>
        <v>0</v>
      </c>
      <c r="F28" s="255">
        <f t="shared" si="9"/>
        <v>0</v>
      </c>
      <c r="G28" s="255">
        <f t="shared" si="9"/>
        <v>0</v>
      </c>
      <c r="H28" s="255">
        <f t="shared" si="9"/>
        <v>0</v>
      </c>
    </row>
    <row r="29" spans="1:8" s="68" customFormat="1" ht="13.5" x14ac:dyDescent="0.3">
      <c r="A29" s="59" t="s">
        <v>18</v>
      </c>
      <c r="B29" s="252">
        <f>'TAB4'!F24</f>
        <v>0</v>
      </c>
      <c r="C29" s="255">
        <f t="shared" ref="C29:H29" si="10">$B29*C$14</f>
        <v>0</v>
      </c>
      <c r="D29" s="255">
        <f t="shared" si="10"/>
        <v>0</v>
      </c>
      <c r="E29" s="255">
        <f t="shared" si="10"/>
        <v>0</v>
      </c>
      <c r="F29" s="255">
        <f t="shared" si="10"/>
        <v>0</v>
      </c>
      <c r="G29" s="255">
        <f t="shared" si="10"/>
        <v>0</v>
      </c>
      <c r="H29" s="255">
        <f t="shared" si="10"/>
        <v>0</v>
      </c>
    </row>
    <row r="30" spans="1:8" s="68" customFormat="1" ht="13.5" x14ac:dyDescent="0.3"/>
    <row r="31" spans="1:8" s="68" customFormat="1" ht="13.5" x14ac:dyDescent="0.3">
      <c r="A31" s="15" t="s">
        <v>33</v>
      </c>
      <c r="B31" s="15"/>
      <c r="C31" s="256">
        <f>SUM(C17,C23:C24,C28:C29)</f>
        <v>0</v>
      </c>
      <c r="D31" s="256">
        <f t="shared" ref="D31:H31" si="11">SUM(D17,D23:D24,D28:D29)</f>
        <v>0</v>
      </c>
      <c r="E31" s="256">
        <f t="shared" si="11"/>
        <v>0</v>
      </c>
      <c r="F31" s="256">
        <f t="shared" si="11"/>
        <v>0</v>
      </c>
      <c r="G31" s="256">
        <f t="shared" si="11"/>
        <v>0</v>
      </c>
      <c r="H31" s="256">
        <f t="shared" si="11"/>
        <v>0</v>
      </c>
    </row>
    <row r="32" spans="1:8" s="4" customFormat="1" ht="13.5" x14ac:dyDescent="0.3">
      <c r="A32" s="25" t="s">
        <v>336</v>
      </c>
      <c r="B32" s="7"/>
      <c r="C32" s="257"/>
      <c r="D32" s="257"/>
      <c r="E32" s="257"/>
      <c r="F32" s="257"/>
      <c r="G32" s="257"/>
      <c r="H32" s="257"/>
    </row>
    <row r="33" spans="1:8" s="68" customFormat="1" ht="13.5" x14ac:dyDescent="0.3">
      <c r="A33" s="259" t="s">
        <v>35</v>
      </c>
      <c r="B33" s="260"/>
      <c r="C33" s="261">
        <f>C31-C32</f>
        <v>0</v>
      </c>
      <c r="D33" s="261">
        <f t="shared" ref="D33:H33" si="12">D31-D32</f>
        <v>0</v>
      </c>
      <c r="E33" s="261">
        <f t="shared" si="12"/>
        <v>0</v>
      </c>
      <c r="F33" s="261">
        <f t="shared" si="12"/>
        <v>0</v>
      </c>
      <c r="G33" s="261">
        <f t="shared" si="12"/>
        <v>0</v>
      </c>
      <c r="H33" s="261">
        <f t="shared" si="12"/>
        <v>0</v>
      </c>
    </row>
    <row r="34" spans="1:8" s="68" customFormat="1" ht="14.25" thickBot="1" x14ac:dyDescent="0.35">
      <c r="A34" s="181" t="s">
        <v>335</v>
      </c>
      <c r="B34" s="182"/>
      <c r="C34" s="262" t="str">
        <f>IFERROR((C33/C32)," ")</f>
        <v xml:space="preserve"> </v>
      </c>
      <c r="D34" s="262" t="str">
        <f t="shared" ref="D34:H34" si="13">IFERROR((D33/D32)," ")</f>
        <v xml:space="preserve"> </v>
      </c>
      <c r="E34" s="262" t="str">
        <f t="shared" si="13"/>
        <v xml:space="preserve"> </v>
      </c>
      <c r="F34" s="262" t="str">
        <f t="shared" si="13"/>
        <v xml:space="preserve"> </v>
      </c>
      <c r="G34" s="262" t="str">
        <f t="shared" si="13"/>
        <v xml:space="preserve"> </v>
      </c>
      <c r="H34" s="262" t="str">
        <f t="shared" si="13"/>
        <v xml:space="preserve"> </v>
      </c>
    </row>
    <row r="35" spans="1:8" s="68" customFormat="1" ht="18.75" thickTop="1" x14ac:dyDescent="0.35">
      <c r="A35" s="319" t="s">
        <v>38</v>
      </c>
      <c r="B35" s="320"/>
      <c r="C35" s="320"/>
      <c r="D35" s="320"/>
      <c r="E35" s="320"/>
      <c r="F35" s="320"/>
      <c r="G35" s="320"/>
      <c r="H35" s="321"/>
    </row>
    <row r="36" spans="1:8" s="11" customFormat="1" ht="27" x14ac:dyDescent="0.3">
      <c r="B36" s="227" t="s">
        <v>32</v>
      </c>
      <c r="C36" s="227" t="str">
        <f t="shared" ref="C36:H36" si="14">"Coût annuel estimé      "&amp;C$6</f>
        <v>Coût annuel estimé      E1</v>
      </c>
      <c r="D36" s="227" t="str">
        <f t="shared" si="14"/>
        <v>Coût annuel estimé      E2</v>
      </c>
      <c r="E36" s="227" t="str">
        <f t="shared" si="14"/>
        <v>Coût annuel estimé      E3</v>
      </c>
      <c r="F36" s="227" t="str">
        <f t="shared" si="14"/>
        <v>Coût annuel estimé      E4</v>
      </c>
      <c r="G36" s="227" t="str">
        <f t="shared" si="14"/>
        <v>Coût annuel estimé      E5</v>
      </c>
      <c r="H36" s="227" t="str">
        <f t="shared" si="14"/>
        <v>Coût annuel estimé      E6</v>
      </c>
    </row>
    <row r="37" spans="1:8" s="68" customFormat="1" ht="13.5" x14ac:dyDescent="0.3">
      <c r="A37" s="176" t="s">
        <v>31</v>
      </c>
      <c r="C37" s="253">
        <f>SUM(C38:C40)</f>
        <v>0</v>
      </c>
      <c r="D37" s="253">
        <f t="shared" ref="D37" si="15">SUM(D38:D40)</f>
        <v>0</v>
      </c>
      <c r="E37" s="253">
        <f t="shared" ref="E37" si="16">SUM(E38:E40)</f>
        <v>0</v>
      </c>
      <c r="F37" s="253">
        <f t="shared" ref="F37" si="17">SUM(F38:F40)</f>
        <v>0</v>
      </c>
      <c r="G37" s="253">
        <f t="shared" ref="G37" si="18">SUM(G38:G40)</f>
        <v>0</v>
      </c>
      <c r="H37" s="253">
        <f t="shared" ref="H37" si="19">SUM(H38:H40)</f>
        <v>0</v>
      </c>
    </row>
    <row r="38" spans="1:8" s="68" customFormat="1" ht="13.5" x14ac:dyDescent="0.3">
      <c r="A38" s="178" t="s">
        <v>12</v>
      </c>
      <c r="B38" s="252">
        <f>'TAB4'!F32</f>
        <v>0</v>
      </c>
      <c r="C38" s="254">
        <f>$B38*C$12*12</f>
        <v>0</v>
      </c>
      <c r="D38" s="254">
        <f t="shared" ref="D38:H38" si="20">$B38*D$12*12</f>
        <v>0</v>
      </c>
      <c r="E38" s="254">
        <f t="shared" si="20"/>
        <v>0</v>
      </c>
      <c r="F38" s="254">
        <f t="shared" si="20"/>
        <v>0</v>
      </c>
      <c r="G38" s="254">
        <f t="shared" si="20"/>
        <v>0</v>
      </c>
      <c r="H38" s="254">
        <f t="shared" si="20"/>
        <v>0</v>
      </c>
    </row>
    <row r="39" spans="1:8" s="68" customFormat="1" ht="13.5" x14ac:dyDescent="0.3">
      <c r="A39" s="178" t="s">
        <v>14</v>
      </c>
      <c r="B39" s="254">
        <f>'TAB4'!F34</f>
        <v>0</v>
      </c>
      <c r="C39" s="254">
        <f>B39</f>
        <v>0</v>
      </c>
      <c r="D39" s="254">
        <f t="shared" ref="D39:H39" si="21">C39</f>
        <v>0</v>
      </c>
      <c r="E39" s="254">
        <f t="shared" si="21"/>
        <v>0</v>
      </c>
      <c r="F39" s="254">
        <f t="shared" si="21"/>
        <v>0</v>
      </c>
      <c r="G39" s="254">
        <f t="shared" si="21"/>
        <v>0</v>
      </c>
      <c r="H39" s="254">
        <f t="shared" si="21"/>
        <v>0</v>
      </c>
    </row>
    <row r="40" spans="1:8" s="68" customFormat="1" ht="13.5" x14ac:dyDescent="0.3">
      <c r="A40" s="178" t="s">
        <v>159</v>
      </c>
      <c r="B40" s="177"/>
      <c r="C40" s="254">
        <f>SUM(C41:C42)</f>
        <v>0</v>
      </c>
      <c r="D40" s="254">
        <f t="shared" ref="D40" si="22">SUM(D41:D42)</f>
        <v>0</v>
      </c>
      <c r="E40" s="254">
        <f t="shared" ref="E40" si="23">SUM(E41:E42)</f>
        <v>0</v>
      </c>
      <c r="F40" s="254">
        <f t="shared" ref="F40" si="24">SUM(F41:F42)</f>
        <v>0</v>
      </c>
      <c r="G40" s="254">
        <f t="shared" ref="G40" si="25">SUM(G41:G42)</f>
        <v>0</v>
      </c>
      <c r="H40" s="254">
        <f t="shared" ref="H40" si="26">SUM(H41:H42)</f>
        <v>0</v>
      </c>
    </row>
    <row r="41" spans="1:8" s="68" customFormat="1" ht="13.5" x14ac:dyDescent="0.3">
      <c r="A41" s="179" t="s">
        <v>22</v>
      </c>
      <c r="B41" s="252">
        <f>'TAB4'!F37</f>
        <v>0</v>
      </c>
      <c r="C41" s="255">
        <f t="shared" ref="C41:H41" si="27">$B41*C$7</f>
        <v>0</v>
      </c>
      <c r="D41" s="255">
        <f t="shared" si="27"/>
        <v>0</v>
      </c>
      <c r="E41" s="255">
        <f t="shared" si="27"/>
        <v>0</v>
      </c>
      <c r="F41" s="255">
        <f t="shared" si="27"/>
        <v>0</v>
      </c>
      <c r="G41" s="255">
        <f t="shared" si="27"/>
        <v>0</v>
      </c>
      <c r="H41" s="255">
        <f t="shared" si="27"/>
        <v>0</v>
      </c>
    </row>
    <row r="42" spans="1:8" s="68" customFormat="1" ht="13.5" x14ac:dyDescent="0.3">
      <c r="A42" s="179" t="s">
        <v>16</v>
      </c>
      <c r="B42" s="252">
        <f>'TAB4'!F38</f>
        <v>0</v>
      </c>
      <c r="C42" s="255">
        <f t="shared" ref="C42:H42" si="28">$B42*C$8</f>
        <v>0</v>
      </c>
      <c r="D42" s="255">
        <f t="shared" si="28"/>
        <v>0</v>
      </c>
      <c r="E42" s="255">
        <f t="shared" si="28"/>
        <v>0</v>
      </c>
      <c r="F42" s="255">
        <f t="shared" si="28"/>
        <v>0</v>
      </c>
      <c r="G42" s="255">
        <f t="shared" si="28"/>
        <v>0</v>
      </c>
      <c r="H42" s="255">
        <f t="shared" si="28"/>
        <v>0</v>
      </c>
    </row>
    <row r="43" spans="1:8" s="68" customFormat="1" ht="13.5" x14ac:dyDescent="0.3">
      <c r="A43" s="59" t="s">
        <v>21</v>
      </c>
      <c r="B43" s="252">
        <f>'TAB4'!F40</f>
        <v>0</v>
      </c>
      <c r="C43" s="255">
        <f>$B43*C$11</f>
        <v>0</v>
      </c>
      <c r="D43" s="255">
        <f t="shared" ref="D43:H43" si="29">$B43*D$11</f>
        <v>0</v>
      </c>
      <c r="E43" s="255">
        <f t="shared" si="29"/>
        <v>0</v>
      </c>
      <c r="F43" s="255">
        <f t="shared" si="29"/>
        <v>0</v>
      </c>
      <c r="G43" s="255">
        <f t="shared" si="29"/>
        <v>0</v>
      </c>
      <c r="H43" s="255">
        <f t="shared" si="29"/>
        <v>0</v>
      </c>
    </row>
    <row r="44" spans="1:8" s="68" customFormat="1" ht="13.5" x14ac:dyDescent="0.3">
      <c r="A44" s="59" t="s">
        <v>19</v>
      </c>
      <c r="B44" s="252"/>
      <c r="C44" s="255">
        <f>SUM(C45:C49)</f>
        <v>0</v>
      </c>
      <c r="D44" s="255">
        <f t="shared" ref="D44" si="30">SUM(D45:D49)</f>
        <v>0</v>
      </c>
      <c r="E44" s="255">
        <f t="shared" ref="E44" si="31">SUM(E45:E49)</f>
        <v>0</v>
      </c>
      <c r="F44" s="255">
        <f t="shared" ref="F44" si="32">SUM(F45:F49)</f>
        <v>0</v>
      </c>
      <c r="G44" s="255">
        <f t="shared" ref="G44" si="33">SUM(G45:G49)</f>
        <v>0</v>
      </c>
      <c r="H44" s="255">
        <f t="shared" ref="H44" si="34">SUM(H45:H49)</f>
        <v>0</v>
      </c>
    </row>
    <row r="45" spans="1:8" s="68" customFormat="1" ht="13.5" x14ac:dyDescent="0.3">
      <c r="A45" s="62" t="s">
        <v>4</v>
      </c>
      <c r="B45" s="252">
        <f>'TAB4'!F42</f>
        <v>0</v>
      </c>
      <c r="C45" s="255">
        <f>$B45*C$11</f>
        <v>0</v>
      </c>
      <c r="D45" s="255">
        <f t="shared" ref="D45:H48" si="35">$B45*D$11</f>
        <v>0</v>
      </c>
      <c r="E45" s="255">
        <f t="shared" si="35"/>
        <v>0</v>
      </c>
      <c r="F45" s="255">
        <f t="shared" si="35"/>
        <v>0</v>
      </c>
      <c r="G45" s="255">
        <f t="shared" si="35"/>
        <v>0</v>
      </c>
      <c r="H45" s="255">
        <f t="shared" si="35"/>
        <v>0</v>
      </c>
    </row>
    <row r="46" spans="1:8" s="68" customFormat="1" ht="13.5" x14ac:dyDescent="0.3">
      <c r="A46" s="62" t="s">
        <v>17</v>
      </c>
      <c r="B46" s="252">
        <f>'TAB4'!F43</f>
        <v>0</v>
      </c>
      <c r="C46" s="255">
        <f>$B46*C$11</f>
        <v>0</v>
      </c>
      <c r="D46" s="255">
        <f t="shared" si="35"/>
        <v>0</v>
      </c>
      <c r="E46" s="255">
        <f t="shared" si="35"/>
        <v>0</v>
      </c>
      <c r="F46" s="255">
        <f t="shared" si="35"/>
        <v>0</v>
      </c>
      <c r="G46" s="255">
        <f t="shared" si="35"/>
        <v>0</v>
      </c>
      <c r="H46" s="255">
        <f t="shared" si="35"/>
        <v>0</v>
      </c>
    </row>
    <row r="47" spans="1:8" s="68" customFormat="1" ht="13.5" x14ac:dyDescent="0.3">
      <c r="A47" s="62" t="s">
        <v>67</v>
      </c>
      <c r="B47" s="252">
        <f>'TAB4'!F44</f>
        <v>0</v>
      </c>
      <c r="C47" s="255">
        <f>$B47*C$11</f>
        <v>0</v>
      </c>
      <c r="D47" s="255">
        <f t="shared" si="35"/>
        <v>0</v>
      </c>
      <c r="E47" s="255">
        <f t="shared" si="35"/>
        <v>0</v>
      </c>
      <c r="F47" s="255">
        <f t="shared" si="35"/>
        <v>0</v>
      </c>
      <c r="G47" s="255">
        <f t="shared" si="35"/>
        <v>0</v>
      </c>
      <c r="H47" s="255">
        <f t="shared" si="35"/>
        <v>0</v>
      </c>
    </row>
    <row r="48" spans="1:8" s="68" customFormat="1" ht="13.5" x14ac:dyDescent="0.3">
      <c r="A48" s="59" t="s">
        <v>23</v>
      </c>
      <c r="B48" s="252">
        <f>'TAB4'!F45</f>
        <v>0</v>
      </c>
      <c r="C48" s="255">
        <f>$B48*C$11</f>
        <v>0</v>
      </c>
      <c r="D48" s="255">
        <f t="shared" si="35"/>
        <v>0</v>
      </c>
      <c r="E48" s="255">
        <f t="shared" si="35"/>
        <v>0</v>
      </c>
      <c r="F48" s="255">
        <f t="shared" si="35"/>
        <v>0</v>
      </c>
      <c r="G48" s="255">
        <f t="shared" si="35"/>
        <v>0</v>
      </c>
      <c r="H48" s="255">
        <f t="shared" si="35"/>
        <v>0</v>
      </c>
    </row>
    <row r="49" spans="1:8" s="68" customFormat="1" ht="13.5" x14ac:dyDescent="0.3">
      <c r="A49" s="59" t="s">
        <v>18</v>
      </c>
      <c r="B49" s="252">
        <f>'TAB4'!F46</f>
        <v>0</v>
      </c>
      <c r="C49" s="255">
        <f t="shared" ref="C49:H49" si="36">$B49*C$14</f>
        <v>0</v>
      </c>
      <c r="D49" s="255">
        <f t="shared" si="36"/>
        <v>0</v>
      </c>
      <c r="E49" s="255">
        <f t="shared" si="36"/>
        <v>0</v>
      </c>
      <c r="F49" s="255">
        <f t="shared" si="36"/>
        <v>0</v>
      </c>
      <c r="G49" s="255">
        <f t="shared" si="36"/>
        <v>0</v>
      </c>
      <c r="H49" s="255">
        <f t="shared" si="36"/>
        <v>0</v>
      </c>
    </row>
    <row r="50" spans="1:8" s="68" customFormat="1" ht="13.5" x14ac:dyDescent="0.3"/>
    <row r="51" spans="1:8" s="68" customFormat="1" ht="13.5" x14ac:dyDescent="0.3">
      <c r="A51" s="15" t="s">
        <v>33</v>
      </c>
      <c r="B51" s="15"/>
      <c r="C51" s="256">
        <f>SUM(C37,C43:C44,C48:C49)</f>
        <v>0</v>
      </c>
      <c r="D51" s="256">
        <f t="shared" ref="D51:H51" si="37">SUM(D37,D43:D44,D48:D49)</f>
        <v>0</v>
      </c>
      <c r="E51" s="256">
        <f t="shared" si="37"/>
        <v>0</v>
      </c>
      <c r="F51" s="256">
        <f t="shared" si="37"/>
        <v>0</v>
      </c>
      <c r="G51" s="256">
        <f t="shared" si="37"/>
        <v>0</v>
      </c>
      <c r="H51" s="256">
        <f t="shared" si="37"/>
        <v>0</v>
      </c>
    </row>
    <row r="52" spans="1:8" s="4" customFormat="1" ht="13.5" x14ac:dyDescent="0.3">
      <c r="A52" s="25" t="s">
        <v>49</v>
      </c>
      <c r="B52" s="7"/>
      <c r="C52" s="257">
        <f t="shared" ref="C52:H52" si="38">C31</f>
        <v>0</v>
      </c>
      <c r="D52" s="257">
        <f t="shared" si="38"/>
        <v>0</v>
      </c>
      <c r="E52" s="257">
        <f t="shared" si="38"/>
        <v>0</v>
      </c>
      <c r="F52" s="257">
        <f t="shared" si="38"/>
        <v>0</v>
      </c>
      <c r="G52" s="257">
        <f t="shared" si="38"/>
        <v>0</v>
      </c>
      <c r="H52" s="257">
        <f t="shared" si="38"/>
        <v>0</v>
      </c>
    </row>
    <row r="53" spans="1:8" s="68" customFormat="1" ht="13.5" x14ac:dyDescent="0.3">
      <c r="A53" s="259" t="s">
        <v>50</v>
      </c>
      <c r="B53" s="260"/>
      <c r="C53" s="261">
        <f>C51-C52</f>
        <v>0</v>
      </c>
      <c r="D53" s="261">
        <f t="shared" ref="D53:H53" si="39">D51-D52</f>
        <v>0</v>
      </c>
      <c r="E53" s="261">
        <f t="shared" si="39"/>
        <v>0</v>
      </c>
      <c r="F53" s="261">
        <f t="shared" si="39"/>
        <v>0</v>
      </c>
      <c r="G53" s="261">
        <f t="shared" si="39"/>
        <v>0</v>
      </c>
      <c r="H53" s="261">
        <f t="shared" si="39"/>
        <v>0</v>
      </c>
    </row>
    <row r="54" spans="1:8" s="68" customFormat="1" ht="14.25" thickBot="1" x14ac:dyDescent="0.35">
      <c r="A54" s="181" t="s">
        <v>337</v>
      </c>
      <c r="B54" s="182"/>
      <c r="C54" s="258" t="str">
        <f>IFERROR((C53/C52)," ")</f>
        <v xml:space="preserve"> </v>
      </c>
      <c r="D54" s="258" t="str">
        <f t="shared" ref="D54:H54" si="40">IFERROR((D53/D52)," ")</f>
        <v xml:space="preserve"> </v>
      </c>
      <c r="E54" s="258" t="str">
        <f t="shared" si="40"/>
        <v xml:space="preserve"> </v>
      </c>
      <c r="F54" s="258" t="str">
        <f t="shared" si="40"/>
        <v xml:space="preserve"> </v>
      </c>
      <c r="G54" s="258" t="str">
        <f t="shared" si="40"/>
        <v xml:space="preserve"> </v>
      </c>
      <c r="H54" s="258" t="str">
        <f t="shared" si="40"/>
        <v xml:space="preserve"> </v>
      </c>
    </row>
    <row r="55" spans="1:8" s="68" customFormat="1" ht="18.75" thickTop="1" x14ac:dyDescent="0.35">
      <c r="A55" s="319" t="s">
        <v>48</v>
      </c>
      <c r="B55" s="320"/>
      <c r="C55" s="320"/>
      <c r="D55" s="320"/>
      <c r="E55" s="320"/>
      <c r="F55" s="320"/>
      <c r="G55" s="320"/>
      <c r="H55" s="321"/>
    </row>
    <row r="56" spans="1:8" s="68" customFormat="1" ht="27" x14ac:dyDescent="0.3">
      <c r="A56" s="11"/>
      <c r="B56" s="227" t="s">
        <v>32</v>
      </c>
      <c r="C56" s="227" t="str">
        <f t="shared" ref="C56:H56" si="41">"Coût annuel estimé      "&amp;C$6</f>
        <v>Coût annuel estimé      E1</v>
      </c>
      <c r="D56" s="227" t="str">
        <f t="shared" si="41"/>
        <v>Coût annuel estimé      E2</v>
      </c>
      <c r="E56" s="227" t="str">
        <f t="shared" si="41"/>
        <v>Coût annuel estimé      E3</v>
      </c>
      <c r="F56" s="227" t="str">
        <f t="shared" si="41"/>
        <v>Coût annuel estimé      E4</v>
      </c>
      <c r="G56" s="227" t="str">
        <f t="shared" si="41"/>
        <v>Coût annuel estimé      E5</v>
      </c>
      <c r="H56" s="227" t="str">
        <f t="shared" si="41"/>
        <v>Coût annuel estimé      E6</v>
      </c>
    </row>
    <row r="57" spans="1:8" s="68" customFormat="1" ht="13.5" x14ac:dyDescent="0.3">
      <c r="A57" s="176" t="s">
        <v>31</v>
      </c>
      <c r="C57" s="253">
        <f>SUM(C58:C60)</f>
        <v>0</v>
      </c>
      <c r="D57" s="253">
        <f t="shared" ref="D57" si="42">SUM(D58:D60)</f>
        <v>0</v>
      </c>
      <c r="E57" s="253">
        <f t="shared" ref="E57" si="43">SUM(E58:E60)</f>
        <v>0</v>
      </c>
      <c r="F57" s="253">
        <f t="shared" ref="F57" si="44">SUM(F58:F60)</f>
        <v>0</v>
      </c>
      <c r="G57" s="253">
        <f t="shared" ref="G57" si="45">SUM(G58:G60)</f>
        <v>0</v>
      </c>
      <c r="H57" s="253">
        <f t="shared" ref="H57" si="46">SUM(H58:H60)</f>
        <v>0</v>
      </c>
    </row>
    <row r="58" spans="1:8" s="68" customFormat="1" ht="13.5" x14ac:dyDescent="0.3">
      <c r="A58" s="178" t="s">
        <v>12</v>
      </c>
      <c r="B58" s="252">
        <f>'TAB4'!F54</f>
        <v>0</v>
      </c>
      <c r="C58" s="254">
        <f>$B58*C$12*12</f>
        <v>0</v>
      </c>
      <c r="D58" s="254">
        <f t="shared" ref="D58:H58" si="47">$B58*D$12*12</f>
        <v>0</v>
      </c>
      <c r="E58" s="254">
        <f t="shared" si="47"/>
        <v>0</v>
      </c>
      <c r="F58" s="254">
        <f t="shared" si="47"/>
        <v>0</v>
      </c>
      <c r="G58" s="254">
        <f t="shared" si="47"/>
        <v>0</v>
      </c>
      <c r="H58" s="254">
        <f t="shared" si="47"/>
        <v>0</v>
      </c>
    </row>
    <row r="59" spans="1:8" s="68" customFormat="1" ht="13.5" x14ac:dyDescent="0.3">
      <c r="A59" s="178" t="s">
        <v>14</v>
      </c>
      <c r="B59" s="254">
        <f>'TAB4'!F56</f>
        <v>0</v>
      </c>
      <c r="C59" s="254">
        <f>B59</f>
        <v>0</v>
      </c>
      <c r="D59" s="254">
        <f t="shared" ref="D59:H59" si="48">C59</f>
        <v>0</v>
      </c>
      <c r="E59" s="254">
        <f t="shared" si="48"/>
        <v>0</v>
      </c>
      <c r="F59" s="254">
        <f t="shared" si="48"/>
        <v>0</v>
      </c>
      <c r="G59" s="254">
        <f t="shared" si="48"/>
        <v>0</v>
      </c>
      <c r="H59" s="254">
        <f t="shared" si="48"/>
        <v>0</v>
      </c>
    </row>
    <row r="60" spans="1:8" s="68" customFormat="1" ht="13.5" x14ac:dyDescent="0.3">
      <c r="A60" s="178" t="s">
        <v>159</v>
      </c>
      <c r="B60" s="177"/>
      <c r="C60" s="254">
        <f>SUM(C61:C62)</f>
        <v>0</v>
      </c>
      <c r="D60" s="254">
        <f t="shared" ref="D60" si="49">SUM(D61:D62)</f>
        <v>0</v>
      </c>
      <c r="E60" s="254">
        <f t="shared" ref="E60" si="50">SUM(E61:E62)</f>
        <v>0</v>
      </c>
      <c r="F60" s="254">
        <f t="shared" ref="F60" si="51">SUM(F61:F62)</f>
        <v>0</v>
      </c>
      <c r="G60" s="254">
        <f t="shared" ref="G60" si="52">SUM(G61:G62)</f>
        <v>0</v>
      </c>
      <c r="H60" s="254">
        <f t="shared" ref="H60" si="53">SUM(H61:H62)</f>
        <v>0</v>
      </c>
    </row>
    <row r="61" spans="1:8" s="68" customFormat="1" ht="13.5" x14ac:dyDescent="0.3">
      <c r="A61" s="179" t="s">
        <v>22</v>
      </c>
      <c r="B61" s="252">
        <f>'TAB4'!F59</f>
        <v>0</v>
      </c>
      <c r="C61" s="255">
        <f t="shared" ref="C61:H61" si="54">$B61*C$7</f>
        <v>0</v>
      </c>
      <c r="D61" s="255">
        <f t="shared" si="54"/>
        <v>0</v>
      </c>
      <c r="E61" s="255">
        <f t="shared" si="54"/>
        <v>0</v>
      </c>
      <c r="F61" s="255">
        <f t="shared" si="54"/>
        <v>0</v>
      </c>
      <c r="G61" s="255">
        <f t="shared" si="54"/>
        <v>0</v>
      </c>
      <c r="H61" s="255">
        <f t="shared" si="54"/>
        <v>0</v>
      </c>
    </row>
    <row r="62" spans="1:8" s="68" customFormat="1" ht="13.5" x14ac:dyDescent="0.3">
      <c r="A62" s="179" t="s">
        <v>16</v>
      </c>
      <c r="B62" s="252">
        <f>'TAB4'!F60</f>
        <v>0</v>
      </c>
      <c r="C62" s="255">
        <f t="shared" ref="C62:H62" si="55">$B62*C$8</f>
        <v>0</v>
      </c>
      <c r="D62" s="255">
        <f t="shared" si="55"/>
        <v>0</v>
      </c>
      <c r="E62" s="255">
        <f t="shared" si="55"/>
        <v>0</v>
      </c>
      <c r="F62" s="255">
        <f t="shared" si="55"/>
        <v>0</v>
      </c>
      <c r="G62" s="255">
        <f t="shared" si="55"/>
        <v>0</v>
      </c>
      <c r="H62" s="255">
        <f t="shared" si="55"/>
        <v>0</v>
      </c>
    </row>
    <row r="63" spans="1:8" s="68" customFormat="1" ht="13.5" x14ac:dyDescent="0.3">
      <c r="A63" s="59" t="s">
        <v>21</v>
      </c>
      <c r="B63" s="252">
        <f>'TAB4'!F62</f>
        <v>0</v>
      </c>
      <c r="C63" s="255">
        <f>$B63*C$11</f>
        <v>0</v>
      </c>
      <c r="D63" s="255">
        <f t="shared" ref="D63:H63" si="56">$B63*D$11</f>
        <v>0</v>
      </c>
      <c r="E63" s="255">
        <f t="shared" si="56"/>
        <v>0</v>
      </c>
      <c r="F63" s="255">
        <f t="shared" si="56"/>
        <v>0</v>
      </c>
      <c r="G63" s="255">
        <f t="shared" si="56"/>
        <v>0</v>
      </c>
      <c r="H63" s="255">
        <f t="shared" si="56"/>
        <v>0</v>
      </c>
    </row>
    <row r="64" spans="1:8" s="68" customFormat="1" ht="13.5" x14ac:dyDescent="0.3">
      <c r="A64" s="59" t="s">
        <v>19</v>
      </c>
      <c r="B64" s="252"/>
      <c r="C64" s="255">
        <f>SUM(C65:C69)</f>
        <v>0</v>
      </c>
      <c r="D64" s="255">
        <f t="shared" ref="D64" si="57">SUM(D65:D69)</f>
        <v>0</v>
      </c>
      <c r="E64" s="255">
        <f t="shared" ref="E64" si="58">SUM(E65:E69)</f>
        <v>0</v>
      </c>
      <c r="F64" s="255">
        <f t="shared" ref="F64" si="59">SUM(F65:F69)</f>
        <v>0</v>
      </c>
      <c r="G64" s="255">
        <f t="shared" ref="G64" si="60">SUM(G65:G69)</f>
        <v>0</v>
      </c>
      <c r="H64" s="255">
        <f t="shared" ref="H64" si="61">SUM(H65:H69)</f>
        <v>0</v>
      </c>
    </row>
    <row r="65" spans="1:8" s="68" customFormat="1" ht="13.5" x14ac:dyDescent="0.3">
      <c r="A65" s="62" t="s">
        <v>4</v>
      </c>
      <c r="B65" s="252">
        <f>'TAB4'!F64</f>
        <v>0</v>
      </c>
      <c r="C65" s="255">
        <f>$B65*C$11</f>
        <v>0</v>
      </c>
      <c r="D65" s="255">
        <f t="shared" ref="D65:H68" si="62">$B65*D$11</f>
        <v>0</v>
      </c>
      <c r="E65" s="255">
        <f t="shared" si="62"/>
        <v>0</v>
      </c>
      <c r="F65" s="255">
        <f t="shared" si="62"/>
        <v>0</v>
      </c>
      <c r="G65" s="255">
        <f t="shared" si="62"/>
        <v>0</v>
      </c>
      <c r="H65" s="255">
        <f t="shared" si="62"/>
        <v>0</v>
      </c>
    </row>
    <row r="66" spans="1:8" s="68" customFormat="1" ht="13.5" x14ac:dyDescent="0.3">
      <c r="A66" s="62" t="s">
        <v>17</v>
      </c>
      <c r="B66" s="252">
        <f>'TAB4'!F65</f>
        <v>0</v>
      </c>
      <c r="C66" s="255">
        <f>$B66*C$11</f>
        <v>0</v>
      </c>
      <c r="D66" s="255">
        <f t="shared" si="62"/>
        <v>0</v>
      </c>
      <c r="E66" s="255">
        <f t="shared" si="62"/>
        <v>0</v>
      </c>
      <c r="F66" s="255">
        <f t="shared" si="62"/>
        <v>0</v>
      </c>
      <c r="G66" s="255">
        <f t="shared" si="62"/>
        <v>0</v>
      </c>
      <c r="H66" s="255">
        <f t="shared" si="62"/>
        <v>0</v>
      </c>
    </row>
    <row r="67" spans="1:8" s="68" customFormat="1" ht="13.5" x14ac:dyDescent="0.3">
      <c r="A67" s="62" t="s">
        <v>67</v>
      </c>
      <c r="B67" s="252">
        <f>'TAB4'!F66</f>
        <v>0</v>
      </c>
      <c r="C67" s="255">
        <f>$B67*C$11</f>
        <v>0</v>
      </c>
      <c r="D67" s="255">
        <f t="shared" si="62"/>
        <v>0</v>
      </c>
      <c r="E67" s="255">
        <f t="shared" si="62"/>
        <v>0</v>
      </c>
      <c r="F67" s="255">
        <f t="shared" si="62"/>
        <v>0</v>
      </c>
      <c r="G67" s="255">
        <f t="shared" si="62"/>
        <v>0</v>
      </c>
      <c r="H67" s="255">
        <f t="shared" si="62"/>
        <v>0</v>
      </c>
    </row>
    <row r="68" spans="1:8" s="68" customFormat="1" ht="13.5" x14ac:dyDescent="0.3">
      <c r="A68" s="59" t="s">
        <v>23</v>
      </c>
      <c r="B68" s="252">
        <f>'TAB4'!F67</f>
        <v>0</v>
      </c>
      <c r="C68" s="255">
        <f>$B68*C$11</f>
        <v>0</v>
      </c>
      <c r="D68" s="255">
        <f t="shared" si="62"/>
        <v>0</v>
      </c>
      <c r="E68" s="255">
        <f t="shared" si="62"/>
        <v>0</v>
      </c>
      <c r="F68" s="255">
        <f t="shared" si="62"/>
        <v>0</v>
      </c>
      <c r="G68" s="255">
        <f t="shared" si="62"/>
        <v>0</v>
      </c>
      <c r="H68" s="255">
        <f t="shared" si="62"/>
        <v>0</v>
      </c>
    </row>
    <row r="69" spans="1:8" s="68" customFormat="1" ht="13.5" x14ac:dyDescent="0.3">
      <c r="A69" s="59" t="s">
        <v>18</v>
      </c>
      <c r="B69" s="252">
        <f>'TAB4'!F68</f>
        <v>0</v>
      </c>
      <c r="C69" s="255">
        <f t="shared" ref="C69:H69" si="63">$B69*C$14</f>
        <v>0</v>
      </c>
      <c r="D69" s="255">
        <f t="shared" si="63"/>
        <v>0</v>
      </c>
      <c r="E69" s="255">
        <f t="shared" si="63"/>
        <v>0</v>
      </c>
      <c r="F69" s="255">
        <f t="shared" si="63"/>
        <v>0</v>
      </c>
      <c r="G69" s="255">
        <f t="shared" si="63"/>
        <v>0</v>
      </c>
      <c r="H69" s="255">
        <f t="shared" si="63"/>
        <v>0</v>
      </c>
    </row>
    <row r="70" spans="1:8" s="68" customFormat="1" ht="13.5" x14ac:dyDescent="0.3"/>
    <row r="71" spans="1:8" s="68" customFormat="1" ht="13.5" x14ac:dyDescent="0.3">
      <c r="A71" s="15" t="s">
        <v>33</v>
      </c>
      <c r="B71" s="15"/>
      <c r="C71" s="256">
        <f>SUM(C57,C63:C64,C68:C69)</f>
        <v>0</v>
      </c>
      <c r="D71" s="256">
        <f t="shared" ref="D71:H71" si="64">SUM(D57,D63:D64,D68:D69)</f>
        <v>0</v>
      </c>
      <c r="E71" s="256">
        <f t="shared" si="64"/>
        <v>0</v>
      </c>
      <c r="F71" s="256">
        <f t="shared" si="64"/>
        <v>0</v>
      </c>
      <c r="G71" s="256">
        <f t="shared" si="64"/>
        <v>0</v>
      </c>
      <c r="H71" s="256">
        <f t="shared" si="64"/>
        <v>0</v>
      </c>
    </row>
    <row r="72" spans="1:8" s="4" customFormat="1" ht="13.5" x14ac:dyDescent="0.3">
      <c r="A72" s="25" t="s">
        <v>56</v>
      </c>
      <c r="B72" s="7"/>
      <c r="C72" s="257">
        <f t="shared" ref="C72:H72" si="65">C51</f>
        <v>0</v>
      </c>
      <c r="D72" s="257">
        <f t="shared" si="65"/>
        <v>0</v>
      </c>
      <c r="E72" s="257">
        <f t="shared" si="65"/>
        <v>0</v>
      </c>
      <c r="F72" s="257">
        <f t="shared" si="65"/>
        <v>0</v>
      </c>
      <c r="G72" s="257">
        <f t="shared" si="65"/>
        <v>0</v>
      </c>
      <c r="H72" s="257">
        <f t="shared" si="65"/>
        <v>0</v>
      </c>
    </row>
    <row r="73" spans="1:8" s="68" customFormat="1" ht="13.5" x14ac:dyDescent="0.3">
      <c r="A73" s="259" t="s">
        <v>52</v>
      </c>
      <c r="B73" s="260"/>
      <c r="C73" s="261">
        <f>C71-C72</f>
        <v>0</v>
      </c>
      <c r="D73" s="261">
        <f t="shared" ref="D73:H73" si="66">D71-D72</f>
        <v>0</v>
      </c>
      <c r="E73" s="261">
        <f t="shared" si="66"/>
        <v>0</v>
      </c>
      <c r="F73" s="261">
        <f t="shared" si="66"/>
        <v>0</v>
      </c>
      <c r="G73" s="261">
        <f t="shared" si="66"/>
        <v>0</v>
      </c>
      <c r="H73" s="261">
        <f t="shared" si="66"/>
        <v>0</v>
      </c>
    </row>
    <row r="74" spans="1:8" s="68" customFormat="1" ht="14.25" thickBot="1" x14ac:dyDescent="0.35">
      <c r="A74" s="181" t="s">
        <v>338</v>
      </c>
      <c r="B74" s="182"/>
      <c r="C74" s="262" t="str">
        <f>IFERROR((C73/C72)," ")</f>
        <v xml:space="preserve"> </v>
      </c>
      <c r="D74" s="262" t="str">
        <f t="shared" ref="D74:H74" si="67">IFERROR((D73/D72)," ")</f>
        <v xml:space="preserve"> </v>
      </c>
      <c r="E74" s="262" t="str">
        <f t="shared" si="67"/>
        <v xml:space="preserve"> </v>
      </c>
      <c r="F74" s="262" t="str">
        <f t="shared" si="67"/>
        <v xml:space="preserve"> </v>
      </c>
      <c r="G74" s="262" t="str">
        <f t="shared" si="67"/>
        <v xml:space="preserve"> </v>
      </c>
      <c r="H74" s="262" t="str">
        <f t="shared" si="67"/>
        <v xml:space="preserve"> </v>
      </c>
    </row>
    <row r="75" spans="1:8" s="68" customFormat="1" ht="18.75" thickTop="1" x14ac:dyDescent="0.35">
      <c r="A75" s="319" t="s">
        <v>47</v>
      </c>
      <c r="B75" s="320"/>
      <c r="C75" s="320"/>
      <c r="D75" s="320"/>
      <c r="E75" s="320"/>
      <c r="F75" s="320"/>
      <c r="G75" s="320"/>
      <c r="H75" s="321"/>
    </row>
    <row r="76" spans="1:8" s="68" customFormat="1" ht="27" x14ac:dyDescent="0.3">
      <c r="A76" s="11"/>
      <c r="B76" s="227" t="s">
        <v>32</v>
      </c>
      <c r="C76" s="227" t="str">
        <f t="shared" ref="C76:H76" si="68">"Coût annuel estimé      "&amp;C$6</f>
        <v>Coût annuel estimé      E1</v>
      </c>
      <c r="D76" s="227" t="str">
        <f t="shared" si="68"/>
        <v>Coût annuel estimé      E2</v>
      </c>
      <c r="E76" s="227" t="str">
        <f t="shared" si="68"/>
        <v>Coût annuel estimé      E3</v>
      </c>
      <c r="F76" s="227" t="str">
        <f t="shared" si="68"/>
        <v>Coût annuel estimé      E4</v>
      </c>
      <c r="G76" s="227" t="str">
        <f t="shared" si="68"/>
        <v>Coût annuel estimé      E5</v>
      </c>
      <c r="H76" s="227" t="str">
        <f t="shared" si="68"/>
        <v>Coût annuel estimé      E6</v>
      </c>
    </row>
    <row r="77" spans="1:8" s="68" customFormat="1" ht="13.5" x14ac:dyDescent="0.3">
      <c r="A77" s="176" t="s">
        <v>31</v>
      </c>
      <c r="C77" s="253">
        <f>SUM(C78:C80)</f>
        <v>0</v>
      </c>
      <c r="D77" s="253">
        <f t="shared" ref="D77" si="69">SUM(D78:D80)</f>
        <v>0</v>
      </c>
      <c r="E77" s="253">
        <f t="shared" ref="E77" si="70">SUM(E78:E80)</f>
        <v>0</v>
      </c>
      <c r="F77" s="253">
        <f t="shared" ref="F77" si="71">SUM(F78:F80)</f>
        <v>0</v>
      </c>
      <c r="G77" s="253">
        <f t="shared" ref="G77" si="72">SUM(G78:G80)</f>
        <v>0</v>
      </c>
      <c r="H77" s="253">
        <f t="shared" ref="H77" si="73">SUM(H78:H80)</f>
        <v>0</v>
      </c>
    </row>
    <row r="78" spans="1:8" s="68" customFormat="1" ht="13.5" x14ac:dyDescent="0.3">
      <c r="A78" s="178" t="s">
        <v>12</v>
      </c>
      <c r="B78" s="252">
        <f>'TAB4'!F76</f>
        <v>0</v>
      </c>
      <c r="C78" s="254">
        <f>$B78*C$12*12</f>
        <v>0</v>
      </c>
      <c r="D78" s="254">
        <f t="shared" ref="D78:H78" si="74">$B78*D$12*12</f>
        <v>0</v>
      </c>
      <c r="E78" s="254">
        <f t="shared" si="74"/>
        <v>0</v>
      </c>
      <c r="F78" s="254">
        <f t="shared" si="74"/>
        <v>0</v>
      </c>
      <c r="G78" s="254">
        <f t="shared" si="74"/>
        <v>0</v>
      </c>
      <c r="H78" s="254">
        <f t="shared" si="74"/>
        <v>0</v>
      </c>
    </row>
    <row r="79" spans="1:8" s="68" customFormat="1" ht="13.5" x14ac:dyDescent="0.3">
      <c r="A79" s="178" t="s">
        <v>14</v>
      </c>
      <c r="B79" s="254">
        <f>'TAB4'!F78</f>
        <v>0</v>
      </c>
      <c r="C79" s="254">
        <f>B79</f>
        <v>0</v>
      </c>
      <c r="D79" s="254">
        <f t="shared" ref="D79:H79" si="75">C79</f>
        <v>0</v>
      </c>
      <c r="E79" s="254">
        <f t="shared" si="75"/>
        <v>0</v>
      </c>
      <c r="F79" s="254">
        <f t="shared" si="75"/>
        <v>0</v>
      </c>
      <c r="G79" s="254">
        <f t="shared" si="75"/>
        <v>0</v>
      </c>
      <c r="H79" s="254">
        <f t="shared" si="75"/>
        <v>0</v>
      </c>
    </row>
    <row r="80" spans="1:8" s="68" customFormat="1" ht="13.5" x14ac:dyDescent="0.3">
      <c r="A80" s="178" t="s">
        <v>159</v>
      </c>
      <c r="B80" s="177"/>
      <c r="C80" s="254">
        <f>SUM(C81:C82)</f>
        <v>0</v>
      </c>
      <c r="D80" s="254">
        <f t="shared" ref="D80" si="76">SUM(D81:D82)</f>
        <v>0</v>
      </c>
      <c r="E80" s="254">
        <f t="shared" ref="E80" si="77">SUM(E81:E82)</f>
        <v>0</v>
      </c>
      <c r="F80" s="254">
        <f t="shared" ref="F80" si="78">SUM(F81:F82)</f>
        <v>0</v>
      </c>
      <c r="G80" s="254">
        <f t="shared" ref="G80" si="79">SUM(G81:G82)</f>
        <v>0</v>
      </c>
      <c r="H80" s="254">
        <f t="shared" ref="H80" si="80">SUM(H81:H82)</f>
        <v>0</v>
      </c>
    </row>
    <row r="81" spans="1:8" s="68" customFormat="1" ht="13.5" x14ac:dyDescent="0.3">
      <c r="A81" s="179" t="s">
        <v>22</v>
      </c>
      <c r="B81" s="252">
        <f>'TAB4'!F81</f>
        <v>0</v>
      </c>
      <c r="C81" s="255">
        <f t="shared" ref="C81:H81" si="81">$B81*C$7</f>
        <v>0</v>
      </c>
      <c r="D81" s="255">
        <f t="shared" si="81"/>
        <v>0</v>
      </c>
      <c r="E81" s="255">
        <f t="shared" si="81"/>
        <v>0</v>
      </c>
      <c r="F81" s="255">
        <f t="shared" si="81"/>
        <v>0</v>
      </c>
      <c r="G81" s="255">
        <f t="shared" si="81"/>
        <v>0</v>
      </c>
      <c r="H81" s="255">
        <f t="shared" si="81"/>
        <v>0</v>
      </c>
    </row>
    <row r="82" spans="1:8" s="68" customFormat="1" ht="13.5" x14ac:dyDescent="0.3">
      <c r="A82" s="179" t="s">
        <v>16</v>
      </c>
      <c r="B82" s="252">
        <f>'TAB4'!F82</f>
        <v>0</v>
      </c>
      <c r="C82" s="255">
        <f t="shared" ref="C82:H82" si="82">$B82*C$8</f>
        <v>0</v>
      </c>
      <c r="D82" s="255">
        <f t="shared" si="82"/>
        <v>0</v>
      </c>
      <c r="E82" s="255">
        <f t="shared" si="82"/>
        <v>0</v>
      </c>
      <c r="F82" s="255">
        <f t="shared" si="82"/>
        <v>0</v>
      </c>
      <c r="G82" s="255">
        <f t="shared" si="82"/>
        <v>0</v>
      </c>
      <c r="H82" s="255">
        <f t="shared" si="82"/>
        <v>0</v>
      </c>
    </row>
    <row r="83" spans="1:8" s="68" customFormat="1" ht="13.5" x14ac:dyDescent="0.3">
      <c r="A83" s="59" t="s">
        <v>21</v>
      </c>
      <c r="B83" s="252">
        <f>'TAB4'!F84</f>
        <v>0</v>
      </c>
      <c r="C83" s="255">
        <f>$B83*C$11</f>
        <v>0</v>
      </c>
      <c r="D83" s="255">
        <f t="shared" ref="D83:H83" si="83">$B83*D$11</f>
        <v>0</v>
      </c>
      <c r="E83" s="255">
        <f t="shared" si="83"/>
        <v>0</v>
      </c>
      <c r="F83" s="255">
        <f t="shared" si="83"/>
        <v>0</v>
      </c>
      <c r="G83" s="255">
        <f t="shared" si="83"/>
        <v>0</v>
      </c>
      <c r="H83" s="255">
        <f t="shared" si="83"/>
        <v>0</v>
      </c>
    </row>
    <row r="84" spans="1:8" s="68" customFormat="1" ht="13.5" x14ac:dyDescent="0.3">
      <c r="A84" s="59" t="s">
        <v>19</v>
      </c>
      <c r="B84" s="252"/>
      <c r="C84" s="255">
        <f>SUM(C85:C89)</f>
        <v>0</v>
      </c>
      <c r="D84" s="255">
        <f t="shared" ref="D84" si="84">SUM(D85:D89)</f>
        <v>0</v>
      </c>
      <c r="E84" s="255">
        <f t="shared" ref="E84" si="85">SUM(E85:E89)</f>
        <v>0</v>
      </c>
      <c r="F84" s="255">
        <f t="shared" ref="F84" si="86">SUM(F85:F89)</f>
        <v>0</v>
      </c>
      <c r="G84" s="255">
        <f t="shared" ref="G84" si="87">SUM(G85:G89)</f>
        <v>0</v>
      </c>
      <c r="H84" s="255">
        <f t="shared" ref="H84" si="88">SUM(H85:H89)</f>
        <v>0</v>
      </c>
    </row>
    <row r="85" spans="1:8" s="68" customFormat="1" ht="13.5" x14ac:dyDescent="0.3">
      <c r="A85" s="62" t="s">
        <v>4</v>
      </c>
      <c r="B85" s="252">
        <f>'TAB4'!F86</f>
        <v>0</v>
      </c>
      <c r="C85" s="255">
        <f>$B85*C$11</f>
        <v>0</v>
      </c>
      <c r="D85" s="255">
        <f t="shared" ref="D85:H88" si="89">$B85*D$11</f>
        <v>0</v>
      </c>
      <c r="E85" s="255">
        <f t="shared" si="89"/>
        <v>0</v>
      </c>
      <c r="F85" s="255">
        <f t="shared" si="89"/>
        <v>0</v>
      </c>
      <c r="G85" s="255">
        <f t="shared" si="89"/>
        <v>0</v>
      </c>
      <c r="H85" s="255">
        <f t="shared" si="89"/>
        <v>0</v>
      </c>
    </row>
    <row r="86" spans="1:8" s="68" customFormat="1" ht="13.5" x14ac:dyDescent="0.3">
      <c r="A86" s="62" t="s">
        <v>17</v>
      </c>
      <c r="B86" s="252">
        <f>'TAB4'!F87</f>
        <v>0</v>
      </c>
      <c r="C86" s="255">
        <f>$B86*C$11</f>
        <v>0</v>
      </c>
      <c r="D86" s="255">
        <f t="shared" si="89"/>
        <v>0</v>
      </c>
      <c r="E86" s="255">
        <f t="shared" si="89"/>
        <v>0</v>
      </c>
      <c r="F86" s="255">
        <f t="shared" si="89"/>
        <v>0</v>
      </c>
      <c r="G86" s="255">
        <f t="shared" si="89"/>
        <v>0</v>
      </c>
      <c r="H86" s="255">
        <f t="shared" si="89"/>
        <v>0</v>
      </c>
    </row>
    <row r="87" spans="1:8" s="68" customFormat="1" ht="13.5" x14ac:dyDescent="0.3">
      <c r="A87" s="62" t="s">
        <v>67</v>
      </c>
      <c r="B87" s="252">
        <f>'TAB4'!F88</f>
        <v>0</v>
      </c>
      <c r="C87" s="255">
        <f>$B87*C$11</f>
        <v>0</v>
      </c>
      <c r="D87" s="255">
        <f t="shared" si="89"/>
        <v>0</v>
      </c>
      <c r="E87" s="255">
        <f t="shared" si="89"/>
        <v>0</v>
      </c>
      <c r="F87" s="255">
        <f t="shared" si="89"/>
        <v>0</v>
      </c>
      <c r="G87" s="255">
        <f t="shared" si="89"/>
        <v>0</v>
      </c>
      <c r="H87" s="255">
        <f t="shared" si="89"/>
        <v>0</v>
      </c>
    </row>
    <row r="88" spans="1:8" s="68" customFormat="1" ht="13.5" x14ac:dyDescent="0.3">
      <c r="A88" s="59" t="s">
        <v>23</v>
      </c>
      <c r="B88" s="252">
        <f>'TAB4'!F89</f>
        <v>0</v>
      </c>
      <c r="C88" s="255">
        <f>$B88*C$11</f>
        <v>0</v>
      </c>
      <c r="D88" s="255">
        <f t="shared" si="89"/>
        <v>0</v>
      </c>
      <c r="E88" s="255">
        <f t="shared" si="89"/>
        <v>0</v>
      </c>
      <c r="F88" s="255">
        <f t="shared" si="89"/>
        <v>0</v>
      </c>
      <c r="G88" s="255">
        <f t="shared" si="89"/>
        <v>0</v>
      </c>
      <c r="H88" s="255">
        <f t="shared" si="89"/>
        <v>0</v>
      </c>
    </row>
    <row r="89" spans="1:8" s="68" customFormat="1" ht="13.5" x14ac:dyDescent="0.3">
      <c r="A89" s="59" t="s">
        <v>18</v>
      </c>
      <c r="B89" s="252">
        <f>'TAB4'!F90</f>
        <v>0</v>
      </c>
      <c r="C89" s="255">
        <f t="shared" ref="C89:H89" si="90">$B89*C$14</f>
        <v>0</v>
      </c>
      <c r="D89" s="255">
        <f t="shared" si="90"/>
        <v>0</v>
      </c>
      <c r="E89" s="255">
        <f t="shared" si="90"/>
        <v>0</v>
      </c>
      <c r="F89" s="255">
        <f t="shared" si="90"/>
        <v>0</v>
      </c>
      <c r="G89" s="255">
        <f t="shared" si="90"/>
        <v>0</v>
      </c>
      <c r="H89" s="255">
        <f t="shared" si="90"/>
        <v>0</v>
      </c>
    </row>
    <row r="90" spans="1:8" s="68" customFormat="1" ht="13.5" x14ac:dyDescent="0.3"/>
    <row r="91" spans="1:8" s="68" customFormat="1" ht="13.5" x14ac:dyDescent="0.3">
      <c r="A91" s="15" t="s">
        <v>33</v>
      </c>
      <c r="B91" s="15"/>
      <c r="C91" s="256">
        <f>SUM(C77,C83:C84,C88:C89)</f>
        <v>0</v>
      </c>
      <c r="D91" s="256">
        <f t="shared" ref="D91:H91" si="91">SUM(D77,D83:D84,D88:D89)</f>
        <v>0</v>
      </c>
      <c r="E91" s="256">
        <f t="shared" si="91"/>
        <v>0</v>
      </c>
      <c r="F91" s="256">
        <f t="shared" si="91"/>
        <v>0</v>
      </c>
      <c r="G91" s="256">
        <f t="shared" si="91"/>
        <v>0</v>
      </c>
      <c r="H91" s="256">
        <f t="shared" si="91"/>
        <v>0</v>
      </c>
    </row>
    <row r="92" spans="1:8" s="4" customFormat="1" ht="13.5" x14ac:dyDescent="0.3">
      <c r="A92" s="25" t="s">
        <v>55</v>
      </c>
      <c r="B92" s="7"/>
      <c r="C92" s="257">
        <f t="shared" ref="C92:H92" si="92">C71</f>
        <v>0</v>
      </c>
      <c r="D92" s="257">
        <f t="shared" si="92"/>
        <v>0</v>
      </c>
      <c r="E92" s="257">
        <f t="shared" si="92"/>
        <v>0</v>
      </c>
      <c r="F92" s="257">
        <f t="shared" si="92"/>
        <v>0</v>
      </c>
      <c r="G92" s="257">
        <f t="shared" si="92"/>
        <v>0</v>
      </c>
      <c r="H92" s="257">
        <f t="shared" si="92"/>
        <v>0</v>
      </c>
    </row>
    <row r="93" spans="1:8" s="68" customFormat="1" ht="13.5" x14ac:dyDescent="0.3">
      <c r="A93" s="259" t="s">
        <v>51</v>
      </c>
      <c r="B93" s="260"/>
      <c r="C93" s="261">
        <f>C91-C92</f>
        <v>0</v>
      </c>
      <c r="D93" s="261">
        <f t="shared" ref="D93:H93" si="93">D91-D92</f>
        <v>0</v>
      </c>
      <c r="E93" s="261">
        <f t="shared" si="93"/>
        <v>0</v>
      </c>
      <c r="F93" s="261">
        <f t="shared" si="93"/>
        <v>0</v>
      </c>
      <c r="G93" s="261">
        <f t="shared" si="93"/>
        <v>0</v>
      </c>
      <c r="H93" s="261">
        <f t="shared" si="93"/>
        <v>0</v>
      </c>
    </row>
    <row r="94" spans="1:8" s="68" customFormat="1" ht="14.25" thickBot="1" x14ac:dyDescent="0.35">
      <c r="A94" s="181" t="s">
        <v>339</v>
      </c>
      <c r="B94" s="182"/>
      <c r="C94" s="262" t="str">
        <f>IFERROR((C93/C92)," ")</f>
        <v xml:space="preserve"> </v>
      </c>
      <c r="D94" s="262" t="str">
        <f t="shared" ref="D94:G94" si="94">IFERROR((D93/D92)," ")</f>
        <v xml:space="preserve"> </v>
      </c>
      <c r="E94" s="262" t="str">
        <f t="shared" si="94"/>
        <v xml:space="preserve"> </v>
      </c>
      <c r="F94" s="262" t="str">
        <f t="shared" si="94"/>
        <v xml:space="preserve"> </v>
      </c>
      <c r="G94" s="262" t="str">
        <f t="shared" si="94"/>
        <v xml:space="preserve"> </v>
      </c>
      <c r="H94" s="262" t="str">
        <f>IFERROR((H93/H92)," ")</f>
        <v xml:space="preserve"> </v>
      </c>
    </row>
    <row r="95" spans="1:8" s="68" customFormat="1" ht="18.75" thickTop="1" x14ac:dyDescent="0.35">
      <c r="A95" s="319" t="s">
        <v>46</v>
      </c>
      <c r="B95" s="320"/>
      <c r="C95" s="320"/>
      <c r="D95" s="320"/>
      <c r="E95" s="320"/>
      <c r="F95" s="320"/>
      <c r="G95" s="320"/>
      <c r="H95" s="321"/>
    </row>
    <row r="96" spans="1:8" s="68" customFormat="1" ht="27" x14ac:dyDescent="0.3">
      <c r="A96" s="11"/>
      <c r="B96" s="227" t="s">
        <v>32</v>
      </c>
      <c r="C96" s="227" t="str">
        <f t="shared" ref="C96:H96" si="95">"Coût annuel estimé      "&amp;C$6</f>
        <v>Coût annuel estimé      E1</v>
      </c>
      <c r="D96" s="227" t="str">
        <f t="shared" si="95"/>
        <v>Coût annuel estimé      E2</v>
      </c>
      <c r="E96" s="227" t="str">
        <f t="shared" si="95"/>
        <v>Coût annuel estimé      E3</v>
      </c>
      <c r="F96" s="227" t="str">
        <f t="shared" si="95"/>
        <v>Coût annuel estimé      E4</v>
      </c>
      <c r="G96" s="227" t="str">
        <f t="shared" si="95"/>
        <v>Coût annuel estimé      E5</v>
      </c>
      <c r="H96" s="227" t="str">
        <f t="shared" si="95"/>
        <v>Coût annuel estimé      E6</v>
      </c>
    </row>
    <row r="97" spans="1:8" s="68" customFormat="1" ht="13.5" x14ac:dyDescent="0.3">
      <c r="A97" s="176" t="s">
        <v>31</v>
      </c>
      <c r="C97" s="253">
        <f>SUM(C98:C100)</f>
        <v>0</v>
      </c>
      <c r="D97" s="253">
        <f t="shared" ref="D97" si="96">SUM(D98:D100)</f>
        <v>0</v>
      </c>
      <c r="E97" s="253">
        <f t="shared" ref="E97" si="97">SUM(E98:E100)</f>
        <v>0</v>
      </c>
      <c r="F97" s="253">
        <f t="shared" ref="F97" si="98">SUM(F98:F100)</f>
        <v>0</v>
      </c>
      <c r="G97" s="253">
        <f t="shared" ref="G97" si="99">SUM(G98:G100)</f>
        <v>0</v>
      </c>
      <c r="H97" s="253">
        <f t="shared" ref="H97" si="100">SUM(H98:H100)</f>
        <v>0</v>
      </c>
    </row>
    <row r="98" spans="1:8" s="68" customFormat="1" ht="13.5" x14ac:dyDescent="0.3">
      <c r="A98" s="178" t="s">
        <v>12</v>
      </c>
      <c r="B98" s="252">
        <f>'TAB4'!F98</f>
        <v>0</v>
      </c>
      <c r="C98" s="254">
        <f>$B98*C$12*12</f>
        <v>0</v>
      </c>
      <c r="D98" s="254">
        <f t="shared" ref="D98:H98" si="101">$B98*D$12*12</f>
        <v>0</v>
      </c>
      <c r="E98" s="254">
        <f t="shared" si="101"/>
        <v>0</v>
      </c>
      <c r="F98" s="254">
        <f t="shared" si="101"/>
        <v>0</v>
      </c>
      <c r="G98" s="254">
        <f t="shared" si="101"/>
        <v>0</v>
      </c>
      <c r="H98" s="254">
        <f t="shared" si="101"/>
        <v>0</v>
      </c>
    </row>
    <row r="99" spans="1:8" s="68" customFormat="1" ht="13.5" x14ac:dyDescent="0.3">
      <c r="A99" s="178" t="s">
        <v>14</v>
      </c>
      <c r="B99" s="254">
        <f>'TAB4'!F100</f>
        <v>0</v>
      </c>
      <c r="C99" s="254">
        <f>B99</f>
        <v>0</v>
      </c>
      <c r="D99" s="254">
        <f t="shared" ref="D99:H99" si="102">C99</f>
        <v>0</v>
      </c>
      <c r="E99" s="254">
        <f t="shared" si="102"/>
        <v>0</v>
      </c>
      <c r="F99" s="254">
        <f t="shared" si="102"/>
        <v>0</v>
      </c>
      <c r="G99" s="254">
        <f t="shared" si="102"/>
        <v>0</v>
      </c>
      <c r="H99" s="254">
        <f t="shared" si="102"/>
        <v>0</v>
      </c>
    </row>
    <row r="100" spans="1:8" s="68" customFormat="1" ht="13.5" x14ac:dyDescent="0.3">
      <c r="A100" s="178" t="s">
        <v>159</v>
      </c>
      <c r="B100" s="177"/>
      <c r="C100" s="254">
        <f>SUM(C101:C102)</f>
        <v>0</v>
      </c>
      <c r="D100" s="254">
        <f t="shared" ref="D100" si="103">SUM(D101:D102)</f>
        <v>0</v>
      </c>
      <c r="E100" s="254">
        <f t="shared" ref="E100" si="104">SUM(E101:E102)</f>
        <v>0</v>
      </c>
      <c r="F100" s="254">
        <f t="shared" ref="F100" si="105">SUM(F101:F102)</f>
        <v>0</v>
      </c>
      <c r="G100" s="254">
        <f t="shared" ref="G100" si="106">SUM(G101:G102)</f>
        <v>0</v>
      </c>
      <c r="H100" s="254">
        <f t="shared" ref="H100" si="107">SUM(H101:H102)</f>
        <v>0</v>
      </c>
    </row>
    <row r="101" spans="1:8" s="68" customFormat="1" ht="13.5" x14ac:dyDescent="0.3">
      <c r="A101" s="179" t="s">
        <v>22</v>
      </c>
      <c r="B101" s="252">
        <f>'TAB4'!F103</f>
        <v>0</v>
      </c>
      <c r="C101" s="255">
        <f t="shared" ref="C101:H101" si="108">$B101*C$7</f>
        <v>0</v>
      </c>
      <c r="D101" s="255">
        <f t="shared" si="108"/>
        <v>0</v>
      </c>
      <c r="E101" s="255">
        <f t="shared" si="108"/>
        <v>0</v>
      </c>
      <c r="F101" s="255">
        <f t="shared" si="108"/>
        <v>0</v>
      </c>
      <c r="G101" s="255">
        <f t="shared" si="108"/>
        <v>0</v>
      </c>
      <c r="H101" s="255">
        <f t="shared" si="108"/>
        <v>0</v>
      </c>
    </row>
    <row r="102" spans="1:8" s="68" customFormat="1" ht="13.5" x14ac:dyDescent="0.3">
      <c r="A102" s="179" t="s">
        <v>16</v>
      </c>
      <c r="B102" s="252">
        <f>'TAB4'!F104</f>
        <v>0</v>
      </c>
      <c r="C102" s="255">
        <f t="shared" ref="C102:H102" si="109">$B102*C$8</f>
        <v>0</v>
      </c>
      <c r="D102" s="255">
        <f t="shared" si="109"/>
        <v>0</v>
      </c>
      <c r="E102" s="255">
        <f t="shared" si="109"/>
        <v>0</v>
      </c>
      <c r="F102" s="255">
        <f t="shared" si="109"/>
        <v>0</v>
      </c>
      <c r="G102" s="255">
        <f t="shared" si="109"/>
        <v>0</v>
      </c>
      <c r="H102" s="255">
        <f t="shared" si="109"/>
        <v>0</v>
      </c>
    </row>
    <row r="103" spans="1:8" s="68" customFormat="1" ht="13.5" x14ac:dyDescent="0.3">
      <c r="A103" s="59" t="s">
        <v>21</v>
      </c>
      <c r="B103" s="252">
        <f>'TAB4'!F106</f>
        <v>0</v>
      </c>
      <c r="C103" s="255">
        <f>$B103*C$11</f>
        <v>0</v>
      </c>
      <c r="D103" s="255">
        <f t="shared" ref="D103:H103" si="110">$B103*D$11</f>
        <v>0</v>
      </c>
      <c r="E103" s="255">
        <f t="shared" si="110"/>
        <v>0</v>
      </c>
      <c r="F103" s="255">
        <f t="shared" si="110"/>
        <v>0</v>
      </c>
      <c r="G103" s="255">
        <f t="shared" si="110"/>
        <v>0</v>
      </c>
      <c r="H103" s="255">
        <f t="shared" si="110"/>
        <v>0</v>
      </c>
    </row>
    <row r="104" spans="1:8" s="68" customFormat="1" ht="13.5" x14ac:dyDescent="0.3">
      <c r="A104" s="59" t="s">
        <v>19</v>
      </c>
      <c r="B104" s="252"/>
      <c r="C104" s="255">
        <f>SUM(C105:C109)</f>
        <v>0</v>
      </c>
      <c r="D104" s="255">
        <f t="shared" ref="D104" si="111">SUM(D105:D109)</f>
        <v>0</v>
      </c>
      <c r="E104" s="255">
        <f t="shared" ref="E104" si="112">SUM(E105:E109)</f>
        <v>0</v>
      </c>
      <c r="F104" s="255">
        <f t="shared" ref="F104" si="113">SUM(F105:F109)</f>
        <v>0</v>
      </c>
      <c r="G104" s="255">
        <f t="shared" ref="G104" si="114">SUM(G105:G109)</f>
        <v>0</v>
      </c>
      <c r="H104" s="255">
        <f t="shared" ref="H104" si="115">SUM(H105:H109)</f>
        <v>0</v>
      </c>
    </row>
    <row r="105" spans="1:8" s="68" customFormat="1" ht="13.5" x14ac:dyDescent="0.3">
      <c r="A105" s="62" t="s">
        <v>4</v>
      </c>
      <c r="B105" s="252">
        <f>'TAB4'!F108</f>
        <v>0</v>
      </c>
      <c r="C105" s="255">
        <f>$B105*C$11</f>
        <v>0</v>
      </c>
      <c r="D105" s="255">
        <f t="shared" ref="D105:H108" si="116">$B105*D$11</f>
        <v>0</v>
      </c>
      <c r="E105" s="255">
        <f t="shared" si="116"/>
        <v>0</v>
      </c>
      <c r="F105" s="255">
        <f t="shared" si="116"/>
        <v>0</v>
      </c>
      <c r="G105" s="255">
        <f t="shared" si="116"/>
        <v>0</v>
      </c>
      <c r="H105" s="255">
        <f t="shared" si="116"/>
        <v>0</v>
      </c>
    </row>
    <row r="106" spans="1:8" s="68" customFormat="1" ht="13.5" x14ac:dyDescent="0.3">
      <c r="A106" s="62" t="s">
        <v>17</v>
      </c>
      <c r="B106" s="252">
        <f>'TAB4'!F109</f>
        <v>0</v>
      </c>
      <c r="C106" s="255">
        <f>$B106*C$11</f>
        <v>0</v>
      </c>
      <c r="D106" s="255">
        <f t="shared" si="116"/>
        <v>0</v>
      </c>
      <c r="E106" s="255">
        <f t="shared" si="116"/>
        <v>0</v>
      </c>
      <c r="F106" s="255">
        <f t="shared" si="116"/>
        <v>0</v>
      </c>
      <c r="G106" s="255">
        <f t="shared" si="116"/>
        <v>0</v>
      </c>
      <c r="H106" s="255">
        <f t="shared" si="116"/>
        <v>0</v>
      </c>
    </row>
    <row r="107" spans="1:8" s="68" customFormat="1" ht="13.5" x14ac:dyDescent="0.3">
      <c r="A107" s="62" t="s">
        <v>67</v>
      </c>
      <c r="B107" s="252">
        <f>'TAB4'!F110</f>
        <v>0</v>
      </c>
      <c r="C107" s="255">
        <f>$B107*C$11</f>
        <v>0</v>
      </c>
      <c r="D107" s="255">
        <f t="shared" si="116"/>
        <v>0</v>
      </c>
      <c r="E107" s="255">
        <f t="shared" si="116"/>
        <v>0</v>
      </c>
      <c r="F107" s="255">
        <f t="shared" si="116"/>
        <v>0</v>
      </c>
      <c r="G107" s="255">
        <f t="shared" si="116"/>
        <v>0</v>
      </c>
      <c r="H107" s="255">
        <f t="shared" si="116"/>
        <v>0</v>
      </c>
    </row>
    <row r="108" spans="1:8" s="68" customFormat="1" ht="13.5" x14ac:dyDescent="0.3">
      <c r="A108" s="59" t="s">
        <v>23</v>
      </c>
      <c r="B108" s="252">
        <f>'TAB4'!F111</f>
        <v>0</v>
      </c>
      <c r="C108" s="255">
        <f>$B108*C$11</f>
        <v>0</v>
      </c>
      <c r="D108" s="255">
        <f t="shared" si="116"/>
        <v>0</v>
      </c>
      <c r="E108" s="255">
        <f t="shared" si="116"/>
        <v>0</v>
      </c>
      <c r="F108" s="255">
        <f t="shared" si="116"/>
        <v>0</v>
      </c>
      <c r="G108" s="255">
        <f t="shared" si="116"/>
        <v>0</v>
      </c>
      <c r="H108" s="255">
        <f t="shared" si="116"/>
        <v>0</v>
      </c>
    </row>
    <row r="109" spans="1:8" s="68" customFormat="1" ht="13.5" x14ac:dyDescent="0.3">
      <c r="A109" s="59" t="s">
        <v>18</v>
      </c>
      <c r="B109" s="252">
        <f>'TAB4'!F112</f>
        <v>0</v>
      </c>
      <c r="C109" s="255">
        <f t="shared" ref="C109:H109" si="117">$B109*C$14</f>
        <v>0</v>
      </c>
      <c r="D109" s="255">
        <f t="shared" si="117"/>
        <v>0</v>
      </c>
      <c r="E109" s="255">
        <f t="shared" si="117"/>
        <v>0</v>
      </c>
      <c r="F109" s="255">
        <f t="shared" si="117"/>
        <v>0</v>
      </c>
      <c r="G109" s="255">
        <f t="shared" si="117"/>
        <v>0</v>
      </c>
      <c r="H109" s="255">
        <f t="shared" si="117"/>
        <v>0</v>
      </c>
    </row>
    <row r="110" spans="1:8" s="68" customFormat="1" ht="13.5" x14ac:dyDescent="0.3"/>
    <row r="111" spans="1:8" s="68" customFormat="1" ht="13.5" x14ac:dyDescent="0.3">
      <c r="A111" s="15" t="s">
        <v>33</v>
      </c>
      <c r="B111" s="15"/>
      <c r="C111" s="256">
        <f>SUM(C97,C103:C104,C108:C109)</f>
        <v>0</v>
      </c>
      <c r="D111" s="256">
        <f t="shared" ref="D111:H111" si="118">SUM(D97,D103:D104,D108:D109)</f>
        <v>0</v>
      </c>
      <c r="E111" s="256">
        <f t="shared" si="118"/>
        <v>0</v>
      </c>
      <c r="F111" s="256">
        <f t="shared" si="118"/>
        <v>0</v>
      </c>
      <c r="G111" s="256">
        <f t="shared" si="118"/>
        <v>0</v>
      </c>
      <c r="H111" s="256">
        <f t="shared" si="118"/>
        <v>0</v>
      </c>
    </row>
    <row r="112" spans="1:8" s="4" customFormat="1" ht="13.5" x14ac:dyDescent="0.3">
      <c r="A112" s="25" t="s">
        <v>54</v>
      </c>
      <c r="B112" s="7"/>
      <c r="C112" s="257">
        <f t="shared" ref="C112:H112" si="119">C91</f>
        <v>0</v>
      </c>
      <c r="D112" s="257">
        <f t="shared" si="119"/>
        <v>0</v>
      </c>
      <c r="E112" s="257">
        <f t="shared" si="119"/>
        <v>0</v>
      </c>
      <c r="F112" s="257">
        <f t="shared" si="119"/>
        <v>0</v>
      </c>
      <c r="G112" s="257">
        <f t="shared" si="119"/>
        <v>0</v>
      </c>
      <c r="H112" s="257">
        <f t="shared" si="119"/>
        <v>0</v>
      </c>
    </row>
    <row r="113" spans="1:8" s="68" customFormat="1" ht="13.5" x14ac:dyDescent="0.3">
      <c r="A113" s="259" t="s">
        <v>53</v>
      </c>
      <c r="B113" s="260"/>
      <c r="C113" s="261">
        <f>C111-C112</f>
        <v>0</v>
      </c>
      <c r="D113" s="261">
        <f t="shared" ref="D113:H113" si="120">D111-D112</f>
        <v>0</v>
      </c>
      <c r="E113" s="261">
        <f t="shared" si="120"/>
        <v>0</v>
      </c>
      <c r="F113" s="261">
        <f t="shared" si="120"/>
        <v>0</v>
      </c>
      <c r="G113" s="261">
        <f t="shared" si="120"/>
        <v>0</v>
      </c>
      <c r="H113" s="261">
        <f t="shared" si="120"/>
        <v>0</v>
      </c>
    </row>
    <row r="114" spans="1:8" s="68" customFormat="1" ht="14.25" thickBot="1" x14ac:dyDescent="0.35">
      <c r="A114" s="181" t="s">
        <v>340</v>
      </c>
      <c r="B114" s="182"/>
      <c r="C114" s="262" t="str">
        <f>IFERROR((C113/C112)," ")</f>
        <v xml:space="preserve"> </v>
      </c>
      <c r="D114" s="262" t="str">
        <f t="shared" ref="D114:H114" si="121">IFERROR((D113/D112)," ")</f>
        <v xml:space="preserve"> </v>
      </c>
      <c r="E114" s="262" t="str">
        <f t="shared" si="121"/>
        <v xml:space="preserve"> </v>
      </c>
      <c r="F114" s="262" t="str">
        <f t="shared" si="121"/>
        <v xml:space="preserve"> </v>
      </c>
      <c r="G114" s="262" t="str">
        <f t="shared" si="121"/>
        <v xml:space="preserve"> </v>
      </c>
      <c r="H114" s="262" t="str">
        <f t="shared" si="121"/>
        <v xml:space="preserve"> </v>
      </c>
    </row>
    <row r="115" spans="1:8" ht="15.75" thickTop="1" x14ac:dyDescent="0.3"/>
  </sheetData>
  <mergeCells count="7">
    <mergeCell ref="A5:B5"/>
    <mergeCell ref="A75:H75"/>
    <mergeCell ref="A95:H95"/>
    <mergeCell ref="A6:B6"/>
    <mergeCell ref="A15:H15"/>
    <mergeCell ref="A35:H35"/>
    <mergeCell ref="A55:H55"/>
  </mergeCells>
  <conditionalFormatting sqref="C32:H32">
    <cfRule type="containsText" dxfId="29" priority="9" operator="containsText" text="ntitulé">
      <formula>NOT(ISERROR(SEARCH("ntitulé",C32)))</formula>
    </cfRule>
    <cfRule type="containsBlanks" dxfId="28" priority="10">
      <formula>LEN(TRIM(C32))=0</formula>
    </cfRule>
  </conditionalFormatting>
  <conditionalFormatting sqref="C52:H52">
    <cfRule type="containsText" dxfId="27" priority="7" operator="containsText" text="ntitulé">
      <formula>NOT(ISERROR(SEARCH("ntitulé",C52)))</formula>
    </cfRule>
    <cfRule type="containsBlanks" dxfId="26" priority="8">
      <formula>LEN(TRIM(C52))=0</formula>
    </cfRule>
  </conditionalFormatting>
  <conditionalFormatting sqref="C72:H72">
    <cfRule type="containsText" dxfId="25" priority="5" operator="containsText" text="ntitulé">
      <formula>NOT(ISERROR(SEARCH("ntitulé",C72)))</formula>
    </cfRule>
    <cfRule type="containsBlanks" dxfId="24" priority="6">
      <formula>LEN(TRIM(C72))=0</formula>
    </cfRule>
  </conditionalFormatting>
  <conditionalFormatting sqref="C92:H92">
    <cfRule type="containsText" dxfId="23" priority="3" operator="containsText" text="ntitulé">
      <formula>NOT(ISERROR(SEARCH("ntitulé",C92)))</formula>
    </cfRule>
    <cfRule type="containsBlanks" dxfId="22" priority="4">
      <formula>LEN(TRIM(C92))=0</formula>
    </cfRule>
  </conditionalFormatting>
  <conditionalFormatting sqref="C112:H112">
    <cfRule type="containsText" dxfId="21" priority="1" operator="containsText" text="ntitulé">
      <formula>NOT(ISERROR(SEARCH("ntitulé",C112)))</formula>
    </cfRule>
    <cfRule type="containsBlanks" dxfId="20" priority="2">
      <formula>LEN(TRIM(C112))=0</formula>
    </cfRule>
  </conditionalFormatting>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118"/>
  <sheetViews>
    <sheetView topLeftCell="A85" workbookViewId="0">
      <selection activeCell="K107" sqref="K107"/>
    </sheetView>
  </sheetViews>
  <sheetFormatPr baseColWidth="10" defaultColWidth="8.85546875" defaultRowHeight="15" x14ac:dyDescent="0.3"/>
  <cols>
    <col min="1" max="1" width="38.28515625" style="1" bestFit="1" customWidth="1"/>
    <col min="2" max="2" width="15.85546875" style="1" customWidth="1"/>
    <col min="3" max="7" width="16.5703125" style="1" customWidth="1"/>
    <col min="8" max="16384" width="8.85546875" style="1"/>
  </cols>
  <sheetData>
    <row r="3" spans="1:7" ht="29.45" customHeight="1" x14ac:dyDescent="0.3">
      <c r="A3" s="41" t="s">
        <v>36</v>
      </c>
      <c r="B3" s="36"/>
      <c r="C3" s="36"/>
      <c r="D3" s="36"/>
      <c r="E3" s="36"/>
      <c r="F3" s="36"/>
      <c r="G3" s="36"/>
    </row>
    <row r="5" spans="1:7" s="7" customFormat="1" ht="13.5" x14ac:dyDescent="0.3">
      <c r="A5" s="184" t="s">
        <v>24</v>
      </c>
      <c r="B5" s="184"/>
      <c r="C5" s="8" t="s">
        <v>322</v>
      </c>
      <c r="D5" s="8" t="s">
        <v>323</v>
      </c>
      <c r="E5" s="8" t="s">
        <v>324</v>
      </c>
      <c r="F5" s="8" t="s">
        <v>333</v>
      </c>
      <c r="G5" s="8" t="s">
        <v>334</v>
      </c>
    </row>
    <row r="6" spans="1:7" s="7" customFormat="1" ht="13.5" x14ac:dyDescent="0.3">
      <c r="A6" s="184" t="s">
        <v>98</v>
      </c>
      <c r="B6" s="184"/>
      <c r="C6" s="8" t="s">
        <v>92</v>
      </c>
      <c r="D6" s="8" t="s">
        <v>93</v>
      </c>
      <c r="E6" s="8" t="s">
        <v>94</v>
      </c>
      <c r="F6" s="8" t="s">
        <v>95</v>
      </c>
      <c r="G6" s="8" t="s">
        <v>96</v>
      </c>
    </row>
    <row r="7" spans="1:7" s="7" customFormat="1" ht="13.5" x14ac:dyDescent="0.3">
      <c r="A7" s="68" t="s">
        <v>25</v>
      </c>
      <c r="B7" s="68"/>
      <c r="C7" s="174">
        <v>30000</v>
      </c>
      <c r="D7" s="174">
        <v>50000</v>
      </c>
      <c r="E7" s="174">
        <v>160000</v>
      </c>
      <c r="F7" s="174">
        <v>250000</v>
      </c>
      <c r="G7" s="174">
        <v>350000</v>
      </c>
    </row>
    <row r="8" spans="1:7" s="4" customFormat="1" ht="13.5" x14ac:dyDescent="0.3">
      <c r="A8" s="68" t="s">
        <v>26</v>
      </c>
      <c r="B8" s="68"/>
      <c r="C8" s="174">
        <v>0</v>
      </c>
      <c r="D8" s="174">
        <v>0</v>
      </c>
      <c r="E8" s="174">
        <v>0</v>
      </c>
      <c r="F8" s="174">
        <v>0</v>
      </c>
      <c r="G8" s="174">
        <v>0</v>
      </c>
    </row>
    <row r="9" spans="1:7" s="4" customFormat="1" ht="13.5" x14ac:dyDescent="0.3">
      <c r="A9" s="68" t="s">
        <v>27</v>
      </c>
      <c r="B9" s="68"/>
      <c r="C9" s="174">
        <v>0</v>
      </c>
      <c r="D9" s="174">
        <v>0</v>
      </c>
      <c r="E9" s="174">
        <v>0</v>
      </c>
      <c r="F9" s="174">
        <v>0</v>
      </c>
      <c r="G9" s="174">
        <v>0</v>
      </c>
    </row>
    <row r="10" spans="1:7" s="4" customFormat="1" ht="13.5" x14ac:dyDescent="0.3">
      <c r="A10" s="68" t="s">
        <v>28</v>
      </c>
      <c r="B10" s="68"/>
      <c r="C10" s="174">
        <v>0</v>
      </c>
      <c r="D10" s="174">
        <v>0</v>
      </c>
      <c r="E10" s="174">
        <v>0</v>
      </c>
      <c r="F10" s="174">
        <v>0</v>
      </c>
      <c r="G10" s="174">
        <v>0</v>
      </c>
    </row>
    <row r="11" spans="1:7" s="4" customFormat="1" ht="13.5" x14ac:dyDescent="0.3">
      <c r="A11" s="68" t="s">
        <v>29</v>
      </c>
      <c r="B11" s="68"/>
      <c r="C11" s="174">
        <v>30000</v>
      </c>
      <c r="D11" s="174">
        <v>50000</v>
      </c>
      <c r="E11" s="174">
        <v>160000</v>
      </c>
      <c r="F11" s="174">
        <v>250000</v>
      </c>
      <c r="G11" s="174">
        <v>350000</v>
      </c>
    </row>
    <row r="12" spans="1:7" s="4" customFormat="1" ht="13.5" x14ac:dyDescent="0.3">
      <c r="A12" s="13" t="s">
        <v>311</v>
      </c>
      <c r="B12" s="68"/>
      <c r="C12" s="228">
        <v>5.9</v>
      </c>
      <c r="D12" s="228">
        <v>9.8000000000000007</v>
      </c>
      <c r="E12" s="228">
        <v>31.4</v>
      </c>
      <c r="F12" s="228">
        <v>49</v>
      </c>
      <c r="G12" s="228">
        <v>68.599999999999994</v>
      </c>
    </row>
    <row r="13" spans="1:7" s="4" customFormat="1" ht="13.5" x14ac:dyDescent="0.3">
      <c r="A13" s="13" t="s">
        <v>312</v>
      </c>
      <c r="B13" s="68"/>
      <c r="C13" s="228">
        <v>6.5</v>
      </c>
      <c r="D13" s="228">
        <v>10.9</v>
      </c>
      <c r="E13" s="228">
        <v>34.700000000000003</v>
      </c>
      <c r="F13" s="228">
        <v>54.3</v>
      </c>
      <c r="G13" s="228">
        <v>76</v>
      </c>
    </row>
    <row r="14" spans="1:7" s="4" customFormat="1" ht="13.5" x14ac:dyDescent="0.3">
      <c r="A14" s="68" t="s">
        <v>30</v>
      </c>
      <c r="B14" s="68"/>
      <c r="C14" s="174">
        <v>0</v>
      </c>
      <c r="D14" s="174">
        <v>0</v>
      </c>
      <c r="E14" s="174">
        <v>0</v>
      </c>
      <c r="F14" s="174">
        <v>0</v>
      </c>
      <c r="G14" s="174">
        <v>0</v>
      </c>
    </row>
    <row r="15" spans="1:7" s="68" customFormat="1" ht="18" x14ac:dyDescent="0.35">
      <c r="A15" s="322" t="s">
        <v>37</v>
      </c>
      <c r="B15" s="323"/>
      <c r="C15" s="323"/>
      <c r="D15" s="323"/>
      <c r="E15" s="323"/>
      <c r="F15" s="323"/>
      <c r="G15" s="323"/>
    </row>
    <row r="16" spans="1:7" s="11" customFormat="1" ht="27" x14ac:dyDescent="0.3">
      <c r="B16" s="12" t="s">
        <v>32</v>
      </c>
      <c r="C16" s="12" t="str">
        <f>"Coût annuel estimé      "&amp;C$6</f>
        <v>Coût annuel estimé      E1</v>
      </c>
      <c r="D16" s="12" t="str">
        <f>"Coût annuel estimé      "&amp;D$6</f>
        <v>Coût annuel estimé      E2</v>
      </c>
      <c r="E16" s="12" t="str">
        <f>"Coût annuel estimé      "&amp;E$6</f>
        <v>Coût annuel estimé      E3</v>
      </c>
      <c r="F16" s="12" t="str">
        <f>"Coût annuel estimé      "&amp;F$6</f>
        <v>Coût annuel estimé      E4</v>
      </c>
      <c r="G16" s="12" t="str">
        <f>"Coût annuel estimé      "&amp;G$6</f>
        <v>Coût annuel estimé      E5</v>
      </c>
    </row>
    <row r="17" spans="1:8" s="68" customFormat="1" ht="13.5" x14ac:dyDescent="0.3">
      <c r="A17" s="176" t="s">
        <v>31</v>
      </c>
      <c r="C17" s="253">
        <f>SUM(C18:C20)</f>
        <v>0</v>
      </c>
      <c r="D17" s="253">
        <f t="shared" ref="D17:G17" si="0">SUM(D18:D20)</f>
        <v>0</v>
      </c>
      <c r="E17" s="253">
        <f t="shared" si="0"/>
        <v>0</v>
      </c>
      <c r="F17" s="253">
        <f t="shared" si="0"/>
        <v>0</v>
      </c>
      <c r="G17" s="253">
        <f t="shared" si="0"/>
        <v>0</v>
      </c>
    </row>
    <row r="18" spans="1:8" s="68" customFormat="1" ht="13.5" x14ac:dyDescent="0.3">
      <c r="A18" s="178" t="s">
        <v>12</v>
      </c>
      <c r="B18" s="252">
        <f>'TAB4'!I10</f>
        <v>0</v>
      </c>
      <c r="C18" s="254">
        <f>$B18*C$12*12</f>
        <v>0</v>
      </c>
      <c r="D18" s="254">
        <f t="shared" ref="D18:G18" si="1">$B18*D$12*12</f>
        <v>0</v>
      </c>
      <c r="E18" s="254">
        <f t="shared" si="1"/>
        <v>0</v>
      </c>
      <c r="F18" s="254">
        <f t="shared" si="1"/>
        <v>0</v>
      </c>
      <c r="G18" s="254">
        <f t="shared" si="1"/>
        <v>0</v>
      </c>
    </row>
    <row r="19" spans="1:8" s="68" customFormat="1" ht="13.5" x14ac:dyDescent="0.3">
      <c r="A19" s="178" t="s">
        <v>14</v>
      </c>
      <c r="B19" s="254">
        <f>'TAB4'!I12</f>
        <v>0</v>
      </c>
      <c r="C19" s="254">
        <f>B19</f>
        <v>0</v>
      </c>
      <c r="D19" s="254">
        <f t="shared" ref="D19:G19" si="2">C19</f>
        <v>0</v>
      </c>
      <c r="E19" s="254">
        <f t="shared" si="2"/>
        <v>0</v>
      </c>
      <c r="F19" s="254">
        <f t="shared" si="2"/>
        <v>0</v>
      </c>
      <c r="G19" s="254">
        <f t="shared" si="2"/>
        <v>0</v>
      </c>
    </row>
    <row r="20" spans="1:8" s="68" customFormat="1" ht="13.5" x14ac:dyDescent="0.3">
      <c r="A20" s="178" t="s">
        <v>159</v>
      </c>
      <c r="B20" s="177"/>
      <c r="C20" s="254">
        <f>SUM(C21:C22)</f>
        <v>0</v>
      </c>
      <c r="D20" s="254">
        <f t="shared" ref="D20:G20" si="3">SUM(D21:D22)</f>
        <v>0</v>
      </c>
      <c r="E20" s="254">
        <f t="shared" si="3"/>
        <v>0</v>
      </c>
      <c r="F20" s="254">
        <f t="shared" si="3"/>
        <v>0</v>
      </c>
      <c r="G20" s="254">
        <f t="shared" si="3"/>
        <v>0</v>
      </c>
    </row>
    <row r="21" spans="1:8" s="68" customFormat="1" ht="13.5" x14ac:dyDescent="0.3">
      <c r="A21" s="179" t="s">
        <v>22</v>
      </c>
      <c r="B21" s="252">
        <f>'TAB4'!I15</f>
        <v>0</v>
      </c>
      <c r="C21" s="255">
        <f>$B21*C$7</f>
        <v>0</v>
      </c>
      <c r="D21" s="255">
        <f t="shared" ref="D21:G21" si="4">$B21*D$7</f>
        <v>0</v>
      </c>
      <c r="E21" s="255">
        <f t="shared" si="4"/>
        <v>0</v>
      </c>
      <c r="F21" s="255">
        <f t="shared" si="4"/>
        <v>0</v>
      </c>
      <c r="G21" s="255">
        <f t="shared" si="4"/>
        <v>0</v>
      </c>
    </row>
    <row r="22" spans="1:8" s="68" customFormat="1" ht="13.5" x14ac:dyDescent="0.3">
      <c r="A22" s="179" t="s">
        <v>16</v>
      </c>
      <c r="B22" s="252">
        <f>'TAB4'!I16</f>
        <v>0</v>
      </c>
      <c r="C22" s="255">
        <f>$B22*C$8</f>
        <v>0</v>
      </c>
      <c r="D22" s="255">
        <f t="shared" ref="D22:G22" si="5">$B22*D$8</f>
        <v>0</v>
      </c>
      <c r="E22" s="255">
        <f t="shared" si="5"/>
        <v>0</v>
      </c>
      <c r="F22" s="255">
        <f t="shared" si="5"/>
        <v>0</v>
      </c>
      <c r="G22" s="255">
        <f t="shared" si="5"/>
        <v>0</v>
      </c>
    </row>
    <row r="23" spans="1:8" s="68" customFormat="1" ht="13.5" x14ac:dyDescent="0.3">
      <c r="A23" s="59" t="s">
        <v>21</v>
      </c>
      <c r="B23" s="252">
        <f>'TAB4'!I18</f>
        <v>0</v>
      </c>
      <c r="C23" s="255">
        <f>$B23*C$11</f>
        <v>0</v>
      </c>
      <c r="D23" s="255">
        <f t="shared" ref="D23:G23" si="6">$B23*D$11</f>
        <v>0</v>
      </c>
      <c r="E23" s="255">
        <f t="shared" si="6"/>
        <v>0</v>
      </c>
      <c r="F23" s="255">
        <f t="shared" si="6"/>
        <v>0</v>
      </c>
      <c r="G23" s="255">
        <f t="shared" si="6"/>
        <v>0</v>
      </c>
    </row>
    <row r="24" spans="1:8" s="68" customFormat="1" ht="13.5" x14ac:dyDescent="0.3">
      <c r="A24" s="59" t="s">
        <v>19</v>
      </c>
      <c r="B24" s="252"/>
      <c r="C24" s="255">
        <f>SUM(C25:C27)</f>
        <v>0</v>
      </c>
      <c r="D24" s="255">
        <f t="shared" ref="D24:G24" si="7">SUM(D25:D27)</f>
        <v>0</v>
      </c>
      <c r="E24" s="255">
        <f t="shared" si="7"/>
        <v>0</v>
      </c>
      <c r="F24" s="255">
        <f t="shared" si="7"/>
        <v>0</v>
      </c>
      <c r="G24" s="255">
        <f t="shared" si="7"/>
        <v>0</v>
      </c>
    </row>
    <row r="25" spans="1:8" s="68" customFormat="1" ht="13.5" x14ac:dyDescent="0.3">
      <c r="A25" s="62" t="s">
        <v>4</v>
      </c>
      <c r="B25" s="252">
        <f>'TAB4'!I20</f>
        <v>0</v>
      </c>
      <c r="C25" s="255">
        <f>$B25*C$11</f>
        <v>0</v>
      </c>
      <c r="D25" s="255">
        <f t="shared" ref="D25:G28" si="8">$B25*D$11</f>
        <v>0</v>
      </c>
      <c r="E25" s="255">
        <f t="shared" si="8"/>
        <v>0</v>
      </c>
      <c r="F25" s="255">
        <f t="shared" si="8"/>
        <v>0</v>
      </c>
      <c r="G25" s="255">
        <f t="shared" si="8"/>
        <v>0</v>
      </c>
    </row>
    <row r="26" spans="1:8" s="68" customFormat="1" ht="13.5" x14ac:dyDescent="0.3">
      <c r="A26" s="62" t="s">
        <v>17</v>
      </c>
      <c r="B26" s="252">
        <f>'TAB4'!I21</f>
        <v>0</v>
      </c>
      <c r="C26" s="255">
        <f>$B26*C$11</f>
        <v>0</v>
      </c>
      <c r="D26" s="255">
        <f t="shared" si="8"/>
        <v>0</v>
      </c>
      <c r="E26" s="255">
        <f t="shared" si="8"/>
        <v>0</v>
      </c>
      <c r="F26" s="255">
        <f t="shared" si="8"/>
        <v>0</v>
      </c>
      <c r="G26" s="255">
        <f t="shared" si="8"/>
        <v>0</v>
      </c>
    </row>
    <row r="27" spans="1:8" s="68" customFormat="1" ht="13.5" x14ac:dyDescent="0.3">
      <c r="A27" s="62" t="s">
        <v>67</v>
      </c>
      <c r="B27" s="252">
        <f>'TAB4'!I22</f>
        <v>0</v>
      </c>
      <c r="C27" s="255">
        <f>$B27*C$11</f>
        <v>0</v>
      </c>
      <c r="D27" s="255">
        <f t="shared" si="8"/>
        <v>0</v>
      </c>
      <c r="E27" s="255">
        <f t="shared" si="8"/>
        <v>0</v>
      </c>
      <c r="F27" s="255">
        <f t="shared" si="8"/>
        <v>0</v>
      </c>
      <c r="G27" s="255">
        <f t="shared" si="8"/>
        <v>0</v>
      </c>
    </row>
    <row r="28" spans="1:8" s="68" customFormat="1" ht="13.5" x14ac:dyDescent="0.3">
      <c r="A28" s="59" t="s">
        <v>23</v>
      </c>
      <c r="B28" s="252">
        <f>'TAB4'!I23</f>
        <v>0</v>
      </c>
      <c r="C28" s="255">
        <f>$B28*C$11</f>
        <v>0</v>
      </c>
      <c r="D28" s="255">
        <f t="shared" si="8"/>
        <v>0</v>
      </c>
      <c r="E28" s="255">
        <f t="shared" si="8"/>
        <v>0</v>
      </c>
      <c r="F28" s="255">
        <f t="shared" si="8"/>
        <v>0</v>
      </c>
      <c r="G28" s="255">
        <f t="shared" si="8"/>
        <v>0</v>
      </c>
    </row>
    <row r="29" spans="1:8" s="68" customFormat="1" ht="13.5" x14ac:dyDescent="0.3">
      <c r="A29" s="59" t="s">
        <v>18</v>
      </c>
      <c r="B29" s="252">
        <f>'TAB4'!I24</f>
        <v>0</v>
      </c>
      <c r="C29" s="255">
        <f>$B29*C$14</f>
        <v>0</v>
      </c>
      <c r="D29" s="255">
        <f t="shared" ref="D29:G29" si="9">$B29*D$14</f>
        <v>0</v>
      </c>
      <c r="E29" s="255">
        <f t="shared" si="9"/>
        <v>0</v>
      </c>
      <c r="F29" s="255">
        <f t="shared" si="9"/>
        <v>0</v>
      </c>
      <c r="G29" s="255">
        <f t="shared" si="9"/>
        <v>0</v>
      </c>
    </row>
    <row r="30" spans="1:8" s="68" customFormat="1" ht="13.5" x14ac:dyDescent="0.3">
      <c r="C30" s="253"/>
      <c r="D30" s="253"/>
      <c r="E30" s="253"/>
      <c r="F30" s="253"/>
      <c r="G30" s="253"/>
    </row>
    <row r="31" spans="1:8" s="68" customFormat="1" ht="13.5" x14ac:dyDescent="0.3">
      <c r="A31" s="15" t="s">
        <v>33</v>
      </c>
      <c r="B31" s="15"/>
      <c r="C31" s="256">
        <f>SUM(C17,C23:C24,C28:C29)</f>
        <v>0</v>
      </c>
      <c r="D31" s="256">
        <f t="shared" ref="D31:G31" si="10">SUM(D17,D23:D24,D28:D29)</f>
        <v>0</v>
      </c>
      <c r="E31" s="256">
        <f t="shared" si="10"/>
        <v>0</v>
      </c>
      <c r="F31" s="256">
        <f t="shared" si="10"/>
        <v>0</v>
      </c>
      <c r="G31" s="256">
        <f t="shared" si="10"/>
        <v>0</v>
      </c>
    </row>
    <row r="32" spans="1:8" s="4" customFormat="1" ht="13.5" x14ac:dyDescent="0.3">
      <c r="A32" s="25" t="s">
        <v>336</v>
      </c>
      <c r="B32" s="7"/>
      <c r="C32" s="257"/>
      <c r="D32" s="257"/>
      <c r="E32" s="257"/>
      <c r="F32" s="257"/>
      <c r="G32" s="257"/>
      <c r="H32" s="68"/>
    </row>
    <row r="33" spans="1:8" s="68" customFormat="1" ht="13.5" x14ac:dyDescent="0.3">
      <c r="A33" s="259" t="s">
        <v>35</v>
      </c>
      <c r="B33" s="260"/>
      <c r="C33" s="261">
        <f>C31-C32</f>
        <v>0</v>
      </c>
      <c r="D33" s="261">
        <f t="shared" ref="D33:G33" si="11">D31-D32</f>
        <v>0</v>
      </c>
      <c r="E33" s="261">
        <f t="shared" si="11"/>
        <v>0</v>
      </c>
      <c r="F33" s="261">
        <f t="shared" si="11"/>
        <v>0</v>
      </c>
      <c r="G33" s="261">
        <f t="shared" si="11"/>
        <v>0</v>
      </c>
    </row>
    <row r="34" spans="1:8" s="68" customFormat="1" ht="14.25" thickBot="1" x14ac:dyDescent="0.35">
      <c r="A34" s="181" t="s">
        <v>335</v>
      </c>
      <c r="B34" s="182"/>
      <c r="C34" s="262" t="str">
        <f>IFERROR((C33/C32)," ")</f>
        <v xml:space="preserve"> </v>
      </c>
      <c r="D34" s="262" t="str">
        <f t="shared" ref="D34:G34" si="12">IFERROR((D33/D32)," ")</f>
        <v xml:space="preserve"> </v>
      </c>
      <c r="E34" s="262" t="str">
        <f t="shared" si="12"/>
        <v xml:space="preserve"> </v>
      </c>
      <c r="F34" s="262" t="str">
        <f t="shared" si="12"/>
        <v xml:space="preserve"> </v>
      </c>
      <c r="G34" s="262" t="str">
        <f t="shared" si="12"/>
        <v xml:space="preserve"> </v>
      </c>
    </row>
    <row r="35" spans="1:8" s="68" customFormat="1" ht="18.75" thickTop="1" x14ac:dyDescent="0.35">
      <c r="A35" s="319" t="s">
        <v>38</v>
      </c>
      <c r="B35" s="320"/>
      <c r="C35" s="320"/>
      <c r="D35" s="320"/>
      <c r="E35" s="320"/>
      <c r="F35" s="320"/>
      <c r="G35" s="320"/>
    </row>
    <row r="36" spans="1:8" s="11" customFormat="1" ht="27" x14ac:dyDescent="0.3">
      <c r="B36" s="12" t="s">
        <v>32</v>
      </c>
      <c r="C36" s="12" t="str">
        <f>"Coût annuel estimé      "&amp;C$6</f>
        <v>Coût annuel estimé      E1</v>
      </c>
      <c r="D36" s="12" t="str">
        <f>"Coût annuel estimé      "&amp;D$6</f>
        <v>Coût annuel estimé      E2</v>
      </c>
      <c r="E36" s="12" t="str">
        <f>"Coût annuel estimé      "&amp;E$6</f>
        <v>Coût annuel estimé      E3</v>
      </c>
      <c r="F36" s="12" t="str">
        <f>"Coût annuel estimé      "&amp;F$6</f>
        <v>Coût annuel estimé      E4</v>
      </c>
      <c r="G36" s="12" t="str">
        <f>"Coût annuel estimé      "&amp;G$6</f>
        <v>Coût annuel estimé      E5</v>
      </c>
      <c r="H36" s="68"/>
    </row>
    <row r="37" spans="1:8" s="68" customFormat="1" ht="13.5" x14ac:dyDescent="0.3">
      <c r="A37" s="176" t="s">
        <v>31</v>
      </c>
      <c r="C37" s="253">
        <f>SUM(C38:C40)</f>
        <v>0</v>
      </c>
      <c r="D37" s="253">
        <f t="shared" ref="D37:G37" si="13">SUM(D38:D40)</f>
        <v>0</v>
      </c>
      <c r="E37" s="253">
        <f t="shared" si="13"/>
        <v>0</v>
      </c>
      <c r="F37" s="253">
        <f t="shared" si="13"/>
        <v>0</v>
      </c>
      <c r="G37" s="253">
        <f t="shared" si="13"/>
        <v>0</v>
      </c>
    </row>
    <row r="38" spans="1:8" s="68" customFormat="1" ht="13.5" x14ac:dyDescent="0.3">
      <c r="A38" s="178" t="s">
        <v>12</v>
      </c>
      <c r="B38" s="252">
        <f>'TAB4'!I32</f>
        <v>0</v>
      </c>
      <c r="C38" s="254">
        <f>$B38*C$12*12</f>
        <v>0</v>
      </c>
      <c r="D38" s="254">
        <f t="shared" ref="D38:G38" si="14">$B38*D$12*12</f>
        <v>0</v>
      </c>
      <c r="E38" s="254">
        <f t="shared" si="14"/>
        <v>0</v>
      </c>
      <c r="F38" s="254">
        <f t="shared" si="14"/>
        <v>0</v>
      </c>
      <c r="G38" s="254">
        <f t="shared" si="14"/>
        <v>0</v>
      </c>
    </row>
    <row r="39" spans="1:8" s="68" customFormat="1" ht="13.5" x14ac:dyDescent="0.3">
      <c r="A39" s="178" t="s">
        <v>14</v>
      </c>
      <c r="B39" s="254">
        <f>'TAB4'!I34</f>
        <v>0</v>
      </c>
      <c r="C39" s="254">
        <f>B39</f>
        <v>0</v>
      </c>
      <c r="D39" s="254">
        <f t="shared" ref="D39:G39" si="15">C39</f>
        <v>0</v>
      </c>
      <c r="E39" s="254">
        <f t="shared" si="15"/>
        <v>0</v>
      </c>
      <c r="F39" s="254">
        <f t="shared" si="15"/>
        <v>0</v>
      </c>
      <c r="G39" s="254">
        <f t="shared" si="15"/>
        <v>0</v>
      </c>
    </row>
    <row r="40" spans="1:8" s="68" customFormat="1" ht="13.5" x14ac:dyDescent="0.3">
      <c r="A40" s="178" t="s">
        <v>159</v>
      </c>
      <c r="B40" s="177"/>
      <c r="C40" s="254">
        <f>SUM(C41:C42)</f>
        <v>0</v>
      </c>
      <c r="D40" s="254">
        <f t="shared" ref="D40:G40" si="16">SUM(D41:D42)</f>
        <v>0</v>
      </c>
      <c r="E40" s="254">
        <f t="shared" si="16"/>
        <v>0</v>
      </c>
      <c r="F40" s="254">
        <f t="shared" si="16"/>
        <v>0</v>
      </c>
      <c r="G40" s="254">
        <f t="shared" si="16"/>
        <v>0</v>
      </c>
    </row>
    <row r="41" spans="1:8" s="68" customFormat="1" ht="13.5" x14ac:dyDescent="0.3">
      <c r="A41" s="179" t="s">
        <v>22</v>
      </c>
      <c r="B41" s="252">
        <f>'TAB4'!I37</f>
        <v>0</v>
      </c>
      <c r="C41" s="255">
        <f>$B41*C$7</f>
        <v>0</v>
      </c>
      <c r="D41" s="255">
        <f t="shared" ref="D41:G41" si="17">$B41*D$7</f>
        <v>0</v>
      </c>
      <c r="E41" s="255">
        <f t="shared" si="17"/>
        <v>0</v>
      </c>
      <c r="F41" s="255">
        <f t="shared" si="17"/>
        <v>0</v>
      </c>
      <c r="G41" s="255">
        <f t="shared" si="17"/>
        <v>0</v>
      </c>
    </row>
    <row r="42" spans="1:8" s="68" customFormat="1" ht="13.5" x14ac:dyDescent="0.3">
      <c r="A42" s="179" t="s">
        <v>16</v>
      </c>
      <c r="B42" s="252">
        <f>'TAB4'!I38</f>
        <v>0</v>
      </c>
      <c r="C42" s="255">
        <f>$B42*C$8</f>
        <v>0</v>
      </c>
      <c r="D42" s="255">
        <f t="shared" ref="D42:G42" si="18">$B42*D$8</f>
        <v>0</v>
      </c>
      <c r="E42" s="255">
        <f t="shared" si="18"/>
        <v>0</v>
      </c>
      <c r="F42" s="255">
        <f t="shared" si="18"/>
        <v>0</v>
      </c>
      <c r="G42" s="255">
        <f t="shared" si="18"/>
        <v>0</v>
      </c>
    </row>
    <row r="43" spans="1:8" s="68" customFormat="1" ht="13.5" x14ac:dyDescent="0.3">
      <c r="A43" s="59" t="s">
        <v>21</v>
      </c>
      <c r="B43" s="252">
        <f>'TAB4'!I40</f>
        <v>0</v>
      </c>
      <c r="C43" s="255">
        <f>$B43*C$11</f>
        <v>0</v>
      </c>
      <c r="D43" s="255">
        <f t="shared" ref="D43:G43" si="19">$B43*D$11</f>
        <v>0</v>
      </c>
      <c r="E43" s="255">
        <f t="shared" si="19"/>
        <v>0</v>
      </c>
      <c r="F43" s="255">
        <f t="shared" si="19"/>
        <v>0</v>
      </c>
      <c r="G43" s="255">
        <f t="shared" si="19"/>
        <v>0</v>
      </c>
    </row>
    <row r="44" spans="1:8" s="68" customFormat="1" ht="13.5" x14ac:dyDescent="0.3">
      <c r="A44" s="59" t="s">
        <v>19</v>
      </c>
      <c r="B44" s="252"/>
      <c r="C44" s="255">
        <f>SUM(C45:C47)</f>
        <v>0</v>
      </c>
      <c r="D44" s="255">
        <f t="shared" ref="D44:G44" si="20">SUM(D45:D47)</f>
        <v>0</v>
      </c>
      <c r="E44" s="255">
        <f t="shared" si="20"/>
        <v>0</v>
      </c>
      <c r="F44" s="255">
        <f t="shared" si="20"/>
        <v>0</v>
      </c>
      <c r="G44" s="255">
        <f t="shared" si="20"/>
        <v>0</v>
      </c>
    </row>
    <row r="45" spans="1:8" s="68" customFormat="1" ht="13.5" x14ac:dyDescent="0.3">
      <c r="A45" s="62" t="s">
        <v>4</v>
      </c>
      <c r="B45" s="252">
        <f>'TAB4'!I42</f>
        <v>0</v>
      </c>
      <c r="C45" s="255">
        <f>$B45*C$11</f>
        <v>0</v>
      </c>
      <c r="D45" s="255">
        <f t="shared" ref="D45:G48" si="21">$B45*D$11</f>
        <v>0</v>
      </c>
      <c r="E45" s="255">
        <f t="shared" si="21"/>
        <v>0</v>
      </c>
      <c r="F45" s="255">
        <f t="shared" si="21"/>
        <v>0</v>
      </c>
      <c r="G45" s="255">
        <f t="shared" si="21"/>
        <v>0</v>
      </c>
    </row>
    <row r="46" spans="1:8" s="68" customFormat="1" ht="13.5" x14ac:dyDescent="0.3">
      <c r="A46" s="62" t="s">
        <v>17</v>
      </c>
      <c r="B46" s="252">
        <f>'TAB4'!I43</f>
        <v>0</v>
      </c>
      <c r="C46" s="255">
        <f>$B46*C$11</f>
        <v>0</v>
      </c>
      <c r="D46" s="255">
        <f t="shared" si="21"/>
        <v>0</v>
      </c>
      <c r="E46" s="255">
        <f t="shared" si="21"/>
        <v>0</v>
      </c>
      <c r="F46" s="255">
        <f t="shared" si="21"/>
        <v>0</v>
      </c>
      <c r="G46" s="255">
        <f t="shared" si="21"/>
        <v>0</v>
      </c>
    </row>
    <row r="47" spans="1:8" s="68" customFormat="1" ht="13.5" x14ac:dyDescent="0.3">
      <c r="A47" s="62" t="s">
        <v>67</v>
      </c>
      <c r="B47" s="252">
        <f>'TAB4'!I44</f>
        <v>0</v>
      </c>
      <c r="C47" s="255">
        <f>$B47*C$11</f>
        <v>0</v>
      </c>
      <c r="D47" s="255">
        <f t="shared" si="21"/>
        <v>0</v>
      </c>
      <c r="E47" s="255">
        <f t="shared" si="21"/>
        <v>0</v>
      </c>
      <c r="F47" s="255">
        <f t="shared" si="21"/>
        <v>0</v>
      </c>
      <c r="G47" s="255">
        <f t="shared" si="21"/>
        <v>0</v>
      </c>
    </row>
    <row r="48" spans="1:8" s="68" customFormat="1" ht="13.5" x14ac:dyDescent="0.3">
      <c r="A48" s="59" t="s">
        <v>23</v>
      </c>
      <c r="B48" s="252">
        <f>'TAB4'!I45</f>
        <v>0</v>
      </c>
      <c r="C48" s="255">
        <f>$B48*C$11</f>
        <v>0</v>
      </c>
      <c r="D48" s="255">
        <f t="shared" si="21"/>
        <v>0</v>
      </c>
      <c r="E48" s="255">
        <f t="shared" si="21"/>
        <v>0</v>
      </c>
      <c r="F48" s="255">
        <f t="shared" si="21"/>
        <v>0</v>
      </c>
      <c r="G48" s="255">
        <f t="shared" si="21"/>
        <v>0</v>
      </c>
    </row>
    <row r="49" spans="1:8" s="68" customFormat="1" ht="13.5" x14ac:dyDescent="0.3">
      <c r="A49" s="59" t="s">
        <v>18</v>
      </c>
      <c r="B49" s="252">
        <f>'TAB4'!I46</f>
        <v>0</v>
      </c>
      <c r="C49" s="255">
        <f>$B49*C$14</f>
        <v>0</v>
      </c>
      <c r="D49" s="255">
        <f t="shared" ref="D49:G49" si="22">$B49*D$14</f>
        <v>0</v>
      </c>
      <c r="E49" s="255">
        <f t="shared" si="22"/>
        <v>0</v>
      </c>
      <c r="F49" s="255">
        <f t="shared" si="22"/>
        <v>0</v>
      </c>
      <c r="G49" s="255">
        <f t="shared" si="22"/>
        <v>0</v>
      </c>
    </row>
    <row r="50" spans="1:8" s="68" customFormat="1" ht="13.5" x14ac:dyDescent="0.3">
      <c r="C50" s="253"/>
      <c r="D50" s="253"/>
      <c r="E50" s="253"/>
      <c r="F50" s="253"/>
      <c r="G50" s="253"/>
    </row>
    <row r="51" spans="1:8" s="68" customFormat="1" ht="13.5" x14ac:dyDescent="0.3">
      <c r="A51" s="15" t="s">
        <v>33</v>
      </c>
      <c r="B51" s="15"/>
      <c r="C51" s="256">
        <f>SUM(C37,C43:C44,C48:C49)</f>
        <v>0</v>
      </c>
      <c r="D51" s="256">
        <f t="shared" ref="D51:G51" si="23">SUM(D37,D43:D44,D48:D49)</f>
        <v>0</v>
      </c>
      <c r="E51" s="256">
        <f t="shared" si="23"/>
        <v>0</v>
      </c>
      <c r="F51" s="256">
        <f t="shared" si="23"/>
        <v>0</v>
      </c>
      <c r="G51" s="256">
        <f t="shared" si="23"/>
        <v>0</v>
      </c>
    </row>
    <row r="52" spans="1:8" s="4" customFormat="1" ht="13.5" x14ac:dyDescent="0.3">
      <c r="A52" s="25" t="s">
        <v>49</v>
      </c>
      <c r="B52" s="7"/>
      <c r="C52" s="257">
        <f>C31</f>
        <v>0</v>
      </c>
      <c r="D52" s="257">
        <f>D31</f>
        <v>0</v>
      </c>
      <c r="E52" s="257">
        <f>E31</f>
        <v>0</v>
      </c>
      <c r="F52" s="257">
        <f>F31</f>
        <v>0</v>
      </c>
      <c r="G52" s="257">
        <f>G31</f>
        <v>0</v>
      </c>
      <c r="H52" s="68"/>
    </row>
    <row r="53" spans="1:8" s="68" customFormat="1" ht="13.5" x14ac:dyDescent="0.3">
      <c r="A53" s="259" t="s">
        <v>50</v>
      </c>
      <c r="B53" s="260"/>
      <c r="C53" s="261">
        <f>C51-C52</f>
        <v>0</v>
      </c>
      <c r="D53" s="261">
        <f t="shared" ref="D53:G53" si="24">D51-D52</f>
        <v>0</v>
      </c>
      <c r="E53" s="261">
        <f t="shared" si="24"/>
        <v>0</v>
      </c>
      <c r="F53" s="261">
        <f t="shared" si="24"/>
        <v>0</v>
      </c>
      <c r="G53" s="261">
        <f t="shared" si="24"/>
        <v>0</v>
      </c>
    </row>
    <row r="54" spans="1:8" s="68" customFormat="1" ht="14.25" thickBot="1" x14ac:dyDescent="0.35">
      <c r="A54" s="181" t="s">
        <v>337</v>
      </c>
      <c r="B54" s="182"/>
      <c r="C54" s="258" t="str">
        <f>IFERROR((C53/C52)," ")</f>
        <v xml:space="preserve"> </v>
      </c>
      <c r="D54" s="258" t="str">
        <f t="shared" ref="D54:G54" si="25">IFERROR((D53/D52)," ")</f>
        <v xml:space="preserve"> </v>
      </c>
      <c r="E54" s="258" t="str">
        <f t="shared" si="25"/>
        <v xml:space="preserve"> </v>
      </c>
      <c r="F54" s="258" t="str">
        <f t="shared" si="25"/>
        <v xml:space="preserve"> </v>
      </c>
      <c r="G54" s="258" t="str">
        <f t="shared" si="25"/>
        <v xml:space="preserve"> </v>
      </c>
    </row>
    <row r="55" spans="1:8" s="68" customFormat="1" ht="18.75" thickTop="1" x14ac:dyDescent="0.35">
      <c r="A55" s="319" t="s">
        <v>48</v>
      </c>
      <c r="B55" s="320"/>
      <c r="C55" s="320"/>
      <c r="D55" s="320"/>
      <c r="E55" s="320"/>
      <c r="F55" s="320"/>
      <c r="G55" s="320"/>
    </row>
    <row r="56" spans="1:8" s="68" customFormat="1" ht="27" x14ac:dyDescent="0.3">
      <c r="A56" s="11"/>
      <c r="B56" s="12" t="s">
        <v>32</v>
      </c>
      <c r="C56" s="12" t="str">
        <f>"Coût annuel estimé      "&amp;C$6</f>
        <v>Coût annuel estimé      E1</v>
      </c>
      <c r="D56" s="12" t="str">
        <f>"Coût annuel estimé      "&amp;D$6</f>
        <v>Coût annuel estimé      E2</v>
      </c>
      <c r="E56" s="12" t="str">
        <f>"Coût annuel estimé      "&amp;E$6</f>
        <v>Coût annuel estimé      E3</v>
      </c>
      <c r="F56" s="12" t="str">
        <f>"Coût annuel estimé      "&amp;F$6</f>
        <v>Coût annuel estimé      E4</v>
      </c>
      <c r="G56" s="12" t="str">
        <f>"Coût annuel estimé      "&amp;G$6</f>
        <v>Coût annuel estimé      E5</v>
      </c>
    </row>
    <row r="57" spans="1:8" s="68" customFormat="1" ht="13.5" x14ac:dyDescent="0.3">
      <c r="A57" s="176" t="s">
        <v>31</v>
      </c>
      <c r="C57" s="253">
        <f>SUM(C58:C60)</f>
        <v>0</v>
      </c>
      <c r="D57" s="253">
        <f t="shared" ref="D57" si="26">SUM(D58:D60)</f>
        <v>0</v>
      </c>
      <c r="E57" s="253">
        <f t="shared" ref="E57" si="27">SUM(E58:E60)</f>
        <v>0</v>
      </c>
      <c r="F57" s="253">
        <f t="shared" ref="F57" si="28">SUM(F58:F60)</f>
        <v>0</v>
      </c>
      <c r="G57" s="253">
        <f t="shared" ref="G57" si="29">SUM(G58:G60)</f>
        <v>0</v>
      </c>
    </row>
    <row r="58" spans="1:8" s="68" customFormat="1" ht="13.5" x14ac:dyDescent="0.3">
      <c r="A58" s="178" t="s">
        <v>12</v>
      </c>
      <c r="B58" s="252">
        <f>'TAB4'!I54</f>
        <v>0</v>
      </c>
      <c r="C58" s="254">
        <f>$B58*C$12*12</f>
        <v>0</v>
      </c>
      <c r="D58" s="254">
        <f t="shared" ref="D58:G58" si="30">$B58*D$12*12</f>
        <v>0</v>
      </c>
      <c r="E58" s="254">
        <f t="shared" si="30"/>
        <v>0</v>
      </c>
      <c r="F58" s="254">
        <f t="shared" si="30"/>
        <v>0</v>
      </c>
      <c r="G58" s="254">
        <f t="shared" si="30"/>
        <v>0</v>
      </c>
    </row>
    <row r="59" spans="1:8" s="68" customFormat="1" ht="13.5" x14ac:dyDescent="0.3">
      <c r="A59" s="178" t="s">
        <v>14</v>
      </c>
      <c r="B59" s="254">
        <f>'TAB4'!I56</f>
        <v>0</v>
      </c>
      <c r="C59" s="254">
        <f>B59</f>
        <v>0</v>
      </c>
      <c r="D59" s="254">
        <f t="shared" ref="D59:G59" si="31">C59</f>
        <v>0</v>
      </c>
      <c r="E59" s="254">
        <f t="shared" si="31"/>
        <v>0</v>
      </c>
      <c r="F59" s="254">
        <f t="shared" si="31"/>
        <v>0</v>
      </c>
      <c r="G59" s="254">
        <f t="shared" si="31"/>
        <v>0</v>
      </c>
    </row>
    <row r="60" spans="1:8" s="68" customFormat="1" ht="13.5" x14ac:dyDescent="0.3">
      <c r="A60" s="178" t="s">
        <v>159</v>
      </c>
      <c r="B60" s="177"/>
      <c r="C60" s="254">
        <f>SUM(C61:C62)</f>
        <v>0</v>
      </c>
      <c r="D60" s="254">
        <f t="shared" ref="D60" si="32">SUM(D61:D62)</f>
        <v>0</v>
      </c>
      <c r="E60" s="254">
        <f t="shared" ref="E60" si="33">SUM(E61:E62)</f>
        <v>0</v>
      </c>
      <c r="F60" s="254">
        <f t="shared" ref="F60" si="34">SUM(F61:F62)</f>
        <v>0</v>
      </c>
      <c r="G60" s="254">
        <f t="shared" ref="G60" si="35">SUM(G61:G62)</f>
        <v>0</v>
      </c>
    </row>
    <row r="61" spans="1:8" s="68" customFormat="1" ht="13.5" x14ac:dyDescent="0.3">
      <c r="A61" s="179" t="s">
        <v>22</v>
      </c>
      <c r="B61" s="252">
        <f>'TAB4'!I59</f>
        <v>0</v>
      </c>
      <c r="C61" s="255">
        <f>$B61*C$7</f>
        <v>0</v>
      </c>
      <c r="D61" s="255">
        <f t="shared" ref="D61:G61" si="36">$B61*D$7</f>
        <v>0</v>
      </c>
      <c r="E61" s="255">
        <f t="shared" si="36"/>
        <v>0</v>
      </c>
      <c r="F61" s="255">
        <f t="shared" si="36"/>
        <v>0</v>
      </c>
      <c r="G61" s="255">
        <f t="shared" si="36"/>
        <v>0</v>
      </c>
    </row>
    <row r="62" spans="1:8" s="68" customFormat="1" ht="13.5" x14ac:dyDescent="0.3">
      <c r="A62" s="179" t="s">
        <v>16</v>
      </c>
      <c r="B62" s="252">
        <f>'TAB4'!I60</f>
        <v>0</v>
      </c>
      <c r="C62" s="255">
        <f>$B62*C$8</f>
        <v>0</v>
      </c>
      <c r="D62" s="255">
        <f t="shared" ref="D62:G62" si="37">$B62*D$8</f>
        <v>0</v>
      </c>
      <c r="E62" s="255">
        <f t="shared" si="37"/>
        <v>0</v>
      </c>
      <c r="F62" s="255">
        <f t="shared" si="37"/>
        <v>0</v>
      </c>
      <c r="G62" s="255">
        <f t="shared" si="37"/>
        <v>0</v>
      </c>
    </row>
    <row r="63" spans="1:8" s="68" customFormat="1" ht="13.5" x14ac:dyDescent="0.3">
      <c r="A63" s="59" t="s">
        <v>21</v>
      </c>
      <c r="B63" s="252">
        <f>'TAB4'!I62</f>
        <v>0</v>
      </c>
      <c r="C63" s="255">
        <f>$B63*C$11</f>
        <v>0</v>
      </c>
      <c r="D63" s="255">
        <f t="shared" ref="D63:G63" si="38">$B63*D$11</f>
        <v>0</v>
      </c>
      <c r="E63" s="255">
        <f t="shared" si="38"/>
        <v>0</v>
      </c>
      <c r="F63" s="255">
        <f t="shared" si="38"/>
        <v>0</v>
      </c>
      <c r="G63" s="255">
        <f t="shared" si="38"/>
        <v>0</v>
      </c>
    </row>
    <row r="64" spans="1:8" s="68" customFormat="1" ht="13.5" x14ac:dyDescent="0.3">
      <c r="A64" s="59" t="s">
        <v>19</v>
      </c>
      <c r="B64" s="252"/>
      <c r="C64" s="255">
        <f>SUM(C65:C67)</f>
        <v>0</v>
      </c>
      <c r="D64" s="255">
        <f t="shared" ref="D64" si="39">SUM(D65:D67)</f>
        <v>0</v>
      </c>
      <c r="E64" s="255">
        <f t="shared" ref="E64" si="40">SUM(E65:E67)</f>
        <v>0</v>
      </c>
      <c r="F64" s="255">
        <f t="shared" ref="F64" si="41">SUM(F65:F67)</f>
        <v>0</v>
      </c>
      <c r="G64" s="255">
        <f t="shared" ref="G64" si="42">SUM(G65:G67)</f>
        <v>0</v>
      </c>
    </row>
    <row r="65" spans="1:8" s="68" customFormat="1" ht="13.5" x14ac:dyDescent="0.3">
      <c r="A65" s="62" t="s">
        <v>4</v>
      </c>
      <c r="B65" s="252">
        <f>'TAB4'!I64</f>
        <v>0</v>
      </c>
      <c r="C65" s="255">
        <f>$B65*C$11</f>
        <v>0</v>
      </c>
      <c r="D65" s="255">
        <f t="shared" ref="D65:G68" si="43">$B65*D$11</f>
        <v>0</v>
      </c>
      <c r="E65" s="255">
        <f t="shared" si="43"/>
        <v>0</v>
      </c>
      <c r="F65" s="255">
        <f t="shared" si="43"/>
        <v>0</v>
      </c>
      <c r="G65" s="255">
        <f t="shared" si="43"/>
        <v>0</v>
      </c>
    </row>
    <row r="66" spans="1:8" s="68" customFormat="1" ht="13.5" x14ac:dyDescent="0.3">
      <c r="A66" s="62" t="s">
        <v>17</v>
      </c>
      <c r="B66" s="252">
        <f>'TAB4'!I65</f>
        <v>0</v>
      </c>
      <c r="C66" s="255">
        <f>$B66*C$11</f>
        <v>0</v>
      </c>
      <c r="D66" s="255">
        <f t="shared" si="43"/>
        <v>0</v>
      </c>
      <c r="E66" s="255">
        <f t="shared" si="43"/>
        <v>0</v>
      </c>
      <c r="F66" s="255">
        <f t="shared" si="43"/>
        <v>0</v>
      </c>
      <c r="G66" s="255">
        <f t="shared" si="43"/>
        <v>0</v>
      </c>
    </row>
    <row r="67" spans="1:8" s="68" customFormat="1" ht="13.5" x14ac:dyDescent="0.3">
      <c r="A67" s="62" t="s">
        <v>67</v>
      </c>
      <c r="B67" s="252">
        <f>'TAB4'!I66</f>
        <v>0</v>
      </c>
      <c r="C67" s="255">
        <f>$B67*C$11</f>
        <v>0</v>
      </c>
      <c r="D67" s="255">
        <f t="shared" si="43"/>
        <v>0</v>
      </c>
      <c r="E67" s="255">
        <f t="shared" si="43"/>
        <v>0</v>
      </c>
      <c r="F67" s="255">
        <f t="shared" si="43"/>
        <v>0</v>
      </c>
      <c r="G67" s="255">
        <f t="shared" si="43"/>
        <v>0</v>
      </c>
    </row>
    <row r="68" spans="1:8" s="68" customFormat="1" ht="13.5" x14ac:dyDescent="0.3">
      <c r="A68" s="59" t="s">
        <v>23</v>
      </c>
      <c r="B68" s="252">
        <f>'TAB4'!I67</f>
        <v>0</v>
      </c>
      <c r="C68" s="255">
        <f>$B68*C$11</f>
        <v>0</v>
      </c>
      <c r="D68" s="255">
        <f t="shared" si="43"/>
        <v>0</v>
      </c>
      <c r="E68" s="255">
        <f t="shared" si="43"/>
        <v>0</v>
      </c>
      <c r="F68" s="255">
        <f t="shared" si="43"/>
        <v>0</v>
      </c>
      <c r="G68" s="255">
        <f t="shared" si="43"/>
        <v>0</v>
      </c>
    </row>
    <row r="69" spans="1:8" s="68" customFormat="1" ht="13.5" x14ac:dyDescent="0.3">
      <c r="A69" s="59" t="s">
        <v>18</v>
      </c>
      <c r="B69" s="252">
        <f>'TAB4'!I68</f>
        <v>0</v>
      </c>
      <c r="C69" s="255">
        <f>$B69*C$14</f>
        <v>0</v>
      </c>
      <c r="D69" s="255">
        <f t="shared" ref="D69:G69" si="44">$B69*D$14</f>
        <v>0</v>
      </c>
      <c r="E69" s="255">
        <f t="shared" si="44"/>
        <v>0</v>
      </c>
      <c r="F69" s="255">
        <f t="shared" si="44"/>
        <v>0</v>
      </c>
      <c r="G69" s="255">
        <f t="shared" si="44"/>
        <v>0</v>
      </c>
    </row>
    <row r="70" spans="1:8" s="68" customFormat="1" ht="13.5" x14ac:dyDescent="0.3">
      <c r="C70" s="253"/>
      <c r="D70" s="253"/>
      <c r="E70" s="253"/>
      <c r="F70" s="253"/>
      <c r="G70" s="253"/>
    </row>
    <row r="71" spans="1:8" s="68" customFormat="1" ht="13.5" x14ac:dyDescent="0.3">
      <c r="A71" s="15" t="s">
        <v>33</v>
      </c>
      <c r="B71" s="15"/>
      <c r="C71" s="256">
        <f>SUM(C57,C63:C64,C68:C69)</f>
        <v>0</v>
      </c>
      <c r="D71" s="256">
        <f t="shared" ref="D71:G71" si="45">SUM(D57,D63:D64,D68:D69)</f>
        <v>0</v>
      </c>
      <c r="E71" s="256">
        <f t="shared" si="45"/>
        <v>0</v>
      </c>
      <c r="F71" s="256">
        <f t="shared" si="45"/>
        <v>0</v>
      </c>
      <c r="G71" s="256">
        <f t="shared" si="45"/>
        <v>0</v>
      </c>
    </row>
    <row r="72" spans="1:8" s="4" customFormat="1" ht="13.5" x14ac:dyDescent="0.3">
      <c r="A72" s="25" t="s">
        <v>56</v>
      </c>
      <c r="B72" s="7"/>
      <c r="C72" s="257">
        <f>C51</f>
        <v>0</v>
      </c>
      <c r="D72" s="257">
        <f>D51</f>
        <v>0</v>
      </c>
      <c r="E72" s="257">
        <f>E51</f>
        <v>0</v>
      </c>
      <c r="F72" s="257">
        <f>F51</f>
        <v>0</v>
      </c>
      <c r="G72" s="257">
        <f>G51</f>
        <v>0</v>
      </c>
      <c r="H72" s="68"/>
    </row>
    <row r="73" spans="1:8" s="68" customFormat="1" ht="13.5" x14ac:dyDescent="0.3">
      <c r="A73" s="259" t="s">
        <v>52</v>
      </c>
      <c r="B73" s="260"/>
      <c r="C73" s="261">
        <f>C71-C72</f>
        <v>0</v>
      </c>
      <c r="D73" s="261">
        <f t="shared" ref="D73:G73" si="46">D71-D72</f>
        <v>0</v>
      </c>
      <c r="E73" s="261">
        <f t="shared" si="46"/>
        <v>0</v>
      </c>
      <c r="F73" s="261">
        <f t="shared" si="46"/>
        <v>0</v>
      </c>
      <c r="G73" s="261">
        <f t="shared" si="46"/>
        <v>0</v>
      </c>
    </row>
    <row r="74" spans="1:8" s="68" customFormat="1" ht="14.25" thickBot="1" x14ac:dyDescent="0.35">
      <c r="A74" s="181" t="s">
        <v>338</v>
      </c>
      <c r="B74" s="182"/>
      <c r="C74" s="262" t="str">
        <f>IFERROR((C73/C72)," ")</f>
        <v xml:space="preserve"> </v>
      </c>
      <c r="D74" s="262" t="str">
        <f t="shared" ref="D74:G74" si="47">IFERROR((D73/D72)," ")</f>
        <v xml:space="preserve"> </v>
      </c>
      <c r="E74" s="262" t="str">
        <f t="shared" si="47"/>
        <v xml:space="preserve"> </v>
      </c>
      <c r="F74" s="262" t="str">
        <f t="shared" si="47"/>
        <v xml:space="preserve"> </v>
      </c>
      <c r="G74" s="262" t="str">
        <f t="shared" si="47"/>
        <v xml:space="preserve"> </v>
      </c>
    </row>
    <row r="75" spans="1:8" s="68" customFormat="1" ht="18.75" thickTop="1" x14ac:dyDescent="0.35">
      <c r="A75" s="319" t="s">
        <v>47</v>
      </c>
      <c r="B75" s="320"/>
      <c r="C75" s="320"/>
      <c r="D75" s="320"/>
      <c r="E75" s="320"/>
      <c r="F75" s="320"/>
      <c r="G75" s="320"/>
    </row>
    <row r="76" spans="1:8" s="68" customFormat="1" ht="27" x14ac:dyDescent="0.3">
      <c r="A76" s="11"/>
      <c r="B76" s="12" t="s">
        <v>32</v>
      </c>
      <c r="C76" s="12" t="str">
        <f>"Coût annuel estimé      "&amp;C$6</f>
        <v>Coût annuel estimé      E1</v>
      </c>
      <c r="D76" s="12" t="str">
        <f>"Coût annuel estimé      "&amp;D$6</f>
        <v>Coût annuel estimé      E2</v>
      </c>
      <c r="E76" s="12" t="str">
        <f>"Coût annuel estimé      "&amp;E$6</f>
        <v>Coût annuel estimé      E3</v>
      </c>
      <c r="F76" s="12" t="str">
        <f>"Coût annuel estimé      "&amp;F$6</f>
        <v>Coût annuel estimé      E4</v>
      </c>
      <c r="G76" s="12" t="str">
        <f>"Coût annuel estimé      "&amp;G$6</f>
        <v>Coût annuel estimé      E5</v>
      </c>
    </row>
    <row r="77" spans="1:8" s="68" customFormat="1" ht="13.5" x14ac:dyDescent="0.3">
      <c r="A77" s="176" t="s">
        <v>31</v>
      </c>
      <c r="C77" s="253">
        <f>SUM(C78:C80)</f>
        <v>0</v>
      </c>
      <c r="D77" s="253">
        <f t="shared" ref="D77" si="48">SUM(D78:D80)</f>
        <v>0</v>
      </c>
      <c r="E77" s="253">
        <f t="shared" ref="E77" si="49">SUM(E78:E80)</f>
        <v>0</v>
      </c>
      <c r="F77" s="253">
        <f t="shared" ref="F77" si="50">SUM(F78:F80)</f>
        <v>0</v>
      </c>
      <c r="G77" s="253">
        <f t="shared" ref="G77" si="51">SUM(G78:G80)</f>
        <v>0</v>
      </c>
    </row>
    <row r="78" spans="1:8" s="68" customFormat="1" ht="13.5" x14ac:dyDescent="0.3">
      <c r="A78" s="178" t="s">
        <v>12</v>
      </c>
      <c r="B78" s="252">
        <f>'TAB4'!I76</f>
        <v>0</v>
      </c>
      <c r="C78" s="254">
        <f>$B78*C$12*12</f>
        <v>0</v>
      </c>
      <c r="D78" s="254">
        <f t="shared" ref="D78:G78" si="52">$B78*D$12*12</f>
        <v>0</v>
      </c>
      <c r="E78" s="254">
        <f t="shared" si="52"/>
        <v>0</v>
      </c>
      <c r="F78" s="254">
        <f t="shared" si="52"/>
        <v>0</v>
      </c>
      <c r="G78" s="254">
        <f t="shared" si="52"/>
        <v>0</v>
      </c>
    </row>
    <row r="79" spans="1:8" s="68" customFormat="1" ht="13.5" x14ac:dyDescent="0.3">
      <c r="A79" s="178" t="s">
        <v>14</v>
      </c>
      <c r="B79" s="254">
        <f>'TAB4'!I78</f>
        <v>0</v>
      </c>
      <c r="C79" s="254">
        <f>B79</f>
        <v>0</v>
      </c>
      <c r="D79" s="254">
        <f t="shared" ref="D79:G79" si="53">C79</f>
        <v>0</v>
      </c>
      <c r="E79" s="254">
        <f t="shared" si="53"/>
        <v>0</v>
      </c>
      <c r="F79" s="254">
        <f t="shared" si="53"/>
        <v>0</v>
      </c>
      <c r="G79" s="254">
        <f t="shared" si="53"/>
        <v>0</v>
      </c>
    </row>
    <row r="80" spans="1:8" s="68" customFormat="1" ht="13.5" x14ac:dyDescent="0.3">
      <c r="A80" s="178" t="s">
        <v>159</v>
      </c>
      <c r="B80" s="177"/>
      <c r="C80" s="254">
        <f>SUM(C81:C82)</f>
        <v>0</v>
      </c>
      <c r="D80" s="254">
        <f t="shared" ref="D80" si="54">SUM(D81:D82)</f>
        <v>0</v>
      </c>
      <c r="E80" s="254">
        <f t="shared" ref="E80" si="55">SUM(E81:E82)</f>
        <v>0</v>
      </c>
      <c r="F80" s="254">
        <f t="shared" ref="F80" si="56">SUM(F81:F82)</f>
        <v>0</v>
      </c>
      <c r="G80" s="254">
        <f t="shared" ref="G80" si="57">SUM(G81:G82)</f>
        <v>0</v>
      </c>
    </row>
    <row r="81" spans="1:8" s="68" customFormat="1" ht="13.5" x14ac:dyDescent="0.3">
      <c r="A81" s="179" t="s">
        <v>22</v>
      </c>
      <c r="B81" s="252">
        <f>'TAB4'!I81</f>
        <v>0</v>
      </c>
      <c r="C81" s="255">
        <f>$B81*C$7</f>
        <v>0</v>
      </c>
      <c r="D81" s="255">
        <f t="shared" ref="D81:G81" si="58">$B81*D$7</f>
        <v>0</v>
      </c>
      <c r="E81" s="255">
        <f t="shared" si="58"/>
        <v>0</v>
      </c>
      <c r="F81" s="255">
        <f t="shared" si="58"/>
        <v>0</v>
      </c>
      <c r="G81" s="255">
        <f t="shared" si="58"/>
        <v>0</v>
      </c>
    </row>
    <row r="82" spans="1:8" s="68" customFormat="1" ht="13.5" x14ac:dyDescent="0.3">
      <c r="A82" s="179" t="s">
        <v>16</v>
      </c>
      <c r="B82" s="252">
        <f>'TAB4'!I82</f>
        <v>0</v>
      </c>
      <c r="C82" s="255">
        <f>$B82*C$8</f>
        <v>0</v>
      </c>
      <c r="D82" s="255">
        <f t="shared" ref="D82:G82" si="59">$B82*D$8</f>
        <v>0</v>
      </c>
      <c r="E82" s="255">
        <f t="shared" si="59"/>
        <v>0</v>
      </c>
      <c r="F82" s="255">
        <f t="shared" si="59"/>
        <v>0</v>
      </c>
      <c r="G82" s="255">
        <f t="shared" si="59"/>
        <v>0</v>
      </c>
    </row>
    <row r="83" spans="1:8" s="68" customFormat="1" ht="13.5" x14ac:dyDescent="0.3">
      <c r="A83" s="59" t="s">
        <v>21</v>
      </c>
      <c r="B83" s="252">
        <f>'TAB4'!I84</f>
        <v>0</v>
      </c>
      <c r="C83" s="255">
        <f>$B83*C$11</f>
        <v>0</v>
      </c>
      <c r="D83" s="255">
        <f t="shared" ref="D83:G83" si="60">$B83*D$11</f>
        <v>0</v>
      </c>
      <c r="E83" s="255">
        <f t="shared" si="60"/>
        <v>0</v>
      </c>
      <c r="F83" s="255">
        <f t="shared" si="60"/>
        <v>0</v>
      </c>
      <c r="G83" s="255">
        <f t="shared" si="60"/>
        <v>0</v>
      </c>
    </row>
    <row r="84" spans="1:8" s="68" customFormat="1" ht="13.5" x14ac:dyDescent="0.3">
      <c r="A84" s="59" t="s">
        <v>19</v>
      </c>
      <c r="B84" s="252"/>
      <c r="C84" s="255">
        <f>SUM(C85:C87)</f>
        <v>0</v>
      </c>
      <c r="D84" s="255">
        <f t="shared" ref="D84" si="61">SUM(D85:D87)</f>
        <v>0</v>
      </c>
      <c r="E84" s="255">
        <f t="shared" ref="E84" si="62">SUM(E85:E87)</f>
        <v>0</v>
      </c>
      <c r="F84" s="255">
        <f t="shared" ref="F84" si="63">SUM(F85:F87)</f>
        <v>0</v>
      </c>
      <c r="G84" s="255">
        <f t="shared" ref="G84" si="64">SUM(G85:G87)</f>
        <v>0</v>
      </c>
    </row>
    <row r="85" spans="1:8" s="68" customFormat="1" ht="13.5" x14ac:dyDescent="0.3">
      <c r="A85" s="62" t="s">
        <v>4</v>
      </c>
      <c r="B85" s="252">
        <f>'TAB4'!I86</f>
        <v>0</v>
      </c>
      <c r="C85" s="255">
        <f>$B85*C$11</f>
        <v>0</v>
      </c>
      <c r="D85" s="255">
        <f t="shared" ref="D85:G88" si="65">$B85*D$11</f>
        <v>0</v>
      </c>
      <c r="E85" s="255">
        <f t="shared" si="65"/>
        <v>0</v>
      </c>
      <c r="F85" s="255">
        <f t="shared" si="65"/>
        <v>0</v>
      </c>
      <c r="G85" s="255">
        <f t="shared" si="65"/>
        <v>0</v>
      </c>
    </row>
    <row r="86" spans="1:8" s="68" customFormat="1" ht="13.5" x14ac:dyDescent="0.3">
      <c r="A86" s="62" t="s">
        <v>17</v>
      </c>
      <c r="B86" s="252">
        <f>'TAB4'!I87</f>
        <v>0</v>
      </c>
      <c r="C86" s="255">
        <f>$B86*C$11</f>
        <v>0</v>
      </c>
      <c r="D86" s="255">
        <f t="shared" si="65"/>
        <v>0</v>
      </c>
      <c r="E86" s="255">
        <f t="shared" si="65"/>
        <v>0</v>
      </c>
      <c r="F86" s="255">
        <f t="shared" si="65"/>
        <v>0</v>
      </c>
      <c r="G86" s="255">
        <f t="shared" si="65"/>
        <v>0</v>
      </c>
    </row>
    <row r="87" spans="1:8" s="68" customFormat="1" ht="13.5" x14ac:dyDescent="0.3">
      <c r="A87" s="62" t="s">
        <v>67</v>
      </c>
      <c r="B87" s="252">
        <f>'TAB4'!I88</f>
        <v>0</v>
      </c>
      <c r="C87" s="255">
        <f>$B87*C$11</f>
        <v>0</v>
      </c>
      <c r="D87" s="255">
        <f t="shared" si="65"/>
        <v>0</v>
      </c>
      <c r="E87" s="255">
        <f t="shared" si="65"/>
        <v>0</v>
      </c>
      <c r="F87" s="255">
        <f t="shared" si="65"/>
        <v>0</v>
      </c>
      <c r="G87" s="255">
        <f t="shared" si="65"/>
        <v>0</v>
      </c>
    </row>
    <row r="88" spans="1:8" s="68" customFormat="1" ht="13.5" x14ac:dyDescent="0.3">
      <c r="A88" s="59" t="s">
        <v>23</v>
      </c>
      <c r="B88" s="252">
        <f>'TAB4'!I89</f>
        <v>0</v>
      </c>
      <c r="C88" s="255">
        <f>$B88*C$11</f>
        <v>0</v>
      </c>
      <c r="D88" s="255">
        <f t="shared" si="65"/>
        <v>0</v>
      </c>
      <c r="E88" s="255">
        <f t="shared" si="65"/>
        <v>0</v>
      </c>
      <c r="F88" s="255">
        <f t="shared" si="65"/>
        <v>0</v>
      </c>
      <c r="G88" s="255">
        <f t="shared" si="65"/>
        <v>0</v>
      </c>
    </row>
    <row r="89" spans="1:8" s="68" customFormat="1" ht="13.5" x14ac:dyDescent="0.3">
      <c r="A89" s="59" t="s">
        <v>18</v>
      </c>
      <c r="B89" s="252">
        <f>'TAB4'!I90</f>
        <v>0</v>
      </c>
      <c r="C89" s="255">
        <f>$B89*C$14</f>
        <v>0</v>
      </c>
      <c r="D89" s="255">
        <f t="shared" ref="D89:G89" si="66">$B89*D$14</f>
        <v>0</v>
      </c>
      <c r="E89" s="255">
        <f t="shared" si="66"/>
        <v>0</v>
      </c>
      <c r="F89" s="255">
        <f t="shared" si="66"/>
        <v>0</v>
      </c>
      <c r="G89" s="255">
        <f t="shared" si="66"/>
        <v>0</v>
      </c>
    </row>
    <row r="90" spans="1:8" s="68" customFormat="1" ht="13.5" x14ac:dyDescent="0.3">
      <c r="C90" s="253"/>
      <c r="D90" s="253"/>
      <c r="E90" s="253"/>
      <c r="F90" s="253"/>
      <c r="G90" s="253"/>
    </row>
    <row r="91" spans="1:8" s="68" customFormat="1" ht="13.5" x14ac:dyDescent="0.3">
      <c r="A91" s="15" t="s">
        <v>33</v>
      </c>
      <c r="B91" s="15"/>
      <c r="C91" s="256">
        <f>SUM(C77,C83:C84,C88:C89)</f>
        <v>0</v>
      </c>
      <c r="D91" s="256">
        <f t="shared" ref="D91:G91" si="67">SUM(D77,D83:D84,D88:D89)</f>
        <v>0</v>
      </c>
      <c r="E91" s="256">
        <f t="shared" si="67"/>
        <v>0</v>
      </c>
      <c r="F91" s="256">
        <f>SUM(F77,F83:F84,F88:F89)</f>
        <v>0</v>
      </c>
      <c r="G91" s="256">
        <f t="shared" si="67"/>
        <v>0</v>
      </c>
    </row>
    <row r="92" spans="1:8" s="4" customFormat="1" ht="13.5" x14ac:dyDescent="0.3">
      <c r="A92" s="25" t="s">
        <v>55</v>
      </c>
      <c r="B92" s="7"/>
      <c r="C92" s="257">
        <f>C71</f>
        <v>0</v>
      </c>
      <c r="D92" s="257">
        <f>D71</f>
        <v>0</v>
      </c>
      <c r="E92" s="257">
        <f>E71</f>
        <v>0</v>
      </c>
      <c r="F92" s="257">
        <f>F71</f>
        <v>0</v>
      </c>
      <c r="G92" s="257">
        <f>G71</f>
        <v>0</v>
      </c>
      <c r="H92" s="68"/>
    </row>
    <row r="93" spans="1:8" s="68" customFormat="1" ht="13.5" x14ac:dyDescent="0.3">
      <c r="A93" s="259" t="s">
        <v>51</v>
      </c>
      <c r="B93" s="260"/>
      <c r="C93" s="261">
        <f>C91-C92</f>
        <v>0</v>
      </c>
      <c r="D93" s="261">
        <f t="shared" ref="D93:G93" si="68">D91-D92</f>
        <v>0</v>
      </c>
      <c r="E93" s="261">
        <f t="shared" si="68"/>
        <v>0</v>
      </c>
      <c r="F93" s="261">
        <f>F91-F92</f>
        <v>0</v>
      </c>
      <c r="G93" s="261">
        <f t="shared" si="68"/>
        <v>0</v>
      </c>
    </row>
    <row r="94" spans="1:8" s="68" customFormat="1" ht="14.25" thickBot="1" x14ac:dyDescent="0.35">
      <c r="A94" s="181" t="s">
        <v>339</v>
      </c>
      <c r="B94" s="182"/>
      <c r="C94" s="262" t="str">
        <f>IFERROR((C93/C92)," ")</f>
        <v xml:space="preserve"> </v>
      </c>
      <c r="D94" s="262" t="str">
        <f t="shared" ref="D94:G94" si="69">IFERROR((D93/D92)," ")</f>
        <v xml:space="preserve"> </v>
      </c>
      <c r="E94" s="262" t="str">
        <f t="shared" si="69"/>
        <v xml:space="preserve"> </v>
      </c>
      <c r="F94" s="262" t="str">
        <f>IFERROR((F93/F92)," ")</f>
        <v xml:space="preserve"> </v>
      </c>
      <c r="G94" s="262" t="str">
        <f t="shared" si="69"/>
        <v xml:space="preserve"> </v>
      </c>
    </row>
    <row r="95" spans="1:8" s="68" customFormat="1" ht="18.75" thickTop="1" x14ac:dyDescent="0.35">
      <c r="A95" s="319" t="s">
        <v>46</v>
      </c>
      <c r="B95" s="320"/>
      <c r="C95" s="320"/>
      <c r="D95" s="320"/>
      <c r="E95" s="320"/>
      <c r="F95" s="320"/>
      <c r="G95" s="320"/>
    </row>
    <row r="96" spans="1:8" s="68" customFormat="1" ht="27" x14ac:dyDescent="0.3">
      <c r="A96" s="11"/>
      <c r="B96" s="12" t="s">
        <v>32</v>
      </c>
      <c r="C96" s="12" t="str">
        <f>"Coût annuel estimé      "&amp;C$6</f>
        <v>Coût annuel estimé      E1</v>
      </c>
      <c r="D96" s="12" t="str">
        <f>"Coût annuel estimé      "&amp;D$6</f>
        <v>Coût annuel estimé      E2</v>
      </c>
      <c r="E96" s="12" t="str">
        <f>"Coût annuel estimé      "&amp;E$6</f>
        <v>Coût annuel estimé      E3</v>
      </c>
      <c r="F96" s="12" t="str">
        <f>"Coût annuel estimé      "&amp;F$6</f>
        <v>Coût annuel estimé      E4</v>
      </c>
      <c r="G96" s="12" t="str">
        <f>"Coût annuel estimé      "&amp;G$6</f>
        <v>Coût annuel estimé      E5</v>
      </c>
    </row>
    <row r="97" spans="1:8" s="68" customFormat="1" ht="13.5" x14ac:dyDescent="0.3">
      <c r="A97" s="176" t="s">
        <v>31</v>
      </c>
      <c r="C97" s="253">
        <f>SUM(C98:C100)</f>
        <v>0</v>
      </c>
      <c r="D97" s="253">
        <f t="shared" ref="D97" si="70">SUM(D98:D100)</f>
        <v>0</v>
      </c>
      <c r="E97" s="253">
        <f t="shared" ref="E97" si="71">SUM(E98:E100)</f>
        <v>0</v>
      </c>
      <c r="F97" s="253">
        <f t="shared" ref="F97" si="72">SUM(F98:F100)</f>
        <v>0</v>
      </c>
      <c r="G97" s="253">
        <f t="shared" ref="G97" si="73">SUM(G98:G100)</f>
        <v>0</v>
      </c>
    </row>
    <row r="98" spans="1:8" s="68" customFormat="1" ht="13.5" x14ac:dyDescent="0.3">
      <c r="A98" s="178" t="s">
        <v>12</v>
      </c>
      <c r="B98" s="252">
        <f>'TAB4'!I98</f>
        <v>0</v>
      </c>
      <c r="C98" s="254">
        <f>$B98*C$12*12</f>
        <v>0</v>
      </c>
      <c r="D98" s="254">
        <f t="shared" ref="D98:G98" si="74">$B98*D$12*12</f>
        <v>0</v>
      </c>
      <c r="E98" s="254">
        <f t="shared" si="74"/>
        <v>0</v>
      </c>
      <c r="F98" s="254">
        <f t="shared" si="74"/>
        <v>0</v>
      </c>
      <c r="G98" s="254">
        <f t="shared" si="74"/>
        <v>0</v>
      </c>
    </row>
    <row r="99" spans="1:8" s="68" customFormat="1" ht="13.5" x14ac:dyDescent="0.3">
      <c r="A99" s="178" t="s">
        <v>14</v>
      </c>
      <c r="B99" s="254">
        <f>'TAB4'!I100</f>
        <v>0</v>
      </c>
      <c r="C99" s="254">
        <f>B99</f>
        <v>0</v>
      </c>
      <c r="D99" s="254">
        <f t="shared" ref="D99:G99" si="75">C99</f>
        <v>0</v>
      </c>
      <c r="E99" s="254">
        <f t="shared" si="75"/>
        <v>0</v>
      </c>
      <c r="F99" s="254">
        <f t="shared" si="75"/>
        <v>0</v>
      </c>
      <c r="G99" s="254">
        <f t="shared" si="75"/>
        <v>0</v>
      </c>
    </row>
    <row r="100" spans="1:8" s="68" customFormat="1" ht="13.5" x14ac:dyDescent="0.3">
      <c r="A100" s="178" t="s">
        <v>159</v>
      </c>
      <c r="B100" s="177"/>
      <c r="C100" s="254">
        <f>SUM(C101:C102)</f>
        <v>0</v>
      </c>
      <c r="D100" s="254">
        <f t="shared" ref="D100" si="76">SUM(D101:D102)</f>
        <v>0</v>
      </c>
      <c r="E100" s="254">
        <f t="shared" ref="E100" si="77">SUM(E101:E102)</f>
        <v>0</v>
      </c>
      <c r="F100" s="254">
        <f t="shared" ref="F100" si="78">SUM(F101:F102)</f>
        <v>0</v>
      </c>
      <c r="G100" s="254">
        <f t="shared" ref="G100" si="79">SUM(G101:G102)</f>
        <v>0</v>
      </c>
    </row>
    <row r="101" spans="1:8" s="68" customFormat="1" ht="13.5" x14ac:dyDescent="0.3">
      <c r="A101" s="179" t="s">
        <v>22</v>
      </c>
      <c r="B101" s="252">
        <f>'TAB4'!I103</f>
        <v>0</v>
      </c>
      <c r="C101" s="255">
        <f>$B101*C$7</f>
        <v>0</v>
      </c>
      <c r="D101" s="255">
        <f t="shared" ref="D101:G101" si="80">$B101*D$7</f>
        <v>0</v>
      </c>
      <c r="E101" s="255">
        <f t="shared" si="80"/>
        <v>0</v>
      </c>
      <c r="F101" s="255">
        <f t="shared" si="80"/>
        <v>0</v>
      </c>
      <c r="G101" s="255">
        <f t="shared" si="80"/>
        <v>0</v>
      </c>
    </row>
    <row r="102" spans="1:8" s="68" customFormat="1" ht="13.5" x14ac:dyDescent="0.3">
      <c r="A102" s="179" t="s">
        <v>16</v>
      </c>
      <c r="B102" s="252">
        <f>'TAB4'!I104</f>
        <v>0</v>
      </c>
      <c r="C102" s="255">
        <f>$B102*C$8</f>
        <v>0</v>
      </c>
      <c r="D102" s="255">
        <f t="shared" ref="D102:G102" si="81">$B102*D$8</f>
        <v>0</v>
      </c>
      <c r="E102" s="255">
        <f t="shared" si="81"/>
        <v>0</v>
      </c>
      <c r="F102" s="255">
        <f t="shared" si="81"/>
        <v>0</v>
      </c>
      <c r="G102" s="255">
        <f t="shared" si="81"/>
        <v>0</v>
      </c>
    </row>
    <row r="103" spans="1:8" s="68" customFormat="1" ht="13.5" x14ac:dyDescent="0.3">
      <c r="A103" s="59" t="s">
        <v>21</v>
      </c>
      <c r="B103" s="252">
        <f>'TAB4'!I106</f>
        <v>0</v>
      </c>
      <c r="C103" s="255">
        <f>$B103*C$11</f>
        <v>0</v>
      </c>
      <c r="D103" s="255">
        <f t="shared" ref="D103:G103" si="82">$B103*D$11</f>
        <v>0</v>
      </c>
      <c r="E103" s="255">
        <f t="shared" si="82"/>
        <v>0</v>
      </c>
      <c r="F103" s="255">
        <f t="shared" si="82"/>
        <v>0</v>
      </c>
      <c r="G103" s="255">
        <f t="shared" si="82"/>
        <v>0</v>
      </c>
    </row>
    <row r="104" spans="1:8" s="68" customFormat="1" ht="13.5" x14ac:dyDescent="0.3">
      <c r="A104" s="59" t="s">
        <v>19</v>
      </c>
      <c r="B104" s="252"/>
      <c r="C104" s="255">
        <f>SUM(C105:C107)</f>
        <v>0</v>
      </c>
      <c r="D104" s="255">
        <f t="shared" ref="D104" si="83">SUM(D105:D107)</f>
        <v>0</v>
      </c>
      <c r="E104" s="255">
        <f t="shared" ref="E104" si="84">SUM(E105:E107)</f>
        <v>0</v>
      </c>
      <c r="F104" s="255">
        <f t="shared" ref="F104" si="85">SUM(F105:F107)</f>
        <v>0</v>
      </c>
      <c r="G104" s="255">
        <f t="shared" ref="G104" si="86">SUM(G105:G107)</f>
        <v>0</v>
      </c>
    </row>
    <row r="105" spans="1:8" s="68" customFormat="1" ht="13.5" x14ac:dyDescent="0.3">
      <c r="A105" s="62" t="s">
        <v>4</v>
      </c>
      <c r="B105" s="252">
        <f>'TAB4'!I108</f>
        <v>0</v>
      </c>
      <c r="C105" s="255">
        <f>$B105*C$11</f>
        <v>0</v>
      </c>
      <c r="D105" s="255">
        <f t="shared" ref="D105:G108" si="87">$B105*D$11</f>
        <v>0</v>
      </c>
      <c r="E105" s="255">
        <f t="shared" si="87"/>
        <v>0</v>
      </c>
      <c r="F105" s="255">
        <f t="shared" si="87"/>
        <v>0</v>
      </c>
      <c r="G105" s="255">
        <f t="shared" si="87"/>
        <v>0</v>
      </c>
    </row>
    <row r="106" spans="1:8" s="68" customFormat="1" ht="13.5" x14ac:dyDescent="0.3">
      <c r="A106" s="62" t="s">
        <v>17</v>
      </c>
      <c r="B106" s="252">
        <f>'TAB4'!I109</f>
        <v>0</v>
      </c>
      <c r="C106" s="255">
        <f>$B106*C$11</f>
        <v>0</v>
      </c>
      <c r="D106" s="255">
        <f t="shared" si="87"/>
        <v>0</v>
      </c>
      <c r="E106" s="255">
        <f t="shared" si="87"/>
        <v>0</v>
      </c>
      <c r="F106" s="255">
        <f t="shared" si="87"/>
        <v>0</v>
      </c>
      <c r="G106" s="255">
        <f t="shared" si="87"/>
        <v>0</v>
      </c>
    </row>
    <row r="107" spans="1:8" s="68" customFormat="1" ht="13.5" x14ac:dyDescent="0.3">
      <c r="A107" s="62" t="s">
        <v>67</v>
      </c>
      <c r="B107" s="252">
        <f>'TAB4'!I110</f>
        <v>0</v>
      </c>
      <c r="C107" s="255">
        <f>$B107*C$11</f>
        <v>0</v>
      </c>
      <c r="D107" s="255">
        <f t="shared" si="87"/>
        <v>0</v>
      </c>
      <c r="E107" s="255">
        <f t="shared" si="87"/>
        <v>0</v>
      </c>
      <c r="F107" s="255">
        <f t="shared" si="87"/>
        <v>0</v>
      </c>
      <c r="G107" s="255">
        <f t="shared" si="87"/>
        <v>0</v>
      </c>
    </row>
    <row r="108" spans="1:8" s="68" customFormat="1" ht="13.5" x14ac:dyDescent="0.3">
      <c r="A108" s="59" t="s">
        <v>23</v>
      </c>
      <c r="B108" s="252">
        <f>'TAB4'!I111</f>
        <v>0</v>
      </c>
      <c r="C108" s="255">
        <f>$B108*C$11</f>
        <v>0</v>
      </c>
      <c r="D108" s="255">
        <f t="shared" si="87"/>
        <v>0</v>
      </c>
      <c r="E108" s="255">
        <f t="shared" si="87"/>
        <v>0</v>
      </c>
      <c r="F108" s="255">
        <f t="shared" si="87"/>
        <v>0</v>
      </c>
      <c r="G108" s="255">
        <f t="shared" si="87"/>
        <v>0</v>
      </c>
    </row>
    <row r="109" spans="1:8" s="68" customFormat="1" ht="13.5" x14ac:dyDescent="0.3">
      <c r="A109" s="59" t="s">
        <v>18</v>
      </c>
      <c r="B109" s="252">
        <f>'TAB4'!I112</f>
        <v>0</v>
      </c>
      <c r="C109" s="255">
        <f>$B109*C$14</f>
        <v>0</v>
      </c>
      <c r="D109" s="255">
        <f t="shared" ref="D109:G109" si="88">$B109*D$14</f>
        <v>0</v>
      </c>
      <c r="E109" s="255">
        <f t="shared" si="88"/>
        <v>0</v>
      </c>
      <c r="F109" s="255">
        <f t="shared" si="88"/>
        <v>0</v>
      </c>
      <c r="G109" s="255">
        <f t="shared" si="88"/>
        <v>0</v>
      </c>
    </row>
    <row r="110" spans="1:8" s="68" customFormat="1" ht="13.5" x14ac:dyDescent="0.3">
      <c r="C110" s="253"/>
      <c r="D110" s="253"/>
      <c r="E110" s="253"/>
      <c r="F110" s="253"/>
      <c r="G110" s="253"/>
    </row>
    <row r="111" spans="1:8" s="68" customFormat="1" ht="13.5" x14ac:dyDescent="0.3">
      <c r="A111" s="15" t="s">
        <v>33</v>
      </c>
      <c r="B111" s="15"/>
      <c r="C111" s="256">
        <f>SUM(C97,C103:C104,C108:C109)</f>
        <v>0</v>
      </c>
      <c r="D111" s="256">
        <f t="shared" ref="D111:G111" si="89">SUM(D97,D103:D104,D108:D109)</f>
        <v>0</v>
      </c>
      <c r="E111" s="256">
        <f t="shared" si="89"/>
        <v>0</v>
      </c>
      <c r="F111" s="256">
        <f t="shared" si="89"/>
        <v>0</v>
      </c>
      <c r="G111" s="256">
        <f t="shared" si="89"/>
        <v>0</v>
      </c>
    </row>
    <row r="112" spans="1:8" s="4" customFormat="1" ht="13.5" x14ac:dyDescent="0.3">
      <c r="A112" s="25" t="s">
        <v>54</v>
      </c>
      <c r="B112" s="7"/>
      <c r="C112" s="257">
        <f>C91</f>
        <v>0</v>
      </c>
      <c r="D112" s="257">
        <f>D91</f>
        <v>0</v>
      </c>
      <c r="E112" s="257">
        <f>E91</f>
        <v>0</v>
      </c>
      <c r="F112" s="257">
        <f>F91</f>
        <v>0</v>
      </c>
      <c r="G112" s="257">
        <f>G91</f>
        <v>0</v>
      </c>
      <c r="H112" s="68"/>
    </row>
    <row r="113" spans="1:8" s="68" customFormat="1" ht="13.5" x14ac:dyDescent="0.3">
      <c r="A113" s="259" t="s">
        <v>53</v>
      </c>
      <c r="B113" s="260"/>
      <c r="C113" s="261">
        <f>C111-C112</f>
        <v>0</v>
      </c>
      <c r="D113" s="261">
        <f t="shared" ref="D113:G113" si="90">D111-D112</f>
        <v>0</v>
      </c>
      <c r="E113" s="261">
        <f t="shared" si="90"/>
        <v>0</v>
      </c>
      <c r="F113" s="261">
        <f t="shared" si="90"/>
        <v>0</v>
      </c>
      <c r="G113" s="261">
        <f t="shared" si="90"/>
        <v>0</v>
      </c>
    </row>
    <row r="114" spans="1:8" s="68" customFormat="1" ht="14.25" thickBot="1" x14ac:dyDescent="0.35">
      <c r="A114" s="181" t="s">
        <v>340</v>
      </c>
      <c r="B114" s="182"/>
      <c r="C114" s="262" t="str">
        <f>IFERROR((C113/C112)," ")</f>
        <v xml:space="preserve"> </v>
      </c>
      <c r="D114" s="262" t="str">
        <f t="shared" ref="D114:G114" si="91">IFERROR((D113/D112)," ")</f>
        <v xml:space="preserve"> </v>
      </c>
      <c r="E114" s="262" t="str">
        <f t="shared" si="91"/>
        <v xml:space="preserve"> </v>
      </c>
      <c r="F114" s="262" t="str">
        <f t="shared" si="91"/>
        <v xml:space="preserve"> </v>
      </c>
      <c r="G114" s="262" t="str">
        <f t="shared" si="91"/>
        <v xml:space="preserve"> </v>
      </c>
    </row>
    <row r="115" spans="1:8" ht="15.75" thickTop="1" x14ac:dyDescent="0.3">
      <c r="A115" s="185"/>
      <c r="H115" s="68"/>
    </row>
    <row r="116" spans="1:8" x14ac:dyDescent="0.3">
      <c r="A116" s="185"/>
      <c r="H116" s="68"/>
    </row>
    <row r="117" spans="1:8" x14ac:dyDescent="0.3">
      <c r="A117" s="185"/>
      <c r="H117" s="68"/>
    </row>
    <row r="118" spans="1:8" x14ac:dyDescent="0.3">
      <c r="H118" s="68"/>
    </row>
  </sheetData>
  <mergeCells count="5">
    <mergeCell ref="A15:G15"/>
    <mergeCell ref="A35:G35"/>
    <mergeCell ref="A55:G55"/>
    <mergeCell ref="A75:G75"/>
    <mergeCell ref="A95:G95"/>
  </mergeCells>
  <conditionalFormatting sqref="C32:G32">
    <cfRule type="containsText" dxfId="19" priority="9" operator="containsText" text="ntitulé">
      <formula>NOT(ISERROR(SEARCH("ntitulé",C32)))</formula>
    </cfRule>
    <cfRule type="containsBlanks" dxfId="18" priority="10">
      <formula>LEN(TRIM(C32))=0</formula>
    </cfRule>
  </conditionalFormatting>
  <conditionalFormatting sqref="C52:G52">
    <cfRule type="containsText" dxfId="17" priority="7" operator="containsText" text="ntitulé">
      <formula>NOT(ISERROR(SEARCH("ntitulé",C52)))</formula>
    </cfRule>
    <cfRule type="containsBlanks" dxfId="16" priority="8">
      <formula>LEN(TRIM(C52))=0</formula>
    </cfRule>
  </conditionalFormatting>
  <conditionalFormatting sqref="C72:G72">
    <cfRule type="containsText" dxfId="15" priority="5" operator="containsText" text="ntitulé">
      <formula>NOT(ISERROR(SEARCH("ntitulé",C72)))</formula>
    </cfRule>
    <cfRule type="containsBlanks" dxfId="14" priority="6">
      <formula>LEN(TRIM(C72))=0</formula>
    </cfRule>
  </conditionalFormatting>
  <conditionalFormatting sqref="C92:G92">
    <cfRule type="containsText" dxfId="13" priority="3" operator="containsText" text="ntitulé">
      <formula>NOT(ISERROR(SEARCH("ntitulé",C92)))</formula>
    </cfRule>
    <cfRule type="containsBlanks" dxfId="12" priority="4">
      <formula>LEN(TRIM(C92))=0</formula>
    </cfRule>
  </conditionalFormatting>
  <conditionalFormatting sqref="C112:G112">
    <cfRule type="containsText" dxfId="11" priority="1" operator="containsText" text="ntitulé">
      <formula>NOT(ISERROR(SEARCH("ntitulé",C112)))</formula>
    </cfRule>
    <cfRule type="containsBlanks" dxfId="10" priority="2">
      <formula>LEN(TRIM(C112))=0</formula>
    </cfRule>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118"/>
  <sheetViews>
    <sheetView workbookViewId="0">
      <selection activeCell="J15" sqref="J15"/>
    </sheetView>
  </sheetViews>
  <sheetFormatPr baseColWidth="10" defaultColWidth="8.85546875" defaultRowHeight="15" x14ac:dyDescent="0.3"/>
  <cols>
    <col min="1" max="1" width="38.28515625" style="1" bestFit="1" customWidth="1"/>
    <col min="2" max="2" width="15.85546875" style="1" customWidth="1"/>
    <col min="3" max="8" width="16.5703125" style="1" customWidth="1"/>
    <col min="9" max="16384" width="8.85546875" style="1"/>
  </cols>
  <sheetData>
    <row r="3" spans="1:8" ht="29.45" customHeight="1" x14ac:dyDescent="0.3">
      <c r="A3" s="327" t="s">
        <v>57</v>
      </c>
      <c r="B3" s="327"/>
      <c r="C3" s="327"/>
      <c r="D3" s="327"/>
      <c r="E3" s="327"/>
      <c r="F3" s="327"/>
      <c r="G3" s="327"/>
      <c r="H3" s="327"/>
    </row>
    <row r="4" spans="1:8" ht="15.75" thickBot="1" x14ac:dyDescent="0.35"/>
    <row r="5" spans="1:8" s="7" customFormat="1" ht="13.5" x14ac:dyDescent="0.3">
      <c r="A5" s="328" t="s">
        <v>24</v>
      </c>
      <c r="B5" s="329"/>
      <c r="C5" s="26" t="s">
        <v>58</v>
      </c>
      <c r="D5" s="26" t="s">
        <v>59</v>
      </c>
      <c r="E5" s="26" t="s">
        <v>60</v>
      </c>
      <c r="F5" s="26" t="s">
        <v>61</v>
      </c>
      <c r="G5" s="26" t="s">
        <v>62</v>
      </c>
      <c r="H5" s="26" t="s">
        <v>63</v>
      </c>
    </row>
    <row r="6" spans="1:8" s="7" customFormat="1" ht="14.45" customHeight="1" x14ac:dyDescent="0.3">
      <c r="A6" s="13" t="s">
        <v>64</v>
      </c>
      <c r="C6" s="9">
        <v>600</v>
      </c>
      <c r="D6" s="9">
        <v>1200</v>
      </c>
      <c r="E6" s="9">
        <v>1600</v>
      </c>
      <c r="F6" s="9">
        <v>3500</v>
      </c>
      <c r="G6" s="9">
        <v>3600</v>
      </c>
      <c r="H6" s="9">
        <v>3600</v>
      </c>
    </row>
    <row r="7" spans="1:8" s="4" customFormat="1" ht="14.45" customHeight="1" x14ac:dyDescent="0.3">
      <c r="A7" s="13" t="s">
        <v>65</v>
      </c>
      <c r="B7" s="7"/>
      <c r="C7" s="9">
        <v>0</v>
      </c>
      <c r="D7" s="9">
        <v>0</v>
      </c>
      <c r="E7" s="9">
        <v>1900</v>
      </c>
      <c r="F7" s="9">
        <v>0</v>
      </c>
      <c r="G7" s="9">
        <v>3900</v>
      </c>
      <c r="H7" s="9">
        <v>3900</v>
      </c>
    </row>
    <row r="8" spans="1:8" s="4" customFormat="1" ht="14.45" customHeight="1" x14ac:dyDescent="0.3">
      <c r="A8" s="13" t="s">
        <v>27</v>
      </c>
      <c r="B8" s="7"/>
      <c r="C8" s="9">
        <v>0</v>
      </c>
      <c r="D8" s="9">
        <v>0</v>
      </c>
      <c r="E8" s="9">
        <v>0</v>
      </c>
      <c r="F8" s="9">
        <v>0</v>
      </c>
      <c r="G8" s="9">
        <v>0</v>
      </c>
      <c r="H8" s="9">
        <v>12500</v>
      </c>
    </row>
    <row r="9" spans="1:8" s="4" customFormat="1" ht="14.45" customHeight="1" x14ac:dyDescent="0.3">
      <c r="A9" s="13" t="s">
        <v>29</v>
      </c>
      <c r="B9" s="7"/>
      <c r="C9" s="9">
        <v>600</v>
      </c>
      <c r="D9" s="9">
        <v>1200</v>
      </c>
      <c r="E9" s="9">
        <v>3500</v>
      </c>
      <c r="F9" s="9">
        <v>3500</v>
      </c>
      <c r="G9" s="9">
        <v>7500</v>
      </c>
      <c r="H9" s="9">
        <v>20000</v>
      </c>
    </row>
    <row r="10" spans="1:8" s="4" customFormat="1" ht="14.45" customHeight="1" x14ac:dyDescent="0.3">
      <c r="A10" s="13" t="s">
        <v>66</v>
      </c>
      <c r="B10" s="7"/>
      <c r="C10" s="9">
        <v>3</v>
      </c>
      <c r="D10" s="9">
        <v>3.5</v>
      </c>
      <c r="E10" s="9">
        <v>6.5</v>
      </c>
      <c r="F10" s="9">
        <v>10</v>
      </c>
      <c r="G10" s="9">
        <v>7.5</v>
      </c>
      <c r="H10" s="9">
        <v>9</v>
      </c>
    </row>
    <row r="11" spans="1:8" s="4" customFormat="1" ht="14.45" customHeight="1" x14ac:dyDescent="0.3">
      <c r="A11" s="13" t="s">
        <v>99</v>
      </c>
      <c r="B11" s="7"/>
      <c r="C11" s="27"/>
      <c r="D11" s="27"/>
      <c r="E11" s="27"/>
      <c r="F11" s="27"/>
      <c r="G11" s="27"/>
      <c r="H11" s="27"/>
    </row>
    <row r="12" spans="1:8" s="4" customFormat="1" ht="13.5" x14ac:dyDescent="0.3">
      <c r="A12" s="13"/>
      <c r="B12" s="7"/>
      <c r="C12" s="9"/>
      <c r="D12" s="9"/>
      <c r="E12" s="9"/>
      <c r="F12" s="9"/>
      <c r="G12" s="9"/>
      <c r="H12" s="9"/>
    </row>
    <row r="13" spans="1:8" s="4" customFormat="1" ht="18" x14ac:dyDescent="0.35">
      <c r="A13" s="325" t="s">
        <v>37</v>
      </c>
      <c r="B13" s="326"/>
      <c r="C13" s="326"/>
      <c r="D13" s="326"/>
      <c r="E13" s="326"/>
      <c r="F13" s="326"/>
      <c r="G13" s="326"/>
      <c r="H13" s="326"/>
    </row>
    <row r="14" spans="1:8" s="11" customFormat="1" ht="27" x14ac:dyDescent="0.3">
      <c r="B14" s="12" t="s">
        <v>32</v>
      </c>
      <c r="C14" s="12" t="str">
        <f>"Coût annuel estimé      "&amp;C$5</f>
        <v>Coût annuel estimé      Da</v>
      </c>
      <c r="D14" s="12" t="str">
        <f>"Coût annuel estimé      "&amp;D$5</f>
        <v>Coût annuel estimé      Db</v>
      </c>
      <c r="E14" s="12" t="str">
        <f>"Coût annuel estimé      "&amp;E$5</f>
        <v>Coût annuel estimé      Dc</v>
      </c>
      <c r="F14" s="12" t="str">
        <f>"Coût annuel estimé      "&amp;F$5</f>
        <v>Coût annuel estimé      Dc1</v>
      </c>
      <c r="G14" s="189" t="str">
        <f t="shared" ref="G14:H14" si="0">"Coût annuel estimé      "&amp;G$5</f>
        <v>Coût annuel estimé      Dd</v>
      </c>
      <c r="H14" s="189" t="str">
        <f t="shared" si="0"/>
        <v>Coût annuel estimé      De</v>
      </c>
    </row>
    <row r="15" spans="1:8" s="68" customFormat="1" ht="13.5" x14ac:dyDescent="0.3">
      <c r="A15" s="176" t="s">
        <v>31</v>
      </c>
      <c r="C15" s="253">
        <f>SUM(C16:C18)</f>
        <v>0</v>
      </c>
      <c r="D15" s="253">
        <f t="shared" ref="D15:H15" si="1">SUM(D16:D18)</f>
        <v>0</v>
      </c>
      <c r="E15" s="253">
        <f t="shared" si="1"/>
        <v>0</v>
      </c>
      <c r="F15" s="253">
        <f t="shared" si="1"/>
        <v>0</v>
      </c>
      <c r="G15" s="253">
        <f t="shared" si="1"/>
        <v>0</v>
      </c>
      <c r="H15" s="253">
        <f t="shared" si="1"/>
        <v>0</v>
      </c>
    </row>
    <row r="16" spans="1:8" s="68" customFormat="1" ht="13.5" x14ac:dyDescent="0.3">
      <c r="A16" s="178" t="s">
        <v>12</v>
      </c>
      <c r="B16" s="177"/>
      <c r="C16" s="254"/>
      <c r="D16" s="254"/>
      <c r="E16" s="254"/>
      <c r="F16" s="254"/>
      <c r="G16" s="254"/>
      <c r="H16" s="254"/>
    </row>
    <row r="17" spans="1:8" s="68" customFormat="1" ht="13.5" x14ac:dyDescent="0.3">
      <c r="A17" s="178" t="s">
        <v>14</v>
      </c>
      <c r="B17" s="254">
        <f>'TAB4'!L12</f>
        <v>0</v>
      </c>
      <c r="C17" s="254">
        <f>$B17</f>
        <v>0</v>
      </c>
      <c r="D17" s="254">
        <f t="shared" ref="D17:H17" si="2">$B17</f>
        <v>0</v>
      </c>
      <c r="E17" s="254">
        <f t="shared" si="2"/>
        <v>0</v>
      </c>
      <c r="F17" s="254">
        <f t="shared" si="2"/>
        <v>0</v>
      </c>
      <c r="G17" s="254">
        <f t="shared" si="2"/>
        <v>0</v>
      </c>
      <c r="H17" s="254">
        <f t="shared" si="2"/>
        <v>0</v>
      </c>
    </row>
    <row r="18" spans="1:8" s="68" customFormat="1" ht="13.5" x14ac:dyDescent="0.3">
      <c r="A18" s="178" t="s">
        <v>159</v>
      </c>
      <c r="B18" s="177"/>
      <c r="C18" s="254">
        <f>SUM(C19:C21)</f>
        <v>0</v>
      </c>
      <c r="D18" s="254">
        <f t="shared" ref="D18:H18" si="3">SUM(D19:D21)</f>
        <v>0</v>
      </c>
      <c r="E18" s="254">
        <f t="shared" si="3"/>
        <v>0</v>
      </c>
      <c r="F18" s="254">
        <f t="shared" si="3"/>
        <v>0</v>
      </c>
      <c r="G18" s="254">
        <f t="shared" si="3"/>
        <v>0</v>
      </c>
      <c r="H18" s="254">
        <f t="shared" si="3"/>
        <v>0</v>
      </c>
    </row>
    <row r="19" spans="1:8" s="68" customFormat="1" ht="13.5" x14ac:dyDescent="0.3">
      <c r="A19" s="63" t="s">
        <v>152</v>
      </c>
      <c r="B19" s="252">
        <f>'TAB4'!L14</f>
        <v>0</v>
      </c>
      <c r="C19" s="254">
        <f>$B19*C$6</f>
        <v>0</v>
      </c>
      <c r="D19" s="254">
        <f t="shared" ref="D19:H19" si="4">$B19*D$6</f>
        <v>0</v>
      </c>
      <c r="E19" s="254">
        <f t="shared" si="4"/>
        <v>0</v>
      </c>
      <c r="F19" s="254">
        <f t="shared" si="4"/>
        <v>0</v>
      </c>
      <c r="G19" s="254">
        <f t="shared" si="4"/>
        <v>0</v>
      </c>
      <c r="H19" s="254">
        <f t="shared" si="4"/>
        <v>0</v>
      </c>
    </row>
    <row r="20" spans="1:8" s="68" customFormat="1" ht="13.5" x14ac:dyDescent="0.3">
      <c r="A20" s="63" t="s">
        <v>16</v>
      </c>
      <c r="B20" s="252">
        <f>'TAB4'!L16</f>
        <v>0</v>
      </c>
      <c r="C20" s="254">
        <f>$B20*C$7</f>
        <v>0</v>
      </c>
      <c r="D20" s="254">
        <f t="shared" ref="D20:H20" si="5">$B20*D$7</f>
        <v>0</v>
      </c>
      <c r="E20" s="254">
        <f t="shared" si="5"/>
        <v>0</v>
      </c>
      <c r="F20" s="254">
        <f t="shared" si="5"/>
        <v>0</v>
      </c>
      <c r="G20" s="254">
        <f t="shared" si="5"/>
        <v>0</v>
      </c>
      <c r="H20" s="254">
        <f t="shared" si="5"/>
        <v>0</v>
      </c>
    </row>
    <row r="21" spans="1:8" s="68" customFormat="1" ht="13.5" x14ac:dyDescent="0.3">
      <c r="A21" s="63" t="s">
        <v>154</v>
      </c>
      <c r="B21" s="252">
        <f>'TAB4'!L17</f>
        <v>0</v>
      </c>
      <c r="C21" s="254">
        <f>$B21*C$8</f>
        <v>0</v>
      </c>
      <c r="D21" s="254">
        <f t="shared" ref="D21:H21" si="6">$B21*D$8</f>
        <v>0</v>
      </c>
      <c r="E21" s="254">
        <f t="shared" si="6"/>
        <v>0</v>
      </c>
      <c r="F21" s="254">
        <f t="shared" si="6"/>
        <v>0</v>
      </c>
      <c r="G21" s="254">
        <f t="shared" si="6"/>
        <v>0</v>
      </c>
      <c r="H21" s="254">
        <f t="shared" si="6"/>
        <v>0</v>
      </c>
    </row>
    <row r="22" spans="1:8" s="68" customFormat="1" ht="13.5" x14ac:dyDescent="0.3">
      <c r="A22" s="59" t="s">
        <v>21</v>
      </c>
      <c r="B22" s="252">
        <f>'TAB4'!L18</f>
        <v>0</v>
      </c>
      <c r="C22" s="254">
        <f>$B22*C$9</f>
        <v>0</v>
      </c>
      <c r="D22" s="254">
        <f t="shared" ref="D22:H22" si="7">$B22*D$9</f>
        <v>0</v>
      </c>
      <c r="E22" s="254">
        <f t="shared" si="7"/>
        <v>0</v>
      </c>
      <c r="F22" s="254">
        <f t="shared" si="7"/>
        <v>0</v>
      </c>
      <c r="G22" s="254">
        <f t="shared" si="7"/>
        <v>0</v>
      </c>
      <c r="H22" s="254">
        <f t="shared" si="7"/>
        <v>0</v>
      </c>
    </row>
    <row r="23" spans="1:8" s="68" customFormat="1" ht="13.5" x14ac:dyDescent="0.3">
      <c r="A23" s="59" t="s">
        <v>19</v>
      </c>
      <c r="B23" s="252"/>
      <c r="C23" s="255">
        <f>SUM(C24:C28)</f>
        <v>0</v>
      </c>
      <c r="D23" s="255">
        <f t="shared" ref="D23:H23" si="8">SUM(D24:D28)</f>
        <v>0</v>
      </c>
      <c r="E23" s="255">
        <f t="shared" si="8"/>
        <v>0</v>
      </c>
      <c r="F23" s="255">
        <f t="shared" si="8"/>
        <v>0</v>
      </c>
      <c r="G23" s="255">
        <f t="shared" si="8"/>
        <v>0</v>
      </c>
      <c r="H23" s="255">
        <f t="shared" si="8"/>
        <v>0</v>
      </c>
    </row>
    <row r="24" spans="1:8" s="68" customFormat="1" ht="13.5" x14ac:dyDescent="0.3">
      <c r="A24" s="62" t="s">
        <v>4</v>
      </c>
      <c r="B24" s="252">
        <f>'TAB4'!L20</f>
        <v>0</v>
      </c>
      <c r="C24" s="254">
        <f>$B24*C$9</f>
        <v>0</v>
      </c>
      <c r="D24" s="254">
        <f t="shared" ref="D24:H28" si="9">$B24*D$9</f>
        <v>0</v>
      </c>
      <c r="E24" s="254">
        <f t="shared" si="9"/>
        <v>0</v>
      </c>
      <c r="F24" s="254">
        <f t="shared" si="9"/>
        <v>0</v>
      </c>
      <c r="G24" s="254">
        <f t="shared" si="9"/>
        <v>0</v>
      </c>
      <c r="H24" s="254">
        <f t="shared" si="9"/>
        <v>0</v>
      </c>
    </row>
    <row r="25" spans="1:8" s="68" customFormat="1" ht="13.5" x14ac:dyDescent="0.3">
      <c r="A25" s="62" t="s">
        <v>17</v>
      </c>
      <c r="B25" s="252">
        <f>'TAB4'!L21</f>
        <v>0</v>
      </c>
      <c r="C25" s="254">
        <f>$B25*C$9</f>
        <v>0</v>
      </c>
      <c r="D25" s="254">
        <f t="shared" si="9"/>
        <v>0</v>
      </c>
      <c r="E25" s="254">
        <f t="shared" si="9"/>
        <v>0</v>
      </c>
      <c r="F25" s="254">
        <f t="shared" si="9"/>
        <v>0</v>
      </c>
      <c r="G25" s="254">
        <f t="shared" si="9"/>
        <v>0</v>
      </c>
      <c r="H25" s="254">
        <f t="shared" si="9"/>
        <v>0</v>
      </c>
    </row>
    <row r="26" spans="1:8" s="68" customFormat="1" ht="13.5" x14ac:dyDescent="0.3">
      <c r="A26" s="62" t="s">
        <v>67</v>
      </c>
      <c r="B26" s="252">
        <f>'TAB4'!L22</f>
        <v>0</v>
      </c>
      <c r="C26" s="254">
        <f>$B26*C$9</f>
        <v>0</v>
      </c>
      <c r="D26" s="254">
        <f t="shared" si="9"/>
        <v>0</v>
      </c>
      <c r="E26" s="254">
        <f t="shared" si="9"/>
        <v>0</v>
      </c>
      <c r="F26" s="254">
        <f t="shared" si="9"/>
        <v>0</v>
      </c>
      <c r="G26" s="254">
        <f t="shared" si="9"/>
        <v>0</v>
      </c>
      <c r="H26" s="254">
        <f t="shared" si="9"/>
        <v>0</v>
      </c>
    </row>
    <row r="27" spans="1:8" s="68" customFormat="1" ht="13.5" x14ac:dyDescent="0.3">
      <c r="A27" s="59" t="s">
        <v>23</v>
      </c>
      <c r="B27" s="252">
        <f>'TAB4'!L23</f>
        <v>0</v>
      </c>
      <c r="C27" s="254">
        <f>$B27*C$9</f>
        <v>0</v>
      </c>
      <c r="D27" s="254">
        <f t="shared" si="9"/>
        <v>0</v>
      </c>
      <c r="E27" s="254">
        <f t="shared" si="9"/>
        <v>0</v>
      </c>
      <c r="F27" s="254">
        <f t="shared" si="9"/>
        <v>0</v>
      </c>
      <c r="G27" s="254">
        <f t="shared" si="9"/>
        <v>0</v>
      </c>
      <c r="H27" s="254">
        <f t="shared" si="9"/>
        <v>0</v>
      </c>
    </row>
    <row r="28" spans="1:8" s="68" customFormat="1" ht="13.5" x14ac:dyDescent="0.3">
      <c r="A28" s="59" t="s">
        <v>18</v>
      </c>
      <c r="B28" s="252">
        <f>'TAB4'!L24</f>
        <v>0</v>
      </c>
      <c r="C28" s="254">
        <f>$B28*C$9</f>
        <v>0</v>
      </c>
      <c r="D28" s="254">
        <f t="shared" si="9"/>
        <v>0</v>
      </c>
      <c r="E28" s="254">
        <f t="shared" si="9"/>
        <v>0</v>
      </c>
      <c r="F28" s="254">
        <f t="shared" si="9"/>
        <v>0</v>
      </c>
      <c r="G28" s="254">
        <f t="shared" si="9"/>
        <v>0</v>
      </c>
      <c r="H28" s="254">
        <f t="shared" si="9"/>
        <v>0</v>
      </c>
    </row>
    <row r="29" spans="1:8" s="68" customFormat="1" ht="13.5" x14ac:dyDescent="0.3">
      <c r="C29" s="253"/>
      <c r="D29" s="253"/>
      <c r="E29" s="253"/>
      <c r="F29" s="253"/>
      <c r="G29" s="253"/>
      <c r="H29" s="253"/>
    </row>
    <row r="30" spans="1:8" s="68" customFormat="1" ht="13.5" x14ac:dyDescent="0.3">
      <c r="A30" s="15" t="s">
        <v>33</v>
      </c>
      <c r="B30" s="15"/>
      <c r="C30" s="256">
        <f>SUM(C15,C22:C23,C27:C28)</f>
        <v>0</v>
      </c>
      <c r="D30" s="256">
        <f t="shared" ref="D30:H30" si="10">SUM(D15,D22:D23,D27:D28)</f>
        <v>0</v>
      </c>
      <c r="E30" s="256">
        <f t="shared" si="10"/>
        <v>0</v>
      </c>
      <c r="F30" s="256">
        <f t="shared" si="10"/>
        <v>0</v>
      </c>
      <c r="G30" s="256">
        <f t="shared" si="10"/>
        <v>0</v>
      </c>
      <c r="H30" s="256">
        <f t="shared" si="10"/>
        <v>0</v>
      </c>
    </row>
    <row r="31" spans="1:8" s="4" customFormat="1" ht="13.5" x14ac:dyDescent="0.3">
      <c r="A31" s="25" t="s">
        <v>34</v>
      </c>
      <c r="B31" s="7"/>
      <c r="C31" s="257"/>
      <c r="D31" s="257"/>
      <c r="E31" s="257"/>
      <c r="F31" s="257"/>
      <c r="G31" s="257"/>
      <c r="H31" s="257"/>
    </row>
    <row r="32" spans="1:8" s="68" customFormat="1" ht="13.5" x14ac:dyDescent="0.3">
      <c r="A32" s="259" t="s">
        <v>35</v>
      </c>
      <c r="B32" s="260"/>
      <c r="C32" s="261">
        <f>C30-C31</f>
        <v>0</v>
      </c>
      <c r="D32" s="261">
        <f t="shared" ref="D32:H32" si="11">D30-D31</f>
        <v>0</v>
      </c>
      <c r="E32" s="261">
        <f t="shared" si="11"/>
        <v>0</v>
      </c>
      <c r="F32" s="261">
        <f t="shared" si="11"/>
        <v>0</v>
      </c>
      <c r="G32" s="261">
        <f t="shared" si="11"/>
        <v>0</v>
      </c>
      <c r="H32" s="261">
        <f t="shared" si="11"/>
        <v>0</v>
      </c>
    </row>
    <row r="33" spans="1:8" s="68" customFormat="1" ht="14.25" thickBot="1" x14ac:dyDescent="0.35">
      <c r="A33" s="181" t="s">
        <v>335</v>
      </c>
      <c r="B33" s="182"/>
      <c r="C33" s="262" t="str">
        <f>IFERROR((C32/C31)," ")</f>
        <v xml:space="preserve"> </v>
      </c>
      <c r="D33" s="262" t="str">
        <f t="shared" ref="D33:H33" si="12">IFERROR((D32/D31)," ")</f>
        <v xml:space="preserve"> </v>
      </c>
      <c r="E33" s="262" t="str">
        <f t="shared" si="12"/>
        <v xml:space="preserve"> </v>
      </c>
      <c r="F33" s="262" t="str">
        <f t="shared" si="12"/>
        <v xml:space="preserve"> </v>
      </c>
      <c r="G33" s="262" t="str">
        <f t="shared" si="12"/>
        <v xml:space="preserve"> </v>
      </c>
      <c r="H33" s="262" t="str">
        <f t="shared" si="12"/>
        <v xml:space="preserve"> </v>
      </c>
    </row>
    <row r="34" spans="1:8" s="4" customFormat="1" ht="18.75" thickTop="1" x14ac:dyDescent="0.35">
      <c r="A34" s="325" t="s">
        <v>38</v>
      </c>
      <c r="B34" s="326"/>
      <c r="C34" s="326"/>
      <c r="D34" s="326"/>
      <c r="E34" s="326"/>
      <c r="F34" s="326"/>
      <c r="G34" s="326"/>
      <c r="H34" s="326"/>
    </row>
    <row r="35" spans="1:8" s="4" customFormat="1" ht="27" x14ac:dyDescent="0.3">
      <c r="A35" s="11"/>
      <c r="B35" s="189" t="s">
        <v>32</v>
      </c>
      <c r="C35" s="189" t="str">
        <f>"Coût annuel estimé      "&amp;C$5</f>
        <v>Coût annuel estimé      Da</v>
      </c>
      <c r="D35" s="189" t="str">
        <f>"Coût annuel estimé      "&amp;D$5</f>
        <v>Coût annuel estimé      Db</v>
      </c>
      <c r="E35" s="189" t="str">
        <f>"Coût annuel estimé      "&amp;E$5</f>
        <v>Coût annuel estimé      Dc</v>
      </c>
      <c r="F35" s="189" t="str">
        <f>"Coût annuel estimé      "&amp;F$5</f>
        <v>Coût annuel estimé      Dc1</v>
      </c>
      <c r="G35" s="189" t="str">
        <f t="shared" ref="G35:H35" si="13">"Coût annuel estimé      "&amp;G$5</f>
        <v>Coût annuel estimé      Dd</v>
      </c>
      <c r="H35" s="189" t="str">
        <f t="shared" si="13"/>
        <v>Coût annuel estimé      De</v>
      </c>
    </row>
    <row r="36" spans="1:8" s="4" customFormat="1" ht="13.5" x14ac:dyDescent="0.3">
      <c r="A36" s="176" t="s">
        <v>31</v>
      </c>
      <c r="B36" s="68"/>
      <c r="C36" s="253">
        <f>SUM(C37:C39)</f>
        <v>0</v>
      </c>
      <c r="D36" s="253">
        <f t="shared" ref="D36" si="14">SUM(D37:D39)</f>
        <v>0</v>
      </c>
      <c r="E36" s="253">
        <f t="shared" ref="E36" si="15">SUM(E37:E39)</f>
        <v>0</v>
      </c>
      <c r="F36" s="253">
        <f t="shared" ref="F36" si="16">SUM(F37:F39)</f>
        <v>0</v>
      </c>
      <c r="G36" s="253">
        <f t="shared" ref="G36" si="17">SUM(G37:G39)</f>
        <v>0</v>
      </c>
      <c r="H36" s="253">
        <f t="shared" ref="H36" si="18">SUM(H37:H39)</f>
        <v>0</v>
      </c>
    </row>
    <row r="37" spans="1:8" s="4" customFormat="1" ht="13.5" x14ac:dyDescent="0.3">
      <c r="A37" s="178" t="s">
        <v>12</v>
      </c>
      <c r="B37" s="177"/>
      <c r="C37" s="254"/>
      <c r="D37" s="254"/>
      <c r="E37" s="254"/>
      <c r="F37" s="254"/>
      <c r="G37" s="254"/>
      <c r="H37" s="254"/>
    </row>
    <row r="38" spans="1:8" s="4" customFormat="1" ht="13.5" x14ac:dyDescent="0.3">
      <c r="A38" s="178" t="s">
        <v>14</v>
      </c>
      <c r="B38" s="254">
        <f>'TAB4'!L34</f>
        <v>0</v>
      </c>
      <c r="C38" s="254">
        <f>$B38</f>
        <v>0</v>
      </c>
      <c r="D38" s="254">
        <f t="shared" ref="D38:H38" si="19">$B38</f>
        <v>0</v>
      </c>
      <c r="E38" s="254">
        <f t="shared" si="19"/>
        <v>0</v>
      </c>
      <c r="F38" s="254">
        <f t="shared" si="19"/>
        <v>0</v>
      </c>
      <c r="G38" s="254">
        <f t="shared" si="19"/>
        <v>0</v>
      </c>
      <c r="H38" s="254">
        <f t="shared" si="19"/>
        <v>0</v>
      </c>
    </row>
    <row r="39" spans="1:8" s="4" customFormat="1" ht="13.5" x14ac:dyDescent="0.3">
      <c r="A39" s="178" t="s">
        <v>159</v>
      </c>
      <c r="B39" s="177"/>
      <c r="C39" s="254">
        <f>SUM(C40:C42)</f>
        <v>0</v>
      </c>
      <c r="D39" s="254">
        <f t="shared" ref="D39" si="20">SUM(D40:D42)</f>
        <v>0</v>
      </c>
      <c r="E39" s="254">
        <f t="shared" ref="E39" si="21">SUM(E40:E42)</f>
        <v>0</v>
      </c>
      <c r="F39" s="254">
        <f t="shared" ref="F39" si="22">SUM(F40:F42)</f>
        <v>0</v>
      </c>
      <c r="G39" s="254">
        <f t="shared" ref="G39" si="23">SUM(G40:G42)</f>
        <v>0</v>
      </c>
      <c r="H39" s="254">
        <f t="shared" ref="H39" si="24">SUM(H40:H42)</f>
        <v>0</v>
      </c>
    </row>
    <row r="40" spans="1:8" s="4" customFormat="1" ht="13.5" x14ac:dyDescent="0.3">
      <c r="A40" s="63" t="s">
        <v>152</v>
      </c>
      <c r="B40" s="252">
        <f>'TAB4'!L36</f>
        <v>0</v>
      </c>
      <c r="C40" s="254">
        <f>$B40*C$6</f>
        <v>0</v>
      </c>
      <c r="D40" s="254">
        <f t="shared" ref="D40:H40" si="25">$B40*D$6</f>
        <v>0</v>
      </c>
      <c r="E40" s="254">
        <f t="shared" si="25"/>
        <v>0</v>
      </c>
      <c r="F40" s="254">
        <f t="shared" si="25"/>
        <v>0</v>
      </c>
      <c r="G40" s="254">
        <f t="shared" si="25"/>
        <v>0</v>
      </c>
      <c r="H40" s="254">
        <f t="shared" si="25"/>
        <v>0</v>
      </c>
    </row>
    <row r="41" spans="1:8" s="4" customFormat="1" ht="13.5" x14ac:dyDescent="0.3">
      <c r="A41" s="63" t="s">
        <v>16</v>
      </c>
      <c r="B41" s="252">
        <f>'TAB4'!L38</f>
        <v>0</v>
      </c>
      <c r="C41" s="254">
        <f>$B41*C$7</f>
        <v>0</v>
      </c>
      <c r="D41" s="254">
        <f t="shared" ref="D41:H41" si="26">$B41*D$7</f>
        <v>0</v>
      </c>
      <c r="E41" s="254">
        <f t="shared" si="26"/>
        <v>0</v>
      </c>
      <c r="F41" s="254">
        <f t="shared" si="26"/>
        <v>0</v>
      </c>
      <c r="G41" s="254">
        <f t="shared" si="26"/>
        <v>0</v>
      </c>
      <c r="H41" s="254">
        <f t="shared" si="26"/>
        <v>0</v>
      </c>
    </row>
    <row r="42" spans="1:8" s="4" customFormat="1" ht="13.5" x14ac:dyDescent="0.3">
      <c r="A42" s="63" t="s">
        <v>154</v>
      </c>
      <c r="B42" s="252">
        <f>'TAB4'!L39</f>
        <v>0</v>
      </c>
      <c r="C42" s="254">
        <f>$B42*C$8</f>
        <v>0</v>
      </c>
      <c r="D42" s="254">
        <f t="shared" ref="D42:H42" si="27">$B42*D$8</f>
        <v>0</v>
      </c>
      <c r="E42" s="254">
        <f t="shared" si="27"/>
        <v>0</v>
      </c>
      <c r="F42" s="254">
        <f t="shared" si="27"/>
        <v>0</v>
      </c>
      <c r="G42" s="254">
        <f t="shared" si="27"/>
        <v>0</v>
      </c>
      <c r="H42" s="254">
        <f t="shared" si="27"/>
        <v>0</v>
      </c>
    </row>
    <row r="43" spans="1:8" s="4" customFormat="1" ht="13.5" x14ac:dyDescent="0.3">
      <c r="A43" s="59" t="s">
        <v>21</v>
      </c>
      <c r="B43" s="252">
        <f>'TAB4'!L40</f>
        <v>0</v>
      </c>
      <c r="C43" s="254">
        <f>$B43*C$9</f>
        <v>0</v>
      </c>
      <c r="D43" s="254">
        <f t="shared" ref="D43:H43" si="28">$B43*D$9</f>
        <v>0</v>
      </c>
      <c r="E43" s="254">
        <f t="shared" si="28"/>
        <v>0</v>
      </c>
      <c r="F43" s="254">
        <f t="shared" si="28"/>
        <v>0</v>
      </c>
      <c r="G43" s="254">
        <f t="shared" si="28"/>
        <v>0</v>
      </c>
      <c r="H43" s="254">
        <f t="shared" si="28"/>
        <v>0</v>
      </c>
    </row>
    <row r="44" spans="1:8" s="4" customFormat="1" ht="13.5" x14ac:dyDescent="0.3">
      <c r="A44" s="59" t="s">
        <v>19</v>
      </c>
      <c r="B44" s="252"/>
      <c r="C44" s="255">
        <f>SUM(C45:C49)</f>
        <v>0</v>
      </c>
      <c r="D44" s="255">
        <f t="shared" ref="D44" si="29">SUM(D45:D49)</f>
        <v>0</v>
      </c>
      <c r="E44" s="255">
        <f t="shared" ref="E44" si="30">SUM(E45:E49)</f>
        <v>0</v>
      </c>
      <c r="F44" s="255">
        <f t="shared" ref="F44" si="31">SUM(F45:F49)</f>
        <v>0</v>
      </c>
      <c r="G44" s="255">
        <f t="shared" ref="G44" si="32">SUM(G45:G49)</f>
        <v>0</v>
      </c>
      <c r="H44" s="255">
        <f t="shared" ref="H44" si="33">SUM(H45:H49)</f>
        <v>0</v>
      </c>
    </row>
    <row r="45" spans="1:8" s="4" customFormat="1" ht="13.5" x14ac:dyDescent="0.3">
      <c r="A45" s="62" t="s">
        <v>4</v>
      </c>
      <c r="B45" s="252">
        <f>'TAB4'!L42</f>
        <v>0</v>
      </c>
      <c r="C45" s="254">
        <f>$B45*C$9</f>
        <v>0</v>
      </c>
      <c r="D45" s="254">
        <f t="shared" ref="D45:H49" si="34">$B45*D$9</f>
        <v>0</v>
      </c>
      <c r="E45" s="254">
        <f t="shared" si="34"/>
        <v>0</v>
      </c>
      <c r="F45" s="254">
        <f t="shared" si="34"/>
        <v>0</v>
      </c>
      <c r="G45" s="254">
        <f t="shared" si="34"/>
        <v>0</v>
      </c>
      <c r="H45" s="254">
        <f t="shared" si="34"/>
        <v>0</v>
      </c>
    </row>
    <row r="46" spans="1:8" s="4" customFormat="1" ht="13.5" x14ac:dyDescent="0.3">
      <c r="A46" s="62" t="s">
        <v>17</v>
      </c>
      <c r="B46" s="252">
        <f>'TAB4'!L43</f>
        <v>0</v>
      </c>
      <c r="C46" s="254">
        <f>$B46*C$9</f>
        <v>0</v>
      </c>
      <c r="D46" s="254">
        <f t="shared" si="34"/>
        <v>0</v>
      </c>
      <c r="E46" s="254">
        <f t="shared" si="34"/>
        <v>0</v>
      </c>
      <c r="F46" s="254">
        <f t="shared" si="34"/>
        <v>0</v>
      </c>
      <c r="G46" s="254">
        <f t="shared" si="34"/>
        <v>0</v>
      </c>
      <c r="H46" s="254">
        <f t="shared" si="34"/>
        <v>0</v>
      </c>
    </row>
    <row r="47" spans="1:8" s="4" customFormat="1" ht="13.5" x14ac:dyDescent="0.3">
      <c r="A47" s="62" t="s">
        <v>67</v>
      </c>
      <c r="B47" s="252">
        <f>'TAB4'!L44</f>
        <v>0</v>
      </c>
      <c r="C47" s="254">
        <f>$B47*C$9</f>
        <v>0</v>
      </c>
      <c r="D47" s="254">
        <f t="shared" si="34"/>
        <v>0</v>
      </c>
      <c r="E47" s="254">
        <f t="shared" si="34"/>
        <v>0</v>
      </c>
      <c r="F47" s="254">
        <f t="shared" si="34"/>
        <v>0</v>
      </c>
      <c r="G47" s="254">
        <f t="shared" si="34"/>
        <v>0</v>
      </c>
      <c r="H47" s="254">
        <f t="shared" si="34"/>
        <v>0</v>
      </c>
    </row>
    <row r="48" spans="1:8" s="4" customFormat="1" ht="13.5" x14ac:dyDescent="0.3">
      <c r="A48" s="59" t="s">
        <v>23</v>
      </c>
      <c r="B48" s="252">
        <f>'TAB4'!L45</f>
        <v>0</v>
      </c>
      <c r="C48" s="254">
        <f>$B48*C$9</f>
        <v>0</v>
      </c>
      <c r="D48" s="254">
        <f t="shared" si="34"/>
        <v>0</v>
      </c>
      <c r="E48" s="254">
        <f t="shared" si="34"/>
        <v>0</v>
      </c>
      <c r="F48" s="254">
        <f t="shared" si="34"/>
        <v>0</v>
      </c>
      <c r="G48" s="254">
        <f t="shared" si="34"/>
        <v>0</v>
      </c>
      <c r="H48" s="254">
        <f t="shared" si="34"/>
        <v>0</v>
      </c>
    </row>
    <row r="49" spans="1:8" s="4" customFormat="1" ht="13.5" x14ac:dyDescent="0.3">
      <c r="A49" s="59" t="s">
        <v>18</v>
      </c>
      <c r="B49" s="252">
        <f>'TAB4'!L46</f>
        <v>0</v>
      </c>
      <c r="C49" s="254">
        <f>$B49*C$9</f>
        <v>0</v>
      </c>
      <c r="D49" s="254">
        <f t="shared" si="34"/>
        <v>0</v>
      </c>
      <c r="E49" s="254">
        <f t="shared" si="34"/>
        <v>0</v>
      </c>
      <c r="F49" s="254">
        <f t="shared" si="34"/>
        <v>0</v>
      </c>
      <c r="G49" s="254">
        <f t="shared" si="34"/>
        <v>0</v>
      </c>
      <c r="H49" s="254">
        <f t="shared" si="34"/>
        <v>0</v>
      </c>
    </row>
    <row r="50" spans="1:8" s="4" customFormat="1" ht="13.5" x14ac:dyDescent="0.3">
      <c r="A50" s="68"/>
      <c r="B50" s="68"/>
      <c r="C50" s="253"/>
      <c r="D50" s="253"/>
      <c r="E50" s="253"/>
      <c r="F50" s="253"/>
      <c r="G50" s="253"/>
      <c r="H50" s="253"/>
    </row>
    <row r="51" spans="1:8" s="4" customFormat="1" ht="13.5" x14ac:dyDescent="0.3">
      <c r="A51" s="15" t="s">
        <v>33</v>
      </c>
      <c r="B51" s="15"/>
      <c r="C51" s="256">
        <f>SUM(C36,C43:C44,C48:C49)</f>
        <v>0</v>
      </c>
      <c r="D51" s="256">
        <f t="shared" ref="D51:H51" si="35">SUM(D36,D43:D44,D48:D49)</f>
        <v>0</v>
      </c>
      <c r="E51" s="256">
        <f t="shared" si="35"/>
        <v>0</v>
      </c>
      <c r="F51" s="256">
        <f t="shared" si="35"/>
        <v>0</v>
      </c>
      <c r="G51" s="256">
        <f t="shared" si="35"/>
        <v>0</v>
      </c>
      <c r="H51" s="256">
        <f t="shared" si="35"/>
        <v>0</v>
      </c>
    </row>
    <row r="52" spans="1:8" s="4" customFormat="1" ht="13.5" x14ac:dyDescent="0.3">
      <c r="A52" s="25" t="s">
        <v>49</v>
      </c>
      <c r="B52" s="7"/>
      <c r="C52" s="257">
        <f t="shared" ref="C52:H52" si="36">C30</f>
        <v>0</v>
      </c>
      <c r="D52" s="257">
        <f t="shared" si="36"/>
        <v>0</v>
      </c>
      <c r="E52" s="257">
        <f t="shared" si="36"/>
        <v>0</v>
      </c>
      <c r="F52" s="257">
        <f t="shared" si="36"/>
        <v>0</v>
      </c>
      <c r="G52" s="257">
        <f t="shared" si="36"/>
        <v>0</v>
      </c>
      <c r="H52" s="257">
        <f t="shared" si="36"/>
        <v>0</v>
      </c>
    </row>
    <row r="53" spans="1:8" s="68" customFormat="1" ht="13.5" x14ac:dyDescent="0.3">
      <c r="A53" s="259" t="s">
        <v>50</v>
      </c>
      <c r="B53" s="260"/>
      <c r="C53" s="261">
        <f>C51-C52</f>
        <v>0</v>
      </c>
      <c r="D53" s="261">
        <f t="shared" ref="D53:H53" si="37">D51-D52</f>
        <v>0</v>
      </c>
      <c r="E53" s="261">
        <f t="shared" si="37"/>
        <v>0</v>
      </c>
      <c r="F53" s="261">
        <f t="shared" si="37"/>
        <v>0</v>
      </c>
      <c r="G53" s="261">
        <f t="shared" si="37"/>
        <v>0</v>
      </c>
      <c r="H53" s="261">
        <f t="shared" si="37"/>
        <v>0</v>
      </c>
    </row>
    <row r="54" spans="1:8" s="68" customFormat="1" ht="14.25" thickBot="1" x14ac:dyDescent="0.35">
      <c r="A54" s="181" t="s">
        <v>337</v>
      </c>
      <c r="B54" s="182"/>
      <c r="C54" s="258" t="str">
        <f>IFERROR((C53/C52)," ")</f>
        <v xml:space="preserve"> </v>
      </c>
      <c r="D54" s="258" t="str">
        <f t="shared" ref="D54:H54" si="38">IFERROR((D53/D52)," ")</f>
        <v xml:space="preserve"> </v>
      </c>
      <c r="E54" s="258" t="str">
        <f t="shared" si="38"/>
        <v xml:space="preserve"> </v>
      </c>
      <c r="F54" s="258" t="str">
        <f t="shared" si="38"/>
        <v xml:space="preserve"> </v>
      </c>
      <c r="G54" s="258" t="str">
        <f t="shared" si="38"/>
        <v xml:space="preserve"> </v>
      </c>
      <c r="H54" s="258" t="str">
        <f t="shared" si="38"/>
        <v xml:space="preserve"> </v>
      </c>
    </row>
    <row r="55" spans="1:8" s="4" customFormat="1" ht="18.75" thickTop="1" x14ac:dyDescent="0.35">
      <c r="A55" s="325" t="s">
        <v>48</v>
      </c>
      <c r="B55" s="326"/>
      <c r="C55" s="326"/>
      <c r="D55" s="326"/>
      <c r="E55" s="326"/>
      <c r="F55" s="326"/>
      <c r="G55" s="326"/>
      <c r="H55" s="326"/>
    </row>
    <row r="56" spans="1:8" s="4" customFormat="1" ht="27" x14ac:dyDescent="0.3">
      <c r="A56" s="11"/>
      <c r="B56" s="189" t="s">
        <v>32</v>
      </c>
      <c r="C56" s="189" t="str">
        <f>"Coût annuel estimé      "&amp;C$5</f>
        <v>Coût annuel estimé      Da</v>
      </c>
      <c r="D56" s="189" t="str">
        <f>"Coût annuel estimé      "&amp;D$5</f>
        <v>Coût annuel estimé      Db</v>
      </c>
      <c r="E56" s="189" t="str">
        <f>"Coût annuel estimé      "&amp;E$5</f>
        <v>Coût annuel estimé      Dc</v>
      </c>
      <c r="F56" s="189" t="str">
        <f>"Coût annuel estimé      "&amp;F$5</f>
        <v>Coût annuel estimé      Dc1</v>
      </c>
      <c r="G56" s="189" t="str">
        <f t="shared" ref="G56:H56" si="39">"Coût annuel estimé      "&amp;G$5</f>
        <v>Coût annuel estimé      Dd</v>
      </c>
      <c r="H56" s="189" t="str">
        <f t="shared" si="39"/>
        <v>Coût annuel estimé      De</v>
      </c>
    </row>
    <row r="57" spans="1:8" s="4" customFormat="1" ht="13.5" x14ac:dyDescent="0.3">
      <c r="A57" s="176" t="s">
        <v>31</v>
      </c>
      <c r="B57" s="68"/>
      <c r="C57" s="253">
        <f>SUM(C58:C60)</f>
        <v>0</v>
      </c>
      <c r="D57" s="253">
        <f t="shared" ref="D57" si="40">SUM(D58:D60)</f>
        <v>0</v>
      </c>
      <c r="E57" s="253">
        <f t="shared" ref="E57" si="41">SUM(E58:E60)</f>
        <v>0</v>
      </c>
      <c r="F57" s="253">
        <f t="shared" ref="F57" si="42">SUM(F58:F60)</f>
        <v>0</v>
      </c>
      <c r="G57" s="253">
        <f t="shared" ref="G57" si="43">SUM(G58:G60)</f>
        <v>0</v>
      </c>
      <c r="H57" s="253">
        <f t="shared" ref="H57" si="44">SUM(H58:H60)</f>
        <v>0</v>
      </c>
    </row>
    <row r="58" spans="1:8" s="4" customFormat="1" ht="13.5" x14ac:dyDescent="0.3">
      <c r="A58" s="178" t="s">
        <v>12</v>
      </c>
      <c r="B58" s="177"/>
      <c r="C58" s="254"/>
      <c r="D58" s="254"/>
      <c r="E58" s="254"/>
      <c r="F58" s="254"/>
      <c r="G58" s="254"/>
      <c r="H58" s="254"/>
    </row>
    <row r="59" spans="1:8" s="4" customFormat="1" ht="13.5" x14ac:dyDescent="0.3">
      <c r="A59" s="178" t="s">
        <v>14</v>
      </c>
      <c r="B59" s="254">
        <f>'TAB4'!L56</f>
        <v>0</v>
      </c>
      <c r="C59" s="254">
        <f>$B59</f>
        <v>0</v>
      </c>
      <c r="D59" s="254">
        <f t="shared" ref="D59:H59" si="45">$B59</f>
        <v>0</v>
      </c>
      <c r="E59" s="254">
        <f t="shared" si="45"/>
        <v>0</v>
      </c>
      <c r="F59" s="254">
        <f t="shared" si="45"/>
        <v>0</v>
      </c>
      <c r="G59" s="254">
        <f t="shared" si="45"/>
        <v>0</v>
      </c>
      <c r="H59" s="254">
        <f t="shared" si="45"/>
        <v>0</v>
      </c>
    </row>
    <row r="60" spans="1:8" s="4" customFormat="1" ht="13.5" x14ac:dyDescent="0.3">
      <c r="A60" s="178" t="s">
        <v>159</v>
      </c>
      <c r="B60" s="177"/>
      <c r="C60" s="254">
        <f>SUM(C61:C63)</f>
        <v>0</v>
      </c>
      <c r="D60" s="254">
        <f t="shared" ref="D60" si="46">SUM(D61:D63)</f>
        <v>0</v>
      </c>
      <c r="E60" s="254">
        <f t="shared" ref="E60" si="47">SUM(E61:E63)</f>
        <v>0</v>
      </c>
      <c r="F60" s="254">
        <f t="shared" ref="F60" si="48">SUM(F61:F63)</f>
        <v>0</v>
      </c>
      <c r="G60" s="254">
        <f t="shared" ref="G60" si="49">SUM(G61:G63)</f>
        <v>0</v>
      </c>
      <c r="H60" s="254">
        <f t="shared" ref="H60" si="50">SUM(H61:H63)</f>
        <v>0</v>
      </c>
    </row>
    <row r="61" spans="1:8" s="4" customFormat="1" ht="13.5" x14ac:dyDescent="0.3">
      <c r="A61" s="63" t="s">
        <v>152</v>
      </c>
      <c r="B61" s="252">
        <f>'TAB4'!L58</f>
        <v>0</v>
      </c>
      <c r="C61" s="254">
        <f>$B61*C$6</f>
        <v>0</v>
      </c>
      <c r="D61" s="254">
        <f t="shared" ref="D61:H61" si="51">$B61*D$6</f>
        <v>0</v>
      </c>
      <c r="E61" s="254">
        <f t="shared" si="51"/>
        <v>0</v>
      </c>
      <c r="F61" s="254">
        <f t="shared" si="51"/>
        <v>0</v>
      </c>
      <c r="G61" s="254">
        <f t="shared" si="51"/>
        <v>0</v>
      </c>
      <c r="H61" s="254">
        <f t="shared" si="51"/>
        <v>0</v>
      </c>
    </row>
    <row r="62" spans="1:8" s="4" customFormat="1" ht="13.5" x14ac:dyDescent="0.3">
      <c r="A62" s="63" t="s">
        <v>16</v>
      </c>
      <c r="B62" s="252">
        <f>'TAB4'!L60</f>
        <v>0</v>
      </c>
      <c r="C62" s="254">
        <f>$B62*C$7</f>
        <v>0</v>
      </c>
      <c r="D62" s="254">
        <f t="shared" ref="D62:H62" si="52">$B62*D$7</f>
        <v>0</v>
      </c>
      <c r="E62" s="254">
        <f t="shared" si="52"/>
        <v>0</v>
      </c>
      <c r="F62" s="254">
        <f t="shared" si="52"/>
        <v>0</v>
      </c>
      <c r="G62" s="254">
        <f t="shared" si="52"/>
        <v>0</v>
      </c>
      <c r="H62" s="254">
        <f t="shared" si="52"/>
        <v>0</v>
      </c>
    </row>
    <row r="63" spans="1:8" s="4" customFormat="1" ht="13.5" x14ac:dyDescent="0.3">
      <c r="A63" s="63" t="s">
        <v>154</v>
      </c>
      <c r="B63" s="252">
        <f>'TAB4'!L61</f>
        <v>0</v>
      </c>
      <c r="C63" s="254">
        <f>$B63*C$8</f>
        <v>0</v>
      </c>
      <c r="D63" s="254">
        <f t="shared" ref="D63:H63" si="53">$B63*D$8</f>
        <v>0</v>
      </c>
      <c r="E63" s="254">
        <f t="shared" si="53"/>
        <v>0</v>
      </c>
      <c r="F63" s="254">
        <f t="shared" si="53"/>
        <v>0</v>
      </c>
      <c r="G63" s="254">
        <f t="shared" si="53"/>
        <v>0</v>
      </c>
      <c r="H63" s="254">
        <f t="shared" si="53"/>
        <v>0</v>
      </c>
    </row>
    <row r="64" spans="1:8" s="4" customFormat="1" ht="13.5" x14ac:dyDescent="0.3">
      <c r="A64" s="59" t="s">
        <v>21</v>
      </c>
      <c r="B64" s="252">
        <f>'TAB4'!L62</f>
        <v>0</v>
      </c>
      <c r="C64" s="254">
        <f>$B64*C$9</f>
        <v>0</v>
      </c>
      <c r="D64" s="254">
        <f t="shared" ref="D64:H64" si="54">$B64*D$9</f>
        <v>0</v>
      </c>
      <c r="E64" s="254">
        <f t="shared" si="54"/>
        <v>0</v>
      </c>
      <c r="F64" s="254">
        <f t="shared" si="54"/>
        <v>0</v>
      </c>
      <c r="G64" s="254">
        <f t="shared" si="54"/>
        <v>0</v>
      </c>
      <c r="H64" s="254">
        <f t="shared" si="54"/>
        <v>0</v>
      </c>
    </row>
    <row r="65" spans="1:8" s="4" customFormat="1" ht="13.5" x14ac:dyDescent="0.3">
      <c r="A65" s="59" t="s">
        <v>19</v>
      </c>
      <c r="B65" s="252"/>
      <c r="C65" s="255">
        <f>SUM(C66:C70)</f>
        <v>0</v>
      </c>
      <c r="D65" s="255">
        <f t="shared" ref="D65" si="55">SUM(D66:D70)</f>
        <v>0</v>
      </c>
      <c r="E65" s="255">
        <f t="shared" ref="E65" si="56">SUM(E66:E70)</f>
        <v>0</v>
      </c>
      <c r="F65" s="255">
        <f t="shared" ref="F65" si="57">SUM(F66:F70)</f>
        <v>0</v>
      </c>
      <c r="G65" s="255">
        <f t="shared" ref="G65" si="58">SUM(G66:G70)</f>
        <v>0</v>
      </c>
      <c r="H65" s="255">
        <f t="shared" ref="H65" si="59">SUM(H66:H70)</f>
        <v>0</v>
      </c>
    </row>
    <row r="66" spans="1:8" s="4" customFormat="1" ht="13.5" x14ac:dyDescent="0.3">
      <c r="A66" s="62" t="s">
        <v>4</v>
      </c>
      <c r="B66" s="252">
        <f>'TAB4'!L64</f>
        <v>0</v>
      </c>
      <c r="C66" s="254">
        <f>$B66*C$9</f>
        <v>0</v>
      </c>
      <c r="D66" s="254">
        <f t="shared" ref="D66:H70" si="60">$B66*D$9</f>
        <v>0</v>
      </c>
      <c r="E66" s="254">
        <f t="shared" si="60"/>
        <v>0</v>
      </c>
      <c r="F66" s="254">
        <f t="shared" si="60"/>
        <v>0</v>
      </c>
      <c r="G66" s="254">
        <f t="shared" si="60"/>
        <v>0</v>
      </c>
      <c r="H66" s="254">
        <f t="shared" si="60"/>
        <v>0</v>
      </c>
    </row>
    <row r="67" spans="1:8" x14ac:dyDescent="0.3">
      <c r="A67" s="62" t="s">
        <v>17</v>
      </c>
      <c r="B67" s="252">
        <f>'TAB4'!L65</f>
        <v>0</v>
      </c>
      <c r="C67" s="254">
        <f>$B67*C$9</f>
        <v>0</v>
      </c>
      <c r="D67" s="254">
        <f t="shared" si="60"/>
        <v>0</v>
      </c>
      <c r="E67" s="254">
        <f t="shared" si="60"/>
        <v>0</v>
      </c>
      <c r="F67" s="254">
        <f t="shared" si="60"/>
        <v>0</v>
      </c>
      <c r="G67" s="254">
        <f t="shared" si="60"/>
        <v>0</v>
      </c>
      <c r="H67" s="254">
        <f t="shared" si="60"/>
        <v>0</v>
      </c>
    </row>
    <row r="68" spans="1:8" x14ac:dyDescent="0.3">
      <c r="A68" s="62" t="s">
        <v>67</v>
      </c>
      <c r="B68" s="252">
        <f>'TAB4'!L66</f>
        <v>0</v>
      </c>
      <c r="C68" s="254">
        <f>$B68*C$9</f>
        <v>0</v>
      </c>
      <c r="D68" s="254">
        <f t="shared" si="60"/>
        <v>0</v>
      </c>
      <c r="E68" s="254">
        <f t="shared" si="60"/>
        <v>0</v>
      </c>
      <c r="F68" s="254">
        <f t="shared" si="60"/>
        <v>0</v>
      </c>
      <c r="G68" s="254">
        <f t="shared" si="60"/>
        <v>0</v>
      </c>
      <c r="H68" s="254">
        <f t="shared" si="60"/>
        <v>0</v>
      </c>
    </row>
    <row r="69" spans="1:8" x14ac:dyDescent="0.3">
      <c r="A69" s="59" t="s">
        <v>23</v>
      </c>
      <c r="B69" s="252">
        <f>'TAB4'!L67</f>
        <v>0</v>
      </c>
      <c r="C69" s="254">
        <f>$B69*C$9</f>
        <v>0</v>
      </c>
      <c r="D69" s="254">
        <f t="shared" si="60"/>
        <v>0</v>
      </c>
      <c r="E69" s="254">
        <f t="shared" si="60"/>
        <v>0</v>
      </c>
      <c r="F69" s="254">
        <f t="shared" si="60"/>
        <v>0</v>
      </c>
      <c r="G69" s="254">
        <f t="shared" si="60"/>
        <v>0</v>
      </c>
      <c r="H69" s="254">
        <f t="shared" si="60"/>
        <v>0</v>
      </c>
    </row>
    <row r="70" spans="1:8" x14ac:dyDescent="0.3">
      <c r="A70" s="59" t="s">
        <v>18</v>
      </c>
      <c r="B70" s="252">
        <f>'TAB4'!L68</f>
        <v>0</v>
      </c>
      <c r="C70" s="254">
        <f>$B70*C$9</f>
        <v>0</v>
      </c>
      <c r="D70" s="254">
        <f t="shared" si="60"/>
        <v>0</v>
      </c>
      <c r="E70" s="254">
        <f t="shared" si="60"/>
        <v>0</v>
      </c>
      <c r="F70" s="254">
        <f t="shared" si="60"/>
        <v>0</v>
      </c>
      <c r="G70" s="254">
        <f t="shared" si="60"/>
        <v>0</v>
      </c>
      <c r="H70" s="254">
        <f t="shared" si="60"/>
        <v>0</v>
      </c>
    </row>
    <row r="71" spans="1:8" x14ac:dyDescent="0.3">
      <c r="A71" s="68"/>
      <c r="B71" s="68"/>
      <c r="C71" s="253"/>
      <c r="D71" s="253"/>
      <c r="E71" s="253"/>
      <c r="F71" s="253"/>
      <c r="G71" s="253"/>
      <c r="H71" s="253"/>
    </row>
    <row r="72" spans="1:8" x14ac:dyDescent="0.3">
      <c r="A72" s="15" t="s">
        <v>33</v>
      </c>
      <c r="B72" s="15"/>
      <c r="C72" s="256">
        <f>SUM(C57,C64:C65,C69:C70)</f>
        <v>0</v>
      </c>
      <c r="D72" s="256">
        <f t="shared" ref="D72:H72" si="61">SUM(D57,D64:D65,D69:D70)</f>
        <v>0</v>
      </c>
      <c r="E72" s="256">
        <f t="shared" si="61"/>
        <v>0</v>
      </c>
      <c r="F72" s="256">
        <f t="shared" si="61"/>
        <v>0</v>
      </c>
      <c r="G72" s="256">
        <f t="shared" si="61"/>
        <v>0</v>
      </c>
      <c r="H72" s="256">
        <f t="shared" si="61"/>
        <v>0</v>
      </c>
    </row>
    <row r="73" spans="1:8" x14ac:dyDescent="0.3">
      <c r="A73" s="25" t="s">
        <v>56</v>
      </c>
      <c r="B73" s="7"/>
      <c r="C73" s="257">
        <f t="shared" ref="C73:H73" si="62">C51</f>
        <v>0</v>
      </c>
      <c r="D73" s="257">
        <f t="shared" si="62"/>
        <v>0</v>
      </c>
      <c r="E73" s="257">
        <f t="shared" si="62"/>
        <v>0</v>
      </c>
      <c r="F73" s="257">
        <f t="shared" si="62"/>
        <v>0</v>
      </c>
      <c r="G73" s="257">
        <f t="shared" si="62"/>
        <v>0</v>
      </c>
      <c r="H73" s="257">
        <f t="shared" si="62"/>
        <v>0</v>
      </c>
    </row>
    <row r="74" spans="1:8" s="68" customFormat="1" ht="13.5" x14ac:dyDescent="0.3">
      <c r="A74" s="259" t="s">
        <v>52</v>
      </c>
      <c r="B74" s="260"/>
      <c r="C74" s="261">
        <f>C72-C73</f>
        <v>0</v>
      </c>
      <c r="D74" s="261">
        <f t="shared" ref="D74:H74" si="63">D72-D73</f>
        <v>0</v>
      </c>
      <c r="E74" s="261">
        <f t="shared" si="63"/>
        <v>0</v>
      </c>
      <c r="F74" s="261">
        <f t="shared" si="63"/>
        <v>0</v>
      </c>
      <c r="G74" s="261">
        <f t="shared" si="63"/>
        <v>0</v>
      </c>
      <c r="H74" s="261">
        <f t="shared" si="63"/>
        <v>0</v>
      </c>
    </row>
    <row r="75" spans="1:8" s="68" customFormat="1" ht="14.25" thickBot="1" x14ac:dyDescent="0.35">
      <c r="A75" s="181" t="s">
        <v>338</v>
      </c>
      <c r="B75" s="182"/>
      <c r="C75" s="262" t="str">
        <f>IFERROR((C74/C73)," ")</f>
        <v xml:space="preserve"> </v>
      </c>
      <c r="D75" s="262" t="str">
        <f t="shared" ref="D75:H75" si="64">IFERROR((D74/D73)," ")</f>
        <v xml:space="preserve"> </v>
      </c>
      <c r="E75" s="262" t="str">
        <f t="shared" si="64"/>
        <v xml:space="preserve"> </v>
      </c>
      <c r="F75" s="262" t="str">
        <f t="shared" si="64"/>
        <v xml:space="preserve"> </v>
      </c>
      <c r="G75" s="262" t="str">
        <f t="shared" si="64"/>
        <v xml:space="preserve"> </v>
      </c>
      <c r="H75" s="262" t="str">
        <f t="shared" si="64"/>
        <v xml:space="preserve"> </v>
      </c>
    </row>
    <row r="76" spans="1:8" ht="18.75" thickTop="1" x14ac:dyDescent="0.35">
      <c r="A76" s="325" t="s">
        <v>47</v>
      </c>
      <c r="B76" s="326"/>
      <c r="C76" s="326"/>
      <c r="D76" s="326"/>
      <c r="E76" s="326"/>
      <c r="F76" s="326"/>
      <c r="G76" s="326"/>
      <c r="H76" s="326"/>
    </row>
    <row r="77" spans="1:8" ht="27" x14ac:dyDescent="0.3">
      <c r="A77" s="11"/>
      <c r="B77" s="189" t="s">
        <v>32</v>
      </c>
      <c r="C77" s="189" t="str">
        <f>"Coût annuel estimé      "&amp;C$5</f>
        <v>Coût annuel estimé      Da</v>
      </c>
      <c r="D77" s="189" t="str">
        <f>"Coût annuel estimé      "&amp;D$5</f>
        <v>Coût annuel estimé      Db</v>
      </c>
      <c r="E77" s="189" t="str">
        <f>"Coût annuel estimé      "&amp;E$5</f>
        <v>Coût annuel estimé      Dc</v>
      </c>
      <c r="F77" s="189" t="str">
        <f>"Coût annuel estimé      "&amp;F$5</f>
        <v>Coût annuel estimé      Dc1</v>
      </c>
      <c r="G77" s="189" t="str">
        <f t="shared" ref="G77:H77" si="65">"Coût annuel estimé      "&amp;G$5</f>
        <v>Coût annuel estimé      Dd</v>
      </c>
      <c r="H77" s="189" t="str">
        <f t="shared" si="65"/>
        <v>Coût annuel estimé      De</v>
      </c>
    </row>
    <row r="78" spans="1:8" x14ac:dyDescent="0.3">
      <c r="A78" s="176" t="s">
        <v>31</v>
      </c>
      <c r="B78" s="68"/>
      <c r="C78" s="253">
        <f>SUM(C79:C81)</f>
        <v>0</v>
      </c>
      <c r="D78" s="253">
        <f t="shared" ref="D78" si="66">SUM(D79:D81)</f>
        <v>0</v>
      </c>
      <c r="E78" s="253">
        <f t="shared" ref="E78" si="67">SUM(E79:E81)</f>
        <v>0</v>
      </c>
      <c r="F78" s="253">
        <f t="shared" ref="F78" si="68">SUM(F79:F81)</f>
        <v>0</v>
      </c>
      <c r="G78" s="253">
        <f t="shared" ref="G78" si="69">SUM(G79:G81)</f>
        <v>0</v>
      </c>
      <c r="H78" s="253">
        <f t="shared" ref="H78" si="70">SUM(H79:H81)</f>
        <v>0</v>
      </c>
    </row>
    <row r="79" spans="1:8" x14ac:dyDescent="0.3">
      <c r="A79" s="178" t="s">
        <v>12</v>
      </c>
      <c r="B79" s="177"/>
      <c r="C79" s="254"/>
      <c r="D79" s="254"/>
      <c r="E79" s="254"/>
      <c r="F79" s="254"/>
      <c r="G79" s="254"/>
      <c r="H79" s="254"/>
    </row>
    <row r="80" spans="1:8" x14ac:dyDescent="0.3">
      <c r="A80" s="178" t="s">
        <v>14</v>
      </c>
      <c r="B80" s="254">
        <f>'TAB4'!L78</f>
        <v>0</v>
      </c>
      <c r="C80" s="254">
        <f>$B80</f>
        <v>0</v>
      </c>
      <c r="D80" s="254">
        <f t="shared" ref="D80:H80" si="71">$B80</f>
        <v>0</v>
      </c>
      <c r="E80" s="254">
        <f t="shared" si="71"/>
        <v>0</v>
      </c>
      <c r="F80" s="254">
        <f t="shared" si="71"/>
        <v>0</v>
      </c>
      <c r="G80" s="254">
        <f t="shared" si="71"/>
        <v>0</v>
      </c>
      <c r="H80" s="254">
        <f t="shared" si="71"/>
        <v>0</v>
      </c>
    </row>
    <row r="81" spans="1:8" x14ac:dyDescent="0.3">
      <c r="A81" s="178" t="s">
        <v>159</v>
      </c>
      <c r="B81" s="177"/>
      <c r="C81" s="254">
        <f>SUM(C82:C84)</f>
        <v>0</v>
      </c>
      <c r="D81" s="254">
        <f t="shared" ref="D81" si="72">SUM(D82:D84)</f>
        <v>0</v>
      </c>
      <c r="E81" s="254">
        <f t="shared" ref="E81" si="73">SUM(E82:E84)</f>
        <v>0</v>
      </c>
      <c r="F81" s="254">
        <f t="shared" ref="F81" si="74">SUM(F82:F84)</f>
        <v>0</v>
      </c>
      <c r="G81" s="254">
        <f t="shared" ref="G81" si="75">SUM(G82:G84)</f>
        <v>0</v>
      </c>
      <c r="H81" s="254">
        <f t="shared" ref="H81" si="76">SUM(H82:H84)</f>
        <v>0</v>
      </c>
    </row>
    <row r="82" spans="1:8" x14ac:dyDescent="0.3">
      <c r="A82" s="63" t="s">
        <v>152</v>
      </c>
      <c r="B82" s="252">
        <f>'TAB4'!L80</f>
        <v>0</v>
      </c>
      <c r="C82" s="254">
        <f>$B82*C$6</f>
        <v>0</v>
      </c>
      <c r="D82" s="254">
        <f t="shared" ref="D82:H82" si="77">$B82*D$6</f>
        <v>0</v>
      </c>
      <c r="E82" s="254">
        <f t="shared" si="77"/>
        <v>0</v>
      </c>
      <c r="F82" s="254">
        <f t="shared" si="77"/>
        <v>0</v>
      </c>
      <c r="G82" s="254">
        <f t="shared" si="77"/>
        <v>0</v>
      </c>
      <c r="H82" s="254">
        <f t="shared" si="77"/>
        <v>0</v>
      </c>
    </row>
    <row r="83" spans="1:8" x14ac:dyDescent="0.3">
      <c r="A83" s="63" t="s">
        <v>16</v>
      </c>
      <c r="B83" s="252">
        <f>'TAB4'!L82</f>
        <v>0</v>
      </c>
      <c r="C83" s="254">
        <f>$B83*C$7</f>
        <v>0</v>
      </c>
      <c r="D83" s="254">
        <f t="shared" ref="D83:H83" si="78">$B83*D$7</f>
        <v>0</v>
      </c>
      <c r="E83" s="254">
        <f t="shared" si="78"/>
        <v>0</v>
      </c>
      <c r="F83" s="254">
        <f t="shared" si="78"/>
        <v>0</v>
      </c>
      <c r="G83" s="254">
        <f t="shared" si="78"/>
        <v>0</v>
      </c>
      <c r="H83" s="254">
        <f t="shared" si="78"/>
        <v>0</v>
      </c>
    </row>
    <row r="84" spans="1:8" x14ac:dyDescent="0.3">
      <c r="A84" s="63" t="s">
        <v>154</v>
      </c>
      <c r="B84" s="252">
        <f>'TAB4'!L83</f>
        <v>0</v>
      </c>
      <c r="C84" s="254">
        <f>$B84*C$8</f>
        <v>0</v>
      </c>
      <c r="D84" s="254">
        <f t="shared" ref="D84:H84" si="79">$B84*D$8</f>
        <v>0</v>
      </c>
      <c r="E84" s="254">
        <f t="shared" si="79"/>
        <v>0</v>
      </c>
      <c r="F84" s="254">
        <f t="shared" si="79"/>
        <v>0</v>
      </c>
      <c r="G84" s="254">
        <f t="shared" si="79"/>
        <v>0</v>
      </c>
      <c r="H84" s="254">
        <f t="shared" si="79"/>
        <v>0</v>
      </c>
    </row>
    <row r="85" spans="1:8" x14ac:dyDescent="0.3">
      <c r="A85" s="59" t="s">
        <v>21</v>
      </c>
      <c r="B85" s="252">
        <f>'TAB4'!L84</f>
        <v>0</v>
      </c>
      <c r="C85" s="254">
        <f>$B85*C$9</f>
        <v>0</v>
      </c>
      <c r="D85" s="254">
        <f t="shared" ref="D85:H85" si="80">$B85*D$9</f>
        <v>0</v>
      </c>
      <c r="E85" s="254">
        <f t="shared" si="80"/>
        <v>0</v>
      </c>
      <c r="F85" s="254">
        <f t="shared" si="80"/>
        <v>0</v>
      </c>
      <c r="G85" s="254">
        <f t="shared" si="80"/>
        <v>0</v>
      </c>
      <c r="H85" s="254">
        <f t="shared" si="80"/>
        <v>0</v>
      </c>
    </row>
    <row r="86" spans="1:8" x14ac:dyDescent="0.3">
      <c r="A86" s="59" t="s">
        <v>19</v>
      </c>
      <c r="B86" s="252"/>
      <c r="C86" s="255">
        <f>SUM(C87:C91)</f>
        <v>0</v>
      </c>
      <c r="D86" s="255">
        <f t="shared" ref="D86" si="81">SUM(D87:D91)</f>
        <v>0</v>
      </c>
      <c r="E86" s="255">
        <f t="shared" ref="E86" si="82">SUM(E87:E91)</f>
        <v>0</v>
      </c>
      <c r="F86" s="255">
        <f t="shared" ref="F86" si="83">SUM(F87:F91)</f>
        <v>0</v>
      </c>
      <c r="G86" s="255">
        <f t="shared" ref="G86" si="84">SUM(G87:G91)</f>
        <v>0</v>
      </c>
      <c r="H86" s="255">
        <f t="shared" ref="H86" si="85">SUM(H87:H91)</f>
        <v>0</v>
      </c>
    </row>
    <row r="87" spans="1:8" x14ac:dyDescent="0.3">
      <c r="A87" s="62" t="s">
        <v>4</v>
      </c>
      <c r="B87" s="252">
        <f>'TAB4'!L86</f>
        <v>0</v>
      </c>
      <c r="C87" s="254">
        <f>$B87*C$9</f>
        <v>0</v>
      </c>
      <c r="D87" s="254">
        <f t="shared" ref="D87:H91" si="86">$B87*D$9</f>
        <v>0</v>
      </c>
      <c r="E87" s="254">
        <f t="shared" si="86"/>
        <v>0</v>
      </c>
      <c r="F87" s="254">
        <f t="shared" si="86"/>
        <v>0</v>
      </c>
      <c r="G87" s="254">
        <f t="shared" si="86"/>
        <v>0</v>
      </c>
      <c r="H87" s="254">
        <f t="shared" si="86"/>
        <v>0</v>
      </c>
    </row>
    <row r="88" spans="1:8" x14ac:dyDescent="0.3">
      <c r="A88" s="62" t="s">
        <v>17</v>
      </c>
      <c r="B88" s="252">
        <f>'TAB4'!L87</f>
        <v>0</v>
      </c>
      <c r="C88" s="254">
        <f>$B88*C$9</f>
        <v>0</v>
      </c>
      <c r="D88" s="254">
        <f t="shared" si="86"/>
        <v>0</v>
      </c>
      <c r="E88" s="254">
        <f t="shared" si="86"/>
        <v>0</v>
      </c>
      <c r="F88" s="254">
        <f t="shared" si="86"/>
        <v>0</v>
      </c>
      <c r="G88" s="254">
        <f t="shared" si="86"/>
        <v>0</v>
      </c>
      <c r="H88" s="254">
        <f t="shared" si="86"/>
        <v>0</v>
      </c>
    </row>
    <row r="89" spans="1:8" x14ac:dyDescent="0.3">
      <c r="A89" s="62" t="s">
        <v>67</v>
      </c>
      <c r="B89" s="252">
        <f>'TAB4'!L88</f>
        <v>0</v>
      </c>
      <c r="C89" s="254">
        <f>$B89*C$9</f>
        <v>0</v>
      </c>
      <c r="D89" s="254">
        <f t="shared" si="86"/>
        <v>0</v>
      </c>
      <c r="E89" s="254">
        <f t="shared" si="86"/>
        <v>0</v>
      </c>
      <c r="F89" s="254">
        <f t="shared" si="86"/>
        <v>0</v>
      </c>
      <c r="G89" s="254">
        <f t="shared" si="86"/>
        <v>0</v>
      </c>
      <c r="H89" s="254">
        <f t="shared" si="86"/>
        <v>0</v>
      </c>
    </row>
    <row r="90" spans="1:8" x14ac:dyDescent="0.3">
      <c r="A90" s="59" t="s">
        <v>23</v>
      </c>
      <c r="B90" s="252">
        <f>'TAB4'!L89</f>
        <v>0</v>
      </c>
      <c r="C90" s="254">
        <f>$B90*C$9</f>
        <v>0</v>
      </c>
      <c r="D90" s="254">
        <f t="shared" si="86"/>
        <v>0</v>
      </c>
      <c r="E90" s="254">
        <f t="shared" si="86"/>
        <v>0</v>
      </c>
      <c r="F90" s="254">
        <f t="shared" si="86"/>
        <v>0</v>
      </c>
      <c r="G90" s="254">
        <f t="shared" si="86"/>
        <v>0</v>
      </c>
      <c r="H90" s="254">
        <f t="shared" si="86"/>
        <v>0</v>
      </c>
    </row>
    <row r="91" spans="1:8" x14ac:dyDescent="0.3">
      <c r="A91" s="59" t="s">
        <v>18</v>
      </c>
      <c r="B91" s="252">
        <f>'TAB4'!L90</f>
        <v>0</v>
      </c>
      <c r="C91" s="254">
        <f>$B91*C$9</f>
        <v>0</v>
      </c>
      <c r="D91" s="254">
        <f t="shared" si="86"/>
        <v>0</v>
      </c>
      <c r="E91" s="254">
        <f t="shared" si="86"/>
        <v>0</v>
      </c>
      <c r="F91" s="254">
        <f t="shared" si="86"/>
        <v>0</v>
      </c>
      <c r="G91" s="254">
        <f t="shared" si="86"/>
        <v>0</v>
      </c>
      <c r="H91" s="254">
        <f t="shared" si="86"/>
        <v>0</v>
      </c>
    </row>
    <row r="92" spans="1:8" x14ac:dyDescent="0.3">
      <c r="A92" s="68"/>
      <c r="B92" s="68"/>
      <c r="C92" s="253"/>
      <c r="D92" s="253"/>
      <c r="E92" s="253"/>
      <c r="F92" s="253"/>
      <c r="G92" s="253"/>
      <c r="H92" s="253"/>
    </row>
    <row r="93" spans="1:8" x14ac:dyDescent="0.3">
      <c r="A93" s="15" t="s">
        <v>33</v>
      </c>
      <c r="B93" s="15"/>
      <c r="C93" s="256">
        <f>SUM(C78,C85:C86,C90:C91)</f>
        <v>0</v>
      </c>
      <c r="D93" s="256">
        <f t="shared" ref="D93:H93" si="87">SUM(D78,D85:D86,D90:D91)</f>
        <v>0</v>
      </c>
      <c r="E93" s="256">
        <f t="shared" si="87"/>
        <v>0</v>
      </c>
      <c r="F93" s="256">
        <f t="shared" si="87"/>
        <v>0</v>
      </c>
      <c r="G93" s="256">
        <f t="shared" si="87"/>
        <v>0</v>
      </c>
      <c r="H93" s="256">
        <f t="shared" si="87"/>
        <v>0</v>
      </c>
    </row>
    <row r="94" spans="1:8" x14ac:dyDescent="0.3">
      <c r="A94" s="25" t="s">
        <v>55</v>
      </c>
      <c r="B94" s="7"/>
      <c r="C94" s="257">
        <f t="shared" ref="C94:H94" si="88">C72</f>
        <v>0</v>
      </c>
      <c r="D94" s="257">
        <f t="shared" si="88"/>
        <v>0</v>
      </c>
      <c r="E94" s="257">
        <f t="shared" si="88"/>
        <v>0</v>
      </c>
      <c r="F94" s="257">
        <f t="shared" si="88"/>
        <v>0</v>
      </c>
      <c r="G94" s="257">
        <f t="shared" si="88"/>
        <v>0</v>
      </c>
      <c r="H94" s="257">
        <f t="shared" si="88"/>
        <v>0</v>
      </c>
    </row>
    <row r="95" spans="1:8" s="68" customFormat="1" ht="13.5" x14ac:dyDescent="0.3">
      <c r="A95" s="259" t="s">
        <v>51</v>
      </c>
      <c r="B95" s="260"/>
      <c r="C95" s="261">
        <f>C93-C94</f>
        <v>0</v>
      </c>
      <c r="D95" s="261">
        <f t="shared" ref="D95:H95" si="89">D93-D94</f>
        <v>0</v>
      </c>
      <c r="E95" s="261">
        <f t="shared" si="89"/>
        <v>0</v>
      </c>
      <c r="F95" s="261">
        <f>F93-F94</f>
        <v>0</v>
      </c>
      <c r="G95" s="261">
        <f t="shared" si="89"/>
        <v>0</v>
      </c>
      <c r="H95" s="261">
        <f t="shared" si="89"/>
        <v>0</v>
      </c>
    </row>
    <row r="96" spans="1:8" s="68" customFormat="1" ht="14.25" thickBot="1" x14ac:dyDescent="0.35">
      <c r="A96" s="181" t="s">
        <v>339</v>
      </c>
      <c r="B96" s="182"/>
      <c r="C96" s="262" t="str">
        <f>IFERROR((C95/C94)," ")</f>
        <v xml:space="preserve"> </v>
      </c>
      <c r="D96" s="262" t="str">
        <f t="shared" ref="D96:H96" si="90">IFERROR((D95/D94)," ")</f>
        <v xml:space="preserve"> </v>
      </c>
      <c r="E96" s="262" t="str">
        <f t="shared" si="90"/>
        <v xml:space="preserve"> </v>
      </c>
      <c r="F96" s="262" t="str">
        <f>IFERROR((F95/F94)," ")</f>
        <v xml:space="preserve"> </v>
      </c>
      <c r="G96" s="262" t="str">
        <f t="shared" si="90"/>
        <v xml:space="preserve"> </v>
      </c>
      <c r="H96" s="262" t="str">
        <f t="shared" si="90"/>
        <v xml:space="preserve"> </v>
      </c>
    </row>
    <row r="97" spans="1:8" ht="18.75" thickTop="1" x14ac:dyDescent="0.35">
      <c r="A97" s="325" t="s">
        <v>46</v>
      </c>
      <c r="B97" s="326"/>
      <c r="C97" s="326"/>
      <c r="D97" s="326"/>
      <c r="E97" s="326"/>
      <c r="F97" s="326"/>
      <c r="G97" s="326"/>
      <c r="H97" s="326"/>
    </row>
    <row r="98" spans="1:8" ht="27" x14ac:dyDescent="0.3">
      <c r="A98" s="11"/>
      <c r="B98" s="189" t="s">
        <v>32</v>
      </c>
      <c r="C98" s="189" t="str">
        <f>"Coût annuel estimé      "&amp;C$5</f>
        <v>Coût annuel estimé      Da</v>
      </c>
      <c r="D98" s="189" t="str">
        <f>"Coût annuel estimé      "&amp;D$5</f>
        <v>Coût annuel estimé      Db</v>
      </c>
      <c r="E98" s="189" t="str">
        <f>"Coût annuel estimé      "&amp;E$5</f>
        <v>Coût annuel estimé      Dc</v>
      </c>
      <c r="F98" s="189" t="str">
        <f>"Coût annuel estimé      "&amp;F$5</f>
        <v>Coût annuel estimé      Dc1</v>
      </c>
      <c r="G98" s="189" t="str">
        <f t="shared" ref="G98:H98" si="91">"Coût annuel estimé      "&amp;G$5</f>
        <v>Coût annuel estimé      Dd</v>
      </c>
      <c r="H98" s="189" t="str">
        <f t="shared" si="91"/>
        <v>Coût annuel estimé      De</v>
      </c>
    </row>
    <row r="99" spans="1:8" x14ac:dyDescent="0.3">
      <c r="A99" s="176" t="s">
        <v>31</v>
      </c>
      <c r="B99" s="68"/>
      <c r="C99" s="253">
        <f>SUM(C100:C102)</f>
        <v>0</v>
      </c>
      <c r="D99" s="253">
        <f t="shared" ref="D99" si="92">SUM(D100:D102)</f>
        <v>0</v>
      </c>
      <c r="E99" s="253">
        <f t="shared" ref="E99" si="93">SUM(E100:E102)</f>
        <v>0</v>
      </c>
      <c r="F99" s="253">
        <f t="shared" ref="F99" si="94">SUM(F100:F102)</f>
        <v>0</v>
      </c>
      <c r="G99" s="253">
        <f t="shared" ref="G99" si="95">SUM(G100:G102)</f>
        <v>0</v>
      </c>
      <c r="H99" s="253">
        <f t="shared" ref="H99" si="96">SUM(H100:H102)</f>
        <v>0</v>
      </c>
    </row>
    <row r="100" spans="1:8" x14ac:dyDescent="0.3">
      <c r="A100" s="178" t="s">
        <v>12</v>
      </c>
      <c r="B100" s="177"/>
      <c r="C100" s="254"/>
      <c r="D100" s="254"/>
      <c r="E100" s="254"/>
      <c r="F100" s="254"/>
      <c r="G100" s="254"/>
      <c r="H100" s="254"/>
    </row>
    <row r="101" spans="1:8" x14ac:dyDescent="0.3">
      <c r="A101" s="178" t="s">
        <v>14</v>
      </c>
      <c r="B101" s="254">
        <f>'TAB4'!L100</f>
        <v>0</v>
      </c>
      <c r="C101" s="254">
        <f>$B101</f>
        <v>0</v>
      </c>
      <c r="D101" s="254">
        <f t="shared" ref="D101:H101" si="97">$B101</f>
        <v>0</v>
      </c>
      <c r="E101" s="254">
        <f t="shared" si="97"/>
        <v>0</v>
      </c>
      <c r="F101" s="254">
        <f t="shared" si="97"/>
        <v>0</v>
      </c>
      <c r="G101" s="254">
        <f t="shared" si="97"/>
        <v>0</v>
      </c>
      <c r="H101" s="254">
        <f t="shared" si="97"/>
        <v>0</v>
      </c>
    </row>
    <row r="102" spans="1:8" x14ac:dyDescent="0.3">
      <c r="A102" s="178" t="s">
        <v>159</v>
      </c>
      <c r="B102" s="177"/>
      <c r="C102" s="254">
        <f>SUM(C103:C105)</f>
        <v>0</v>
      </c>
      <c r="D102" s="254">
        <f t="shared" ref="D102" si="98">SUM(D103:D105)</f>
        <v>0</v>
      </c>
      <c r="E102" s="254">
        <f t="shared" ref="E102" si="99">SUM(E103:E105)</f>
        <v>0</v>
      </c>
      <c r="F102" s="254">
        <f t="shared" ref="F102" si="100">SUM(F103:F105)</f>
        <v>0</v>
      </c>
      <c r="G102" s="254">
        <f t="shared" ref="G102" si="101">SUM(G103:G105)</f>
        <v>0</v>
      </c>
      <c r="H102" s="254">
        <f t="shared" ref="H102" si="102">SUM(H103:H105)</f>
        <v>0</v>
      </c>
    </row>
    <row r="103" spans="1:8" x14ac:dyDescent="0.3">
      <c r="A103" s="63" t="s">
        <v>152</v>
      </c>
      <c r="B103" s="252">
        <f>'TAB4'!L102</f>
        <v>0</v>
      </c>
      <c r="C103" s="254">
        <f>$B103*C$6</f>
        <v>0</v>
      </c>
      <c r="D103" s="254">
        <f t="shared" ref="D103:H103" si="103">$B103*D$6</f>
        <v>0</v>
      </c>
      <c r="E103" s="254">
        <f t="shared" si="103"/>
        <v>0</v>
      </c>
      <c r="F103" s="254">
        <f t="shared" si="103"/>
        <v>0</v>
      </c>
      <c r="G103" s="254">
        <f t="shared" si="103"/>
        <v>0</v>
      </c>
      <c r="H103" s="254">
        <f t="shared" si="103"/>
        <v>0</v>
      </c>
    </row>
    <row r="104" spans="1:8" x14ac:dyDescent="0.3">
      <c r="A104" s="63" t="s">
        <v>16</v>
      </c>
      <c r="B104" s="252">
        <f>'TAB4'!L104</f>
        <v>0</v>
      </c>
      <c r="C104" s="254">
        <f>$B104*C$7</f>
        <v>0</v>
      </c>
      <c r="D104" s="254">
        <f t="shared" ref="D104:H104" si="104">$B104*D$7</f>
        <v>0</v>
      </c>
      <c r="E104" s="254">
        <f t="shared" si="104"/>
        <v>0</v>
      </c>
      <c r="F104" s="254">
        <f t="shared" si="104"/>
        <v>0</v>
      </c>
      <c r="G104" s="254">
        <f t="shared" si="104"/>
        <v>0</v>
      </c>
      <c r="H104" s="254">
        <f t="shared" si="104"/>
        <v>0</v>
      </c>
    </row>
    <row r="105" spans="1:8" x14ac:dyDescent="0.3">
      <c r="A105" s="63" t="s">
        <v>154</v>
      </c>
      <c r="B105" s="252">
        <f>'TAB4'!L105</f>
        <v>0</v>
      </c>
      <c r="C105" s="254">
        <f>$B105*C$8</f>
        <v>0</v>
      </c>
      <c r="D105" s="254">
        <f t="shared" ref="D105:H105" si="105">$B105*D$8</f>
        <v>0</v>
      </c>
      <c r="E105" s="254">
        <f t="shared" si="105"/>
        <v>0</v>
      </c>
      <c r="F105" s="254">
        <f t="shared" si="105"/>
        <v>0</v>
      </c>
      <c r="G105" s="254">
        <f t="shared" si="105"/>
        <v>0</v>
      </c>
      <c r="H105" s="254">
        <f t="shared" si="105"/>
        <v>0</v>
      </c>
    </row>
    <row r="106" spans="1:8" x14ac:dyDescent="0.3">
      <c r="A106" s="59" t="s">
        <v>21</v>
      </c>
      <c r="B106" s="252">
        <f>'TAB4'!L106</f>
        <v>0</v>
      </c>
      <c r="C106" s="254">
        <f>$B106*C$9</f>
        <v>0</v>
      </c>
      <c r="D106" s="254">
        <f t="shared" ref="D106:H106" si="106">$B106*D$9</f>
        <v>0</v>
      </c>
      <c r="E106" s="254">
        <f t="shared" si="106"/>
        <v>0</v>
      </c>
      <c r="F106" s="254">
        <f t="shared" si="106"/>
        <v>0</v>
      </c>
      <c r="G106" s="254">
        <f t="shared" si="106"/>
        <v>0</v>
      </c>
      <c r="H106" s="254">
        <f t="shared" si="106"/>
        <v>0</v>
      </c>
    </row>
    <row r="107" spans="1:8" x14ac:dyDescent="0.3">
      <c r="A107" s="59" t="s">
        <v>19</v>
      </c>
      <c r="B107" s="252"/>
      <c r="C107" s="255">
        <f>SUM(C108:C112)</f>
        <v>0</v>
      </c>
      <c r="D107" s="255">
        <f t="shared" ref="D107" si="107">SUM(D108:D112)</f>
        <v>0</v>
      </c>
      <c r="E107" s="255">
        <f t="shared" ref="E107" si="108">SUM(E108:E112)</f>
        <v>0</v>
      </c>
      <c r="F107" s="255">
        <f t="shared" ref="F107" si="109">SUM(F108:F112)</f>
        <v>0</v>
      </c>
      <c r="G107" s="255">
        <f t="shared" ref="G107" si="110">SUM(G108:G112)</f>
        <v>0</v>
      </c>
      <c r="H107" s="255">
        <f t="shared" ref="H107" si="111">SUM(H108:H112)</f>
        <v>0</v>
      </c>
    </row>
    <row r="108" spans="1:8" x14ac:dyDescent="0.3">
      <c r="A108" s="62" t="s">
        <v>4</v>
      </c>
      <c r="B108" s="252">
        <f>'TAB4'!L108</f>
        <v>0</v>
      </c>
      <c r="C108" s="254">
        <f>$B108*C$9</f>
        <v>0</v>
      </c>
      <c r="D108" s="254">
        <f t="shared" ref="D108:H112" si="112">$B108*D$9</f>
        <v>0</v>
      </c>
      <c r="E108" s="254">
        <f t="shared" si="112"/>
        <v>0</v>
      </c>
      <c r="F108" s="254">
        <f t="shared" si="112"/>
        <v>0</v>
      </c>
      <c r="G108" s="254">
        <f t="shared" si="112"/>
        <v>0</v>
      </c>
      <c r="H108" s="254">
        <f t="shared" si="112"/>
        <v>0</v>
      </c>
    </row>
    <row r="109" spans="1:8" x14ac:dyDescent="0.3">
      <c r="A109" s="62" t="s">
        <v>17</v>
      </c>
      <c r="B109" s="252">
        <f>'TAB4'!L109</f>
        <v>0</v>
      </c>
      <c r="C109" s="254">
        <f>$B109*C$9</f>
        <v>0</v>
      </c>
      <c r="D109" s="254">
        <f t="shared" si="112"/>
        <v>0</v>
      </c>
      <c r="E109" s="254">
        <f t="shared" si="112"/>
        <v>0</v>
      </c>
      <c r="F109" s="254">
        <f t="shared" si="112"/>
        <v>0</v>
      </c>
      <c r="G109" s="254">
        <f t="shared" si="112"/>
        <v>0</v>
      </c>
      <c r="H109" s="254">
        <f t="shared" si="112"/>
        <v>0</v>
      </c>
    </row>
    <row r="110" spans="1:8" x14ac:dyDescent="0.3">
      <c r="A110" s="62" t="s">
        <v>67</v>
      </c>
      <c r="B110" s="252">
        <f>'TAB4'!L110</f>
        <v>0</v>
      </c>
      <c r="C110" s="254">
        <f>$B110*C$9</f>
        <v>0</v>
      </c>
      <c r="D110" s="254">
        <f t="shared" si="112"/>
        <v>0</v>
      </c>
      <c r="E110" s="254">
        <f t="shared" si="112"/>
        <v>0</v>
      </c>
      <c r="F110" s="254">
        <f t="shared" si="112"/>
        <v>0</v>
      </c>
      <c r="G110" s="254">
        <f t="shared" si="112"/>
        <v>0</v>
      </c>
      <c r="H110" s="254">
        <f t="shared" si="112"/>
        <v>0</v>
      </c>
    </row>
    <row r="111" spans="1:8" x14ac:dyDescent="0.3">
      <c r="A111" s="59" t="s">
        <v>23</v>
      </c>
      <c r="B111" s="252">
        <f>'TAB4'!L111</f>
        <v>0</v>
      </c>
      <c r="C111" s="254">
        <f>$B111*C$9</f>
        <v>0</v>
      </c>
      <c r="D111" s="254">
        <f t="shared" si="112"/>
        <v>0</v>
      </c>
      <c r="E111" s="254">
        <f t="shared" si="112"/>
        <v>0</v>
      </c>
      <c r="F111" s="254">
        <f t="shared" si="112"/>
        <v>0</v>
      </c>
      <c r="G111" s="254">
        <f t="shared" si="112"/>
        <v>0</v>
      </c>
      <c r="H111" s="254">
        <f t="shared" si="112"/>
        <v>0</v>
      </c>
    </row>
    <row r="112" spans="1:8" x14ac:dyDescent="0.3">
      <c r="A112" s="59" t="s">
        <v>18</v>
      </c>
      <c r="B112" s="252">
        <f>'TAB4'!L112</f>
        <v>0</v>
      </c>
      <c r="C112" s="254">
        <f>$B112*C$9</f>
        <v>0</v>
      </c>
      <c r="D112" s="254">
        <f t="shared" si="112"/>
        <v>0</v>
      </c>
      <c r="E112" s="254">
        <f t="shared" si="112"/>
        <v>0</v>
      </c>
      <c r="F112" s="254">
        <f t="shared" si="112"/>
        <v>0</v>
      </c>
      <c r="G112" s="254">
        <f t="shared" si="112"/>
        <v>0</v>
      </c>
      <c r="H112" s="254">
        <f t="shared" si="112"/>
        <v>0</v>
      </c>
    </row>
    <row r="113" spans="1:8" x14ac:dyDescent="0.3">
      <c r="A113" s="68"/>
      <c r="B113" s="68"/>
      <c r="C113" s="253"/>
      <c r="D113" s="253"/>
      <c r="E113" s="253"/>
      <c r="F113" s="253"/>
      <c r="G113" s="253"/>
      <c r="H113" s="253"/>
    </row>
    <row r="114" spans="1:8" x14ac:dyDescent="0.3">
      <c r="A114" s="15" t="s">
        <v>33</v>
      </c>
      <c r="B114" s="15"/>
      <c r="C114" s="256">
        <f>SUM(C99,C106:C107,C111:C112)</f>
        <v>0</v>
      </c>
      <c r="D114" s="256">
        <f t="shared" ref="D114:H114" si="113">SUM(D99,D106:D107,D111:D112)</f>
        <v>0</v>
      </c>
      <c r="E114" s="256">
        <f t="shared" si="113"/>
        <v>0</v>
      </c>
      <c r="F114" s="256">
        <f t="shared" si="113"/>
        <v>0</v>
      </c>
      <c r="G114" s="256">
        <f t="shared" si="113"/>
        <v>0</v>
      </c>
      <c r="H114" s="256">
        <f t="shared" si="113"/>
        <v>0</v>
      </c>
    </row>
    <row r="115" spans="1:8" x14ac:dyDescent="0.3">
      <c r="A115" s="25" t="s">
        <v>54</v>
      </c>
      <c r="B115" s="7"/>
      <c r="C115" s="257">
        <f t="shared" ref="C115:H115" si="114">C93</f>
        <v>0</v>
      </c>
      <c r="D115" s="257">
        <f t="shared" si="114"/>
        <v>0</v>
      </c>
      <c r="E115" s="257">
        <f t="shared" si="114"/>
        <v>0</v>
      </c>
      <c r="F115" s="257">
        <f t="shared" si="114"/>
        <v>0</v>
      </c>
      <c r="G115" s="257">
        <f t="shared" si="114"/>
        <v>0</v>
      </c>
      <c r="H115" s="257">
        <f t="shared" si="114"/>
        <v>0</v>
      </c>
    </row>
    <row r="116" spans="1:8" s="68" customFormat="1" ht="13.5" x14ac:dyDescent="0.3">
      <c r="A116" s="259" t="s">
        <v>53</v>
      </c>
      <c r="B116" s="260"/>
      <c r="C116" s="261">
        <f>C114-C115</f>
        <v>0</v>
      </c>
      <c r="D116" s="261">
        <f t="shared" ref="D116:H116" si="115">D114-D115</f>
        <v>0</v>
      </c>
      <c r="E116" s="261">
        <f t="shared" si="115"/>
        <v>0</v>
      </c>
      <c r="F116" s="261">
        <f t="shared" si="115"/>
        <v>0</v>
      </c>
      <c r="G116" s="261">
        <f t="shared" si="115"/>
        <v>0</v>
      </c>
      <c r="H116" s="261">
        <f t="shared" si="115"/>
        <v>0</v>
      </c>
    </row>
    <row r="117" spans="1:8" s="68" customFormat="1" ht="14.25" thickBot="1" x14ac:dyDescent="0.35">
      <c r="A117" s="181" t="s">
        <v>340</v>
      </c>
      <c r="B117" s="182"/>
      <c r="C117" s="262" t="str">
        <f>IFERROR((C116/C115)," ")</f>
        <v xml:space="preserve"> </v>
      </c>
      <c r="D117" s="262" t="str">
        <f t="shared" ref="D117:G117" si="116">IFERROR((D116/D115)," ")</f>
        <v xml:space="preserve"> </v>
      </c>
      <c r="E117" s="262" t="str">
        <f t="shared" si="116"/>
        <v xml:space="preserve"> </v>
      </c>
      <c r="F117" s="262" t="str">
        <f t="shared" si="116"/>
        <v xml:space="preserve"> </v>
      </c>
      <c r="G117" s="262" t="str">
        <f t="shared" si="116"/>
        <v xml:space="preserve"> </v>
      </c>
      <c r="H117" s="262" t="str">
        <f>IFERROR((H116/H115)," ")</f>
        <v xml:space="preserve"> </v>
      </c>
    </row>
    <row r="118" spans="1:8" ht="15.75" thickTop="1" x14ac:dyDescent="0.3"/>
  </sheetData>
  <mergeCells count="7">
    <mergeCell ref="A76:H76"/>
    <mergeCell ref="A97:H97"/>
    <mergeCell ref="A3:H3"/>
    <mergeCell ref="A5:B5"/>
    <mergeCell ref="A13:H13"/>
    <mergeCell ref="A34:H34"/>
    <mergeCell ref="A55:H55"/>
  </mergeCells>
  <conditionalFormatting sqref="C31:H31">
    <cfRule type="containsText" dxfId="9" priority="19" operator="containsText" text="ntitulé">
      <formula>NOT(ISERROR(SEARCH("ntitulé",C31)))</formula>
    </cfRule>
    <cfRule type="containsBlanks" dxfId="8" priority="20">
      <formula>LEN(TRIM(C31))=0</formula>
    </cfRule>
  </conditionalFormatting>
  <conditionalFormatting sqref="C52:H52">
    <cfRule type="containsText" dxfId="7" priority="7" operator="containsText" text="ntitulé">
      <formula>NOT(ISERROR(SEARCH("ntitulé",C52)))</formula>
    </cfRule>
    <cfRule type="containsBlanks" dxfId="6" priority="8">
      <formula>LEN(TRIM(C52))=0</formula>
    </cfRule>
  </conditionalFormatting>
  <conditionalFormatting sqref="C73:H73">
    <cfRule type="containsText" dxfId="5" priority="5" operator="containsText" text="ntitulé">
      <formula>NOT(ISERROR(SEARCH("ntitulé",C73)))</formula>
    </cfRule>
    <cfRule type="containsBlanks" dxfId="4" priority="6">
      <formula>LEN(TRIM(C73))=0</formula>
    </cfRule>
  </conditionalFormatting>
  <conditionalFormatting sqref="C94:H94">
    <cfRule type="containsText" dxfId="3" priority="3" operator="containsText" text="ntitulé">
      <formula>NOT(ISERROR(SEARCH("ntitulé",C94)))</formula>
    </cfRule>
    <cfRule type="containsBlanks" dxfId="2" priority="4">
      <formula>LEN(TRIM(C94))=0</formula>
    </cfRule>
  </conditionalFormatting>
  <conditionalFormatting sqref="C115:H115">
    <cfRule type="containsText" dxfId="1" priority="1" operator="containsText" text="ntitulé">
      <formula>NOT(ISERROR(SEARCH("ntitulé",C115)))</formula>
    </cfRule>
    <cfRule type="containsBlanks" dxfId="0" priority="2">
      <formula>LEN(TRIM(C115))=0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topLeftCell="A22" zoomScale="130" zoomScaleNormal="130" workbookViewId="0">
      <selection activeCell="C32" sqref="C32"/>
    </sheetView>
  </sheetViews>
  <sheetFormatPr baseColWidth="10" defaultColWidth="7.85546875" defaultRowHeight="15" x14ac:dyDescent="0.3"/>
  <cols>
    <col min="1" max="1" width="23" style="210" customWidth="1"/>
    <col min="2" max="2" width="48.5703125" style="218" customWidth="1"/>
    <col min="3" max="3" width="106" style="1" customWidth="1"/>
    <col min="4" max="16384" width="7.85546875" style="1"/>
  </cols>
  <sheetData>
    <row r="1" spans="1:4" s="28" customFormat="1" x14ac:dyDescent="0.3">
      <c r="A1" s="204" t="s">
        <v>259</v>
      </c>
      <c r="B1" s="35"/>
    </row>
    <row r="2" spans="1:4" s="28" customFormat="1" x14ac:dyDescent="0.3">
      <c r="A2" s="205"/>
      <c r="B2" s="216"/>
    </row>
    <row r="3" spans="1:4" s="28" customFormat="1" ht="21" x14ac:dyDescent="0.35">
      <c r="A3" s="285" t="s">
        <v>244</v>
      </c>
      <c r="B3" s="285"/>
      <c r="C3" s="285"/>
    </row>
    <row r="4" spans="1:4" s="28" customFormat="1" ht="21.75" thickBot="1" x14ac:dyDescent="0.4">
      <c r="A4" s="206"/>
      <c r="B4" s="217"/>
      <c r="C4" s="207"/>
    </row>
    <row r="5" spans="1:4" s="28" customFormat="1" ht="51.75" customHeight="1" thickBot="1" x14ac:dyDescent="0.35">
      <c r="A5" s="286" t="s">
        <v>286</v>
      </c>
      <c r="B5" s="287"/>
      <c r="C5" s="288"/>
      <c r="D5" s="208"/>
    </row>
    <row r="6" spans="1:4" s="28" customFormat="1" ht="21" x14ac:dyDescent="0.35">
      <c r="A6" s="206"/>
      <c r="B6" s="217"/>
      <c r="C6" s="209"/>
    </row>
    <row r="7" spans="1:4" x14ac:dyDescent="0.3">
      <c r="C7" s="211"/>
    </row>
    <row r="8" spans="1:4" x14ac:dyDescent="0.3">
      <c r="A8" s="212" t="s">
        <v>261</v>
      </c>
      <c r="B8" s="219"/>
      <c r="C8" s="213" t="s">
        <v>262</v>
      </c>
    </row>
    <row r="10" spans="1:4" ht="40.5" x14ac:dyDescent="0.3">
      <c r="A10" s="214" t="str">
        <f>TAB00!B38</f>
        <v>TAB1</v>
      </c>
      <c r="B10" s="220" t="str">
        <f>TAB00!C38</f>
        <v>Transposition du revenu autorisé par niveau de tension</v>
      </c>
      <c r="C10" s="215" t="s">
        <v>293</v>
      </c>
    </row>
    <row r="11" spans="1:4" ht="40.5" x14ac:dyDescent="0.3">
      <c r="A11" s="214" t="str">
        <f>TAB00!B39</f>
        <v>TAB2</v>
      </c>
      <c r="B11" s="220" t="str">
        <f>TAB00!C39</f>
        <v>Synthèse du revenu autorisé par tarif et par niveau de tension</v>
      </c>
      <c r="C11" s="215" t="s">
        <v>310</v>
      </c>
    </row>
    <row r="12" spans="1:4" ht="184.5" x14ac:dyDescent="0.3">
      <c r="A12" s="214" t="str">
        <f>TAB00!B40</f>
        <v>TAB3</v>
      </c>
      <c r="B12" s="220" t="str">
        <f>TAB00!C40</f>
        <v>Estimation des volumes et puissances</v>
      </c>
      <c r="C12" s="215" t="s">
        <v>294</v>
      </c>
    </row>
    <row r="13" spans="1:4" ht="27" x14ac:dyDescent="0.3">
      <c r="A13" s="214" t="str">
        <f>TAB00!B41</f>
        <v>TAB4</v>
      </c>
      <c r="B13" s="220" t="str">
        <f>TAB00!C41</f>
        <v>Synthèse des produits prévisionnels issus des tarifs de prélèvement</v>
      </c>
      <c r="C13" s="215" t="s">
        <v>295</v>
      </c>
    </row>
    <row r="14" spans="1:4" ht="27" x14ac:dyDescent="0.3">
      <c r="A14" s="214" t="str">
        <f>TAB00!B42</f>
        <v>TAB4.1</v>
      </c>
      <c r="B14" s="220" t="str">
        <f>TAB00!C42</f>
        <v>Tarifs de prélèvement 2019</v>
      </c>
      <c r="C14" s="215" t="s">
        <v>296</v>
      </c>
    </row>
    <row r="15" spans="1:4" ht="27" x14ac:dyDescent="0.3">
      <c r="A15" s="214" t="str">
        <f>TAB00!B43</f>
        <v>TAB4.2</v>
      </c>
      <c r="B15" s="220" t="str">
        <f>TAB00!C43</f>
        <v>Tarifs de prélèvement 2020</v>
      </c>
      <c r="C15" s="215" t="s">
        <v>297</v>
      </c>
    </row>
    <row r="16" spans="1:4" ht="27" x14ac:dyDescent="0.3">
      <c r="A16" s="214" t="str">
        <f>TAB00!B44</f>
        <v>TAB4.3</v>
      </c>
      <c r="B16" s="220" t="str">
        <f>TAB00!C44</f>
        <v>Tarifs de prélèvement 2021</v>
      </c>
      <c r="C16" s="215" t="s">
        <v>298</v>
      </c>
    </row>
    <row r="17" spans="1:3" ht="27" x14ac:dyDescent="0.3">
      <c r="A17" s="214" t="str">
        <f>TAB00!B45</f>
        <v>TAB4.4</v>
      </c>
      <c r="B17" s="220" t="str">
        <f>TAB00!C45</f>
        <v>Tarifs de prélèvement 2022</v>
      </c>
      <c r="C17" s="215" t="s">
        <v>299</v>
      </c>
    </row>
    <row r="18" spans="1:3" ht="27" x14ac:dyDescent="0.3">
      <c r="A18" s="214" t="str">
        <f>TAB00!B46</f>
        <v>TAB4.5</v>
      </c>
      <c r="B18" s="220" t="str">
        <f>TAB00!C46</f>
        <v>Tarifs de prélèvement 2023</v>
      </c>
      <c r="C18" s="215" t="s">
        <v>300</v>
      </c>
    </row>
    <row r="19" spans="1:3" ht="27" x14ac:dyDescent="0.3">
      <c r="A19" s="214" t="str">
        <f>TAB00!B47</f>
        <v>TAB5</v>
      </c>
      <c r="B19" s="220" t="str">
        <f>TAB00!C47</f>
        <v>Synthèse des produits prévisionnels issus des tarifs d'injection</v>
      </c>
      <c r="C19" s="215" t="s">
        <v>301</v>
      </c>
    </row>
    <row r="20" spans="1:3" ht="27" x14ac:dyDescent="0.3">
      <c r="A20" s="214" t="str">
        <f>TAB00!B48</f>
        <v>TAB5.1</v>
      </c>
      <c r="B20" s="220" t="str">
        <f>TAB00!C48</f>
        <v>Tarifs d'injection 2019</v>
      </c>
      <c r="C20" s="215" t="s">
        <v>302</v>
      </c>
    </row>
    <row r="21" spans="1:3" ht="27" x14ac:dyDescent="0.3">
      <c r="A21" s="214" t="str">
        <f>TAB00!B49</f>
        <v>TAB5.2</v>
      </c>
      <c r="B21" s="220" t="str">
        <f>TAB00!C49</f>
        <v>Tarifs d'injection 2020</v>
      </c>
      <c r="C21" s="215" t="s">
        <v>303</v>
      </c>
    </row>
    <row r="22" spans="1:3" ht="27" x14ac:dyDescent="0.3">
      <c r="A22" s="214" t="str">
        <f>TAB00!B50</f>
        <v>TAB5.3</v>
      </c>
      <c r="B22" s="220" t="str">
        <f>TAB00!C50</f>
        <v>Tarifs d'injection 2021</v>
      </c>
      <c r="C22" s="215" t="s">
        <v>304</v>
      </c>
    </row>
    <row r="23" spans="1:3" ht="27" x14ac:dyDescent="0.3">
      <c r="A23" s="214" t="str">
        <f>TAB00!B51</f>
        <v>TAB5.4</v>
      </c>
      <c r="B23" s="220" t="str">
        <f>TAB00!C51</f>
        <v>Tarifs d'injection 2022</v>
      </c>
      <c r="C23" s="215" t="s">
        <v>305</v>
      </c>
    </row>
    <row r="24" spans="1:3" ht="27" x14ac:dyDescent="0.3">
      <c r="A24" s="214" t="str">
        <f>TAB00!B52</f>
        <v>TAB5.5</v>
      </c>
      <c r="B24" s="220" t="str">
        <f>TAB00!C52</f>
        <v>Tarifs d'injection 2023</v>
      </c>
      <c r="C24" s="215" t="s">
        <v>306</v>
      </c>
    </row>
    <row r="25" spans="1:3" ht="27" x14ac:dyDescent="0.3">
      <c r="A25" s="214" t="str">
        <f>TAB00!B53</f>
        <v>TAB6</v>
      </c>
      <c r="B25" s="220" t="str">
        <f>TAB00!C53</f>
        <v>Réconciliation des charges et produits (prélèvement et injection)</v>
      </c>
      <c r="C25" s="215" t="s">
        <v>307</v>
      </c>
    </row>
    <row r="26" spans="1:3" ht="27" x14ac:dyDescent="0.3">
      <c r="A26" s="214" t="str">
        <f>TAB00!B54</f>
        <v>TAB7</v>
      </c>
      <c r="B26" s="220" t="str">
        <f>TAB00!C54</f>
        <v>Synthèse des simulations pour un client-type de chaque niveau de tension</v>
      </c>
      <c r="C26" s="215" t="s">
        <v>309</v>
      </c>
    </row>
    <row r="27" spans="1:3" ht="54" x14ac:dyDescent="0.3">
      <c r="A27" s="214" t="str">
        <f>TAB00!B55</f>
        <v>TAB7.1</v>
      </c>
      <c r="B27" s="220" t="str">
        <f>TAB00!C55</f>
        <v>Simulations des coûts de distribution pour les clients-type - niveau TMT</v>
      </c>
      <c r="C27" s="215" t="s">
        <v>341</v>
      </c>
    </row>
    <row r="28" spans="1:3" ht="54" x14ac:dyDescent="0.3">
      <c r="A28" s="214" t="str">
        <f>TAB00!B56</f>
        <v>TAB7.2</v>
      </c>
      <c r="B28" s="220" t="str">
        <f>TAB00!C56</f>
        <v>Simulations des coûts de distribution pour les clients-type - niveau MT</v>
      </c>
      <c r="C28" s="215" t="s">
        <v>342</v>
      </c>
    </row>
    <row r="29" spans="1:3" ht="54" x14ac:dyDescent="0.3">
      <c r="A29" s="214" t="str">
        <f>TAB00!B57</f>
        <v>TAB7.3</v>
      </c>
      <c r="B29" s="220" t="str">
        <f>TAB00!C57</f>
        <v>Simulations des coûts de distribution pour les clients-type - niveau TBT</v>
      </c>
      <c r="C29" s="215" t="s">
        <v>343</v>
      </c>
    </row>
    <row r="30" spans="1:3" ht="54" x14ac:dyDescent="0.3">
      <c r="A30" s="214" t="str">
        <f>TAB00!B58</f>
        <v>TAB7.4</v>
      </c>
      <c r="B30" s="220" t="str">
        <f>TAB00!C58</f>
        <v>Simulations des coûts de distribution pour les clients-type - niveau BT</v>
      </c>
      <c r="C30" s="215" t="s">
        <v>308</v>
      </c>
    </row>
  </sheetData>
  <mergeCells count="2">
    <mergeCell ref="A3:C3"/>
    <mergeCell ref="A5:C5"/>
  </mergeCells>
  <hyperlinks>
    <hyperlink ref="A1" location="TAB00!A1" display="Retour page de garde"/>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L198"/>
  <sheetViews>
    <sheetView topLeftCell="A163" workbookViewId="0">
      <selection activeCell="P173" sqref="P173"/>
    </sheetView>
  </sheetViews>
  <sheetFormatPr baseColWidth="10" defaultColWidth="8.85546875" defaultRowHeight="15" x14ac:dyDescent="0.3"/>
  <cols>
    <col min="1" max="1" width="79" style="2" customWidth="1"/>
    <col min="2" max="2" width="16.7109375" style="1" customWidth="1"/>
    <col min="3" max="3" width="5.28515625" style="1" customWidth="1"/>
    <col min="4" max="4" width="16.7109375" style="1" customWidth="1"/>
    <col min="5" max="5" width="5.28515625" style="1" customWidth="1"/>
    <col min="6" max="6" width="16.7109375" style="1" customWidth="1"/>
    <col min="7" max="7" width="5.28515625" style="1" customWidth="1"/>
    <col min="8" max="8" width="16.7109375" style="1" customWidth="1"/>
    <col min="9" max="9" width="5.28515625" style="1" customWidth="1"/>
    <col min="10" max="10" width="16.7109375" style="1" customWidth="1"/>
    <col min="11" max="11" width="5.28515625" style="1" customWidth="1"/>
    <col min="12" max="12" width="12.28515625" style="1" customWidth="1"/>
    <col min="13" max="16384" width="8.85546875" style="1"/>
  </cols>
  <sheetData>
    <row r="3" spans="1:12" ht="29.45" customHeight="1" x14ac:dyDescent="0.3">
      <c r="A3" s="36" t="str">
        <f>TAB00!B38&amp;" : "&amp;TAB00!C38</f>
        <v>TAB1 : Transposition du revenu autorisé par niveau de tension</v>
      </c>
      <c r="B3" s="36"/>
      <c r="C3" s="36"/>
      <c r="D3" s="36"/>
      <c r="E3" s="36"/>
      <c r="F3" s="36"/>
      <c r="G3" s="36"/>
      <c r="H3" s="36"/>
      <c r="I3" s="36"/>
      <c r="J3" s="36"/>
      <c r="K3" s="36"/>
      <c r="L3" s="36"/>
    </row>
    <row r="5" spans="1:12" s="37" customFormat="1" ht="21" x14ac:dyDescent="0.35">
      <c r="A5" s="290" t="s">
        <v>40</v>
      </c>
      <c r="B5" s="291"/>
      <c r="C5" s="291"/>
      <c r="D5" s="291"/>
      <c r="E5" s="291"/>
      <c r="F5" s="291"/>
      <c r="G5" s="291"/>
      <c r="H5" s="291"/>
      <c r="I5" s="291"/>
      <c r="J5" s="291"/>
      <c r="K5" s="291"/>
      <c r="L5" s="291"/>
    </row>
    <row r="6" spans="1:12" s="4" customFormat="1" ht="12" customHeight="1" x14ac:dyDescent="0.3">
      <c r="A6" s="292" t="s">
        <v>0</v>
      </c>
      <c r="B6" s="289" t="s">
        <v>20</v>
      </c>
      <c r="C6" s="289"/>
      <c r="D6" s="289" t="s">
        <v>5</v>
      </c>
      <c r="E6" s="289"/>
      <c r="F6" s="289" t="s">
        <v>6</v>
      </c>
      <c r="G6" s="289"/>
      <c r="H6" s="289" t="s">
        <v>7</v>
      </c>
      <c r="I6" s="289"/>
      <c r="J6" s="289" t="s">
        <v>8</v>
      </c>
      <c r="K6" s="289"/>
      <c r="L6" s="3" t="s">
        <v>147</v>
      </c>
    </row>
    <row r="7" spans="1:12" s="4" customFormat="1" ht="13.5" x14ac:dyDescent="0.3">
      <c r="A7" s="292"/>
      <c r="B7" s="3" t="s">
        <v>9</v>
      </c>
      <c r="C7" s="3" t="s">
        <v>10</v>
      </c>
      <c r="D7" s="3" t="s">
        <v>9</v>
      </c>
      <c r="E7" s="3" t="s">
        <v>10</v>
      </c>
      <c r="F7" s="3" t="s">
        <v>9</v>
      </c>
      <c r="G7" s="3" t="s">
        <v>10</v>
      </c>
      <c r="H7" s="3" t="s">
        <v>9</v>
      </c>
      <c r="I7" s="3" t="s">
        <v>10</v>
      </c>
      <c r="J7" s="3" t="s">
        <v>9</v>
      </c>
      <c r="K7" s="3" t="s">
        <v>10</v>
      </c>
      <c r="L7" s="3" t="s">
        <v>9</v>
      </c>
    </row>
    <row r="8" spans="1:12" x14ac:dyDescent="0.3">
      <c r="A8" s="42" t="s">
        <v>135</v>
      </c>
      <c r="B8" s="263">
        <f>SUM(B9,B12)</f>
        <v>0</v>
      </c>
      <c r="C8" s="264">
        <f>IFERROR(B8/$B$42,0)</f>
        <v>0</v>
      </c>
      <c r="D8" s="263">
        <f>SUM(D9,D12)</f>
        <v>0</v>
      </c>
      <c r="E8" s="264">
        <f>IFERROR(D8/$B8,0)</f>
        <v>0</v>
      </c>
      <c r="F8" s="263">
        <f>SUM(F9,F12)</f>
        <v>0</v>
      </c>
      <c r="G8" s="264">
        <f>IFERROR(F8/$B8,0)</f>
        <v>0</v>
      </c>
      <c r="H8" s="263">
        <f>SUM(H9,H12)</f>
        <v>0</v>
      </c>
      <c r="I8" s="264">
        <f t="shared" ref="I8:I42" si="0">IFERROR(H8/$B8,0)</f>
        <v>0</v>
      </c>
      <c r="J8" s="263">
        <f>SUM(J9,J12)</f>
        <v>0</v>
      </c>
      <c r="K8" s="264">
        <f t="shared" ref="K8:K42" si="1">IFERROR(J8/$B8,0)</f>
        <v>0</v>
      </c>
      <c r="L8" s="263">
        <f>SUM(L9,L12)</f>
        <v>0</v>
      </c>
    </row>
    <row r="9" spans="1:12" x14ac:dyDescent="0.3">
      <c r="A9" s="43" t="s">
        <v>136</v>
      </c>
      <c r="B9" s="263">
        <f>SUM(B10:B11)</f>
        <v>0</v>
      </c>
      <c r="C9" s="264">
        <f t="shared" ref="C9:C42" si="2">IFERROR(B9/$B$42,0)</f>
        <v>0</v>
      </c>
      <c r="D9" s="263">
        <f>SUM(D10:D11)</f>
        <v>0</v>
      </c>
      <c r="E9" s="264">
        <f t="shared" ref="E9:E42" si="3">IFERROR(D9/$B9,0)</f>
        <v>0</v>
      </c>
      <c r="F9" s="263">
        <f>SUM(F10:F11)</f>
        <v>0</v>
      </c>
      <c r="G9" s="264">
        <f t="shared" ref="G9:G42" si="4">IFERROR(F9/$B9,0)</f>
        <v>0</v>
      </c>
      <c r="H9" s="263">
        <f>SUM(H10:H11)</f>
        <v>0</v>
      </c>
      <c r="I9" s="264">
        <f t="shared" si="0"/>
        <v>0</v>
      </c>
      <c r="J9" s="263">
        <f>SUM(J10:J11)</f>
        <v>0</v>
      </c>
      <c r="K9" s="264">
        <f t="shared" si="1"/>
        <v>0</v>
      </c>
      <c r="L9" s="263">
        <f>SUM(L10:L11)</f>
        <v>0</v>
      </c>
    </row>
    <row r="10" spans="1:12" x14ac:dyDescent="0.3">
      <c r="A10" s="50" t="s">
        <v>224</v>
      </c>
      <c r="B10" s="51"/>
      <c r="C10" s="53">
        <f t="shared" si="2"/>
        <v>0</v>
      </c>
      <c r="D10" s="51"/>
      <c r="E10" s="53">
        <f t="shared" si="3"/>
        <v>0</v>
      </c>
      <c r="F10" s="51"/>
      <c r="G10" s="53">
        <f t="shared" si="4"/>
        <v>0</v>
      </c>
      <c r="H10" s="51"/>
      <c r="I10" s="53">
        <f t="shared" si="0"/>
        <v>0</v>
      </c>
      <c r="J10" s="51"/>
      <c r="K10" s="53">
        <f t="shared" si="1"/>
        <v>0</v>
      </c>
      <c r="L10" s="52">
        <f>B10-SUM(D10,F10,H10,J10)</f>
        <v>0</v>
      </c>
    </row>
    <row r="11" spans="1:12" x14ac:dyDescent="0.3">
      <c r="A11" s="50" t="s">
        <v>225</v>
      </c>
      <c r="B11" s="51"/>
      <c r="C11" s="53">
        <f t="shared" si="2"/>
        <v>0</v>
      </c>
      <c r="D11" s="51"/>
      <c r="E11" s="53">
        <f t="shared" si="3"/>
        <v>0</v>
      </c>
      <c r="F11" s="51"/>
      <c r="G11" s="53">
        <f t="shared" si="4"/>
        <v>0</v>
      </c>
      <c r="H11" s="51"/>
      <c r="I11" s="53">
        <f t="shared" si="0"/>
        <v>0</v>
      </c>
      <c r="J11" s="51"/>
      <c r="K11" s="53">
        <f t="shared" si="1"/>
        <v>0</v>
      </c>
      <c r="L11" s="52">
        <f>B11-SUM(D11,F11,H11,J11)</f>
        <v>0</v>
      </c>
    </row>
    <row r="12" spans="1:12" x14ac:dyDescent="0.3">
      <c r="A12" s="43" t="s">
        <v>137</v>
      </c>
      <c r="B12" s="263">
        <f>SUM(B13:B15)</f>
        <v>0</v>
      </c>
      <c r="C12" s="264">
        <f t="shared" si="2"/>
        <v>0</v>
      </c>
      <c r="D12" s="263">
        <f>SUM(D13:D15)</f>
        <v>0</v>
      </c>
      <c r="E12" s="264">
        <f t="shared" si="3"/>
        <v>0</v>
      </c>
      <c r="F12" s="263">
        <f>SUM(F13:F15)</f>
        <v>0</v>
      </c>
      <c r="G12" s="264">
        <f t="shared" si="4"/>
        <v>0</v>
      </c>
      <c r="H12" s="263">
        <f>SUM(H13:H15)</f>
        <v>0</v>
      </c>
      <c r="I12" s="264">
        <f t="shared" si="0"/>
        <v>0</v>
      </c>
      <c r="J12" s="263">
        <f>SUM(J13:J15)</f>
        <v>0</v>
      </c>
      <c r="K12" s="264">
        <f t="shared" si="1"/>
        <v>0</v>
      </c>
      <c r="L12" s="263">
        <f>SUM(L13:L15)</f>
        <v>0</v>
      </c>
    </row>
    <row r="13" spans="1:12" x14ac:dyDescent="0.3">
      <c r="A13" s="44" t="s">
        <v>138</v>
      </c>
      <c r="B13" s="51"/>
      <c r="C13" s="53">
        <f t="shared" si="2"/>
        <v>0</v>
      </c>
      <c r="D13" s="51"/>
      <c r="E13" s="53">
        <f t="shared" si="3"/>
        <v>0</v>
      </c>
      <c r="F13" s="51"/>
      <c r="G13" s="53">
        <f t="shared" si="4"/>
        <v>0</v>
      </c>
      <c r="H13" s="51"/>
      <c r="I13" s="53">
        <f t="shared" si="0"/>
        <v>0</v>
      </c>
      <c r="J13" s="51"/>
      <c r="K13" s="53">
        <f t="shared" si="1"/>
        <v>0</v>
      </c>
      <c r="L13" s="52">
        <f>B13-SUM(D13,F13,H13,J13)</f>
        <v>0</v>
      </c>
    </row>
    <row r="14" spans="1:12" x14ac:dyDescent="0.3">
      <c r="A14" s="44" t="s">
        <v>139</v>
      </c>
      <c r="B14" s="51"/>
      <c r="C14" s="53">
        <f t="shared" si="2"/>
        <v>0</v>
      </c>
      <c r="D14" s="51"/>
      <c r="E14" s="53">
        <f t="shared" si="3"/>
        <v>0</v>
      </c>
      <c r="F14" s="51"/>
      <c r="G14" s="53">
        <f t="shared" si="4"/>
        <v>0</v>
      </c>
      <c r="H14" s="51"/>
      <c r="I14" s="53">
        <f t="shared" si="0"/>
        <v>0</v>
      </c>
      <c r="J14" s="51"/>
      <c r="K14" s="53">
        <f t="shared" si="1"/>
        <v>0</v>
      </c>
      <c r="L14" s="52">
        <f>B14-SUM(D14,F14,H14,J14)</f>
        <v>0</v>
      </c>
    </row>
    <row r="15" spans="1:12" x14ac:dyDescent="0.3">
      <c r="A15" s="44" t="s">
        <v>140</v>
      </c>
      <c r="B15" s="51"/>
      <c r="C15" s="53">
        <f t="shared" si="2"/>
        <v>0</v>
      </c>
      <c r="D15" s="51"/>
      <c r="E15" s="53">
        <f t="shared" si="3"/>
        <v>0</v>
      </c>
      <c r="F15" s="51"/>
      <c r="G15" s="53">
        <f t="shared" si="4"/>
        <v>0</v>
      </c>
      <c r="H15" s="51"/>
      <c r="I15" s="53">
        <f t="shared" si="0"/>
        <v>0</v>
      </c>
      <c r="J15" s="51"/>
      <c r="K15" s="53">
        <f t="shared" si="1"/>
        <v>0</v>
      </c>
      <c r="L15" s="52">
        <f>B15-SUM(D15,F15,H15,J15)</f>
        <v>0</v>
      </c>
    </row>
    <row r="16" spans="1:12" x14ac:dyDescent="0.3">
      <c r="A16" s="42" t="s">
        <v>226</v>
      </c>
      <c r="B16" s="263">
        <f>SUM(B17,B26)</f>
        <v>0</v>
      </c>
      <c r="C16" s="264">
        <f t="shared" si="2"/>
        <v>0</v>
      </c>
      <c r="D16" s="263">
        <f>SUM(D17,D26)</f>
        <v>0</v>
      </c>
      <c r="E16" s="264">
        <f t="shared" si="3"/>
        <v>0</v>
      </c>
      <c r="F16" s="263">
        <f>SUM(F17,F26)</f>
        <v>0</v>
      </c>
      <c r="G16" s="264">
        <f t="shared" si="4"/>
        <v>0</v>
      </c>
      <c r="H16" s="263">
        <f>SUM(H17,H26)</f>
        <v>0</v>
      </c>
      <c r="I16" s="264">
        <f t="shared" si="0"/>
        <v>0</v>
      </c>
      <c r="J16" s="263">
        <f>SUM(J17,J26)</f>
        <v>0</v>
      </c>
      <c r="K16" s="264">
        <f t="shared" si="1"/>
        <v>0</v>
      </c>
      <c r="L16" s="263">
        <f>SUM(L17,L26)</f>
        <v>0</v>
      </c>
    </row>
    <row r="17" spans="1:12" x14ac:dyDescent="0.3">
      <c r="A17" s="45" t="s">
        <v>1</v>
      </c>
      <c r="B17" s="263">
        <f>SUM(B18:B25)</f>
        <v>0</v>
      </c>
      <c r="C17" s="264">
        <f t="shared" si="2"/>
        <v>0</v>
      </c>
      <c r="D17" s="263">
        <f>SUM(D18:D25)</f>
        <v>0</v>
      </c>
      <c r="E17" s="264">
        <f t="shared" si="3"/>
        <v>0</v>
      </c>
      <c r="F17" s="263">
        <f>SUM(F18:F25)</f>
        <v>0</v>
      </c>
      <c r="G17" s="264">
        <f t="shared" si="4"/>
        <v>0</v>
      </c>
      <c r="H17" s="263">
        <f>SUM(H18:H25)</f>
        <v>0</v>
      </c>
      <c r="I17" s="264">
        <f t="shared" si="0"/>
        <v>0</v>
      </c>
      <c r="J17" s="263">
        <f>SUM(J18:J25)</f>
        <v>0</v>
      </c>
      <c r="K17" s="264">
        <f t="shared" si="1"/>
        <v>0</v>
      </c>
      <c r="L17" s="263">
        <f>SUM(L18:L25)</f>
        <v>0</v>
      </c>
    </row>
    <row r="18" spans="1:12" x14ac:dyDescent="0.3">
      <c r="A18" s="44" t="s">
        <v>227</v>
      </c>
      <c r="B18" s="51"/>
      <c r="C18" s="53">
        <f t="shared" si="2"/>
        <v>0</v>
      </c>
      <c r="D18" s="51"/>
      <c r="E18" s="53">
        <f t="shared" si="3"/>
        <v>0</v>
      </c>
      <c r="F18" s="51"/>
      <c r="G18" s="53">
        <f t="shared" si="4"/>
        <v>0</v>
      </c>
      <c r="H18" s="51"/>
      <c r="I18" s="53">
        <f t="shared" si="0"/>
        <v>0</v>
      </c>
      <c r="J18" s="51"/>
      <c r="K18" s="53">
        <f t="shared" si="1"/>
        <v>0</v>
      </c>
      <c r="L18" s="52">
        <f t="shared" ref="L18:L25" si="5">B18-SUM(D18,F18,H18,J18)</f>
        <v>0</v>
      </c>
    </row>
    <row r="19" spans="1:12" ht="27" x14ac:dyDescent="0.3">
      <c r="A19" s="44" t="s">
        <v>228</v>
      </c>
      <c r="B19" s="51"/>
      <c r="C19" s="53">
        <f t="shared" si="2"/>
        <v>0</v>
      </c>
      <c r="D19" s="51"/>
      <c r="E19" s="53">
        <f t="shared" si="3"/>
        <v>0</v>
      </c>
      <c r="F19" s="51"/>
      <c r="G19" s="53">
        <f t="shared" si="4"/>
        <v>0</v>
      </c>
      <c r="H19" s="51"/>
      <c r="I19" s="53">
        <f t="shared" si="0"/>
        <v>0</v>
      </c>
      <c r="J19" s="51"/>
      <c r="K19" s="53">
        <f t="shared" si="1"/>
        <v>0</v>
      </c>
      <c r="L19" s="52">
        <f t="shared" si="5"/>
        <v>0</v>
      </c>
    </row>
    <row r="20" spans="1:12" ht="27" x14ac:dyDescent="0.3">
      <c r="A20" s="44" t="s">
        <v>229</v>
      </c>
      <c r="B20" s="51"/>
      <c r="C20" s="53">
        <f t="shared" si="2"/>
        <v>0</v>
      </c>
      <c r="D20" s="51"/>
      <c r="E20" s="53">
        <f t="shared" si="3"/>
        <v>0</v>
      </c>
      <c r="F20" s="51"/>
      <c r="G20" s="53">
        <f t="shared" si="4"/>
        <v>0</v>
      </c>
      <c r="H20" s="51"/>
      <c r="I20" s="53">
        <f t="shared" si="0"/>
        <v>0</v>
      </c>
      <c r="J20" s="51"/>
      <c r="K20" s="53">
        <f t="shared" si="1"/>
        <v>0</v>
      </c>
      <c r="L20" s="52">
        <f t="shared" si="5"/>
        <v>0</v>
      </c>
    </row>
    <row r="21" spans="1:12" x14ac:dyDescent="0.3">
      <c r="A21" s="44" t="s">
        <v>143</v>
      </c>
      <c r="B21" s="51"/>
      <c r="C21" s="53">
        <f t="shared" si="2"/>
        <v>0</v>
      </c>
      <c r="D21" s="51"/>
      <c r="E21" s="53">
        <f t="shared" si="3"/>
        <v>0</v>
      </c>
      <c r="F21" s="51"/>
      <c r="G21" s="53">
        <f t="shared" si="4"/>
        <v>0</v>
      </c>
      <c r="H21" s="51"/>
      <c r="I21" s="53">
        <f t="shared" si="0"/>
        <v>0</v>
      </c>
      <c r="J21" s="51"/>
      <c r="K21" s="53">
        <f t="shared" si="1"/>
        <v>0</v>
      </c>
      <c r="L21" s="52">
        <f t="shared" si="5"/>
        <v>0</v>
      </c>
    </row>
    <row r="22" spans="1:12" x14ac:dyDescent="0.3">
      <c r="A22" s="44" t="s">
        <v>230</v>
      </c>
      <c r="B22" s="51"/>
      <c r="C22" s="53">
        <f t="shared" si="2"/>
        <v>0</v>
      </c>
      <c r="D22" s="51"/>
      <c r="E22" s="53">
        <f t="shared" si="3"/>
        <v>0</v>
      </c>
      <c r="F22" s="51"/>
      <c r="G22" s="53">
        <f t="shared" si="4"/>
        <v>0</v>
      </c>
      <c r="H22" s="51"/>
      <c r="I22" s="53">
        <f t="shared" si="0"/>
        <v>0</v>
      </c>
      <c r="J22" s="51"/>
      <c r="K22" s="53">
        <f t="shared" si="1"/>
        <v>0</v>
      </c>
      <c r="L22" s="52">
        <f t="shared" si="5"/>
        <v>0</v>
      </c>
    </row>
    <row r="23" spans="1:12" x14ac:dyDescent="0.3">
      <c r="A23" s="44" t="s">
        <v>231</v>
      </c>
      <c r="B23" s="51"/>
      <c r="C23" s="53">
        <f t="shared" si="2"/>
        <v>0</v>
      </c>
      <c r="D23" s="51"/>
      <c r="E23" s="53">
        <f t="shared" si="3"/>
        <v>0</v>
      </c>
      <c r="F23" s="51"/>
      <c r="G23" s="53">
        <f t="shared" si="4"/>
        <v>0</v>
      </c>
      <c r="H23" s="51"/>
      <c r="I23" s="53">
        <f t="shared" si="0"/>
        <v>0</v>
      </c>
      <c r="J23" s="51"/>
      <c r="K23" s="53">
        <f t="shared" si="1"/>
        <v>0</v>
      </c>
      <c r="L23" s="52">
        <f t="shared" si="5"/>
        <v>0</v>
      </c>
    </row>
    <row r="24" spans="1:12" x14ac:dyDescent="0.3">
      <c r="A24" s="44" t="s">
        <v>232</v>
      </c>
      <c r="B24" s="51"/>
      <c r="C24" s="53">
        <f t="shared" si="2"/>
        <v>0</v>
      </c>
      <c r="D24" s="51"/>
      <c r="E24" s="53">
        <f t="shared" si="3"/>
        <v>0</v>
      </c>
      <c r="F24" s="51"/>
      <c r="G24" s="53">
        <f t="shared" si="4"/>
        <v>0</v>
      </c>
      <c r="H24" s="51"/>
      <c r="I24" s="53">
        <f t="shared" si="0"/>
        <v>0</v>
      </c>
      <c r="J24" s="51"/>
      <c r="K24" s="53">
        <f t="shared" si="1"/>
        <v>0</v>
      </c>
      <c r="L24" s="52">
        <f t="shared" si="5"/>
        <v>0</v>
      </c>
    </row>
    <row r="25" spans="1:12" x14ac:dyDescent="0.3">
      <c r="A25" s="44" t="s">
        <v>144</v>
      </c>
      <c r="B25" s="51"/>
      <c r="C25" s="53">
        <f t="shared" si="2"/>
        <v>0</v>
      </c>
      <c r="D25" s="51"/>
      <c r="E25" s="53">
        <f t="shared" si="3"/>
        <v>0</v>
      </c>
      <c r="F25" s="51"/>
      <c r="G25" s="53">
        <f t="shared" si="4"/>
        <v>0</v>
      </c>
      <c r="H25" s="51"/>
      <c r="I25" s="53">
        <f t="shared" si="0"/>
        <v>0</v>
      </c>
      <c r="J25" s="51"/>
      <c r="K25" s="53">
        <f t="shared" si="1"/>
        <v>0</v>
      </c>
      <c r="L25" s="52">
        <f t="shared" si="5"/>
        <v>0</v>
      </c>
    </row>
    <row r="26" spans="1:12" x14ac:dyDescent="0.3">
      <c r="A26" s="46" t="s">
        <v>2</v>
      </c>
      <c r="B26" s="263">
        <f>SUM(B27:B34)</f>
        <v>0</v>
      </c>
      <c r="C26" s="264">
        <f t="shared" si="2"/>
        <v>0</v>
      </c>
      <c r="D26" s="263">
        <f>SUM(D27:D34)</f>
        <v>0</v>
      </c>
      <c r="E26" s="264">
        <f t="shared" si="3"/>
        <v>0</v>
      </c>
      <c r="F26" s="263">
        <f>SUM(F27:F34)</f>
        <v>0</v>
      </c>
      <c r="G26" s="264">
        <f t="shared" si="4"/>
        <v>0</v>
      </c>
      <c r="H26" s="263">
        <f>SUM(H27:H34)</f>
        <v>0</v>
      </c>
      <c r="I26" s="264">
        <f t="shared" si="0"/>
        <v>0</v>
      </c>
      <c r="J26" s="263">
        <f>SUM(J27:J34)</f>
        <v>0</v>
      </c>
      <c r="K26" s="264">
        <f t="shared" si="1"/>
        <v>0</v>
      </c>
      <c r="L26" s="263">
        <f>SUM(L27:L34)</f>
        <v>0</v>
      </c>
    </row>
    <row r="27" spans="1:12" ht="27" x14ac:dyDescent="0.3">
      <c r="A27" s="44" t="s">
        <v>233</v>
      </c>
      <c r="B27" s="51"/>
      <c r="C27" s="53">
        <f t="shared" si="2"/>
        <v>0</v>
      </c>
      <c r="D27" s="51"/>
      <c r="E27" s="53">
        <f t="shared" si="3"/>
        <v>0</v>
      </c>
      <c r="F27" s="51"/>
      <c r="G27" s="53">
        <f t="shared" si="4"/>
        <v>0</v>
      </c>
      <c r="H27" s="51"/>
      <c r="I27" s="53">
        <f t="shared" si="0"/>
        <v>0</v>
      </c>
      <c r="J27" s="51"/>
      <c r="K27" s="53">
        <f t="shared" si="1"/>
        <v>0</v>
      </c>
      <c r="L27" s="52">
        <f t="shared" ref="L27:L34" si="6">B27-SUM(D27,F27,H27,J27)</f>
        <v>0</v>
      </c>
    </row>
    <row r="28" spans="1:12" x14ac:dyDescent="0.3">
      <c r="A28" s="44" t="s">
        <v>234</v>
      </c>
      <c r="B28" s="51"/>
      <c r="C28" s="53">
        <f t="shared" si="2"/>
        <v>0</v>
      </c>
      <c r="D28" s="51"/>
      <c r="E28" s="53">
        <f t="shared" si="3"/>
        <v>0</v>
      </c>
      <c r="F28" s="51"/>
      <c r="G28" s="53">
        <f t="shared" si="4"/>
        <v>0</v>
      </c>
      <c r="H28" s="51"/>
      <c r="I28" s="53">
        <f t="shared" si="0"/>
        <v>0</v>
      </c>
      <c r="J28" s="51"/>
      <c r="K28" s="53">
        <f t="shared" si="1"/>
        <v>0</v>
      </c>
      <c r="L28" s="52">
        <f t="shared" si="6"/>
        <v>0</v>
      </c>
    </row>
    <row r="29" spans="1:12" x14ac:dyDescent="0.3">
      <c r="A29" s="44" t="s">
        <v>235</v>
      </c>
      <c r="B29" s="51"/>
      <c r="C29" s="53">
        <f t="shared" si="2"/>
        <v>0</v>
      </c>
      <c r="D29" s="51"/>
      <c r="E29" s="53">
        <f t="shared" si="3"/>
        <v>0</v>
      </c>
      <c r="F29" s="51"/>
      <c r="G29" s="53">
        <f t="shared" si="4"/>
        <v>0</v>
      </c>
      <c r="H29" s="51"/>
      <c r="I29" s="53">
        <f t="shared" si="0"/>
        <v>0</v>
      </c>
      <c r="J29" s="51"/>
      <c r="K29" s="53">
        <f t="shared" si="1"/>
        <v>0</v>
      </c>
      <c r="L29" s="52">
        <f t="shared" si="6"/>
        <v>0</v>
      </c>
    </row>
    <row r="30" spans="1:12" ht="27" x14ac:dyDescent="0.3">
      <c r="A30" s="44" t="s">
        <v>145</v>
      </c>
      <c r="B30" s="51"/>
      <c r="C30" s="53">
        <f t="shared" si="2"/>
        <v>0</v>
      </c>
      <c r="D30" s="51"/>
      <c r="E30" s="53">
        <f t="shared" si="3"/>
        <v>0</v>
      </c>
      <c r="F30" s="51"/>
      <c r="G30" s="53">
        <f t="shared" si="4"/>
        <v>0</v>
      </c>
      <c r="H30" s="51"/>
      <c r="I30" s="53">
        <f t="shared" si="0"/>
        <v>0</v>
      </c>
      <c r="J30" s="51"/>
      <c r="K30" s="53">
        <f t="shared" si="1"/>
        <v>0</v>
      </c>
      <c r="L30" s="52">
        <f t="shared" si="6"/>
        <v>0</v>
      </c>
    </row>
    <row r="31" spans="1:12" x14ac:dyDescent="0.3">
      <c r="A31" s="44" t="s">
        <v>236</v>
      </c>
      <c r="B31" s="51"/>
      <c r="C31" s="53">
        <f t="shared" si="2"/>
        <v>0</v>
      </c>
      <c r="D31" s="51"/>
      <c r="E31" s="53">
        <f t="shared" si="3"/>
        <v>0</v>
      </c>
      <c r="F31" s="51"/>
      <c r="G31" s="53">
        <f t="shared" si="4"/>
        <v>0</v>
      </c>
      <c r="H31" s="51"/>
      <c r="I31" s="53">
        <f t="shared" si="0"/>
        <v>0</v>
      </c>
      <c r="J31" s="51"/>
      <c r="K31" s="53">
        <f t="shared" si="1"/>
        <v>0</v>
      </c>
      <c r="L31" s="52">
        <f t="shared" si="6"/>
        <v>0</v>
      </c>
    </row>
    <row r="32" spans="1:12" x14ac:dyDescent="0.3">
      <c r="A32" s="44" t="s">
        <v>146</v>
      </c>
      <c r="B32" s="51"/>
      <c r="C32" s="53">
        <f t="shared" si="2"/>
        <v>0</v>
      </c>
      <c r="D32" s="51"/>
      <c r="E32" s="53">
        <f t="shared" si="3"/>
        <v>0</v>
      </c>
      <c r="F32" s="51"/>
      <c r="G32" s="53">
        <f t="shared" si="4"/>
        <v>0</v>
      </c>
      <c r="H32" s="51"/>
      <c r="I32" s="53">
        <f t="shared" si="0"/>
        <v>0</v>
      </c>
      <c r="J32" s="51"/>
      <c r="K32" s="53">
        <f t="shared" si="1"/>
        <v>0</v>
      </c>
      <c r="L32" s="52">
        <f t="shared" si="6"/>
        <v>0</v>
      </c>
    </row>
    <row r="33" spans="1:12" ht="27" x14ac:dyDescent="0.3">
      <c r="A33" s="44" t="s">
        <v>229</v>
      </c>
      <c r="B33" s="51"/>
      <c r="C33" s="53">
        <f t="shared" si="2"/>
        <v>0</v>
      </c>
      <c r="D33" s="51"/>
      <c r="E33" s="53">
        <f t="shared" si="3"/>
        <v>0</v>
      </c>
      <c r="F33" s="51"/>
      <c r="G33" s="53">
        <f t="shared" si="4"/>
        <v>0</v>
      </c>
      <c r="H33" s="51"/>
      <c r="I33" s="53">
        <f t="shared" si="0"/>
        <v>0</v>
      </c>
      <c r="J33" s="51"/>
      <c r="K33" s="53">
        <f t="shared" si="1"/>
        <v>0</v>
      </c>
      <c r="L33" s="52">
        <f t="shared" si="6"/>
        <v>0</v>
      </c>
    </row>
    <row r="34" spans="1:12" ht="27" x14ac:dyDescent="0.3">
      <c r="A34" s="44" t="s">
        <v>237</v>
      </c>
      <c r="B34" s="51"/>
      <c r="C34" s="53">
        <f t="shared" si="2"/>
        <v>0</v>
      </c>
      <c r="D34" s="51"/>
      <c r="E34" s="53">
        <f t="shared" si="3"/>
        <v>0</v>
      </c>
      <c r="F34" s="51"/>
      <c r="G34" s="53">
        <f t="shared" si="4"/>
        <v>0</v>
      </c>
      <c r="H34" s="51"/>
      <c r="I34" s="53">
        <f t="shared" si="0"/>
        <v>0</v>
      </c>
      <c r="J34" s="51"/>
      <c r="K34" s="53">
        <f t="shared" si="1"/>
        <v>0</v>
      </c>
      <c r="L34" s="52">
        <f t="shared" si="6"/>
        <v>0</v>
      </c>
    </row>
    <row r="35" spans="1:12" x14ac:dyDescent="0.3">
      <c r="A35" s="47" t="s">
        <v>238</v>
      </c>
      <c r="B35" s="263">
        <f>SUM(B36:B37)</f>
        <v>0</v>
      </c>
      <c r="C35" s="264">
        <f t="shared" si="2"/>
        <v>0</v>
      </c>
      <c r="D35" s="263">
        <f>SUM(D36:D37)</f>
        <v>0</v>
      </c>
      <c r="E35" s="264">
        <f t="shared" si="3"/>
        <v>0</v>
      </c>
      <c r="F35" s="263">
        <f>SUM(F36:F37)</f>
        <v>0</v>
      </c>
      <c r="G35" s="264">
        <f t="shared" si="4"/>
        <v>0</v>
      </c>
      <c r="H35" s="263">
        <f>SUM(H36:H37)</f>
        <v>0</v>
      </c>
      <c r="I35" s="264">
        <f t="shared" si="0"/>
        <v>0</v>
      </c>
      <c r="J35" s="263">
        <f>SUM(J36:J37)</f>
        <v>0</v>
      </c>
      <c r="K35" s="264">
        <f t="shared" si="1"/>
        <v>0</v>
      </c>
      <c r="L35" s="263">
        <f>SUM(L36:L37)</f>
        <v>0</v>
      </c>
    </row>
    <row r="36" spans="1:12" x14ac:dyDescent="0.3">
      <c r="A36" s="48" t="s">
        <v>141</v>
      </c>
      <c r="B36" s="51"/>
      <c r="C36" s="53">
        <f t="shared" si="2"/>
        <v>0</v>
      </c>
      <c r="D36" s="51"/>
      <c r="E36" s="53">
        <f t="shared" si="3"/>
        <v>0</v>
      </c>
      <c r="F36" s="51"/>
      <c r="G36" s="53">
        <f t="shared" si="4"/>
        <v>0</v>
      </c>
      <c r="H36" s="51"/>
      <c r="I36" s="53">
        <f t="shared" si="0"/>
        <v>0</v>
      </c>
      <c r="J36" s="51"/>
      <c r="K36" s="53">
        <f t="shared" si="1"/>
        <v>0</v>
      </c>
      <c r="L36" s="52">
        <f>B36-SUM(D36,F36,H36,J36)</f>
        <v>0</v>
      </c>
    </row>
    <row r="37" spans="1:12" x14ac:dyDescent="0.3">
      <c r="A37" s="48" t="s">
        <v>142</v>
      </c>
      <c r="B37" s="51"/>
      <c r="C37" s="53">
        <f t="shared" si="2"/>
        <v>0</v>
      </c>
      <c r="D37" s="51"/>
      <c r="E37" s="53">
        <f t="shared" si="3"/>
        <v>0</v>
      </c>
      <c r="F37" s="51"/>
      <c r="G37" s="53">
        <f t="shared" si="4"/>
        <v>0</v>
      </c>
      <c r="H37" s="51"/>
      <c r="I37" s="53">
        <f t="shared" si="0"/>
        <v>0</v>
      </c>
      <c r="J37" s="51"/>
      <c r="K37" s="53">
        <f t="shared" si="1"/>
        <v>0</v>
      </c>
      <c r="L37" s="52">
        <f>B37-SUM(D37,F37,H37,J37)</f>
        <v>0</v>
      </c>
    </row>
    <row r="38" spans="1:12" x14ac:dyDescent="0.3">
      <c r="A38" s="47" t="s">
        <v>3</v>
      </c>
      <c r="B38" s="263">
        <f>SUM(B39:B40)</f>
        <v>0</v>
      </c>
      <c r="C38" s="264">
        <f t="shared" si="2"/>
        <v>0</v>
      </c>
      <c r="D38" s="263">
        <f>SUM(D39:D40)</f>
        <v>0</v>
      </c>
      <c r="E38" s="264">
        <f t="shared" si="3"/>
        <v>0</v>
      </c>
      <c r="F38" s="263">
        <f>SUM(F39:F40)</f>
        <v>0</v>
      </c>
      <c r="G38" s="264">
        <f t="shared" si="4"/>
        <v>0</v>
      </c>
      <c r="H38" s="263">
        <f>SUM(H39:H40)</f>
        <v>0</v>
      </c>
      <c r="I38" s="264">
        <f t="shared" si="0"/>
        <v>0</v>
      </c>
      <c r="J38" s="263">
        <f>SUM(J39:J40)</f>
        <v>0</v>
      </c>
      <c r="K38" s="264">
        <f t="shared" si="1"/>
        <v>0</v>
      </c>
      <c r="L38" s="263">
        <f>SUM(L39:L40)</f>
        <v>0</v>
      </c>
    </row>
    <row r="39" spans="1:12" x14ac:dyDescent="0.3">
      <c r="A39" s="45" t="s">
        <v>1</v>
      </c>
      <c r="B39" s="51"/>
      <c r="C39" s="53">
        <f t="shared" si="2"/>
        <v>0</v>
      </c>
      <c r="D39" s="51"/>
      <c r="E39" s="53">
        <f t="shared" si="3"/>
        <v>0</v>
      </c>
      <c r="F39" s="51"/>
      <c r="G39" s="53">
        <f t="shared" si="4"/>
        <v>0</v>
      </c>
      <c r="H39" s="51"/>
      <c r="I39" s="53">
        <f t="shared" si="0"/>
        <v>0</v>
      </c>
      <c r="J39" s="51"/>
      <c r="K39" s="53">
        <f t="shared" si="1"/>
        <v>0</v>
      </c>
      <c r="L39" s="52">
        <f>B39-SUM(D39,F39,H39,J39)</f>
        <v>0</v>
      </c>
    </row>
    <row r="40" spans="1:12" x14ac:dyDescent="0.3">
      <c r="A40" s="46" t="s">
        <v>2</v>
      </c>
      <c r="B40" s="51"/>
      <c r="C40" s="53">
        <f t="shared" si="2"/>
        <v>0</v>
      </c>
      <c r="D40" s="51"/>
      <c r="E40" s="53">
        <f t="shared" si="3"/>
        <v>0</v>
      </c>
      <c r="F40" s="51"/>
      <c r="G40" s="53">
        <f t="shared" si="4"/>
        <v>0</v>
      </c>
      <c r="H40" s="51"/>
      <c r="I40" s="53">
        <f t="shared" si="0"/>
        <v>0</v>
      </c>
      <c r="J40" s="51"/>
      <c r="K40" s="53">
        <f t="shared" si="1"/>
        <v>0</v>
      </c>
      <c r="L40" s="52">
        <f>B40-SUM(D40,F40,H40,J40)</f>
        <v>0</v>
      </c>
    </row>
    <row r="41" spans="1:12" x14ac:dyDescent="0.3">
      <c r="A41" s="47" t="s">
        <v>239</v>
      </c>
      <c r="B41" s="265"/>
      <c r="C41" s="264">
        <f t="shared" si="2"/>
        <v>0</v>
      </c>
      <c r="D41" s="265"/>
      <c r="E41" s="264">
        <f t="shared" si="3"/>
        <v>0</v>
      </c>
      <c r="F41" s="265"/>
      <c r="G41" s="264">
        <f t="shared" si="4"/>
        <v>0</v>
      </c>
      <c r="H41" s="265"/>
      <c r="I41" s="264">
        <f t="shared" si="0"/>
        <v>0</v>
      </c>
      <c r="J41" s="265"/>
      <c r="K41" s="264">
        <f t="shared" si="1"/>
        <v>0</v>
      </c>
      <c r="L41" s="263">
        <f>B41-SUM(D41,F41,H41,J41)</f>
        <v>0</v>
      </c>
    </row>
    <row r="42" spans="1:12" x14ac:dyDescent="0.3">
      <c r="A42" s="49" t="s">
        <v>20</v>
      </c>
      <c r="B42" s="263">
        <f>SUM(B8,B16,B35,B38,B41)</f>
        <v>0</v>
      </c>
      <c r="C42" s="264">
        <f t="shared" si="2"/>
        <v>0</v>
      </c>
      <c r="D42" s="263">
        <f>SUM(D8,D16,D35,D38,D41)</f>
        <v>0</v>
      </c>
      <c r="E42" s="264">
        <f t="shared" si="3"/>
        <v>0</v>
      </c>
      <c r="F42" s="263">
        <f>SUM(F8,F16,F35,F38,F41)</f>
        <v>0</v>
      </c>
      <c r="G42" s="264">
        <f t="shared" si="4"/>
        <v>0</v>
      </c>
      <c r="H42" s="263">
        <f>SUM(H8,H16,H35,H38,H41)</f>
        <v>0</v>
      </c>
      <c r="I42" s="264">
        <f t="shared" si="0"/>
        <v>0</v>
      </c>
      <c r="J42" s="263">
        <f>SUM(J8,J16,J35,J38,J41)</f>
        <v>0</v>
      </c>
      <c r="K42" s="264">
        <f t="shared" si="1"/>
        <v>0</v>
      </c>
      <c r="L42" s="263">
        <f>SUM(L8,L16,L35,L38,L41)</f>
        <v>0</v>
      </c>
    </row>
    <row r="43" spans="1:12" x14ac:dyDescent="0.3">
      <c r="B43" s="4"/>
      <c r="C43" s="4"/>
      <c r="D43" s="4"/>
      <c r="E43" s="4"/>
      <c r="F43" s="4"/>
      <c r="G43" s="4"/>
      <c r="H43" s="4"/>
      <c r="I43" s="4"/>
      <c r="J43" s="4"/>
      <c r="K43" s="4"/>
    </row>
    <row r="44" spans="1:12" ht="21" x14ac:dyDescent="0.35">
      <c r="A44" s="290" t="s">
        <v>39</v>
      </c>
      <c r="B44" s="291"/>
      <c r="C44" s="291"/>
      <c r="D44" s="291"/>
      <c r="E44" s="291"/>
      <c r="F44" s="291"/>
      <c r="G44" s="291"/>
      <c r="H44" s="291"/>
      <c r="I44" s="291"/>
      <c r="J44" s="291"/>
      <c r="K44" s="291"/>
      <c r="L44" s="291"/>
    </row>
    <row r="45" spans="1:12" x14ac:dyDescent="0.3">
      <c r="A45" s="292" t="s">
        <v>0</v>
      </c>
      <c r="B45" s="289" t="s">
        <v>20</v>
      </c>
      <c r="C45" s="289"/>
      <c r="D45" s="289" t="s">
        <v>5</v>
      </c>
      <c r="E45" s="289"/>
      <c r="F45" s="289" t="s">
        <v>6</v>
      </c>
      <c r="G45" s="289"/>
      <c r="H45" s="289" t="s">
        <v>7</v>
      </c>
      <c r="I45" s="289"/>
      <c r="J45" s="289" t="s">
        <v>8</v>
      </c>
      <c r="K45" s="289"/>
      <c r="L45" s="3" t="s">
        <v>147</v>
      </c>
    </row>
    <row r="46" spans="1:12" x14ac:dyDescent="0.3">
      <c r="A46" s="292"/>
      <c r="B46" s="3" t="s">
        <v>9</v>
      </c>
      <c r="C46" s="3" t="s">
        <v>10</v>
      </c>
      <c r="D46" s="3" t="s">
        <v>9</v>
      </c>
      <c r="E46" s="3" t="s">
        <v>10</v>
      </c>
      <c r="F46" s="3" t="s">
        <v>9</v>
      </c>
      <c r="G46" s="3" t="s">
        <v>10</v>
      </c>
      <c r="H46" s="3" t="s">
        <v>9</v>
      </c>
      <c r="I46" s="3" t="s">
        <v>10</v>
      </c>
      <c r="J46" s="3" t="s">
        <v>9</v>
      </c>
      <c r="K46" s="3" t="s">
        <v>10</v>
      </c>
      <c r="L46" s="3" t="s">
        <v>9</v>
      </c>
    </row>
    <row r="47" spans="1:12" x14ac:dyDescent="0.3">
      <c r="A47" s="42" t="s">
        <v>135</v>
      </c>
      <c r="B47" s="263">
        <f>SUM(B48,B51)</f>
        <v>0</v>
      </c>
      <c r="C47" s="264">
        <f>IFERROR(B47/$B$42,0)</f>
        <v>0</v>
      </c>
      <c r="D47" s="263">
        <f>SUM(D48,D51)</f>
        <v>0</v>
      </c>
      <c r="E47" s="264">
        <f>IFERROR(D47/$B47,0)</f>
        <v>0</v>
      </c>
      <c r="F47" s="263">
        <f>SUM(F48,F51)</f>
        <v>0</v>
      </c>
      <c r="G47" s="264">
        <f>IFERROR(F47/$B47,0)</f>
        <v>0</v>
      </c>
      <c r="H47" s="263">
        <f>SUM(H48,H51)</f>
        <v>0</v>
      </c>
      <c r="I47" s="264">
        <f t="shared" ref="I47:I81" si="7">IFERROR(H47/$B47,0)</f>
        <v>0</v>
      </c>
      <c r="J47" s="263">
        <f>SUM(J48,J51)</f>
        <v>0</v>
      </c>
      <c r="K47" s="264">
        <f t="shared" ref="K47:K81" si="8">IFERROR(J47/$B47,0)</f>
        <v>0</v>
      </c>
      <c r="L47" s="263">
        <f>SUM(L48,L51)</f>
        <v>0</v>
      </c>
    </row>
    <row r="48" spans="1:12" x14ac:dyDescent="0.3">
      <c r="A48" s="43" t="s">
        <v>136</v>
      </c>
      <c r="B48" s="263">
        <f>SUM(B49:B50)</f>
        <v>0</v>
      </c>
      <c r="C48" s="264">
        <f t="shared" ref="C48:C81" si="9">IFERROR(B48/$B$42,0)</f>
        <v>0</v>
      </c>
      <c r="D48" s="263">
        <f>SUM(D49:D50)</f>
        <v>0</v>
      </c>
      <c r="E48" s="264">
        <f t="shared" ref="E48:E81" si="10">IFERROR(D48/$B48,0)</f>
        <v>0</v>
      </c>
      <c r="F48" s="263">
        <f>SUM(F49:F50)</f>
        <v>0</v>
      </c>
      <c r="G48" s="264">
        <f t="shared" ref="G48:G81" si="11">IFERROR(F48/$B48,0)</f>
        <v>0</v>
      </c>
      <c r="H48" s="263">
        <f>SUM(H49:H50)</f>
        <v>0</v>
      </c>
      <c r="I48" s="264">
        <f t="shared" si="7"/>
        <v>0</v>
      </c>
      <c r="J48" s="263">
        <f>SUM(J49:J50)</f>
        <v>0</v>
      </c>
      <c r="K48" s="264">
        <f t="shared" si="8"/>
        <v>0</v>
      </c>
      <c r="L48" s="263">
        <f>SUM(L49:L50)</f>
        <v>0</v>
      </c>
    </row>
    <row r="49" spans="1:12" x14ac:dyDescent="0.3">
      <c r="A49" s="50" t="s">
        <v>224</v>
      </c>
      <c r="B49" s="51"/>
      <c r="C49" s="53">
        <f t="shared" si="9"/>
        <v>0</v>
      </c>
      <c r="D49" s="51"/>
      <c r="E49" s="53">
        <f t="shared" si="10"/>
        <v>0</v>
      </c>
      <c r="F49" s="51"/>
      <c r="G49" s="53">
        <f t="shared" si="11"/>
        <v>0</v>
      </c>
      <c r="H49" s="51"/>
      <c r="I49" s="53">
        <f t="shared" si="7"/>
        <v>0</v>
      </c>
      <c r="J49" s="51"/>
      <c r="K49" s="53">
        <f t="shared" si="8"/>
        <v>0</v>
      </c>
      <c r="L49" s="52">
        <f>B49-SUM(D49,F49,H49,J49)</f>
        <v>0</v>
      </c>
    </row>
    <row r="50" spans="1:12" x14ac:dyDescent="0.3">
      <c r="A50" s="50" t="s">
        <v>225</v>
      </c>
      <c r="B50" s="51"/>
      <c r="C50" s="53">
        <f t="shared" si="9"/>
        <v>0</v>
      </c>
      <c r="D50" s="51"/>
      <c r="E50" s="53">
        <f t="shared" si="10"/>
        <v>0</v>
      </c>
      <c r="F50" s="51"/>
      <c r="G50" s="53">
        <f t="shared" si="11"/>
        <v>0</v>
      </c>
      <c r="H50" s="51"/>
      <c r="I50" s="53">
        <f t="shared" si="7"/>
        <v>0</v>
      </c>
      <c r="J50" s="51"/>
      <c r="K50" s="53">
        <f t="shared" si="8"/>
        <v>0</v>
      </c>
      <c r="L50" s="52">
        <f>B50-SUM(D50,F50,H50,J50)</f>
        <v>0</v>
      </c>
    </row>
    <row r="51" spans="1:12" x14ac:dyDescent="0.3">
      <c r="A51" s="43" t="s">
        <v>137</v>
      </c>
      <c r="B51" s="263">
        <f>SUM(B52:B54)</f>
        <v>0</v>
      </c>
      <c r="C51" s="264">
        <f t="shared" si="9"/>
        <v>0</v>
      </c>
      <c r="D51" s="263">
        <f>SUM(D52:D54)</f>
        <v>0</v>
      </c>
      <c r="E51" s="264">
        <f t="shared" si="10"/>
        <v>0</v>
      </c>
      <c r="F51" s="263">
        <f>SUM(F52:F54)</f>
        <v>0</v>
      </c>
      <c r="G51" s="264">
        <f t="shared" si="11"/>
        <v>0</v>
      </c>
      <c r="H51" s="263">
        <f>SUM(H52:H54)</f>
        <v>0</v>
      </c>
      <c r="I51" s="264">
        <f t="shared" si="7"/>
        <v>0</v>
      </c>
      <c r="J51" s="263">
        <f>SUM(J52:J54)</f>
        <v>0</v>
      </c>
      <c r="K51" s="264">
        <f t="shared" si="8"/>
        <v>0</v>
      </c>
      <c r="L51" s="263">
        <f>SUM(L52:L54)</f>
        <v>0</v>
      </c>
    </row>
    <row r="52" spans="1:12" x14ac:dyDescent="0.3">
      <c r="A52" s="44" t="s">
        <v>138</v>
      </c>
      <c r="B52" s="51"/>
      <c r="C52" s="53">
        <f t="shared" si="9"/>
        <v>0</v>
      </c>
      <c r="D52" s="51"/>
      <c r="E52" s="53">
        <f t="shared" si="10"/>
        <v>0</v>
      </c>
      <c r="F52" s="51"/>
      <c r="G52" s="53">
        <f t="shared" si="11"/>
        <v>0</v>
      </c>
      <c r="H52" s="51"/>
      <c r="I52" s="53">
        <f t="shared" si="7"/>
        <v>0</v>
      </c>
      <c r="J52" s="51"/>
      <c r="K52" s="53">
        <f t="shared" si="8"/>
        <v>0</v>
      </c>
      <c r="L52" s="52">
        <f>B52-SUM(D52,F52,H52,J52)</f>
        <v>0</v>
      </c>
    </row>
    <row r="53" spans="1:12" x14ac:dyDescent="0.3">
      <c r="A53" s="44" t="s">
        <v>139</v>
      </c>
      <c r="B53" s="51"/>
      <c r="C53" s="53">
        <f t="shared" si="9"/>
        <v>0</v>
      </c>
      <c r="D53" s="51"/>
      <c r="E53" s="53">
        <f t="shared" si="10"/>
        <v>0</v>
      </c>
      <c r="F53" s="51"/>
      <c r="G53" s="53">
        <f t="shared" si="11"/>
        <v>0</v>
      </c>
      <c r="H53" s="51"/>
      <c r="I53" s="53">
        <f t="shared" si="7"/>
        <v>0</v>
      </c>
      <c r="J53" s="51"/>
      <c r="K53" s="53">
        <f t="shared" si="8"/>
        <v>0</v>
      </c>
      <c r="L53" s="52">
        <f>B53-SUM(D53,F53,H53,J53)</f>
        <v>0</v>
      </c>
    </row>
    <row r="54" spans="1:12" x14ac:dyDescent="0.3">
      <c r="A54" s="44" t="s">
        <v>140</v>
      </c>
      <c r="B54" s="51"/>
      <c r="C54" s="53">
        <f t="shared" si="9"/>
        <v>0</v>
      </c>
      <c r="D54" s="51"/>
      <c r="E54" s="53">
        <f t="shared" si="10"/>
        <v>0</v>
      </c>
      <c r="F54" s="51"/>
      <c r="G54" s="53">
        <f t="shared" si="11"/>
        <v>0</v>
      </c>
      <c r="H54" s="51"/>
      <c r="I54" s="53">
        <f t="shared" si="7"/>
        <v>0</v>
      </c>
      <c r="J54" s="51"/>
      <c r="K54" s="53">
        <f t="shared" si="8"/>
        <v>0</v>
      </c>
      <c r="L54" s="52">
        <f>B54-SUM(D54,F54,H54,J54)</f>
        <v>0</v>
      </c>
    </row>
    <row r="55" spans="1:12" x14ac:dyDescent="0.3">
      <c r="A55" s="42" t="s">
        <v>226</v>
      </c>
      <c r="B55" s="263">
        <f>SUM(B56,B65)</f>
        <v>0</v>
      </c>
      <c r="C55" s="264">
        <f t="shared" si="9"/>
        <v>0</v>
      </c>
      <c r="D55" s="263">
        <f>SUM(D56,D65)</f>
        <v>0</v>
      </c>
      <c r="E55" s="264">
        <f t="shared" si="10"/>
        <v>0</v>
      </c>
      <c r="F55" s="263">
        <f>SUM(F56,F65)</f>
        <v>0</v>
      </c>
      <c r="G55" s="264">
        <f t="shared" si="11"/>
        <v>0</v>
      </c>
      <c r="H55" s="263">
        <f>SUM(H56,H65)</f>
        <v>0</v>
      </c>
      <c r="I55" s="264">
        <f t="shared" si="7"/>
        <v>0</v>
      </c>
      <c r="J55" s="263">
        <f>SUM(J56,J65)</f>
        <v>0</v>
      </c>
      <c r="K55" s="264">
        <f t="shared" si="8"/>
        <v>0</v>
      </c>
      <c r="L55" s="263">
        <f>SUM(L56,L65)</f>
        <v>0</v>
      </c>
    </row>
    <row r="56" spans="1:12" x14ac:dyDescent="0.3">
      <c r="A56" s="45" t="s">
        <v>1</v>
      </c>
      <c r="B56" s="263">
        <f>SUM(B57:B64)</f>
        <v>0</v>
      </c>
      <c r="C56" s="264">
        <f t="shared" si="9"/>
        <v>0</v>
      </c>
      <c r="D56" s="263">
        <f>SUM(D57:D64)</f>
        <v>0</v>
      </c>
      <c r="E56" s="264">
        <f t="shared" si="10"/>
        <v>0</v>
      </c>
      <c r="F56" s="263">
        <f>SUM(F57:F64)</f>
        <v>0</v>
      </c>
      <c r="G56" s="264">
        <f t="shared" si="11"/>
        <v>0</v>
      </c>
      <c r="H56" s="263">
        <f>SUM(H57:H64)</f>
        <v>0</v>
      </c>
      <c r="I56" s="264">
        <f t="shared" si="7"/>
        <v>0</v>
      </c>
      <c r="J56" s="263">
        <f>SUM(J57:J64)</f>
        <v>0</v>
      </c>
      <c r="K56" s="264">
        <f t="shared" si="8"/>
        <v>0</v>
      </c>
      <c r="L56" s="263">
        <f>SUM(L57:L64)</f>
        <v>0</v>
      </c>
    </row>
    <row r="57" spans="1:12" x14ac:dyDescent="0.3">
      <c r="A57" s="44" t="s">
        <v>227</v>
      </c>
      <c r="B57" s="51"/>
      <c r="C57" s="53">
        <f t="shared" si="9"/>
        <v>0</v>
      </c>
      <c r="D57" s="51"/>
      <c r="E57" s="53">
        <f t="shared" si="10"/>
        <v>0</v>
      </c>
      <c r="F57" s="51"/>
      <c r="G57" s="53">
        <f t="shared" si="11"/>
        <v>0</v>
      </c>
      <c r="H57" s="51"/>
      <c r="I57" s="53">
        <f t="shared" si="7"/>
        <v>0</v>
      </c>
      <c r="J57" s="51"/>
      <c r="K57" s="53">
        <f t="shared" si="8"/>
        <v>0</v>
      </c>
      <c r="L57" s="52">
        <f t="shared" ref="L57:L64" si="12">B57-SUM(D57,F57,H57,J57)</f>
        <v>0</v>
      </c>
    </row>
    <row r="58" spans="1:12" ht="27" x14ac:dyDescent="0.3">
      <c r="A58" s="44" t="s">
        <v>228</v>
      </c>
      <c r="B58" s="51"/>
      <c r="C58" s="53">
        <f t="shared" si="9"/>
        <v>0</v>
      </c>
      <c r="D58" s="51"/>
      <c r="E58" s="53">
        <f t="shared" si="10"/>
        <v>0</v>
      </c>
      <c r="F58" s="51"/>
      <c r="G58" s="53">
        <f t="shared" si="11"/>
        <v>0</v>
      </c>
      <c r="H58" s="51"/>
      <c r="I58" s="53">
        <f t="shared" si="7"/>
        <v>0</v>
      </c>
      <c r="J58" s="51"/>
      <c r="K58" s="53">
        <f t="shared" si="8"/>
        <v>0</v>
      </c>
      <c r="L58" s="52">
        <f t="shared" si="12"/>
        <v>0</v>
      </c>
    </row>
    <row r="59" spans="1:12" ht="27" x14ac:dyDescent="0.3">
      <c r="A59" s="44" t="s">
        <v>229</v>
      </c>
      <c r="B59" s="51"/>
      <c r="C59" s="53">
        <f t="shared" si="9"/>
        <v>0</v>
      </c>
      <c r="D59" s="51"/>
      <c r="E59" s="53">
        <f t="shared" si="10"/>
        <v>0</v>
      </c>
      <c r="F59" s="51"/>
      <c r="G59" s="53">
        <f t="shared" si="11"/>
        <v>0</v>
      </c>
      <c r="H59" s="51"/>
      <c r="I59" s="53">
        <f t="shared" si="7"/>
        <v>0</v>
      </c>
      <c r="J59" s="51"/>
      <c r="K59" s="53">
        <f t="shared" si="8"/>
        <v>0</v>
      </c>
      <c r="L59" s="52">
        <f t="shared" si="12"/>
        <v>0</v>
      </c>
    </row>
    <row r="60" spans="1:12" x14ac:dyDescent="0.3">
      <c r="A60" s="44" t="s">
        <v>143</v>
      </c>
      <c r="B60" s="51"/>
      <c r="C60" s="53">
        <f t="shared" si="9"/>
        <v>0</v>
      </c>
      <c r="D60" s="51"/>
      <c r="E60" s="53">
        <f t="shared" si="10"/>
        <v>0</v>
      </c>
      <c r="F60" s="51"/>
      <c r="G60" s="53">
        <f t="shared" si="11"/>
        <v>0</v>
      </c>
      <c r="H60" s="51"/>
      <c r="I60" s="53">
        <f t="shared" si="7"/>
        <v>0</v>
      </c>
      <c r="J60" s="51"/>
      <c r="K60" s="53">
        <f t="shared" si="8"/>
        <v>0</v>
      </c>
      <c r="L60" s="52">
        <f t="shared" si="12"/>
        <v>0</v>
      </c>
    </row>
    <row r="61" spans="1:12" x14ac:dyDescent="0.3">
      <c r="A61" s="44" t="s">
        <v>230</v>
      </c>
      <c r="B61" s="51"/>
      <c r="C61" s="53">
        <f t="shared" si="9"/>
        <v>0</v>
      </c>
      <c r="D61" s="51"/>
      <c r="E61" s="53">
        <f t="shared" si="10"/>
        <v>0</v>
      </c>
      <c r="F61" s="51"/>
      <c r="G61" s="53">
        <f t="shared" si="11"/>
        <v>0</v>
      </c>
      <c r="H61" s="51"/>
      <c r="I61" s="53">
        <f t="shared" si="7"/>
        <v>0</v>
      </c>
      <c r="J61" s="51"/>
      <c r="K61" s="53">
        <f t="shared" si="8"/>
        <v>0</v>
      </c>
      <c r="L61" s="52">
        <f t="shared" si="12"/>
        <v>0</v>
      </c>
    </row>
    <row r="62" spans="1:12" x14ac:dyDescent="0.3">
      <c r="A62" s="44" t="s">
        <v>231</v>
      </c>
      <c r="B62" s="51"/>
      <c r="C62" s="53">
        <f t="shared" si="9"/>
        <v>0</v>
      </c>
      <c r="D62" s="51"/>
      <c r="E62" s="53">
        <f t="shared" si="10"/>
        <v>0</v>
      </c>
      <c r="F62" s="51"/>
      <c r="G62" s="53">
        <f t="shared" si="11"/>
        <v>0</v>
      </c>
      <c r="H62" s="51"/>
      <c r="I62" s="53">
        <f t="shared" si="7"/>
        <v>0</v>
      </c>
      <c r="J62" s="51"/>
      <c r="K62" s="53">
        <f t="shared" si="8"/>
        <v>0</v>
      </c>
      <c r="L62" s="52">
        <f t="shared" si="12"/>
        <v>0</v>
      </c>
    </row>
    <row r="63" spans="1:12" x14ac:dyDescent="0.3">
      <c r="A63" s="44" t="s">
        <v>232</v>
      </c>
      <c r="B63" s="51"/>
      <c r="C63" s="53">
        <f t="shared" si="9"/>
        <v>0</v>
      </c>
      <c r="D63" s="51"/>
      <c r="E63" s="53">
        <f t="shared" si="10"/>
        <v>0</v>
      </c>
      <c r="F63" s="51"/>
      <c r="G63" s="53">
        <f t="shared" si="11"/>
        <v>0</v>
      </c>
      <c r="H63" s="51"/>
      <c r="I63" s="53">
        <f t="shared" si="7"/>
        <v>0</v>
      </c>
      <c r="J63" s="51"/>
      <c r="K63" s="53">
        <f t="shared" si="8"/>
        <v>0</v>
      </c>
      <c r="L63" s="52">
        <f t="shared" si="12"/>
        <v>0</v>
      </c>
    </row>
    <row r="64" spans="1:12" x14ac:dyDescent="0.3">
      <c r="A64" s="44" t="s">
        <v>144</v>
      </c>
      <c r="B64" s="51"/>
      <c r="C64" s="53">
        <f t="shared" si="9"/>
        <v>0</v>
      </c>
      <c r="D64" s="51"/>
      <c r="E64" s="53">
        <f t="shared" si="10"/>
        <v>0</v>
      </c>
      <c r="F64" s="51"/>
      <c r="G64" s="53">
        <f t="shared" si="11"/>
        <v>0</v>
      </c>
      <c r="H64" s="51"/>
      <c r="I64" s="53">
        <f t="shared" si="7"/>
        <v>0</v>
      </c>
      <c r="J64" s="51"/>
      <c r="K64" s="53">
        <f t="shared" si="8"/>
        <v>0</v>
      </c>
      <c r="L64" s="52">
        <f t="shared" si="12"/>
        <v>0</v>
      </c>
    </row>
    <row r="65" spans="1:12" x14ac:dyDescent="0.3">
      <c r="A65" s="46" t="s">
        <v>2</v>
      </c>
      <c r="B65" s="263">
        <f>SUM(B66:B73)</f>
        <v>0</v>
      </c>
      <c r="C65" s="264">
        <f t="shared" si="9"/>
        <v>0</v>
      </c>
      <c r="D65" s="263">
        <f>SUM(D66:D73)</f>
        <v>0</v>
      </c>
      <c r="E65" s="264">
        <f t="shared" si="10"/>
        <v>0</v>
      </c>
      <c r="F65" s="263">
        <f>SUM(F66:F73)</f>
        <v>0</v>
      </c>
      <c r="G65" s="264">
        <f t="shared" si="11"/>
        <v>0</v>
      </c>
      <c r="H65" s="263">
        <f>SUM(H66:H73)</f>
        <v>0</v>
      </c>
      <c r="I65" s="264">
        <f t="shared" si="7"/>
        <v>0</v>
      </c>
      <c r="J65" s="263">
        <f>SUM(J66:J73)</f>
        <v>0</v>
      </c>
      <c r="K65" s="264">
        <f t="shared" si="8"/>
        <v>0</v>
      </c>
      <c r="L65" s="263">
        <f>SUM(L66:L73)</f>
        <v>0</v>
      </c>
    </row>
    <row r="66" spans="1:12" ht="27" x14ac:dyDescent="0.3">
      <c r="A66" s="44" t="s">
        <v>233</v>
      </c>
      <c r="B66" s="51"/>
      <c r="C66" s="53">
        <f t="shared" si="9"/>
        <v>0</v>
      </c>
      <c r="D66" s="51"/>
      <c r="E66" s="53">
        <f t="shared" si="10"/>
        <v>0</v>
      </c>
      <c r="F66" s="51"/>
      <c r="G66" s="53">
        <f t="shared" si="11"/>
        <v>0</v>
      </c>
      <c r="H66" s="51"/>
      <c r="I66" s="53">
        <f t="shared" si="7"/>
        <v>0</v>
      </c>
      <c r="J66" s="51"/>
      <c r="K66" s="53">
        <f t="shared" si="8"/>
        <v>0</v>
      </c>
      <c r="L66" s="52">
        <f t="shared" ref="L66:L73" si="13">B66-SUM(D66,F66,H66,J66)</f>
        <v>0</v>
      </c>
    </row>
    <row r="67" spans="1:12" x14ac:dyDescent="0.3">
      <c r="A67" s="44" t="s">
        <v>234</v>
      </c>
      <c r="B67" s="51"/>
      <c r="C67" s="53">
        <f t="shared" si="9"/>
        <v>0</v>
      </c>
      <c r="D67" s="51"/>
      <c r="E67" s="53">
        <f t="shared" si="10"/>
        <v>0</v>
      </c>
      <c r="F67" s="51"/>
      <c r="G67" s="53">
        <f t="shared" si="11"/>
        <v>0</v>
      </c>
      <c r="H67" s="51"/>
      <c r="I67" s="53">
        <f t="shared" si="7"/>
        <v>0</v>
      </c>
      <c r="J67" s="51"/>
      <c r="K67" s="53">
        <f t="shared" si="8"/>
        <v>0</v>
      </c>
      <c r="L67" s="52">
        <f t="shared" si="13"/>
        <v>0</v>
      </c>
    </row>
    <row r="68" spans="1:12" x14ac:dyDescent="0.3">
      <c r="A68" s="44" t="s">
        <v>235</v>
      </c>
      <c r="B68" s="51"/>
      <c r="C68" s="53">
        <f t="shared" si="9"/>
        <v>0</v>
      </c>
      <c r="D68" s="51"/>
      <c r="E68" s="53">
        <f t="shared" si="10"/>
        <v>0</v>
      </c>
      <c r="F68" s="51"/>
      <c r="G68" s="53">
        <f t="shared" si="11"/>
        <v>0</v>
      </c>
      <c r="H68" s="51"/>
      <c r="I68" s="53">
        <f t="shared" si="7"/>
        <v>0</v>
      </c>
      <c r="J68" s="51"/>
      <c r="K68" s="53">
        <f t="shared" si="8"/>
        <v>0</v>
      </c>
      <c r="L68" s="52">
        <f t="shared" si="13"/>
        <v>0</v>
      </c>
    </row>
    <row r="69" spans="1:12" ht="27" x14ac:dyDescent="0.3">
      <c r="A69" s="44" t="s">
        <v>145</v>
      </c>
      <c r="B69" s="51"/>
      <c r="C69" s="53">
        <f t="shared" si="9"/>
        <v>0</v>
      </c>
      <c r="D69" s="51"/>
      <c r="E69" s="53">
        <f t="shared" si="10"/>
        <v>0</v>
      </c>
      <c r="F69" s="51"/>
      <c r="G69" s="53">
        <f t="shared" si="11"/>
        <v>0</v>
      </c>
      <c r="H69" s="51"/>
      <c r="I69" s="53">
        <f t="shared" si="7"/>
        <v>0</v>
      </c>
      <c r="J69" s="51"/>
      <c r="K69" s="53">
        <f t="shared" si="8"/>
        <v>0</v>
      </c>
      <c r="L69" s="52">
        <f t="shared" si="13"/>
        <v>0</v>
      </c>
    </row>
    <row r="70" spans="1:12" x14ac:dyDescent="0.3">
      <c r="A70" s="44" t="s">
        <v>236</v>
      </c>
      <c r="B70" s="51"/>
      <c r="C70" s="53">
        <f t="shared" si="9"/>
        <v>0</v>
      </c>
      <c r="D70" s="51"/>
      <c r="E70" s="53">
        <f t="shared" si="10"/>
        <v>0</v>
      </c>
      <c r="F70" s="51"/>
      <c r="G70" s="53">
        <f t="shared" si="11"/>
        <v>0</v>
      </c>
      <c r="H70" s="51"/>
      <c r="I70" s="53">
        <f t="shared" si="7"/>
        <v>0</v>
      </c>
      <c r="J70" s="51"/>
      <c r="K70" s="53">
        <f t="shared" si="8"/>
        <v>0</v>
      </c>
      <c r="L70" s="52">
        <f t="shared" si="13"/>
        <v>0</v>
      </c>
    </row>
    <row r="71" spans="1:12" x14ac:dyDescent="0.3">
      <c r="A71" s="44" t="s">
        <v>146</v>
      </c>
      <c r="B71" s="51"/>
      <c r="C71" s="53">
        <f t="shared" si="9"/>
        <v>0</v>
      </c>
      <c r="D71" s="51"/>
      <c r="E71" s="53">
        <f t="shared" si="10"/>
        <v>0</v>
      </c>
      <c r="F71" s="51"/>
      <c r="G71" s="53">
        <f t="shared" si="11"/>
        <v>0</v>
      </c>
      <c r="H71" s="51"/>
      <c r="I71" s="53">
        <f t="shared" si="7"/>
        <v>0</v>
      </c>
      <c r="J71" s="51"/>
      <c r="K71" s="53">
        <f t="shared" si="8"/>
        <v>0</v>
      </c>
      <c r="L71" s="52">
        <f t="shared" si="13"/>
        <v>0</v>
      </c>
    </row>
    <row r="72" spans="1:12" ht="27" x14ac:dyDescent="0.3">
      <c r="A72" s="44" t="s">
        <v>229</v>
      </c>
      <c r="B72" s="51"/>
      <c r="C72" s="53">
        <f t="shared" si="9"/>
        <v>0</v>
      </c>
      <c r="D72" s="51"/>
      <c r="E72" s="53">
        <f t="shared" si="10"/>
        <v>0</v>
      </c>
      <c r="F72" s="51"/>
      <c r="G72" s="53">
        <f t="shared" si="11"/>
        <v>0</v>
      </c>
      <c r="H72" s="51"/>
      <c r="I72" s="53">
        <f t="shared" si="7"/>
        <v>0</v>
      </c>
      <c r="J72" s="51"/>
      <c r="K72" s="53">
        <f t="shared" si="8"/>
        <v>0</v>
      </c>
      <c r="L72" s="52">
        <f t="shared" si="13"/>
        <v>0</v>
      </c>
    </row>
    <row r="73" spans="1:12" ht="27" x14ac:dyDescent="0.3">
      <c r="A73" s="44" t="s">
        <v>237</v>
      </c>
      <c r="B73" s="51"/>
      <c r="C73" s="53">
        <f t="shared" si="9"/>
        <v>0</v>
      </c>
      <c r="D73" s="51"/>
      <c r="E73" s="53">
        <f t="shared" si="10"/>
        <v>0</v>
      </c>
      <c r="F73" s="51"/>
      <c r="G73" s="53">
        <f t="shared" si="11"/>
        <v>0</v>
      </c>
      <c r="H73" s="51"/>
      <c r="I73" s="53">
        <f t="shared" si="7"/>
        <v>0</v>
      </c>
      <c r="J73" s="51"/>
      <c r="K73" s="53">
        <f t="shared" si="8"/>
        <v>0</v>
      </c>
      <c r="L73" s="52">
        <f t="shared" si="13"/>
        <v>0</v>
      </c>
    </row>
    <row r="74" spans="1:12" x14ac:dyDescent="0.3">
      <c r="A74" s="47" t="s">
        <v>238</v>
      </c>
      <c r="B74" s="263">
        <f>SUM(B75:B76)</f>
        <v>0</v>
      </c>
      <c r="C74" s="264">
        <f t="shared" si="9"/>
        <v>0</v>
      </c>
      <c r="D74" s="263">
        <f>SUM(D75:D76)</f>
        <v>0</v>
      </c>
      <c r="E74" s="264">
        <f t="shared" si="10"/>
        <v>0</v>
      </c>
      <c r="F74" s="263">
        <f>SUM(F75:F76)</f>
        <v>0</v>
      </c>
      <c r="G74" s="264">
        <f t="shared" si="11"/>
        <v>0</v>
      </c>
      <c r="H74" s="263">
        <f>SUM(H75:H76)</f>
        <v>0</v>
      </c>
      <c r="I74" s="264">
        <f t="shared" si="7"/>
        <v>0</v>
      </c>
      <c r="J74" s="263">
        <f>SUM(J75:J76)</f>
        <v>0</v>
      </c>
      <c r="K74" s="264">
        <f t="shared" si="8"/>
        <v>0</v>
      </c>
      <c r="L74" s="263">
        <f>SUM(L75:L76)</f>
        <v>0</v>
      </c>
    </row>
    <row r="75" spans="1:12" x14ac:dyDescent="0.3">
      <c r="A75" s="48" t="s">
        <v>141</v>
      </c>
      <c r="B75" s="51"/>
      <c r="C75" s="53">
        <f t="shared" si="9"/>
        <v>0</v>
      </c>
      <c r="D75" s="51"/>
      <c r="E75" s="53">
        <f t="shared" si="10"/>
        <v>0</v>
      </c>
      <c r="F75" s="51"/>
      <c r="G75" s="53">
        <f t="shared" si="11"/>
        <v>0</v>
      </c>
      <c r="H75" s="51"/>
      <c r="I75" s="53">
        <f t="shared" si="7"/>
        <v>0</v>
      </c>
      <c r="J75" s="51"/>
      <c r="K75" s="53">
        <f t="shared" si="8"/>
        <v>0</v>
      </c>
      <c r="L75" s="52">
        <f>B75-SUM(D75,F75,H75,J75)</f>
        <v>0</v>
      </c>
    </row>
    <row r="76" spans="1:12" x14ac:dyDescent="0.3">
      <c r="A76" s="48" t="s">
        <v>142</v>
      </c>
      <c r="B76" s="51"/>
      <c r="C76" s="53">
        <f t="shared" si="9"/>
        <v>0</v>
      </c>
      <c r="D76" s="51"/>
      <c r="E76" s="53">
        <f t="shared" si="10"/>
        <v>0</v>
      </c>
      <c r="F76" s="51"/>
      <c r="G76" s="53">
        <f t="shared" si="11"/>
        <v>0</v>
      </c>
      <c r="H76" s="51"/>
      <c r="I76" s="53">
        <f t="shared" si="7"/>
        <v>0</v>
      </c>
      <c r="J76" s="51"/>
      <c r="K76" s="53">
        <f t="shared" si="8"/>
        <v>0</v>
      </c>
      <c r="L76" s="52">
        <f>B76-SUM(D76,F76,H76,J76)</f>
        <v>0</v>
      </c>
    </row>
    <row r="77" spans="1:12" x14ac:dyDescent="0.3">
      <c r="A77" s="47" t="s">
        <v>3</v>
      </c>
      <c r="B77" s="263">
        <f>SUM(B78:B79)</f>
        <v>0</v>
      </c>
      <c r="C77" s="264">
        <f t="shared" si="9"/>
        <v>0</v>
      </c>
      <c r="D77" s="263">
        <f>SUM(D78:D79)</f>
        <v>0</v>
      </c>
      <c r="E77" s="264">
        <f t="shared" si="10"/>
        <v>0</v>
      </c>
      <c r="F77" s="263">
        <f>SUM(F78:F79)</f>
        <v>0</v>
      </c>
      <c r="G77" s="264">
        <f t="shared" si="11"/>
        <v>0</v>
      </c>
      <c r="H77" s="263">
        <f>SUM(H78:H79)</f>
        <v>0</v>
      </c>
      <c r="I77" s="264">
        <f t="shared" si="7"/>
        <v>0</v>
      </c>
      <c r="J77" s="263">
        <f>SUM(J78:J79)</f>
        <v>0</v>
      </c>
      <c r="K77" s="264">
        <f t="shared" si="8"/>
        <v>0</v>
      </c>
      <c r="L77" s="263">
        <f>SUM(L78:L79)</f>
        <v>0</v>
      </c>
    </row>
    <row r="78" spans="1:12" x14ac:dyDescent="0.3">
      <c r="A78" s="45" t="s">
        <v>1</v>
      </c>
      <c r="B78" s="51"/>
      <c r="C78" s="53">
        <f t="shared" si="9"/>
        <v>0</v>
      </c>
      <c r="D78" s="51"/>
      <c r="E78" s="53">
        <f t="shared" si="10"/>
        <v>0</v>
      </c>
      <c r="F78" s="51"/>
      <c r="G78" s="53">
        <f t="shared" si="11"/>
        <v>0</v>
      </c>
      <c r="H78" s="51"/>
      <c r="I78" s="53">
        <f t="shared" si="7"/>
        <v>0</v>
      </c>
      <c r="J78" s="51"/>
      <c r="K78" s="53">
        <f t="shared" si="8"/>
        <v>0</v>
      </c>
      <c r="L78" s="52">
        <f>B78-SUM(D78,F78,H78,J78)</f>
        <v>0</v>
      </c>
    </row>
    <row r="79" spans="1:12" x14ac:dyDescent="0.3">
      <c r="A79" s="46" t="s">
        <v>2</v>
      </c>
      <c r="B79" s="51"/>
      <c r="C79" s="53">
        <f t="shared" si="9"/>
        <v>0</v>
      </c>
      <c r="D79" s="51"/>
      <c r="E79" s="53">
        <f t="shared" si="10"/>
        <v>0</v>
      </c>
      <c r="F79" s="51"/>
      <c r="G79" s="53">
        <f t="shared" si="11"/>
        <v>0</v>
      </c>
      <c r="H79" s="51"/>
      <c r="I79" s="53">
        <f t="shared" si="7"/>
        <v>0</v>
      </c>
      <c r="J79" s="51"/>
      <c r="K79" s="53">
        <f t="shared" si="8"/>
        <v>0</v>
      </c>
      <c r="L79" s="52">
        <f>B79-SUM(D79,F79,H79,J79)</f>
        <v>0</v>
      </c>
    </row>
    <row r="80" spans="1:12" x14ac:dyDescent="0.3">
      <c r="A80" s="47" t="s">
        <v>239</v>
      </c>
      <c r="B80" s="265"/>
      <c r="C80" s="264">
        <f t="shared" si="9"/>
        <v>0</v>
      </c>
      <c r="D80" s="265"/>
      <c r="E80" s="264">
        <f t="shared" si="10"/>
        <v>0</v>
      </c>
      <c r="F80" s="265"/>
      <c r="G80" s="264">
        <f t="shared" si="11"/>
        <v>0</v>
      </c>
      <c r="H80" s="265"/>
      <c r="I80" s="264">
        <f t="shared" si="7"/>
        <v>0</v>
      </c>
      <c r="J80" s="265"/>
      <c r="K80" s="264">
        <f t="shared" si="8"/>
        <v>0</v>
      </c>
      <c r="L80" s="263">
        <f>B80-SUM(D80,F80,H80,J80)</f>
        <v>0</v>
      </c>
    </row>
    <row r="81" spans="1:12" x14ac:dyDescent="0.3">
      <c r="A81" s="49" t="s">
        <v>20</v>
      </c>
      <c r="B81" s="263">
        <f>SUM(B47,B55,B74,B77,B80)</f>
        <v>0</v>
      </c>
      <c r="C81" s="264">
        <f t="shared" si="9"/>
        <v>0</v>
      </c>
      <c r="D81" s="263">
        <f>SUM(D47,D55,D74,D77,D80)</f>
        <v>0</v>
      </c>
      <c r="E81" s="264">
        <f t="shared" si="10"/>
        <v>0</v>
      </c>
      <c r="F81" s="263">
        <f>SUM(F47,F55,F74,F77,F80)</f>
        <v>0</v>
      </c>
      <c r="G81" s="264">
        <f t="shared" si="11"/>
        <v>0</v>
      </c>
      <c r="H81" s="263">
        <f>SUM(H47,H55,H74,H77,H80)</f>
        <v>0</v>
      </c>
      <c r="I81" s="264">
        <f t="shared" si="7"/>
        <v>0</v>
      </c>
      <c r="J81" s="263">
        <f>SUM(J47,J55,J74,J77,J80)</f>
        <v>0</v>
      </c>
      <c r="K81" s="264">
        <f t="shared" si="8"/>
        <v>0</v>
      </c>
      <c r="L81" s="263">
        <f>SUM(L47,L55,L74,L77,L80)</f>
        <v>0</v>
      </c>
    </row>
    <row r="83" spans="1:12" ht="21" x14ac:dyDescent="0.35">
      <c r="A83" s="290" t="s">
        <v>43</v>
      </c>
      <c r="B83" s="291"/>
      <c r="C83" s="291"/>
      <c r="D83" s="291"/>
      <c r="E83" s="291"/>
      <c r="F83" s="291"/>
      <c r="G83" s="291"/>
      <c r="H83" s="291"/>
      <c r="I83" s="291"/>
      <c r="J83" s="291"/>
      <c r="K83" s="291"/>
      <c r="L83" s="291"/>
    </row>
    <row r="84" spans="1:12" x14ac:dyDescent="0.3">
      <c r="A84" s="292" t="s">
        <v>0</v>
      </c>
      <c r="B84" s="289" t="s">
        <v>20</v>
      </c>
      <c r="C84" s="289"/>
      <c r="D84" s="289" t="s">
        <v>5</v>
      </c>
      <c r="E84" s="289"/>
      <c r="F84" s="289" t="s">
        <v>6</v>
      </c>
      <c r="G84" s="289"/>
      <c r="H84" s="289" t="s">
        <v>7</v>
      </c>
      <c r="I84" s="289"/>
      <c r="J84" s="289" t="s">
        <v>8</v>
      </c>
      <c r="K84" s="289"/>
      <c r="L84" s="3" t="s">
        <v>147</v>
      </c>
    </row>
    <row r="85" spans="1:12" x14ac:dyDescent="0.3">
      <c r="A85" s="292"/>
      <c r="B85" s="3" t="s">
        <v>9</v>
      </c>
      <c r="C85" s="3" t="s">
        <v>10</v>
      </c>
      <c r="D85" s="3" t="s">
        <v>9</v>
      </c>
      <c r="E85" s="3" t="s">
        <v>10</v>
      </c>
      <c r="F85" s="3" t="s">
        <v>9</v>
      </c>
      <c r="G85" s="3" t="s">
        <v>10</v>
      </c>
      <c r="H85" s="3" t="s">
        <v>9</v>
      </c>
      <c r="I85" s="3" t="s">
        <v>10</v>
      </c>
      <c r="J85" s="3" t="s">
        <v>9</v>
      </c>
      <c r="K85" s="3" t="s">
        <v>10</v>
      </c>
      <c r="L85" s="3" t="s">
        <v>9</v>
      </c>
    </row>
    <row r="86" spans="1:12" x14ac:dyDescent="0.3">
      <c r="A86" s="42" t="s">
        <v>135</v>
      </c>
      <c r="B86" s="263">
        <f>SUM(B87,B90)</f>
        <v>0</v>
      </c>
      <c r="C86" s="264">
        <f>IFERROR(B86/$B$42,0)</f>
        <v>0</v>
      </c>
      <c r="D86" s="263">
        <f>SUM(D87,D90)</f>
        <v>0</v>
      </c>
      <c r="E86" s="264">
        <f>IFERROR(D86/$B86,0)</f>
        <v>0</v>
      </c>
      <c r="F86" s="263">
        <f>SUM(F87,F90)</f>
        <v>0</v>
      </c>
      <c r="G86" s="264">
        <f>IFERROR(F86/$B86,0)</f>
        <v>0</v>
      </c>
      <c r="H86" s="263">
        <f>SUM(H87,H90)</f>
        <v>0</v>
      </c>
      <c r="I86" s="264">
        <f t="shared" ref="I86:I120" si="14">IFERROR(H86/$B86,0)</f>
        <v>0</v>
      </c>
      <c r="J86" s="263">
        <f>SUM(J87,J90)</f>
        <v>0</v>
      </c>
      <c r="K86" s="264">
        <f t="shared" ref="K86:K120" si="15">IFERROR(J86/$B86,0)</f>
        <v>0</v>
      </c>
      <c r="L86" s="263">
        <f>SUM(L87,L90)</f>
        <v>0</v>
      </c>
    </row>
    <row r="87" spans="1:12" x14ac:dyDescent="0.3">
      <c r="A87" s="43" t="s">
        <v>136</v>
      </c>
      <c r="B87" s="263">
        <f>SUM(B88:B89)</f>
        <v>0</v>
      </c>
      <c r="C87" s="264">
        <f t="shared" ref="C87:C120" si="16">IFERROR(B87/$B$42,0)</f>
        <v>0</v>
      </c>
      <c r="D87" s="263">
        <f>SUM(D88:D89)</f>
        <v>0</v>
      </c>
      <c r="E87" s="264">
        <f t="shared" ref="E87:E120" si="17">IFERROR(D87/$B87,0)</f>
        <v>0</v>
      </c>
      <c r="F87" s="263">
        <f>SUM(F88:F89)</f>
        <v>0</v>
      </c>
      <c r="G87" s="264">
        <f t="shared" ref="G87:G120" si="18">IFERROR(F87/$B87,0)</f>
        <v>0</v>
      </c>
      <c r="H87" s="263">
        <f>SUM(H88:H89)</f>
        <v>0</v>
      </c>
      <c r="I87" s="264">
        <f t="shared" si="14"/>
        <v>0</v>
      </c>
      <c r="J87" s="263">
        <f>SUM(J88:J89)</f>
        <v>0</v>
      </c>
      <c r="K87" s="264">
        <f t="shared" si="15"/>
        <v>0</v>
      </c>
      <c r="L87" s="263">
        <f>SUM(L88:L89)</f>
        <v>0</v>
      </c>
    </row>
    <row r="88" spans="1:12" x14ac:dyDescent="0.3">
      <c r="A88" s="50" t="s">
        <v>224</v>
      </c>
      <c r="B88" s="51"/>
      <c r="C88" s="53">
        <f t="shared" si="16"/>
        <v>0</v>
      </c>
      <c r="D88" s="51"/>
      <c r="E88" s="53">
        <f t="shared" si="17"/>
        <v>0</v>
      </c>
      <c r="F88" s="51"/>
      <c r="G88" s="53">
        <f t="shared" si="18"/>
        <v>0</v>
      </c>
      <c r="H88" s="51"/>
      <c r="I88" s="53">
        <f t="shared" si="14"/>
        <v>0</v>
      </c>
      <c r="J88" s="51"/>
      <c r="K88" s="53">
        <f t="shared" si="15"/>
        <v>0</v>
      </c>
      <c r="L88" s="52">
        <f>B88-SUM(D88,F88,H88,J88)</f>
        <v>0</v>
      </c>
    </row>
    <row r="89" spans="1:12" x14ac:dyDescent="0.3">
      <c r="A89" s="50" t="s">
        <v>225</v>
      </c>
      <c r="B89" s="51"/>
      <c r="C89" s="53">
        <f t="shared" si="16"/>
        <v>0</v>
      </c>
      <c r="D89" s="51"/>
      <c r="E89" s="53">
        <f t="shared" si="17"/>
        <v>0</v>
      </c>
      <c r="F89" s="51"/>
      <c r="G89" s="53">
        <f t="shared" si="18"/>
        <v>0</v>
      </c>
      <c r="H89" s="51"/>
      <c r="I89" s="53">
        <f t="shared" si="14"/>
        <v>0</v>
      </c>
      <c r="J89" s="51"/>
      <c r="K89" s="53">
        <f t="shared" si="15"/>
        <v>0</v>
      </c>
      <c r="L89" s="52">
        <f>B89-SUM(D89,F89,H89,J89)</f>
        <v>0</v>
      </c>
    </row>
    <row r="90" spans="1:12" x14ac:dyDescent="0.3">
      <c r="A90" s="43" t="s">
        <v>137</v>
      </c>
      <c r="B90" s="263">
        <f>SUM(B91:B93)</f>
        <v>0</v>
      </c>
      <c r="C90" s="264">
        <f t="shared" si="16"/>
        <v>0</v>
      </c>
      <c r="D90" s="263">
        <f>SUM(D91:D93)</f>
        <v>0</v>
      </c>
      <c r="E90" s="264">
        <f t="shared" si="17"/>
        <v>0</v>
      </c>
      <c r="F90" s="263">
        <f>SUM(F91:F93)</f>
        <v>0</v>
      </c>
      <c r="G90" s="264">
        <f t="shared" si="18"/>
        <v>0</v>
      </c>
      <c r="H90" s="263">
        <f>SUM(H91:H93)</f>
        <v>0</v>
      </c>
      <c r="I90" s="264">
        <f t="shared" si="14"/>
        <v>0</v>
      </c>
      <c r="J90" s="263">
        <f>SUM(J91:J93)</f>
        <v>0</v>
      </c>
      <c r="K90" s="264">
        <f t="shared" si="15"/>
        <v>0</v>
      </c>
      <c r="L90" s="263">
        <f>SUM(L91:L93)</f>
        <v>0</v>
      </c>
    </row>
    <row r="91" spans="1:12" x14ac:dyDescent="0.3">
      <c r="A91" s="44" t="s">
        <v>138</v>
      </c>
      <c r="B91" s="51"/>
      <c r="C91" s="53">
        <f t="shared" si="16"/>
        <v>0</v>
      </c>
      <c r="D91" s="51"/>
      <c r="E91" s="53">
        <f t="shared" si="17"/>
        <v>0</v>
      </c>
      <c r="F91" s="51"/>
      <c r="G91" s="53">
        <f t="shared" si="18"/>
        <v>0</v>
      </c>
      <c r="H91" s="51"/>
      <c r="I91" s="53">
        <f t="shared" si="14"/>
        <v>0</v>
      </c>
      <c r="J91" s="51"/>
      <c r="K91" s="53">
        <f t="shared" si="15"/>
        <v>0</v>
      </c>
      <c r="L91" s="52">
        <f>B91-SUM(D91,F91,H91,J91)</f>
        <v>0</v>
      </c>
    </row>
    <row r="92" spans="1:12" x14ac:dyDescent="0.3">
      <c r="A92" s="44" t="s">
        <v>139</v>
      </c>
      <c r="B92" s="51"/>
      <c r="C92" s="53">
        <f t="shared" si="16"/>
        <v>0</v>
      </c>
      <c r="D92" s="51"/>
      <c r="E92" s="53">
        <f t="shared" si="17"/>
        <v>0</v>
      </c>
      <c r="F92" s="51"/>
      <c r="G92" s="53">
        <f t="shared" si="18"/>
        <v>0</v>
      </c>
      <c r="H92" s="51"/>
      <c r="I92" s="53">
        <f t="shared" si="14"/>
        <v>0</v>
      </c>
      <c r="J92" s="51"/>
      <c r="K92" s="53">
        <f t="shared" si="15"/>
        <v>0</v>
      </c>
      <c r="L92" s="52">
        <f>B92-SUM(D92,F92,H92,J92)</f>
        <v>0</v>
      </c>
    </row>
    <row r="93" spans="1:12" x14ac:dyDescent="0.3">
      <c r="A93" s="44" t="s">
        <v>140</v>
      </c>
      <c r="B93" s="51"/>
      <c r="C93" s="53">
        <f t="shared" si="16"/>
        <v>0</v>
      </c>
      <c r="D93" s="51"/>
      <c r="E93" s="53">
        <f t="shared" si="17"/>
        <v>0</v>
      </c>
      <c r="F93" s="51"/>
      <c r="G93" s="53">
        <f t="shared" si="18"/>
        <v>0</v>
      </c>
      <c r="H93" s="51"/>
      <c r="I93" s="53">
        <f t="shared" si="14"/>
        <v>0</v>
      </c>
      <c r="J93" s="51"/>
      <c r="K93" s="53">
        <f t="shared" si="15"/>
        <v>0</v>
      </c>
      <c r="L93" s="52">
        <f>B93-SUM(D93,F93,H93,J93)</f>
        <v>0</v>
      </c>
    </row>
    <row r="94" spans="1:12" x14ac:dyDescent="0.3">
      <c r="A94" s="42" t="s">
        <v>226</v>
      </c>
      <c r="B94" s="263">
        <f>SUM(B95,B104)</f>
        <v>0</v>
      </c>
      <c r="C94" s="264">
        <f t="shared" si="16"/>
        <v>0</v>
      </c>
      <c r="D94" s="263">
        <f>SUM(D95,D104)</f>
        <v>0</v>
      </c>
      <c r="E94" s="264">
        <f t="shared" si="17"/>
        <v>0</v>
      </c>
      <c r="F94" s="263">
        <f>SUM(F95,F104)</f>
        <v>0</v>
      </c>
      <c r="G94" s="264">
        <f t="shared" si="18"/>
        <v>0</v>
      </c>
      <c r="H94" s="263">
        <f>SUM(H95,H104)</f>
        <v>0</v>
      </c>
      <c r="I94" s="264">
        <f t="shared" si="14"/>
        <v>0</v>
      </c>
      <c r="J94" s="263">
        <f>SUM(J95,J104)</f>
        <v>0</v>
      </c>
      <c r="K94" s="264">
        <f t="shared" si="15"/>
        <v>0</v>
      </c>
      <c r="L94" s="263">
        <f>SUM(L95,L104)</f>
        <v>0</v>
      </c>
    </row>
    <row r="95" spans="1:12" x14ac:dyDescent="0.3">
      <c r="A95" s="45" t="s">
        <v>1</v>
      </c>
      <c r="B95" s="263">
        <f>SUM(B96:B103)</f>
        <v>0</v>
      </c>
      <c r="C95" s="264">
        <f t="shared" si="16"/>
        <v>0</v>
      </c>
      <c r="D95" s="263">
        <f>SUM(D96:D103)</f>
        <v>0</v>
      </c>
      <c r="E95" s="264">
        <f t="shared" si="17"/>
        <v>0</v>
      </c>
      <c r="F95" s="263">
        <f>SUM(F96:F103)</f>
        <v>0</v>
      </c>
      <c r="G95" s="264">
        <f t="shared" si="18"/>
        <v>0</v>
      </c>
      <c r="H95" s="263">
        <f>SUM(H96:H103)</f>
        <v>0</v>
      </c>
      <c r="I95" s="264">
        <f t="shared" si="14"/>
        <v>0</v>
      </c>
      <c r="J95" s="263">
        <f>SUM(J96:J103)</f>
        <v>0</v>
      </c>
      <c r="K95" s="264">
        <f t="shared" si="15"/>
        <v>0</v>
      </c>
      <c r="L95" s="263">
        <f>SUM(L96:L103)</f>
        <v>0</v>
      </c>
    </row>
    <row r="96" spans="1:12" x14ac:dyDescent="0.3">
      <c r="A96" s="44" t="s">
        <v>227</v>
      </c>
      <c r="B96" s="51"/>
      <c r="C96" s="53">
        <f t="shared" si="16"/>
        <v>0</v>
      </c>
      <c r="D96" s="51"/>
      <c r="E96" s="53">
        <f t="shared" si="17"/>
        <v>0</v>
      </c>
      <c r="F96" s="51"/>
      <c r="G96" s="53">
        <f t="shared" si="18"/>
        <v>0</v>
      </c>
      <c r="H96" s="51"/>
      <c r="I96" s="53">
        <f t="shared" si="14"/>
        <v>0</v>
      </c>
      <c r="J96" s="51"/>
      <c r="K96" s="53">
        <f t="shared" si="15"/>
        <v>0</v>
      </c>
      <c r="L96" s="52">
        <f t="shared" ref="L96:L103" si="19">B96-SUM(D96,F96,H96,J96)</f>
        <v>0</v>
      </c>
    </row>
    <row r="97" spans="1:12" ht="27" x14ac:dyDescent="0.3">
      <c r="A97" s="44" t="s">
        <v>228</v>
      </c>
      <c r="B97" s="51"/>
      <c r="C97" s="53">
        <f t="shared" si="16"/>
        <v>0</v>
      </c>
      <c r="D97" s="51"/>
      <c r="E97" s="53">
        <f t="shared" si="17"/>
        <v>0</v>
      </c>
      <c r="F97" s="51"/>
      <c r="G97" s="53">
        <f t="shared" si="18"/>
        <v>0</v>
      </c>
      <c r="H97" s="51"/>
      <c r="I97" s="53">
        <f t="shared" si="14"/>
        <v>0</v>
      </c>
      <c r="J97" s="51"/>
      <c r="K97" s="53">
        <f t="shared" si="15"/>
        <v>0</v>
      </c>
      <c r="L97" s="52">
        <f t="shared" si="19"/>
        <v>0</v>
      </c>
    </row>
    <row r="98" spans="1:12" ht="27" x14ac:dyDescent="0.3">
      <c r="A98" s="44" t="s">
        <v>229</v>
      </c>
      <c r="B98" s="51"/>
      <c r="C98" s="53">
        <f t="shared" si="16"/>
        <v>0</v>
      </c>
      <c r="D98" s="51"/>
      <c r="E98" s="53">
        <f t="shared" si="17"/>
        <v>0</v>
      </c>
      <c r="F98" s="51"/>
      <c r="G98" s="53">
        <f t="shared" si="18"/>
        <v>0</v>
      </c>
      <c r="H98" s="51"/>
      <c r="I98" s="53">
        <f t="shared" si="14"/>
        <v>0</v>
      </c>
      <c r="J98" s="51"/>
      <c r="K98" s="53">
        <f t="shared" si="15"/>
        <v>0</v>
      </c>
      <c r="L98" s="52">
        <f t="shared" si="19"/>
        <v>0</v>
      </c>
    </row>
    <row r="99" spans="1:12" x14ac:dyDescent="0.3">
      <c r="A99" s="44" t="s">
        <v>143</v>
      </c>
      <c r="B99" s="51"/>
      <c r="C99" s="53">
        <f t="shared" si="16"/>
        <v>0</v>
      </c>
      <c r="D99" s="51"/>
      <c r="E99" s="53">
        <f t="shared" si="17"/>
        <v>0</v>
      </c>
      <c r="F99" s="51"/>
      <c r="G99" s="53">
        <f t="shared" si="18"/>
        <v>0</v>
      </c>
      <c r="H99" s="51"/>
      <c r="I99" s="53">
        <f t="shared" si="14"/>
        <v>0</v>
      </c>
      <c r="J99" s="51"/>
      <c r="K99" s="53">
        <f t="shared" si="15"/>
        <v>0</v>
      </c>
      <c r="L99" s="52">
        <f t="shared" si="19"/>
        <v>0</v>
      </c>
    </row>
    <row r="100" spans="1:12" x14ac:dyDescent="0.3">
      <c r="A100" s="44" t="s">
        <v>230</v>
      </c>
      <c r="B100" s="51"/>
      <c r="C100" s="53">
        <f t="shared" si="16"/>
        <v>0</v>
      </c>
      <c r="D100" s="51"/>
      <c r="E100" s="53">
        <f t="shared" si="17"/>
        <v>0</v>
      </c>
      <c r="F100" s="51"/>
      <c r="G100" s="53">
        <f t="shared" si="18"/>
        <v>0</v>
      </c>
      <c r="H100" s="51"/>
      <c r="I100" s="53">
        <f t="shared" si="14"/>
        <v>0</v>
      </c>
      <c r="J100" s="51"/>
      <c r="K100" s="53">
        <f t="shared" si="15"/>
        <v>0</v>
      </c>
      <c r="L100" s="52">
        <f t="shared" si="19"/>
        <v>0</v>
      </c>
    </row>
    <row r="101" spans="1:12" x14ac:dyDescent="0.3">
      <c r="A101" s="44" t="s">
        <v>231</v>
      </c>
      <c r="B101" s="51"/>
      <c r="C101" s="53">
        <f t="shared" si="16"/>
        <v>0</v>
      </c>
      <c r="D101" s="51"/>
      <c r="E101" s="53">
        <f t="shared" si="17"/>
        <v>0</v>
      </c>
      <c r="F101" s="51"/>
      <c r="G101" s="53">
        <f t="shared" si="18"/>
        <v>0</v>
      </c>
      <c r="H101" s="51"/>
      <c r="I101" s="53">
        <f t="shared" si="14"/>
        <v>0</v>
      </c>
      <c r="J101" s="51"/>
      <c r="K101" s="53">
        <f t="shared" si="15"/>
        <v>0</v>
      </c>
      <c r="L101" s="52">
        <f t="shared" si="19"/>
        <v>0</v>
      </c>
    </row>
    <row r="102" spans="1:12" x14ac:dyDescent="0.3">
      <c r="A102" s="44" t="s">
        <v>232</v>
      </c>
      <c r="B102" s="51"/>
      <c r="C102" s="53">
        <f t="shared" si="16"/>
        <v>0</v>
      </c>
      <c r="D102" s="51"/>
      <c r="E102" s="53">
        <f t="shared" si="17"/>
        <v>0</v>
      </c>
      <c r="F102" s="51"/>
      <c r="G102" s="53">
        <f t="shared" si="18"/>
        <v>0</v>
      </c>
      <c r="H102" s="51"/>
      <c r="I102" s="53">
        <f t="shared" si="14"/>
        <v>0</v>
      </c>
      <c r="J102" s="51"/>
      <c r="K102" s="53">
        <f t="shared" si="15"/>
        <v>0</v>
      </c>
      <c r="L102" s="52">
        <f t="shared" si="19"/>
        <v>0</v>
      </c>
    </row>
    <row r="103" spans="1:12" x14ac:dyDescent="0.3">
      <c r="A103" s="44" t="s">
        <v>144</v>
      </c>
      <c r="B103" s="51"/>
      <c r="C103" s="53">
        <f t="shared" si="16"/>
        <v>0</v>
      </c>
      <c r="D103" s="51"/>
      <c r="E103" s="53">
        <f t="shared" si="17"/>
        <v>0</v>
      </c>
      <c r="F103" s="51"/>
      <c r="G103" s="53">
        <f t="shared" si="18"/>
        <v>0</v>
      </c>
      <c r="H103" s="51"/>
      <c r="I103" s="53">
        <f t="shared" si="14"/>
        <v>0</v>
      </c>
      <c r="J103" s="51"/>
      <c r="K103" s="53">
        <f t="shared" si="15"/>
        <v>0</v>
      </c>
      <c r="L103" s="52">
        <f t="shared" si="19"/>
        <v>0</v>
      </c>
    </row>
    <row r="104" spans="1:12" x14ac:dyDescent="0.3">
      <c r="A104" s="46" t="s">
        <v>2</v>
      </c>
      <c r="B104" s="263">
        <f>SUM(B105:B112)</f>
        <v>0</v>
      </c>
      <c r="C104" s="264">
        <f t="shared" si="16"/>
        <v>0</v>
      </c>
      <c r="D104" s="263">
        <f>SUM(D105:D112)</f>
        <v>0</v>
      </c>
      <c r="E104" s="264">
        <f t="shared" si="17"/>
        <v>0</v>
      </c>
      <c r="F104" s="263">
        <f>SUM(F105:F112)</f>
        <v>0</v>
      </c>
      <c r="G104" s="264">
        <f t="shared" si="18"/>
        <v>0</v>
      </c>
      <c r="H104" s="263">
        <f>SUM(H105:H112)</f>
        <v>0</v>
      </c>
      <c r="I104" s="264">
        <f t="shared" si="14"/>
        <v>0</v>
      </c>
      <c r="J104" s="263">
        <f>SUM(J105:J112)</f>
        <v>0</v>
      </c>
      <c r="K104" s="264">
        <f t="shared" si="15"/>
        <v>0</v>
      </c>
      <c r="L104" s="263">
        <f>SUM(L105:L112)</f>
        <v>0</v>
      </c>
    </row>
    <row r="105" spans="1:12" ht="27" x14ac:dyDescent="0.3">
      <c r="A105" s="44" t="s">
        <v>233</v>
      </c>
      <c r="B105" s="51"/>
      <c r="C105" s="53">
        <f t="shared" si="16"/>
        <v>0</v>
      </c>
      <c r="D105" s="51"/>
      <c r="E105" s="53">
        <f t="shared" si="17"/>
        <v>0</v>
      </c>
      <c r="F105" s="51"/>
      <c r="G105" s="53">
        <f t="shared" si="18"/>
        <v>0</v>
      </c>
      <c r="H105" s="51"/>
      <c r="I105" s="53">
        <f t="shared" si="14"/>
        <v>0</v>
      </c>
      <c r="J105" s="51"/>
      <c r="K105" s="53">
        <f t="shared" si="15"/>
        <v>0</v>
      </c>
      <c r="L105" s="52">
        <f t="shared" ref="L105:L112" si="20">B105-SUM(D105,F105,H105,J105)</f>
        <v>0</v>
      </c>
    </row>
    <row r="106" spans="1:12" x14ac:dyDescent="0.3">
      <c r="A106" s="44" t="s">
        <v>234</v>
      </c>
      <c r="B106" s="51"/>
      <c r="C106" s="53">
        <f t="shared" si="16"/>
        <v>0</v>
      </c>
      <c r="D106" s="51"/>
      <c r="E106" s="53">
        <f t="shared" si="17"/>
        <v>0</v>
      </c>
      <c r="F106" s="51"/>
      <c r="G106" s="53">
        <f t="shared" si="18"/>
        <v>0</v>
      </c>
      <c r="H106" s="51"/>
      <c r="I106" s="53">
        <f t="shared" si="14"/>
        <v>0</v>
      </c>
      <c r="J106" s="51"/>
      <c r="K106" s="53">
        <f t="shared" si="15"/>
        <v>0</v>
      </c>
      <c r="L106" s="52">
        <f t="shared" si="20"/>
        <v>0</v>
      </c>
    </row>
    <row r="107" spans="1:12" x14ac:dyDescent="0.3">
      <c r="A107" s="44" t="s">
        <v>235</v>
      </c>
      <c r="B107" s="51"/>
      <c r="C107" s="53">
        <f t="shared" si="16"/>
        <v>0</v>
      </c>
      <c r="D107" s="51"/>
      <c r="E107" s="53">
        <f t="shared" si="17"/>
        <v>0</v>
      </c>
      <c r="F107" s="51"/>
      <c r="G107" s="53">
        <f t="shared" si="18"/>
        <v>0</v>
      </c>
      <c r="H107" s="51"/>
      <c r="I107" s="53">
        <f t="shared" si="14"/>
        <v>0</v>
      </c>
      <c r="J107" s="51"/>
      <c r="K107" s="53">
        <f t="shared" si="15"/>
        <v>0</v>
      </c>
      <c r="L107" s="52">
        <f t="shared" si="20"/>
        <v>0</v>
      </c>
    </row>
    <row r="108" spans="1:12" ht="27" x14ac:dyDescent="0.3">
      <c r="A108" s="44" t="s">
        <v>145</v>
      </c>
      <c r="B108" s="51"/>
      <c r="C108" s="53">
        <f t="shared" si="16"/>
        <v>0</v>
      </c>
      <c r="D108" s="51"/>
      <c r="E108" s="53">
        <f t="shared" si="17"/>
        <v>0</v>
      </c>
      <c r="F108" s="51"/>
      <c r="G108" s="53">
        <f t="shared" si="18"/>
        <v>0</v>
      </c>
      <c r="H108" s="51"/>
      <c r="I108" s="53">
        <f t="shared" si="14"/>
        <v>0</v>
      </c>
      <c r="J108" s="51"/>
      <c r="K108" s="53">
        <f t="shared" si="15"/>
        <v>0</v>
      </c>
      <c r="L108" s="52">
        <f t="shared" si="20"/>
        <v>0</v>
      </c>
    </row>
    <row r="109" spans="1:12" x14ac:dyDescent="0.3">
      <c r="A109" s="44" t="s">
        <v>236</v>
      </c>
      <c r="B109" s="51"/>
      <c r="C109" s="53">
        <f t="shared" si="16"/>
        <v>0</v>
      </c>
      <c r="D109" s="51"/>
      <c r="E109" s="53">
        <f t="shared" si="17"/>
        <v>0</v>
      </c>
      <c r="F109" s="51"/>
      <c r="G109" s="53">
        <f t="shared" si="18"/>
        <v>0</v>
      </c>
      <c r="H109" s="51"/>
      <c r="I109" s="53">
        <f t="shared" si="14"/>
        <v>0</v>
      </c>
      <c r="J109" s="51"/>
      <c r="K109" s="53">
        <f t="shared" si="15"/>
        <v>0</v>
      </c>
      <c r="L109" s="52">
        <f t="shared" si="20"/>
        <v>0</v>
      </c>
    </row>
    <row r="110" spans="1:12" x14ac:dyDescent="0.3">
      <c r="A110" s="44" t="s">
        <v>146</v>
      </c>
      <c r="B110" s="51"/>
      <c r="C110" s="53">
        <f t="shared" si="16"/>
        <v>0</v>
      </c>
      <c r="D110" s="51"/>
      <c r="E110" s="53">
        <f t="shared" si="17"/>
        <v>0</v>
      </c>
      <c r="F110" s="51"/>
      <c r="G110" s="53">
        <f t="shared" si="18"/>
        <v>0</v>
      </c>
      <c r="H110" s="51"/>
      <c r="I110" s="53">
        <f t="shared" si="14"/>
        <v>0</v>
      </c>
      <c r="J110" s="51"/>
      <c r="K110" s="53">
        <f t="shared" si="15"/>
        <v>0</v>
      </c>
      <c r="L110" s="52">
        <f t="shared" si="20"/>
        <v>0</v>
      </c>
    </row>
    <row r="111" spans="1:12" ht="27" x14ac:dyDescent="0.3">
      <c r="A111" s="44" t="s">
        <v>229</v>
      </c>
      <c r="B111" s="51"/>
      <c r="C111" s="53">
        <f t="shared" si="16"/>
        <v>0</v>
      </c>
      <c r="D111" s="51"/>
      <c r="E111" s="53">
        <f t="shared" si="17"/>
        <v>0</v>
      </c>
      <c r="F111" s="51"/>
      <c r="G111" s="53">
        <f t="shared" si="18"/>
        <v>0</v>
      </c>
      <c r="H111" s="51"/>
      <c r="I111" s="53">
        <f t="shared" si="14"/>
        <v>0</v>
      </c>
      <c r="J111" s="51"/>
      <c r="K111" s="53">
        <f t="shared" si="15"/>
        <v>0</v>
      </c>
      <c r="L111" s="52">
        <f t="shared" si="20"/>
        <v>0</v>
      </c>
    </row>
    <row r="112" spans="1:12" ht="27" x14ac:dyDescent="0.3">
      <c r="A112" s="44" t="s">
        <v>237</v>
      </c>
      <c r="B112" s="51"/>
      <c r="C112" s="53">
        <f t="shared" si="16"/>
        <v>0</v>
      </c>
      <c r="D112" s="51"/>
      <c r="E112" s="53">
        <f t="shared" si="17"/>
        <v>0</v>
      </c>
      <c r="F112" s="51"/>
      <c r="G112" s="53">
        <f t="shared" si="18"/>
        <v>0</v>
      </c>
      <c r="H112" s="51"/>
      <c r="I112" s="53">
        <f t="shared" si="14"/>
        <v>0</v>
      </c>
      <c r="J112" s="51"/>
      <c r="K112" s="53">
        <f t="shared" si="15"/>
        <v>0</v>
      </c>
      <c r="L112" s="52">
        <f t="shared" si="20"/>
        <v>0</v>
      </c>
    </row>
    <row r="113" spans="1:12" x14ac:dyDescent="0.3">
      <c r="A113" s="47" t="s">
        <v>238</v>
      </c>
      <c r="B113" s="263">
        <f>SUM(B114:B115)</f>
        <v>0</v>
      </c>
      <c r="C113" s="264">
        <f t="shared" si="16"/>
        <v>0</v>
      </c>
      <c r="D113" s="263">
        <f>SUM(D114:D115)</f>
        <v>0</v>
      </c>
      <c r="E113" s="264">
        <f t="shared" si="17"/>
        <v>0</v>
      </c>
      <c r="F113" s="263">
        <f>SUM(F114:F115)</f>
        <v>0</v>
      </c>
      <c r="G113" s="264">
        <f t="shared" si="18"/>
        <v>0</v>
      </c>
      <c r="H113" s="263">
        <f>SUM(H114:H115)</f>
        <v>0</v>
      </c>
      <c r="I113" s="264">
        <f t="shared" si="14"/>
        <v>0</v>
      </c>
      <c r="J113" s="263">
        <f>SUM(J114:J115)</f>
        <v>0</v>
      </c>
      <c r="K113" s="264">
        <f t="shared" si="15"/>
        <v>0</v>
      </c>
      <c r="L113" s="263">
        <f>SUM(L114:L115)</f>
        <v>0</v>
      </c>
    </row>
    <row r="114" spans="1:12" x14ac:dyDescent="0.3">
      <c r="A114" s="48" t="s">
        <v>141</v>
      </c>
      <c r="B114" s="51"/>
      <c r="C114" s="53">
        <f t="shared" si="16"/>
        <v>0</v>
      </c>
      <c r="D114" s="51"/>
      <c r="E114" s="53">
        <f t="shared" si="17"/>
        <v>0</v>
      </c>
      <c r="F114" s="51"/>
      <c r="G114" s="53">
        <f t="shared" si="18"/>
        <v>0</v>
      </c>
      <c r="H114" s="51"/>
      <c r="I114" s="53">
        <f t="shared" si="14"/>
        <v>0</v>
      </c>
      <c r="J114" s="51"/>
      <c r="K114" s="53">
        <f t="shared" si="15"/>
        <v>0</v>
      </c>
      <c r="L114" s="52">
        <f>B114-SUM(D114,F114,H114,J114)</f>
        <v>0</v>
      </c>
    </row>
    <row r="115" spans="1:12" x14ac:dyDescent="0.3">
      <c r="A115" s="48" t="s">
        <v>142</v>
      </c>
      <c r="B115" s="51"/>
      <c r="C115" s="53">
        <f t="shared" si="16"/>
        <v>0</v>
      </c>
      <c r="D115" s="51"/>
      <c r="E115" s="53">
        <f t="shared" si="17"/>
        <v>0</v>
      </c>
      <c r="F115" s="51"/>
      <c r="G115" s="53">
        <f t="shared" si="18"/>
        <v>0</v>
      </c>
      <c r="H115" s="51"/>
      <c r="I115" s="53">
        <f t="shared" si="14"/>
        <v>0</v>
      </c>
      <c r="J115" s="51"/>
      <c r="K115" s="53">
        <f t="shared" si="15"/>
        <v>0</v>
      </c>
      <c r="L115" s="52">
        <f>B115-SUM(D115,F115,H115,J115)</f>
        <v>0</v>
      </c>
    </row>
    <row r="116" spans="1:12" x14ac:dyDescent="0.3">
      <c r="A116" s="47" t="s">
        <v>3</v>
      </c>
      <c r="B116" s="263">
        <f>SUM(B117:B118)</f>
        <v>0</v>
      </c>
      <c r="C116" s="264">
        <f t="shared" si="16"/>
        <v>0</v>
      </c>
      <c r="D116" s="263">
        <f>SUM(D117:D118)</f>
        <v>0</v>
      </c>
      <c r="E116" s="264">
        <f t="shared" si="17"/>
        <v>0</v>
      </c>
      <c r="F116" s="263">
        <f>SUM(F117:F118)</f>
        <v>0</v>
      </c>
      <c r="G116" s="264">
        <f t="shared" si="18"/>
        <v>0</v>
      </c>
      <c r="H116" s="263">
        <f>SUM(H117:H118)</f>
        <v>0</v>
      </c>
      <c r="I116" s="264">
        <f t="shared" si="14"/>
        <v>0</v>
      </c>
      <c r="J116" s="263">
        <f>SUM(J117:J118)</f>
        <v>0</v>
      </c>
      <c r="K116" s="264">
        <f t="shared" si="15"/>
        <v>0</v>
      </c>
      <c r="L116" s="263">
        <f>SUM(L117:L118)</f>
        <v>0</v>
      </c>
    </row>
    <row r="117" spans="1:12" x14ac:dyDescent="0.3">
      <c r="A117" s="45" t="s">
        <v>1</v>
      </c>
      <c r="B117" s="51"/>
      <c r="C117" s="53">
        <f t="shared" si="16"/>
        <v>0</v>
      </c>
      <c r="D117" s="51"/>
      <c r="E117" s="53">
        <f t="shared" si="17"/>
        <v>0</v>
      </c>
      <c r="F117" s="51"/>
      <c r="G117" s="53">
        <f t="shared" si="18"/>
        <v>0</v>
      </c>
      <c r="H117" s="51"/>
      <c r="I117" s="53">
        <f t="shared" si="14"/>
        <v>0</v>
      </c>
      <c r="J117" s="51"/>
      <c r="K117" s="53">
        <f t="shared" si="15"/>
        <v>0</v>
      </c>
      <c r="L117" s="52">
        <f>B117-SUM(D117,F117,H117,J117)</f>
        <v>0</v>
      </c>
    </row>
    <row r="118" spans="1:12" x14ac:dyDescent="0.3">
      <c r="A118" s="46" t="s">
        <v>2</v>
      </c>
      <c r="B118" s="51"/>
      <c r="C118" s="53">
        <f t="shared" si="16"/>
        <v>0</v>
      </c>
      <c r="D118" s="51"/>
      <c r="E118" s="53">
        <f t="shared" si="17"/>
        <v>0</v>
      </c>
      <c r="F118" s="51"/>
      <c r="G118" s="53">
        <f t="shared" si="18"/>
        <v>0</v>
      </c>
      <c r="H118" s="51"/>
      <c r="I118" s="53">
        <f t="shared" si="14"/>
        <v>0</v>
      </c>
      <c r="J118" s="51"/>
      <c r="K118" s="53">
        <f t="shared" si="15"/>
        <v>0</v>
      </c>
      <c r="L118" s="52">
        <f>B118-SUM(D118,F118,H118,J118)</f>
        <v>0</v>
      </c>
    </row>
    <row r="119" spans="1:12" x14ac:dyDescent="0.3">
      <c r="A119" s="47" t="s">
        <v>239</v>
      </c>
      <c r="B119" s="265"/>
      <c r="C119" s="264">
        <f t="shared" si="16"/>
        <v>0</v>
      </c>
      <c r="D119" s="265"/>
      <c r="E119" s="264">
        <f t="shared" si="17"/>
        <v>0</v>
      </c>
      <c r="F119" s="265"/>
      <c r="G119" s="264">
        <f t="shared" si="18"/>
        <v>0</v>
      </c>
      <c r="H119" s="265"/>
      <c r="I119" s="264">
        <f t="shared" si="14"/>
        <v>0</v>
      </c>
      <c r="J119" s="265"/>
      <c r="K119" s="264">
        <f t="shared" si="15"/>
        <v>0</v>
      </c>
      <c r="L119" s="263">
        <f>B119-SUM(D119,F119,H119,J119)</f>
        <v>0</v>
      </c>
    </row>
    <row r="120" spans="1:12" x14ac:dyDescent="0.3">
      <c r="A120" s="49" t="s">
        <v>20</v>
      </c>
      <c r="B120" s="263">
        <f>SUM(B86,B94,B113,B116,B119)</f>
        <v>0</v>
      </c>
      <c r="C120" s="264">
        <f t="shared" si="16"/>
        <v>0</v>
      </c>
      <c r="D120" s="263">
        <f>SUM(D86,D94,D113,D116,D119)</f>
        <v>0</v>
      </c>
      <c r="E120" s="264">
        <f t="shared" si="17"/>
        <v>0</v>
      </c>
      <c r="F120" s="263">
        <f>SUM(F86,F94,F113,F116,F119)</f>
        <v>0</v>
      </c>
      <c r="G120" s="264">
        <f t="shared" si="18"/>
        <v>0</v>
      </c>
      <c r="H120" s="263">
        <f>SUM(H86,H94,H113,H116,H119)</f>
        <v>0</v>
      </c>
      <c r="I120" s="264">
        <f t="shared" si="14"/>
        <v>0</v>
      </c>
      <c r="J120" s="263">
        <f>SUM(J86,J94,J113,J116,J119)</f>
        <v>0</v>
      </c>
      <c r="K120" s="264">
        <f t="shared" si="15"/>
        <v>0</v>
      </c>
      <c r="L120" s="263">
        <f>SUM(L86,L94,L113,L116,L119)</f>
        <v>0</v>
      </c>
    </row>
    <row r="122" spans="1:12" ht="21" x14ac:dyDescent="0.35">
      <c r="A122" s="290" t="s">
        <v>42</v>
      </c>
      <c r="B122" s="291"/>
      <c r="C122" s="291"/>
      <c r="D122" s="291"/>
      <c r="E122" s="291"/>
      <c r="F122" s="291"/>
      <c r="G122" s="291"/>
      <c r="H122" s="291"/>
      <c r="I122" s="291"/>
      <c r="J122" s="291"/>
      <c r="K122" s="291"/>
      <c r="L122" s="291"/>
    </row>
    <row r="123" spans="1:12" x14ac:dyDescent="0.3">
      <c r="A123" s="292" t="s">
        <v>0</v>
      </c>
      <c r="B123" s="289" t="s">
        <v>20</v>
      </c>
      <c r="C123" s="289"/>
      <c r="D123" s="289" t="s">
        <v>5</v>
      </c>
      <c r="E123" s="289"/>
      <c r="F123" s="289" t="s">
        <v>6</v>
      </c>
      <c r="G123" s="289"/>
      <c r="H123" s="289" t="s">
        <v>7</v>
      </c>
      <c r="I123" s="289"/>
      <c r="J123" s="289" t="s">
        <v>8</v>
      </c>
      <c r="K123" s="289"/>
      <c r="L123" s="3" t="s">
        <v>147</v>
      </c>
    </row>
    <row r="124" spans="1:12" x14ac:dyDescent="0.3">
      <c r="A124" s="292"/>
      <c r="B124" s="3" t="s">
        <v>9</v>
      </c>
      <c r="C124" s="3" t="s">
        <v>10</v>
      </c>
      <c r="D124" s="3" t="s">
        <v>9</v>
      </c>
      <c r="E124" s="3" t="s">
        <v>10</v>
      </c>
      <c r="F124" s="3" t="s">
        <v>9</v>
      </c>
      <c r="G124" s="3" t="s">
        <v>10</v>
      </c>
      <c r="H124" s="3" t="s">
        <v>9</v>
      </c>
      <c r="I124" s="3" t="s">
        <v>10</v>
      </c>
      <c r="J124" s="3" t="s">
        <v>9</v>
      </c>
      <c r="K124" s="3" t="s">
        <v>10</v>
      </c>
      <c r="L124" s="3" t="s">
        <v>9</v>
      </c>
    </row>
    <row r="125" spans="1:12" x14ac:dyDescent="0.3">
      <c r="A125" s="42" t="s">
        <v>135</v>
      </c>
      <c r="B125" s="263">
        <f>SUM(B126,B129)</f>
        <v>0</v>
      </c>
      <c r="C125" s="264">
        <f>IFERROR(B125/$B$42,0)</f>
        <v>0</v>
      </c>
      <c r="D125" s="263">
        <f>SUM(D126,D129)</f>
        <v>0</v>
      </c>
      <c r="E125" s="264">
        <f>IFERROR(D125/$B125,0)</f>
        <v>0</v>
      </c>
      <c r="F125" s="263">
        <f>SUM(F126,F129)</f>
        <v>0</v>
      </c>
      <c r="G125" s="264">
        <f>IFERROR(F125/$B125,0)</f>
        <v>0</v>
      </c>
      <c r="H125" s="263">
        <f>SUM(H126,H129)</f>
        <v>0</v>
      </c>
      <c r="I125" s="264">
        <f t="shared" ref="I125:I159" si="21">IFERROR(H125/$B125,0)</f>
        <v>0</v>
      </c>
      <c r="J125" s="263">
        <f>SUM(J126,J129)</f>
        <v>0</v>
      </c>
      <c r="K125" s="264">
        <f t="shared" ref="K125:K159" si="22">IFERROR(J125/$B125,0)</f>
        <v>0</v>
      </c>
      <c r="L125" s="263">
        <f>SUM(L126,L129)</f>
        <v>0</v>
      </c>
    </row>
    <row r="126" spans="1:12" x14ac:dyDescent="0.3">
      <c r="A126" s="43" t="s">
        <v>136</v>
      </c>
      <c r="B126" s="263">
        <f>SUM(B127:B128)</f>
        <v>0</v>
      </c>
      <c r="C126" s="264">
        <f t="shared" ref="C126:C159" si="23">IFERROR(B126/$B$42,0)</f>
        <v>0</v>
      </c>
      <c r="D126" s="263">
        <f>SUM(D127:D128)</f>
        <v>0</v>
      </c>
      <c r="E126" s="264">
        <f t="shared" ref="E126:E159" si="24">IFERROR(D126/$B126,0)</f>
        <v>0</v>
      </c>
      <c r="F126" s="263">
        <f>SUM(F127:F128)</f>
        <v>0</v>
      </c>
      <c r="G126" s="264">
        <f t="shared" ref="G126:G159" si="25">IFERROR(F126/$B126,0)</f>
        <v>0</v>
      </c>
      <c r="H126" s="263">
        <f>SUM(H127:H128)</f>
        <v>0</v>
      </c>
      <c r="I126" s="264">
        <f t="shared" si="21"/>
        <v>0</v>
      </c>
      <c r="J126" s="263">
        <f>SUM(J127:J128)</f>
        <v>0</v>
      </c>
      <c r="K126" s="264">
        <f t="shared" si="22"/>
        <v>0</v>
      </c>
      <c r="L126" s="263">
        <f>SUM(L127:L128)</f>
        <v>0</v>
      </c>
    </row>
    <row r="127" spans="1:12" x14ac:dyDescent="0.3">
      <c r="A127" s="50" t="s">
        <v>224</v>
      </c>
      <c r="B127" s="51"/>
      <c r="C127" s="53">
        <f t="shared" si="23"/>
        <v>0</v>
      </c>
      <c r="D127" s="51"/>
      <c r="E127" s="53">
        <f t="shared" si="24"/>
        <v>0</v>
      </c>
      <c r="F127" s="51"/>
      <c r="G127" s="53">
        <f t="shared" si="25"/>
        <v>0</v>
      </c>
      <c r="H127" s="51"/>
      <c r="I127" s="53">
        <f t="shared" si="21"/>
        <v>0</v>
      </c>
      <c r="J127" s="51"/>
      <c r="K127" s="53">
        <f t="shared" si="22"/>
        <v>0</v>
      </c>
      <c r="L127" s="52">
        <f>B127-SUM(D127,F127,H127,J127)</f>
        <v>0</v>
      </c>
    </row>
    <row r="128" spans="1:12" x14ac:dyDescent="0.3">
      <c r="A128" s="50" t="s">
        <v>225</v>
      </c>
      <c r="B128" s="51"/>
      <c r="C128" s="53">
        <f t="shared" si="23"/>
        <v>0</v>
      </c>
      <c r="D128" s="51"/>
      <c r="E128" s="53">
        <f t="shared" si="24"/>
        <v>0</v>
      </c>
      <c r="F128" s="51"/>
      <c r="G128" s="53">
        <f t="shared" si="25"/>
        <v>0</v>
      </c>
      <c r="H128" s="51"/>
      <c r="I128" s="53">
        <f t="shared" si="21"/>
        <v>0</v>
      </c>
      <c r="J128" s="51"/>
      <c r="K128" s="53">
        <f t="shared" si="22"/>
        <v>0</v>
      </c>
      <c r="L128" s="52">
        <f>B128-SUM(D128,F128,H128,J128)</f>
        <v>0</v>
      </c>
    </row>
    <row r="129" spans="1:12" x14ac:dyDescent="0.3">
      <c r="A129" s="43" t="s">
        <v>137</v>
      </c>
      <c r="B129" s="263">
        <f>SUM(B130:B132)</f>
        <v>0</v>
      </c>
      <c r="C129" s="264">
        <f t="shared" si="23"/>
        <v>0</v>
      </c>
      <c r="D129" s="263">
        <f>SUM(D130:D132)</f>
        <v>0</v>
      </c>
      <c r="E129" s="264">
        <f t="shared" si="24"/>
        <v>0</v>
      </c>
      <c r="F129" s="263">
        <f>SUM(F130:F132)</f>
        <v>0</v>
      </c>
      <c r="G129" s="264">
        <f t="shared" si="25"/>
        <v>0</v>
      </c>
      <c r="H129" s="263">
        <f>SUM(H130:H132)</f>
        <v>0</v>
      </c>
      <c r="I129" s="264">
        <f t="shared" si="21"/>
        <v>0</v>
      </c>
      <c r="J129" s="263">
        <f>SUM(J130:J132)</f>
        <v>0</v>
      </c>
      <c r="K129" s="264">
        <f t="shared" si="22"/>
        <v>0</v>
      </c>
      <c r="L129" s="263">
        <f>SUM(L130:L132)</f>
        <v>0</v>
      </c>
    </row>
    <row r="130" spans="1:12" x14ac:dyDescent="0.3">
      <c r="A130" s="44" t="s">
        <v>138</v>
      </c>
      <c r="B130" s="51"/>
      <c r="C130" s="53">
        <f t="shared" si="23"/>
        <v>0</v>
      </c>
      <c r="D130" s="51"/>
      <c r="E130" s="53">
        <f t="shared" si="24"/>
        <v>0</v>
      </c>
      <c r="F130" s="51"/>
      <c r="G130" s="53">
        <f t="shared" si="25"/>
        <v>0</v>
      </c>
      <c r="H130" s="51"/>
      <c r="I130" s="53">
        <f t="shared" si="21"/>
        <v>0</v>
      </c>
      <c r="J130" s="51"/>
      <c r="K130" s="53">
        <f t="shared" si="22"/>
        <v>0</v>
      </c>
      <c r="L130" s="52">
        <f>B130-SUM(D130,F130,H130,J130)</f>
        <v>0</v>
      </c>
    </row>
    <row r="131" spans="1:12" x14ac:dyDescent="0.3">
      <c r="A131" s="44" t="s">
        <v>139</v>
      </c>
      <c r="B131" s="51"/>
      <c r="C131" s="53">
        <f t="shared" si="23"/>
        <v>0</v>
      </c>
      <c r="D131" s="51"/>
      <c r="E131" s="53">
        <f t="shared" si="24"/>
        <v>0</v>
      </c>
      <c r="F131" s="51"/>
      <c r="G131" s="53">
        <f t="shared" si="25"/>
        <v>0</v>
      </c>
      <c r="H131" s="51"/>
      <c r="I131" s="53">
        <f t="shared" si="21"/>
        <v>0</v>
      </c>
      <c r="J131" s="51"/>
      <c r="K131" s="53">
        <f t="shared" si="22"/>
        <v>0</v>
      </c>
      <c r="L131" s="52">
        <f>B131-SUM(D131,F131,H131,J131)</f>
        <v>0</v>
      </c>
    </row>
    <row r="132" spans="1:12" x14ac:dyDescent="0.3">
      <c r="A132" s="44" t="s">
        <v>140</v>
      </c>
      <c r="B132" s="51"/>
      <c r="C132" s="53">
        <f t="shared" si="23"/>
        <v>0</v>
      </c>
      <c r="D132" s="51"/>
      <c r="E132" s="53">
        <f t="shared" si="24"/>
        <v>0</v>
      </c>
      <c r="F132" s="51"/>
      <c r="G132" s="53">
        <f t="shared" si="25"/>
        <v>0</v>
      </c>
      <c r="H132" s="51"/>
      <c r="I132" s="53">
        <f t="shared" si="21"/>
        <v>0</v>
      </c>
      <c r="J132" s="51"/>
      <c r="K132" s="53">
        <f t="shared" si="22"/>
        <v>0</v>
      </c>
      <c r="L132" s="52">
        <f>B132-SUM(D132,F132,H132,J132)</f>
        <v>0</v>
      </c>
    </row>
    <row r="133" spans="1:12" x14ac:dyDescent="0.3">
      <c r="A133" s="42" t="s">
        <v>226</v>
      </c>
      <c r="B133" s="263">
        <f>SUM(B134,B143)</f>
        <v>0</v>
      </c>
      <c r="C133" s="264">
        <f t="shared" si="23"/>
        <v>0</v>
      </c>
      <c r="D133" s="263">
        <f>SUM(D134,D143)</f>
        <v>0</v>
      </c>
      <c r="E133" s="264">
        <f t="shared" si="24"/>
        <v>0</v>
      </c>
      <c r="F133" s="263">
        <f>SUM(F134,F143)</f>
        <v>0</v>
      </c>
      <c r="G133" s="264">
        <f t="shared" si="25"/>
        <v>0</v>
      </c>
      <c r="H133" s="263">
        <f>SUM(H134,H143)</f>
        <v>0</v>
      </c>
      <c r="I133" s="264">
        <f t="shared" si="21"/>
        <v>0</v>
      </c>
      <c r="J133" s="263">
        <f>SUM(J134,J143)</f>
        <v>0</v>
      </c>
      <c r="K133" s="264">
        <f t="shared" si="22"/>
        <v>0</v>
      </c>
      <c r="L133" s="263">
        <f>SUM(L134,L143)</f>
        <v>0</v>
      </c>
    </row>
    <row r="134" spans="1:12" x14ac:dyDescent="0.3">
      <c r="A134" s="45" t="s">
        <v>1</v>
      </c>
      <c r="B134" s="263">
        <f>SUM(B135:B142)</f>
        <v>0</v>
      </c>
      <c r="C134" s="264">
        <f t="shared" si="23"/>
        <v>0</v>
      </c>
      <c r="D134" s="263">
        <f>SUM(D135:D142)</f>
        <v>0</v>
      </c>
      <c r="E134" s="264">
        <f t="shared" si="24"/>
        <v>0</v>
      </c>
      <c r="F134" s="263">
        <f>SUM(F135:F142)</f>
        <v>0</v>
      </c>
      <c r="G134" s="264">
        <f t="shared" si="25"/>
        <v>0</v>
      </c>
      <c r="H134" s="263">
        <f>SUM(H135:H142)</f>
        <v>0</v>
      </c>
      <c r="I134" s="264">
        <f t="shared" si="21"/>
        <v>0</v>
      </c>
      <c r="J134" s="263">
        <f>SUM(J135:J142)</f>
        <v>0</v>
      </c>
      <c r="K134" s="264">
        <f t="shared" si="22"/>
        <v>0</v>
      </c>
      <c r="L134" s="263">
        <f>SUM(L135:L142)</f>
        <v>0</v>
      </c>
    </row>
    <row r="135" spans="1:12" x14ac:dyDescent="0.3">
      <c r="A135" s="44" t="s">
        <v>227</v>
      </c>
      <c r="B135" s="51"/>
      <c r="C135" s="53">
        <f t="shared" si="23"/>
        <v>0</v>
      </c>
      <c r="D135" s="51"/>
      <c r="E135" s="53">
        <f t="shared" si="24"/>
        <v>0</v>
      </c>
      <c r="F135" s="51"/>
      <c r="G135" s="53">
        <f t="shared" si="25"/>
        <v>0</v>
      </c>
      <c r="H135" s="51"/>
      <c r="I135" s="53">
        <f t="shared" si="21"/>
        <v>0</v>
      </c>
      <c r="J135" s="51"/>
      <c r="K135" s="53">
        <f t="shared" si="22"/>
        <v>0</v>
      </c>
      <c r="L135" s="52">
        <f t="shared" ref="L135:L142" si="26">B135-SUM(D135,F135,H135,J135)</f>
        <v>0</v>
      </c>
    </row>
    <row r="136" spans="1:12" ht="27" x14ac:dyDescent="0.3">
      <c r="A136" s="44" t="s">
        <v>228</v>
      </c>
      <c r="B136" s="51"/>
      <c r="C136" s="53">
        <f t="shared" si="23"/>
        <v>0</v>
      </c>
      <c r="D136" s="51"/>
      <c r="E136" s="53">
        <f t="shared" si="24"/>
        <v>0</v>
      </c>
      <c r="F136" s="51"/>
      <c r="G136" s="53">
        <f t="shared" si="25"/>
        <v>0</v>
      </c>
      <c r="H136" s="51"/>
      <c r="I136" s="53">
        <f t="shared" si="21"/>
        <v>0</v>
      </c>
      <c r="J136" s="51"/>
      <c r="K136" s="53">
        <f t="shared" si="22"/>
        <v>0</v>
      </c>
      <c r="L136" s="52">
        <f t="shared" si="26"/>
        <v>0</v>
      </c>
    </row>
    <row r="137" spans="1:12" ht="27" x14ac:dyDescent="0.3">
      <c r="A137" s="44" t="s">
        <v>229</v>
      </c>
      <c r="B137" s="51"/>
      <c r="C137" s="53">
        <f t="shared" si="23"/>
        <v>0</v>
      </c>
      <c r="D137" s="51"/>
      <c r="E137" s="53">
        <f t="shared" si="24"/>
        <v>0</v>
      </c>
      <c r="F137" s="51"/>
      <c r="G137" s="53">
        <f t="shared" si="25"/>
        <v>0</v>
      </c>
      <c r="H137" s="51"/>
      <c r="I137" s="53">
        <f t="shared" si="21"/>
        <v>0</v>
      </c>
      <c r="J137" s="51"/>
      <c r="K137" s="53">
        <f t="shared" si="22"/>
        <v>0</v>
      </c>
      <c r="L137" s="52">
        <f t="shared" si="26"/>
        <v>0</v>
      </c>
    </row>
    <row r="138" spans="1:12" x14ac:dyDescent="0.3">
      <c r="A138" s="44" t="s">
        <v>143</v>
      </c>
      <c r="B138" s="51"/>
      <c r="C138" s="53">
        <f t="shared" si="23"/>
        <v>0</v>
      </c>
      <c r="D138" s="51"/>
      <c r="E138" s="53">
        <f t="shared" si="24"/>
        <v>0</v>
      </c>
      <c r="F138" s="51"/>
      <c r="G138" s="53">
        <f t="shared" si="25"/>
        <v>0</v>
      </c>
      <c r="H138" s="51"/>
      <c r="I138" s="53">
        <f t="shared" si="21"/>
        <v>0</v>
      </c>
      <c r="J138" s="51"/>
      <c r="K138" s="53">
        <f t="shared" si="22"/>
        <v>0</v>
      </c>
      <c r="L138" s="52">
        <f t="shared" si="26"/>
        <v>0</v>
      </c>
    </row>
    <row r="139" spans="1:12" x14ac:dyDescent="0.3">
      <c r="A139" s="44" t="s">
        <v>230</v>
      </c>
      <c r="B139" s="51"/>
      <c r="C139" s="53">
        <f t="shared" si="23"/>
        <v>0</v>
      </c>
      <c r="D139" s="51"/>
      <c r="E139" s="53">
        <f t="shared" si="24"/>
        <v>0</v>
      </c>
      <c r="F139" s="51"/>
      <c r="G139" s="53">
        <f t="shared" si="25"/>
        <v>0</v>
      </c>
      <c r="H139" s="51"/>
      <c r="I139" s="53">
        <f t="shared" si="21"/>
        <v>0</v>
      </c>
      <c r="J139" s="51"/>
      <c r="K139" s="53">
        <f t="shared" si="22"/>
        <v>0</v>
      </c>
      <c r="L139" s="52">
        <f t="shared" si="26"/>
        <v>0</v>
      </c>
    </row>
    <row r="140" spans="1:12" x14ac:dyDescent="0.3">
      <c r="A140" s="44" t="s">
        <v>231</v>
      </c>
      <c r="B140" s="51"/>
      <c r="C140" s="53">
        <f t="shared" si="23"/>
        <v>0</v>
      </c>
      <c r="D140" s="51"/>
      <c r="E140" s="53">
        <f t="shared" si="24"/>
        <v>0</v>
      </c>
      <c r="F140" s="51"/>
      <c r="G140" s="53">
        <f t="shared" si="25"/>
        <v>0</v>
      </c>
      <c r="H140" s="51"/>
      <c r="I140" s="53">
        <f t="shared" si="21"/>
        <v>0</v>
      </c>
      <c r="J140" s="51"/>
      <c r="K140" s="53">
        <f t="shared" si="22"/>
        <v>0</v>
      </c>
      <c r="L140" s="52">
        <f t="shared" si="26"/>
        <v>0</v>
      </c>
    </row>
    <row r="141" spans="1:12" x14ac:dyDescent="0.3">
      <c r="A141" s="44" t="s">
        <v>232</v>
      </c>
      <c r="B141" s="51"/>
      <c r="C141" s="53">
        <f t="shared" si="23"/>
        <v>0</v>
      </c>
      <c r="D141" s="51"/>
      <c r="E141" s="53">
        <f t="shared" si="24"/>
        <v>0</v>
      </c>
      <c r="F141" s="51"/>
      <c r="G141" s="53">
        <f t="shared" si="25"/>
        <v>0</v>
      </c>
      <c r="H141" s="51"/>
      <c r="I141" s="53">
        <f t="shared" si="21"/>
        <v>0</v>
      </c>
      <c r="J141" s="51"/>
      <c r="K141" s="53">
        <f t="shared" si="22"/>
        <v>0</v>
      </c>
      <c r="L141" s="52">
        <f t="shared" si="26"/>
        <v>0</v>
      </c>
    </row>
    <row r="142" spans="1:12" x14ac:dyDescent="0.3">
      <c r="A142" s="44" t="s">
        <v>144</v>
      </c>
      <c r="B142" s="51"/>
      <c r="C142" s="53">
        <f t="shared" si="23"/>
        <v>0</v>
      </c>
      <c r="D142" s="51"/>
      <c r="E142" s="53">
        <f t="shared" si="24"/>
        <v>0</v>
      </c>
      <c r="F142" s="51"/>
      <c r="G142" s="53">
        <f t="shared" si="25"/>
        <v>0</v>
      </c>
      <c r="H142" s="51"/>
      <c r="I142" s="53">
        <f t="shared" si="21"/>
        <v>0</v>
      </c>
      <c r="J142" s="51"/>
      <c r="K142" s="53">
        <f t="shared" si="22"/>
        <v>0</v>
      </c>
      <c r="L142" s="52">
        <f t="shared" si="26"/>
        <v>0</v>
      </c>
    </row>
    <row r="143" spans="1:12" x14ac:dyDescent="0.3">
      <c r="A143" s="46" t="s">
        <v>2</v>
      </c>
      <c r="B143" s="263">
        <f>SUM(B144:B151)</f>
        <v>0</v>
      </c>
      <c r="C143" s="264">
        <f t="shared" si="23"/>
        <v>0</v>
      </c>
      <c r="D143" s="263">
        <f>SUM(D144:D151)</f>
        <v>0</v>
      </c>
      <c r="E143" s="264">
        <f t="shared" si="24"/>
        <v>0</v>
      </c>
      <c r="F143" s="263">
        <f>SUM(F144:F151)</f>
        <v>0</v>
      </c>
      <c r="G143" s="264">
        <f t="shared" si="25"/>
        <v>0</v>
      </c>
      <c r="H143" s="263">
        <f>SUM(H144:H151)</f>
        <v>0</v>
      </c>
      <c r="I143" s="264">
        <f t="shared" si="21"/>
        <v>0</v>
      </c>
      <c r="J143" s="263">
        <f>SUM(J144:J151)</f>
        <v>0</v>
      </c>
      <c r="K143" s="264">
        <f t="shared" si="22"/>
        <v>0</v>
      </c>
      <c r="L143" s="263">
        <f>SUM(L144:L151)</f>
        <v>0</v>
      </c>
    </row>
    <row r="144" spans="1:12" ht="27" x14ac:dyDescent="0.3">
      <c r="A144" s="44" t="s">
        <v>233</v>
      </c>
      <c r="B144" s="51"/>
      <c r="C144" s="53">
        <f t="shared" si="23"/>
        <v>0</v>
      </c>
      <c r="D144" s="51"/>
      <c r="E144" s="53">
        <f t="shared" si="24"/>
        <v>0</v>
      </c>
      <c r="F144" s="51"/>
      <c r="G144" s="53">
        <f t="shared" si="25"/>
        <v>0</v>
      </c>
      <c r="H144" s="51"/>
      <c r="I144" s="53">
        <f t="shared" si="21"/>
        <v>0</v>
      </c>
      <c r="J144" s="51"/>
      <c r="K144" s="53">
        <f t="shared" si="22"/>
        <v>0</v>
      </c>
      <c r="L144" s="52">
        <f t="shared" ref="L144:L151" si="27">B144-SUM(D144,F144,H144,J144)</f>
        <v>0</v>
      </c>
    </row>
    <row r="145" spans="1:12" x14ac:dyDescent="0.3">
      <c r="A145" s="44" t="s">
        <v>234</v>
      </c>
      <c r="B145" s="51"/>
      <c r="C145" s="53">
        <f t="shared" si="23"/>
        <v>0</v>
      </c>
      <c r="D145" s="51"/>
      <c r="E145" s="53">
        <f t="shared" si="24"/>
        <v>0</v>
      </c>
      <c r="F145" s="51"/>
      <c r="G145" s="53">
        <f t="shared" si="25"/>
        <v>0</v>
      </c>
      <c r="H145" s="51"/>
      <c r="I145" s="53">
        <f t="shared" si="21"/>
        <v>0</v>
      </c>
      <c r="J145" s="51"/>
      <c r="K145" s="53">
        <f t="shared" si="22"/>
        <v>0</v>
      </c>
      <c r="L145" s="52">
        <f t="shared" si="27"/>
        <v>0</v>
      </c>
    </row>
    <row r="146" spans="1:12" x14ac:dyDescent="0.3">
      <c r="A146" s="44" t="s">
        <v>235</v>
      </c>
      <c r="B146" s="51"/>
      <c r="C146" s="53">
        <f t="shared" si="23"/>
        <v>0</v>
      </c>
      <c r="D146" s="51"/>
      <c r="E146" s="53">
        <f t="shared" si="24"/>
        <v>0</v>
      </c>
      <c r="F146" s="51"/>
      <c r="G146" s="53">
        <f t="shared" si="25"/>
        <v>0</v>
      </c>
      <c r="H146" s="51"/>
      <c r="I146" s="53">
        <f t="shared" si="21"/>
        <v>0</v>
      </c>
      <c r="J146" s="51"/>
      <c r="K146" s="53">
        <f t="shared" si="22"/>
        <v>0</v>
      </c>
      <c r="L146" s="52">
        <f t="shared" si="27"/>
        <v>0</v>
      </c>
    </row>
    <row r="147" spans="1:12" ht="27" x14ac:dyDescent="0.3">
      <c r="A147" s="44" t="s">
        <v>145</v>
      </c>
      <c r="B147" s="51"/>
      <c r="C147" s="53">
        <f t="shared" si="23"/>
        <v>0</v>
      </c>
      <c r="D147" s="51"/>
      <c r="E147" s="53">
        <f t="shared" si="24"/>
        <v>0</v>
      </c>
      <c r="F147" s="51"/>
      <c r="G147" s="53">
        <f t="shared" si="25"/>
        <v>0</v>
      </c>
      <c r="H147" s="51"/>
      <c r="I147" s="53">
        <f t="shared" si="21"/>
        <v>0</v>
      </c>
      <c r="J147" s="51"/>
      <c r="K147" s="53">
        <f t="shared" si="22"/>
        <v>0</v>
      </c>
      <c r="L147" s="52">
        <f t="shared" si="27"/>
        <v>0</v>
      </c>
    </row>
    <row r="148" spans="1:12" x14ac:dyDescent="0.3">
      <c r="A148" s="44" t="s">
        <v>236</v>
      </c>
      <c r="B148" s="51"/>
      <c r="C148" s="53">
        <f t="shared" si="23"/>
        <v>0</v>
      </c>
      <c r="D148" s="51"/>
      <c r="E148" s="53">
        <f t="shared" si="24"/>
        <v>0</v>
      </c>
      <c r="F148" s="51"/>
      <c r="G148" s="53">
        <f t="shared" si="25"/>
        <v>0</v>
      </c>
      <c r="H148" s="51"/>
      <c r="I148" s="53">
        <f t="shared" si="21"/>
        <v>0</v>
      </c>
      <c r="J148" s="51"/>
      <c r="K148" s="53">
        <f t="shared" si="22"/>
        <v>0</v>
      </c>
      <c r="L148" s="52">
        <f t="shared" si="27"/>
        <v>0</v>
      </c>
    </row>
    <row r="149" spans="1:12" x14ac:dyDescent="0.3">
      <c r="A149" s="44" t="s">
        <v>146</v>
      </c>
      <c r="B149" s="51"/>
      <c r="C149" s="53">
        <f t="shared" si="23"/>
        <v>0</v>
      </c>
      <c r="D149" s="51"/>
      <c r="E149" s="53">
        <f t="shared" si="24"/>
        <v>0</v>
      </c>
      <c r="F149" s="51"/>
      <c r="G149" s="53">
        <f t="shared" si="25"/>
        <v>0</v>
      </c>
      <c r="H149" s="51"/>
      <c r="I149" s="53">
        <f t="shared" si="21"/>
        <v>0</v>
      </c>
      <c r="J149" s="51"/>
      <c r="K149" s="53">
        <f t="shared" si="22"/>
        <v>0</v>
      </c>
      <c r="L149" s="52">
        <f t="shared" si="27"/>
        <v>0</v>
      </c>
    </row>
    <row r="150" spans="1:12" ht="27" x14ac:dyDescent="0.3">
      <c r="A150" s="44" t="s">
        <v>229</v>
      </c>
      <c r="B150" s="51"/>
      <c r="C150" s="53">
        <f t="shared" si="23"/>
        <v>0</v>
      </c>
      <c r="D150" s="51"/>
      <c r="E150" s="53">
        <f t="shared" si="24"/>
        <v>0</v>
      </c>
      <c r="F150" s="51"/>
      <c r="G150" s="53">
        <f t="shared" si="25"/>
        <v>0</v>
      </c>
      <c r="H150" s="51"/>
      <c r="I150" s="53">
        <f t="shared" si="21"/>
        <v>0</v>
      </c>
      <c r="J150" s="51"/>
      <c r="K150" s="53">
        <f t="shared" si="22"/>
        <v>0</v>
      </c>
      <c r="L150" s="52">
        <f t="shared" si="27"/>
        <v>0</v>
      </c>
    </row>
    <row r="151" spans="1:12" ht="27" x14ac:dyDescent="0.3">
      <c r="A151" s="44" t="s">
        <v>237</v>
      </c>
      <c r="B151" s="51"/>
      <c r="C151" s="53">
        <f t="shared" si="23"/>
        <v>0</v>
      </c>
      <c r="D151" s="51"/>
      <c r="E151" s="53">
        <f t="shared" si="24"/>
        <v>0</v>
      </c>
      <c r="F151" s="51"/>
      <c r="G151" s="53">
        <f t="shared" si="25"/>
        <v>0</v>
      </c>
      <c r="H151" s="51"/>
      <c r="I151" s="53">
        <f t="shared" si="21"/>
        <v>0</v>
      </c>
      <c r="J151" s="51"/>
      <c r="K151" s="53">
        <f t="shared" si="22"/>
        <v>0</v>
      </c>
      <c r="L151" s="52">
        <f t="shared" si="27"/>
        <v>0</v>
      </c>
    </row>
    <row r="152" spans="1:12" x14ac:dyDescent="0.3">
      <c r="A152" s="47" t="s">
        <v>238</v>
      </c>
      <c r="B152" s="263">
        <f>SUM(B153:B154)</f>
        <v>0</v>
      </c>
      <c r="C152" s="264">
        <f t="shared" si="23"/>
        <v>0</v>
      </c>
      <c r="D152" s="263">
        <f>SUM(D153:D154)</f>
        <v>0</v>
      </c>
      <c r="E152" s="264">
        <f t="shared" si="24"/>
        <v>0</v>
      </c>
      <c r="F152" s="263">
        <f>SUM(F153:F154)</f>
        <v>0</v>
      </c>
      <c r="G152" s="264">
        <f t="shared" si="25"/>
        <v>0</v>
      </c>
      <c r="H152" s="263">
        <f>SUM(H153:H154)</f>
        <v>0</v>
      </c>
      <c r="I152" s="264">
        <f t="shared" si="21"/>
        <v>0</v>
      </c>
      <c r="J152" s="263">
        <f>SUM(J153:J154)</f>
        <v>0</v>
      </c>
      <c r="K152" s="264">
        <f t="shared" si="22"/>
        <v>0</v>
      </c>
      <c r="L152" s="263">
        <f>SUM(L153:L154)</f>
        <v>0</v>
      </c>
    </row>
    <row r="153" spans="1:12" x14ac:dyDescent="0.3">
      <c r="A153" s="48" t="s">
        <v>141</v>
      </c>
      <c r="B153" s="51"/>
      <c r="C153" s="53">
        <f t="shared" si="23"/>
        <v>0</v>
      </c>
      <c r="D153" s="51"/>
      <c r="E153" s="53">
        <f t="shared" si="24"/>
        <v>0</v>
      </c>
      <c r="F153" s="51"/>
      <c r="G153" s="53">
        <f t="shared" si="25"/>
        <v>0</v>
      </c>
      <c r="H153" s="51"/>
      <c r="I153" s="53">
        <f t="shared" si="21"/>
        <v>0</v>
      </c>
      <c r="J153" s="51"/>
      <c r="K153" s="53">
        <f t="shared" si="22"/>
        <v>0</v>
      </c>
      <c r="L153" s="52">
        <f>B153-SUM(D153,F153,H153,J153)</f>
        <v>0</v>
      </c>
    </row>
    <row r="154" spans="1:12" x14ac:dyDescent="0.3">
      <c r="A154" s="48" t="s">
        <v>142</v>
      </c>
      <c r="B154" s="51"/>
      <c r="C154" s="53">
        <f t="shared" si="23"/>
        <v>0</v>
      </c>
      <c r="D154" s="51"/>
      <c r="E154" s="53">
        <f t="shared" si="24"/>
        <v>0</v>
      </c>
      <c r="F154" s="51"/>
      <c r="G154" s="53">
        <f t="shared" si="25"/>
        <v>0</v>
      </c>
      <c r="H154" s="51"/>
      <c r="I154" s="53">
        <f t="shared" si="21"/>
        <v>0</v>
      </c>
      <c r="J154" s="51"/>
      <c r="K154" s="53">
        <f t="shared" si="22"/>
        <v>0</v>
      </c>
      <c r="L154" s="52">
        <f>B154-SUM(D154,F154,H154,J154)</f>
        <v>0</v>
      </c>
    </row>
    <row r="155" spans="1:12" x14ac:dyDescent="0.3">
      <c r="A155" s="47" t="s">
        <v>3</v>
      </c>
      <c r="B155" s="263">
        <f>SUM(B156:B157)</f>
        <v>0</v>
      </c>
      <c r="C155" s="264">
        <f t="shared" si="23"/>
        <v>0</v>
      </c>
      <c r="D155" s="263">
        <f>SUM(D156:D157)</f>
        <v>0</v>
      </c>
      <c r="E155" s="264">
        <f t="shared" si="24"/>
        <v>0</v>
      </c>
      <c r="F155" s="263">
        <f>SUM(F156:F157)</f>
        <v>0</v>
      </c>
      <c r="G155" s="264">
        <f t="shared" si="25"/>
        <v>0</v>
      </c>
      <c r="H155" s="263">
        <f>SUM(H156:H157)</f>
        <v>0</v>
      </c>
      <c r="I155" s="264">
        <f t="shared" si="21"/>
        <v>0</v>
      </c>
      <c r="J155" s="263">
        <f>SUM(J156:J157)</f>
        <v>0</v>
      </c>
      <c r="K155" s="264">
        <f t="shared" si="22"/>
        <v>0</v>
      </c>
      <c r="L155" s="263">
        <f>SUM(L156:L157)</f>
        <v>0</v>
      </c>
    </row>
    <row r="156" spans="1:12" x14ac:dyDescent="0.3">
      <c r="A156" s="45" t="s">
        <v>1</v>
      </c>
      <c r="B156" s="51"/>
      <c r="C156" s="53">
        <f t="shared" si="23"/>
        <v>0</v>
      </c>
      <c r="D156" s="51"/>
      <c r="E156" s="53">
        <f t="shared" si="24"/>
        <v>0</v>
      </c>
      <c r="F156" s="51"/>
      <c r="G156" s="53">
        <f t="shared" si="25"/>
        <v>0</v>
      </c>
      <c r="H156" s="51"/>
      <c r="I156" s="53">
        <f t="shared" si="21"/>
        <v>0</v>
      </c>
      <c r="J156" s="51"/>
      <c r="K156" s="53">
        <f t="shared" si="22"/>
        <v>0</v>
      </c>
      <c r="L156" s="52">
        <f>B156-SUM(D156,F156,H156,J156)</f>
        <v>0</v>
      </c>
    </row>
    <row r="157" spans="1:12" x14ac:dyDescent="0.3">
      <c r="A157" s="46" t="s">
        <v>2</v>
      </c>
      <c r="B157" s="51"/>
      <c r="C157" s="53">
        <f t="shared" si="23"/>
        <v>0</v>
      </c>
      <c r="D157" s="51"/>
      <c r="E157" s="53">
        <f t="shared" si="24"/>
        <v>0</v>
      </c>
      <c r="F157" s="51"/>
      <c r="G157" s="53">
        <f t="shared" si="25"/>
        <v>0</v>
      </c>
      <c r="H157" s="51"/>
      <c r="I157" s="53">
        <f t="shared" si="21"/>
        <v>0</v>
      </c>
      <c r="J157" s="51"/>
      <c r="K157" s="53">
        <f t="shared" si="22"/>
        <v>0</v>
      </c>
      <c r="L157" s="52">
        <f>B157-SUM(D157,F157,H157,J157)</f>
        <v>0</v>
      </c>
    </row>
    <row r="158" spans="1:12" x14ac:dyDescent="0.3">
      <c r="A158" s="47" t="s">
        <v>239</v>
      </c>
      <c r="B158" s="265"/>
      <c r="C158" s="264">
        <f t="shared" si="23"/>
        <v>0</v>
      </c>
      <c r="D158" s="265"/>
      <c r="E158" s="264">
        <f t="shared" si="24"/>
        <v>0</v>
      </c>
      <c r="F158" s="265"/>
      <c r="G158" s="264">
        <f t="shared" si="25"/>
        <v>0</v>
      </c>
      <c r="H158" s="265"/>
      <c r="I158" s="264">
        <f t="shared" si="21"/>
        <v>0</v>
      </c>
      <c r="J158" s="265"/>
      <c r="K158" s="264">
        <f t="shared" si="22"/>
        <v>0</v>
      </c>
      <c r="L158" s="263">
        <f>B158-SUM(D158,F158,H158,J158)</f>
        <v>0</v>
      </c>
    </row>
    <row r="159" spans="1:12" x14ac:dyDescent="0.3">
      <c r="A159" s="49" t="s">
        <v>20</v>
      </c>
      <c r="B159" s="263">
        <f>SUM(B125,B133,B152,B155,B158)</f>
        <v>0</v>
      </c>
      <c r="C159" s="264">
        <f t="shared" si="23"/>
        <v>0</v>
      </c>
      <c r="D159" s="263">
        <f>SUM(D125,D133,D152,D155,D158)</f>
        <v>0</v>
      </c>
      <c r="E159" s="264">
        <f t="shared" si="24"/>
        <v>0</v>
      </c>
      <c r="F159" s="263">
        <f>SUM(F125,F133,F152,F155,F158)</f>
        <v>0</v>
      </c>
      <c r="G159" s="264">
        <f t="shared" si="25"/>
        <v>0</v>
      </c>
      <c r="H159" s="263">
        <f>SUM(H125,H133,H152,H155,H158)</f>
        <v>0</v>
      </c>
      <c r="I159" s="264">
        <f t="shared" si="21"/>
        <v>0</v>
      </c>
      <c r="J159" s="263">
        <f>SUM(J125,J133,J152,J155,J158)</f>
        <v>0</v>
      </c>
      <c r="K159" s="264">
        <f t="shared" si="22"/>
        <v>0</v>
      </c>
      <c r="L159" s="263">
        <f>SUM(L125,L133,L152,L155,L158)</f>
        <v>0</v>
      </c>
    </row>
    <row r="161" spans="1:12" ht="21" x14ac:dyDescent="0.35">
      <c r="A161" s="290" t="s">
        <v>41</v>
      </c>
      <c r="B161" s="291"/>
      <c r="C161" s="291"/>
      <c r="D161" s="291"/>
      <c r="E161" s="291"/>
      <c r="F161" s="291"/>
      <c r="G161" s="291"/>
      <c r="H161" s="291"/>
      <c r="I161" s="291"/>
      <c r="J161" s="291"/>
      <c r="K161" s="291"/>
      <c r="L161" s="291"/>
    </row>
    <row r="162" spans="1:12" x14ac:dyDescent="0.3">
      <c r="A162" s="292" t="s">
        <v>0</v>
      </c>
      <c r="B162" s="289" t="s">
        <v>20</v>
      </c>
      <c r="C162" s="289"/>
      <c r="D162" s="289" t="s">
        <v>5</v>
      </c>
      <c r="E162" s="289"/>
      <c r="F162" s="289" t="s">
        <v>6</v>
      </c>
      <c r="G162" s="289"/>
      <c r="H162" s="289" t="s">
        <v>7</v>
      </c>
      <c r="I162" s="289"/>
      <c r="J162" s="289" t="s">
        <v>8</v>
      </c>
      <c r="K162" s="289"/>
      <c r="L162" s="3" t="s">
        <v>147</v>
      </c>
    </row>
    <row r="163" spans="1:12" x14ac:dyDescent="0.3">
      <c r="A163" s="292"/>
      <c r="B163" s="3" t="s">
        <v>9</v>
      </c>
      <c r="C163" s="3" t="s">
        <v>10</v>
      </c>
      <c r="D163" s="3" t="s">
        <v>9</v>
      </c>
      <c r="E163" s="3" t="s">
        <v>10</v>
      </c>
      <c r="F163" s="3" t="s">
        <v>9</v>
      </c>
      <c r="G163" s="3" t="s">
        <v>10</v>
      </c>
      <c r="H163" s="3" t="s">
        <v>9</v>
      </c>
      <c r="I163" s="3" t="s">
        <v>10</v>
      </c>
      <c r="J163" s="3" t="s">
        <v>9</v>
      </c>
      <c r="K163" s="3" t="s">
        <v>10</v>
      </c>
      <c r="L163" s="3" t="s">
        <v>9</v>
      </c>
    </row>
    <row r="164" spans="1:12" x14ac:dyDescent="0.3">
      <c r="A164" s="42" t="s">
        <v>135</v>
      </c>
      <c r="B164" s="263">
        <f>SUM(B165,B168)</f>
        <v>0</v>
      </c>
      <c r="C164" s="264">
        <f>IFERROR(B164/$B$42,0)</f>
        <v>0</v>
      </c>
      <c r="D164" s="263">
        <f>SUM(D165,D168)</f>
        <v>0</v>
      </c>
      <c r="E164" s="264">
        <f>IFERROR(D164/$B164,0)</f>
        <v>0</v>
      </c>
      <c r="F164" s="263">
        <f>SUM(F165,F168)</f>
        <v>0</v>
      </c>
      <c r="G164" s="264">
        <f>IFERROR(F164/$B164,0)</f>
        <v>0</v>
      </c>
      <c r="H164" s="263">
        <f>SUM(H165,H168)</f>
        <v>0</v>
      </c>
      <c r="I164" s="264">
        <f t="shared" ref="I164:I198" si="28">IFERROR(H164/$B164,0)</f>
        <v>0</v>
      </c>
      <c r="J164" s="263">
        <f>SUM(J165,J168)</f>
        <v>0</v>
      </c>
      <c r="K164" s="264">
        <f t="shared" ref="K164:K198" si="29">IFERROR(J164/$B164,0)</f>
        <v>0</v>
      </c>
      <c r="L164" s="263">
        <f>SUM(L165,L168)</f>
        <v>0</v>
      </c>
    </row>
    <row r="165" spans="1:12" x14ac:dyDescent="0.3">
      <c r="A165" s="43" t="s">
        <v>136</v>
      </c>
      <c r="B165" s="263">
        <f>SUM(B166:B167)</f>
        <v>0</v>
      </c>
      <c r="C165" s="264">
        <f t="shared" ref="C165:C198" si="30">IFERROR(B165/$B$42,0)</f>
        <v>0</v>
      </c>
      <c r="D165" s="263">
        <f>SUM(D166:D167)</f>
        <v>0</v>
      </c>
      <c r="E165" s="264">
        <f t="shared" ref="E165:E198" si="31">IFERROR(D165/$B165,0)</f>
        <v>0</v>
      </c>
      <c r="F165" s="263">
        <f>SUM(F166:F167)</f>
        <v>0</v>
      </c>
      <c r="G165" s="264">
        <f t="shared" ref="G165:G198" si="32">IFERROR(F165/$B165,0)</f>
        <v>0</v>
      </c>
      <c r="H165" s="263">
        <f>SUM(H166:H167)</f>
        <v>0</v>
      </c>
      <c r="I165" s="264">
        <f t="shared" si="28"/>
        <v>0</v>
      </c>
      <c r="J165" s="263">
        <f>SUM(J166:J167)</f>
        <v>0</v>
      </c>
      <c r="K165" s="264">
        <f t="shared" si="29"/>
        <v>0</v>
      </c>
      <c r="L165" s="263">
        <f>SUM(L166:L167)</f>
        <v>0</v>
      </c>
    </row>
    <row r="166" spans="1:12" x14ac:dyDescent="0.3">
      <c r="A166" s="50" t="s">
        <v>224</v>
      </c>
      <c r="B166" s="51"/>
      <c r="C166" s="53">
        <f t="shared" si="30"/>
        <v>0</v>
      </c>
      <c r="D166" s="51"/>
      <c r="E166" s="53">
        <f t="shared" si="31"/>
        <v>0</v>
      </c>
      <c r="F166" s="51"/>
      <c r="G166" s="53">
        <f t="shared" si="32"/>
        <v>0</v>
      </c>
      <c r="H166" s="51"/>
      <c r="I166" s="53">
        <f t="shared" si="28"/>
        <v>0</v>
      </c>
      <c r="J166" s="51"/>
      <c r="K166" s="53">
        <f t="shared" si="29"/>
        <v>0</v>
      </c>
      <c r="L166" s="52">
        <f>B166-SUM(D166,F166,H166,J166)</f>
        <v>0</v>
      </c>
    </row>
    <row r="167" spans="1:12" x14ac:dyDescent="0.3">
      <c r="A167" s="50" t="s">
        <v>225</v>
      </c>
      <c r="B167" s="51"/>
      <c r="C167" s="53">
        <f t="shared" si="30"/>
        <v>0</v>
      </c>
      <c r="D167" s="51"/>
      <c r="E167" s="53">
        <f t="shared" si="31"/>
        <v>0</v>
      </c>
      <c r="F167" s="51"/>
      <c r="G167" s="53">
        <f t="shared" si="32"/>
        <v>0</v>
      </c>
      <c r="H167" s="51"/>
      <c r="I167" s="53">
        <f t="shared" si="28"/>
        <v>0</v>
      </c>
      <c r="J167" s="51"/>
      <c r="K167" s="53">
        <f t="shared" si="29"/>
        <v>0</v>
      </c>
      <c r="L167" s="52">
        <f>B167-SUM(D167,F167,H167,J167)</f>
        <v>0</v>
      </c>
    </row>
    <row r="168" spans="1:12" x14ac:dyDescent="0.3">
      <c r="A168" s="43" t="s">
        <v>137</v>
      </c>
      <c r="B168" s="263">
        <f>SUM(B169:B171)</f>
        <v>0</v>
      </c>
      <c r="C168" s="264">
        <f t="shared" si="30"/>
        <v>0</v>
      </c>
      <c r="D168" s="263">
        <f>SUM(D169:D171)</f>
        <v>0</v>
      </c>
      <c r="E168" s="264">
        <f t="shared" si="31"/>
        <v>0</v>
      </c>
      <c r="F168" s="263">
        <f>SUM(F169:F171)</f>
        <v>0</v>
      </c>
      <c r="G168" s="264">
        <f t="shared" si="32"/>
        <v>0</v>
      </c>
      <c r="H168" s="263">
        <f>SUM(H169:H171)</f>
        <v>0</v>
      </c>
      <c r="I168" s="264">
        <f t="shared" si="28"/>
        <v>0</v>
      </c>
      <c r="J168" s="263">
        <f>SUM(J169:J171)</f>
        <v>0</v>
      </c>
      <c r="K168" s="264">
        <f t="shared" si="29"/>
        <v>0</v>
      </c>
      <c r="L168" s="263">
        <f>SUM(L169:L171)</f>
        <v>0</v>
      </c>
    </row>
    <row r="169" spans="1:12" x14ac:dyDescent="0.3">
      <c r="A169" s="44" t="s">
        <v>138</v>
      </c>
      <c r="B169" s="51"/>
      <c r="C169" s="53">
        <f t="shared" si="30"/>
        <v>0</v>
      </c>
      <c r="D169" s="51"/>
      <c r="E169" s="53">
        <f t="shared" si="31"/>
        <v>0</v>
      </c>
      <c r="F169" s="51"/>
      <c r="G169" s="53">
        <f t="shared" si="32"/>
        <v>0</v>
      </c>
      <c r="H169" s="51"/>
      <c r="I169" s="53">
        <f t="shared" si="28"/>
        <v>0</v>
      </c>
      <c r="J169" s="51"/>
      <c r="K169" s="53">
        <f t="shared" si="29"/>
        <v>0</v>
      </c>
      <c r="L169" s="52">
        <f>B169-SUM(D169,F169,H169,J169)</f>
        <v>0</v>
      </c>
    </row>
    <row r="170" spans="1:12" x14ac:dyDescent="0.3">
      <c r="A170" s="44" t="s">
        <v>139</v>
      </c>
      <c r="B170" s="51"/>
      <c r="C170" s="53">
        <f t="shared" si="30"/>
        <v>0</v>
      </c>
      <c r="D170" s="51"/>
      <c r="E170" s="53">
        <f t="shared" si="31"/>
        <v>0</v>
      </c>
      <c r="F170" s="51"/>
      <c r="G170" s="53">
        <f t="shared" si="32"/>
        <v>0</v>
      </c>
      <c r="H170" s="51"/>
      <c r="I170" s="53">
        <f t="shared" si="28"/>
        <v>0</v>
      </c>
      <c r="J170" s="51"/>
      <c r="K170" s="53">
        <f t="shared" si="29"/>
        <v>0</v>
      </c>
      <c r="L170" s="52">
        <f>B170-SUM(D170,F170,H170,J170)</f>
        <v>0</v>
      </c>
    </row>
    <row r="171" spans="1:12" x14ac:dyDescent="0.3">
      <c r="A171" s="44" t="s">
        <v>140</v>
      </c>
      <c r="B171" s="51"/>
      <c r="C171" s="53">
        <f t="shared" si="30"/>
        <v>0</v>
      </c>
      <c r="D171" s="51"/>
      <c r="E171" s="53">
        <f t="shared" si="31"/>
        <v>0</v>
      </c>
      <c r="F171" s="51"/>
      <c r="G171" s="53">
        <f t="shared" si="32"/>
        <v>0</v>
      </c>
      <c r="H171" s="51"/>
      <c r="I171" s="53">
        <f t="shared" si="28"/>
        <v>0</v>
      </c>
      <c r="J171" s="51"/>
      <c r="K171" s="53">
        <f t="shared" si="29"/>
        <v>0</v>
      </c>
      <c r="L171" s="52">
        <f>B171-SUM(D171,F171,H171,J171)</f>
        <v>0</v>
      </c>
    </row>
    <row r="172" spans="1:12" x14ac:dyDescent="0.3">
      <c r="A172" s="42" t="s">
        <v>226</v>
      </c>
      <c r="B172" s="263">
        <f>SUM(B173,B182)</f>
        <v>0</v>
      </c>
      <c r="C172" s="264">
        <f t="shared" si="30"/>
        <v>0</v>
      </c>
      <c r="D172" s="263">
        <f>SUM(D173,D182)</f>
        <v>0</v>
      </c>
      <c r="E172" s="264">
        <f t="shared" si="31"/>
        <v>0</v>
      </c>
      <c r="F172" s="263">
        <f>SUM(F173,F182)</f>
        <v>0</v>
      </c>
      <c r="G172" s="264">
        <f t="shared" si="32"/>
        <v>0</v>
      </c>
      <c r="H172" s="263">
        <f>SUM(H173,H182)</f>
        <v>0</v>
      </c>
      <c r="I172" s="264">
        <f t="shared" si="28"/>
        <v>0</v>
      </c>
      <c r="J172" s="263">
        <f>SUM(J173,J182)</f>
        <v>0</v>
      </c>
      <c r="K172" s="264">
        <f t="shared" si="29"/>
        <v>0</v>
      </c>
      <c r="L172" s="263">
        <f>SUM(L173,L182)</f>
        <v>0</v>
      </c>
    </row>
    <row r="173" spans="1:12" x14ac:dyDescent="0.3">
      <c r="A173" s="45" t="s">
        <v>1</v>
      </c>
      <c r="B173" s="263">
        <f>SUM(B174:B181)</f>
        <v>0</v>
      </c>
      <c r="C173" s="264">
        <f t="shared" si="30"/>
        <v>0</v>
      </c>
      <c r="D173" s="263">
        <f>SUM(D174:D181)</f>
        <v>0</v>
      </c>
      <c r="E173" s="264">
        <f t="shared" si="31"/>
        <v>0</v>
      </c>
      <c r="F173" s="263">
        <f>SUM(F174:F181)</f>
        <v>0</v>
      </c>
      <c r="G173" s="264">
        <f t="shared" si="32"/>
        <v>0</v>
      </c>
      <c r="H173" s="263">
        <f>SUM(H174:H181)</f>
        <v>0</v>
      </c>
      <c r="I173" s="264">
        <f t="shared" si="28"/>
        <v>0</v>
      </c>
      <c r="J173" s="263">
        <f>SUM(J174:J181)</f>
        <v>0</v>
      </c>
      <c r="K173" s="264">
        <f t="shared" si="29"/>
        <v>0</v>
      </c>
      <c r="L173" s="263">
        <f>SUM(L174:L181)</f>
        <v>0</v>
      </c>
    </row>
    <row r="174" spans="1:12" x14ac:dyDescent="0.3">
      <c r="A174" s="44" t="s">
        <v>227</v>
      </c>
      <c r="B174" s="51"/>
      <c r="C174" s="53">
        <f t="shared" si="30"/>
        <v>0</v>
      </c>
      <c r="D174" s="51"/>
      <c r="E174" s="53">
        <f t="shared" si="31"/>
        <v>0</v>
      </c>
      <c r="F174" s="51"/>
      <c r="G174" s="53">
        <f t="shared" si="32"/>
        <v>0</v>
      </c>
      <c r="H174" s="51"/>
      <c r="I174" s="53">
        <f t="shared" si="28"/>
        <v>0</v>
      </c>
      <c r="J174" s="51"/>
      <c r="K174" s="53">
        <f t="shared" si="29"/>
        <v>0</v>
      </c>
      <c r="L174" s="52">
        <f t="shared" ref="L174:L181" si="33">B174-SUM(D174,F174,H174,J174)</f>
        <v>0</v>
      </c>
    </row>
    <row r="175" spans="1:12" ht="27" x14ac:dyDescent="0.3">
      <c r="A175" s="44" t="s">
        <v>228</v>
      </c>
      <c r="B175" s="51"/>
      <c r="C175" s="53">
        <f t="shared" si="30"/>
        <v>0</v>
      </c>
      <c r="D175" s="51"/>
      <c r="E175" s="53">
        <f t="shared" si="31"/>
        <v>0</v>
      </c>
      <c r="F175" s="51"/>
      <c r="G175" s="53">
        <f t="shared" si="32"/>
        <v>0</v>
      </c>
      <c r="H175" s="51"/>
      <c r="I175" s="53">
        <f t="shared" si="28"/>
        <v>0</v>
      </c>
      <c r="J175" s="51"/>
      <c r="K175" s="53">
        <f t="shared" si="29"/>
        <v>0</v>
      </c>
      <c r="L175" s="52">
        <f t="shared" si="33"/>
        <v>0</v>
      </c>
    </row>
    <row r="176" spans="1:12" ht="27" x14ac:dyDescent="0.3">
      <c r="A176" s="44" t="s">
        <v>229</v>
      </c>
      <c r="B176" s="51"/>
      <c r="C176" s="53">
        <f t="shared" si="30"/>
        <v>0</v>
      </c>
      <c r="D176" s="51"/>
      <c r="E176" s="53">
        <f t="shared" si="31"/>
        <v>0</v>
      </c>
      <c r="F176" s="51"/>
      <c r="G176" s="53">
        <f t="shared" si="32"/>
        <v>0</v>
      </c>
      <c r="H176" s="51"/>
      <c r="I176" s="53">
        <f t="shared" si="28"/>
        <v>0</v>
      </c>
      <c r="J176" s="51"/>
      <c r="K176" s="53">
        <f t="shared" si="29"/>
        <v>0</v>
      </c>
      <c r="L176" s="52">
        <f t="shared" si="33"/>
        <v>0</v>
      </c>
    </row>
    <row r="177" spans="1:12" x14ac:dyDescent="0.3">
      <c r="A177" s="44" t="s">
        <v>143</v>
      </c>
      <c r="B177" s="51"/>
      <c r="C177" s="53">
        <f t="shared" si="30"/>
        <v>0</v>
      </c>
      <c r="D177" s="51"/>
      <c r="E177" s="53">
        <f t="shared" si="31"/>
        <v>0</v>
      </c>
      <c r="F177" s="51"/>
      <c r="G177" s="53">
        <f t="shared" si="32"/>
        <v>0</v>
      </c>
      <c r="H177" s="51"/>
      <c r="I177" s="53">
        <f t="shared" si="28"/>
        <v>0</v>
      </c>
      <c r="J177" s="51"/>
      <c r="K177" s="53">
        <f t="shared" si="29"/>
        <v>0</v>
      </c>
      <c r="L177" s="52">
        <f t="shared" si="33"/>
        <v>0</v>
      </c>
    </row>
    <row r="178" spans="1:12" x14ac:dyDescent="0.3">
      <c r="A178" s="44" t="s">
        <v>230</v>
      </c>
      <c r="B178" s="51"/>
      <c r="C178" s="53">
        <f t="shared" si="30"/>
        <v>0</v>
      </c>
      <c r="D178" s="51"/>
      <c r="E178" s="53">
        <f t="shared" si="31"/>
        <v>0</v>
      </c>
      <c r="F178" s="51"/>
      <c r="G178" s="53">
        <f t="shared" si="32"/>
        <v>0</v>
      </c>
      <c r="H178" s="51"/>
      <c r="I178" s="53">
        <f t="shared" si="28"/>
        <v>0</v>
      </c>
      <c r="J178" s="51"/>
      <c r="K178" s="53">
        <f t="shared" si="29"/>
        <v>0</v>
      </c>
      <c r="L178" s="52">
        <f t="shared" si="33"/>
        <v>0</v>
      </c>
    </row>
    <row r="179" spans="1:12" x14ac:dyDescent="0.3">
      <c r="A179" s="44" t="s">
        <v>231</v>
      </c>
      <c r="B179" s="51"/>
      <c r="C179" s="53">
        <f t="shared" si="30"/>
        <v>0</v>
      </c>
      <c r="D179" s="51"/>
      <c r="E179" s="53">
        <f t="shared" si="31"/>
        <v>0</v>
      </c>
      <c r="F179" s="51"/>
      <c r="G179" s="53">
        <f t="shared" si="32"/>
        <v>0</v>
      </c>
      <c r="H179" s="51"/>
      <c r="I179" s="53">
        <f t="shared" si="28"/>
        <v>0</v>
      </c>
      <c r="J179" s="51"/>
      <c r="K179" s="53">
        <f t="shared" si="29"/>
        <v>0</v>
      </c>
      <c r="L179" s="52">
        <f t="shared" si="33"/>
        <v>0</v>
      </c>
    </row>
    <row r="180" spans="1:12" x14ac:dyDescent="0.3">
      <c r="A180" s="44" t="s">
        <v>232</v>
      </c>
      <c r="B180" s="51"/>
      <c r="C180" s="53">
        <f t="shared" si="30"/>
        <v>0</v>
      </c>
      <c r="D180" s="51"/>
      <c r="E180" s="53">
        <f t="shared" si="31"/>
        <v>0</v>
      </c>
      <c r="F180" s="51"/>
      <c r="G180" s="53">
        <f t="shared" si="32"/>
        <v>0</v>
      </c>
      <c r="H180" s="51"/>
      <c r="I180" s="53">
        <f t="shared" si="28"/>
        <v>0</v>
      </c>
      <c r="J180" s="51"/>
      <c r="K180" s="53">
        <f t="shared" si="29"/>
        <v>0</v>
      </c>
      <c r="L180" s="52">
        <f t="shared" si="33"/>
        <v>0</v>
      </c>
    </row>
    <row r="181" spans="1:12" x14ac:dyDescent="0.3">
      <c r="A181" s="44" t="s">
        <v>144</v>
      </c>
      <c r="B181" s="51"/>
      <c r="C181" s="53">
        <f t="shared" si="30"/>
        <v>0</v>
      </c>
      <c r="D181" s="51"/>
      <c r="E181" s="53">
        <f t="shared" si="31"/>
        <v>0</v>
      </c>
      <c r="F181" s="51"/>
      <c r="G181" s="53">
        <f t="shared" si="32"/>
        <v>0</v>
      </c>
      <c r="H181" s="51"/>
      <c r="I181" s="53">
        <f t="shared" si="28"/>
        <v>0</v>
      </c>
      <c r="J181" s="51"/>
      <c r="K181" s="53">
        <f t="shared" si="29"/>
        <v>0</v>
      </c>
      <c r="L181" s="52">
        <f t="shared" si="33"/>
        <v>0</v>
      </c>
    </row>
    <row r="182" spans="1:12" x14ac:dyDescent="0.3">
      <c r="A182" s="46" t="s">
        <v>2</v>
      </c>
      <c r="B182" s="263">
        <f>SUM(B183:B190)</f>
        <v>0</v>
      </c>
      <c r="C182" s="264">
        <f t="shared" si="30"/>
        <v>0</v>
      </c>
      <c r="D182" s="263">
        <f>SUM(D183:D190)</f>
        <v>0</v>
      </c>
      <c r="E182" s="264">
        <f t="shared" si="31"/>
        <v>0</v>
      </c>
      <c r="F182" s="263">
        <f>SUM(F183:F190)</f>
        <v>0</v>
      </c>
      <c r="G182" s="264">
        <f t="shared" si="32"/>
        <v>0</v>
      </c>
      <c r="H182" s="263">
        <f>SUM(H183:H190)</f>
        <v>0</v>
      </c>
      <c r="I182" s="264">
        <f t="shared" si="28"/>
        <v>0</v>
      </c>
      <c r="J182" s="263">
        <f>SUM(J183:J190)</f>
        <v>0</v>
      </c>
      <c r="K182" s="264">
        <f t="shared" si="29"/>
        <v>0</v>
      </c>
      <c r="L182" s="263">
        <f>SUM(L183:L190)</f>
        <v>0</v>
      </c>
    </row>
    <row r="183" spans="1:12" ht="27" x14ac:dyDescent="0.3">
      <c r="A183" s="44" t="s">
        <v>233</v>
      </c>
      <c r="B183" s="51"/>
      <c r="C183" s="53">
        <f t="shared" si="30"/>
        <v>0</v>
      </c>
      <c r="D183" s="51"/>
      <c r="E183" s="53">
        <f t="shared" si="31"/>
        <v>0</v>
      </c>
      <c r="F183" s="51"/>
      <c r="G183" s="53">
        <f t="shared" si="32"/>
        <v>0</v>
      </c>
      <c r="H183" s="51"/>
      <c r="I183" s="53">
        <f t="shared" si="28"/>
        <v>0</v>
      </c>
      <c r="J183" s="51"/>
      <c r="K183" s="53">
        <f t="shared" si="29"/>
        <v>0</v>
      </c>
      <c r="L183" s="52">
        <f t="shared" ref="L183:L190" si="34">B183-SUM(D183,F183,H183,J183)</f>
        <v>0</v>
      </c>
    </row>
    <row r="184" spans="1:12" x14ac:dyDescent="0.3">
      <c r="A184" s="44" t="s">
        <v>234</v>
      </c>
      <c r="B184" s="51"/>
      <c r="C184" s="53">
        <f t="shared" si="30"/>
        <v>0</v>
      </c>
      <c r="D184" s="51"/>
      <c r="E184" s="53">
        <f t="shared" si="31"/>
        <v>0</v>
      </c>
      <c r="F184" s="51"/>
      <c r="G184" s="53">
        <f t="shared" si="32"/>
        <v>0</v>
      </c>
      <c r="H184" s="51"/>
      <c r="I184" s="53">
        <f t="shared" si="28"/>
        <v>0</v>
      </c>
      <c r="J184" s="51"/>
      <c r="K184" s="53">
        <f t="shared" si="29"/>
        <v>0</v>
      </c>
      <c r="L184" s="52">
        <f t="shared" si="34"/>
        <v>0</v>
      </c>
    </row>
    <row r="185" spans="1:12" x14ac:dyDescent="0.3">
      <c r="A185" s="44" t="s">
        <v>235</v>
      </c>
      <c r="B185" s="51"/>
      <c r="C185" s="53">
        <f t="shared" si="30"/>
        <v>0</v>
      </c>
      <c r="D185" s="51"/>
      <c r="E185" s="53">
        <f t="shared" si="31"/>
        <v>0</v>
      </c>
      <c r="F185" s="51"/>
      <c r="G185" s="53">
        <f t="shared" si="32"/>
        <v>0</v>
      </c>
      <c r="H185" s="51"/>
      <c r="I185" s="53">
        <f t="shared" si="28"/>
        <v>0</v>
      </c>
      <c r="J185" s="51"/>
      <c r="K185" s="53">
        <f t="shared" si="29"/>
        <v>0</v>
      </c>
      <c r="L185" s="52">
        <f t="shared" si="34"/>
        <v>0</v>
      </c>
    </row>
    <row r="186" spans="1:12" ht="27" x14ac:dyDescent="0.3">
      <c r="A186" s="44" t="s">
        <v>145</v>
      </c>
      <c r="B186" s="51"/>
      <c r="C186" s="53">
        <f t="shared" si="30"/>
        <v>0</v>
      </c>
      <c r="D186" s="51"/>
      <c r="E186" s="53">
        <f t="shared" si="31"/>
        <v>0</v>
      </c>
      <c r="F186" s="51"/>
      <c r="G186" s="53">
        <f t="shared" si="32"/>
        <v>0</v>
      </c>
      <c r="H186" s="51"/>
      <c r="I186" s="53">
        <f t="shared" si="28"/>
        <v>0</v>
      </c>
      <c r="J186" s="51"/>
      <c r="K186" s="53">
        <f t="shared" si="29"/>
        <v>0</v>
      </c>
      <c r="L186" s="52">
        <f t="shared" si="34"/>
        <v>0</v>
      </c>
    </row>
    <row r="187" spans="1:12" x14ac:dyDescent="0.3">
      <c r="A187" s="44" t="s">
        <v>236</v>
      </c>
      <c r="B187" s="51"/>
      <c r="C187" s="53">
        <f t="shared" si="30"/>
        <v>0</v>
      </c>
      <c r="D187" s="51"/>
      <c r="E187" s="53">
        <f t="shared" si="31"/>
        <v>0</v>
      </c>
      <c r="F187" s="51"/>
      <c r="G187" s="53">
        <f t="shared" si="32"/>
        <v>0</v>
      </c>
      <c r="H187" s="51"/>
      <c r="I187" s="53">
        <f t="shared" si="28"/>
        <v>0</v>
      </c>
      <c r="J187" s="51"/>
      <c r="K187" s="53">
        <f t="shared" si="29"/>
        <v>0</v>
      </c>
      <c r="L187" s="52">
        <f t="shared" si="34"/>
        <v>0</v>
      </c>
    </row>
    <row r="188" spans="1:12" x14ac:dyDescent="0.3">
      <c r="A188" s="44" t="s">
        <v>146</v>
      </c>
      <c r="B188" s="51"/>
      <c r="C188" s="53">
        <f t="shared" si="30"/>
        <v>0</v>
      </c>
      <c r="D188" s="51"/>
      <c r="E188" s="53">
        <f t="shared" si="31"/>
        <v>0</v>
      </c>
      <c r="F188" s="51"/>
      <c r="G188" s="53">
        <f t="shared" si="32"/>
        <v>0</v>
      </c>
      <c r="H188" s="51"/>
      <c r="I188" s="53">
        <f t="shared" si="28"/>
        <v>0</v>
      </c>
      <c r="J188" s="51"/>
      <c r="K188" s="53">
        <f t="shared" si="29"/>
        <v>0</v>
      </c>
      <c r="L188" s="52">
        <f t="shared" si="34"/>
        <v>0</v>
      </c>
    </row>
    <row r="189" spans="1:12" ht="27" x14ac:dyDescent="0.3">
      <c r="A189" s="44" t="s">
        <v>229</v>
      </c>
      <c r="B189" s="51"/>
      <c r="C189" s="53">
        <f t="shared" si="30"/>
        <v>0</v>
      </c>
      <c r="D189" s="51"/>
      <c r="E189" s="53">
        <f t="shared" si="31"/>
        <v>0</v>
      </c>
      <c r="F189" s="51"/>
      <c r="G189" s="53">
        <f t="shared" si="32"/>
        <v>0</v>
      </c>
      <c r="H189" s="51"/>
      <c r="I189" s="53">
        <f t="shared" si="28"/>
        <v>0</v>
      </c>
      <c r="J189" s="51"/>
      <c r="K189" s="53">
        <f t="shared" si="29"/>
        <v>0</v>
      </c>
      <c r="L189" s="52">
        <f t="shared" si="34"/>
        <v>0</v>
      </c>
    </row>
    <row r="190" spans="1:12" ht="27" x14ac:dyDescent="0.3">
      <c r="A190" s="44" t="s">
        <v>237</v>
      </c>
      <c r="B190" s="51"/>
      <c r="C190" s="53">
        <f t="shared" si="30"/>
        <v>0</v>
      </c>
      <c r="D190" s="51"/>
      <c r="E190" s="53">
        <f t="shared" si="31"/>
        <v>0</v>
      </c>
      <c r="F190" s="51"/>
      <c r="G190" s="53">
        <f t="shared" si="32"/>
        <v>0</v>
      </c>
      <c r="H190" s="51"/>
      <c r="I190" s="53">
        <f t="shared" si="28"/>
        <v>0</v>
      </c>
      <c r="J190" s="51"/>
      <c r="K190" s="53">
        <f t="shared" si="29"/>
        <v>0</v>
      </c>
      <c r="L190" s="52">
        <f t="shared" si="34"/>
        <v>0</v>
      </c>
    </row>
    <row r="191" spans="1:12" x14ac:dyDescent="0.3">
      <c r="A191" s="47" t="s">
        <v>238</v>
      </c>
      <c r="B191" s="263">
        <f>SUM(B192:B193)</f>
        <v>0</v>
      </c>
      <c r="C191" s="264">
        <f t="shared" si="30"/>
        <v>0</v>
      </c>
      <c r="D191" s="263">
        <f>SUM(D192:D193)</f>
        <v>0</v>
      </c>
      <c r="E191" s="264">
        <f t="shared" si="31"/>
        <v>0</v>
      </c>
      <c r="F191" s="263">
        <f>SUM(F192:F193)</f>
        <v>0</v>
      </c>
      <c r="G191" s="264">
        <f t="shared" si="32"/>
        <v>0</v>
      </c>
      <c r="H191" s="263">
        <f>SUM(H192:H193)</f>
        <v>0</v>
      </c>
      <c r="I191" s="264">
        <f t="shared" si="28"/>
        <v>0</v>
      </c>
      <c r="J191" s="263">
        <f>SUM(J192:J193)</f>
        <v>0</v>
      </c>
      <c r="K191" s="264">
        <f t="shared" si="29"/>
        <v>0</v>
      </c>
      <c r="L191" s="263">
        <f>SUM(L192:L193)</f>
        <v>0</v>
      </c>
    </row>
    <row r="192" spans="1:12" x14ac:dyDescent="0.3">
      <c r="A192" s="48" t="s">
        <v>141</v>
      </c>
      <c r="B192" s="51"/>
      <c r="C192" s="53">
        <f t="shared" si="30"/>
        <v>0</v>
      </c>
      <c r="D192" s="51"/>
      <c r="E192" s="53">
        <f t="shared" si="31"/>
        <v>0</v>
      </c>
      <c r="F192" s="51"/>
      <c r="G192" s="53">
        <f t="shared" si="32"/>
        <v>0</v>
      </c>
      <c r="H192" s="51"/>
      <c r="I192" s="53">
        <f t="shared" si="28"/>
        <v>0</v>
      </c>
      <c r="J192" s="51"/>
      <c r="K192" s="53">
        <f t="shared" si="29"/>
        <v>0</v>
      </c>
      <c r="L192" s="52">
        <f>B192-SUM(D192,F192,H192,J192)</f>
        <v>0</v>
      </c>
    </row>
    <row r="193" spans="1:12" x14ac:dyDescent="0.3">
      <c r="A193" s="48" t="s">
        <v>142</v>
      </c>
      <c r="B193" s="51"/>
      <c r="C193" s="53">
        <f t="shared" si="30"/>
        <v>0</v>
      </c>
      <c r="D193" s="51"/>
      <c r="E193" s="53">
        <f t="shared" si="31"/>
        <v>0</v>
      </c>
      <c r="F193" s="51"/>
      <c r="G193" s="53">
        <f t="shared" si="32"/>
        <v>0</v>
      </c>
      <c r="H193" s="51"/>
      <c r="I193" s="53">
        <f t="shared" si="28"/>
        <v>0</v>
      </c>
      <c r="J193" s="51"/>
      <c r="K193" s="53">
        <f t="shared" si="29"/>
        <v>0</v>
      </c>
      <c r="L193" s="52">
        <f>B193-SUM(D193,F193,H193,J193)</f>
        <v>0</v>
      </c>
    </row>
    <row r="194" spans="1:12" x14ac:dyDescent="0.3">
      <c r="A194" s="47" t="s">
        <v>3</v>
      </c>
      <c r="B194" s="263">
        <f>SUM(B195:B196)</f>
        <v>0</v>
      </c>
      <c r="C194" s="264">
        <f t="shared" si="30"/>
        <v>0</v>
      </c>
      <c r="D194" s="263">
        <f>SUM(D195:D196)</f>
        <v>0</v>
      </c>
      <c r="E194" s="264">
        <f t="shared" si="31"/>
        <v>0</v>
      </c>
      <c r="F194" s="263">
        <f>SUM(F195:F196)</f>
        <v>0</v>
      </c>
      <c r="G194" s="264">
        <f t="shared" si="32"/>
        <v>0</v>
      </c>
      <c r="H194" s="263">
        <f>SUM(H195:H196)</f>
        <v>0</v>
      </c>
      <c r="I194" s="264">
        <f t="shared" si="28"/>
        <v>0</v>
      </c>
      <c r="J194" s="263">
        <f>SUM(J195:J196)</f>
        <v>0</v>
      </c>
      <c r="K194" s="264">
        <f t="shared" si="29"/>
        <v>0</v>
      </c>
      <c r="L194" s="263">
        <f>SUM(L195:L196)</f>
        <v>0</v>
      </c>
    </row>
    <row r="195" spans="1:12" x14ac:dyDescent="0.3">
      <c r="A195" s="45" t="s">
        <v>1</v>
      </c>
      <c r="B195" s="51"/>
      <c r="C195" s="53">
        <f t="shared" si="30"/>
        <v>0</v>
      </c>
      <c r="D195" s="51"/>
      <c r="E195" s="53">
        <f t="shared" si="31"/>
        <v>0</v>
      </c>
      <c r="F195" s="51"/>
      <c r="G195" s="53">
        <f t="shared" si="32"/>
        <v>0</v>
      </c>
      <c r="H195" s="51"/>
      <c r="I195" s="53">
        <f t="shared" si="28"/>
        <v>0</v>
      </c>
      <c r="J195" s="51"/>
      <c r="K195" s="53">
        <f t="shared" si="29"/>
        <v>0</v>
      </c>
      <c r="L195" s="52">
        <f>B195-SUM(D195,F195,H195,J195)</f>
        <v>0</v>
      </c>
    </row>
    <row r="196" spans="1:12" x14ac:dyDescent="0.3">
      <c r="A196" s="46" t="s">
        <v>2</v>
      </c>
      <c r="B196" s="51"/>
      <c r="C196" s="53">
        <f t="shared" si="30"/>
        <v>0</v>
      </c>
      <c r="D196" s="51"/>
      <c r="E196" s="53">
        <f t="shared" si="31"/>
        <v>0</v>
      </c>
      <c r="F196" s="51"/>
      <c r="G196" s="53">
        <f t="shared" si="32"/>
        <v>0</v>
      </c>
      <c r="H196" s="51"/>
      <c r="I196" s="53">
        <f t="shared" si="28"/>
        <v>0</v>
      </c>
      <c r="J196" s="51"/>
      <c r="K196" s="53">
        <f t="shared" si="29"/>
        <v>0</v>
      </c>
      <c r="L196" s="52">
        <f>B196-SUM(D196,F196,H196,J196)</f>
        <v>0</v>
      </c>
    </row>
    <row r="197" spans="1:12" x14ac:dyDescent="0.3">
      <c r="A197" s="47" t="s">
        <v>239</v>
      </c>
      <c r="B197" s="265"/>
      <c r="C197" s="264">
        <f t="shared" si="30"/>
        <v>0</v>
      </c>
      <c r="D197" s="265"/>
      <c r="E197" s="264">
        <f t="shared" si="31"/>
        <v>0</v>
      </c>
      <c r="F197" s="265"/>
      <c r="G197" s="264">
        <f t="shared" si="32"/>
        <v>0</v>
      </c>
      <c r="H197" s="265"/>
      <c r="I197" s="264">
        <f t="shared" si="28"/>
        <v>0</v>
      </c>
      <c r="J197" s="265"/>
      <c r="K197" s="264">
        <f t="shared" si="29"/>
        <v>0</v>
      </c>
      <c r="L197" s="263">
        <f>B197-SUM(D197,F197,H197,J197)</f>
        <v>0</v>
      </c>
    </row>
    <row r="198" spans="1:12" x14ac:dyDescent="0.3">
      <c r="A198" s="49" t="s">
        <v>20</v>
      </c>
      <c r="B198" s="263">
        <f>SUM(B164,B172,B191,B194,B197)</f>
        <v>0</v>
      </c>
      <c r="C198" s="264">
        <f t="shared" si="30"/>
        <v>0</v>
      </c>
      <c r="D198" s="263">
        <f>SUM(D164,D172,D191,D194,D197)</f>
        <v>0</v>
      </c>
      <c r="E198" s="264">
        <f t="shared" si="31"/>
        <v>0</v>
      </c>
      <c r="F198" s="263">
        <f>SUM(F164,F172,F191,F194,F197)</f>
        <v>0</v>
      </c>
      <c r="G198" s="264">
        <f t="shared" si="32"/>
        <v>0</v>
      </c>
      <c r="H198" s="263">
        <f>SUM(H164,H172,H191,H194,H197)</f>
        <v>0</v>
      </c>
      <c r="I198" s="264">
        <f t="shared" si="28"/>
        <v>0</v>
      </c>
      <c r="J198" s="263">
        <f>SUM(J164,J172,J191,J194,J197)</f>
        <v>0</v>
      </c>
      <c r="K198" s="264">
        <f t="shared" si="29"/>
        <v>0</v>
      </c>
      <c r="L198" s="263">
        <f>SUM(L164,L172,L191,L194,L197)</f>
        <v>0</v>
      </c>
    </row>
  </sheetData>
  <mergeCells count="35">
    <mergeCell ref="A161:L161"/>
    <mergeCell ref="A162:A163"/>
    <mergeCell ref="B162:C162"/>
    <mergeCell ref="D162:E162"/>
    <mergeCell ref="F162:G162"/>
    <mergeCell ref="H162:I162"/>
    <mergeCell ref="J162:K162"/>
    <mergeCell ref="A122:L122"/>
    <mergeCell ref="A123:A124"/>
    <mergeCell ref="B123:C123"/>
    <mergeCell ref="D123:E123"/>
    <mergeCell ref="F123:G123"/>
    <mergeCell ref="H123:I123"/>
    <mergeCell ref="J123:K123"/>
    <mergeCell ref="A44:L44"/>
    <mergeCell ref="A83:L83"/>
    <mergeCell ref="A84:A85"/>
    <mergeCell ref="B84:C84"/>
    <mergeCell ref="D84:E84"/>
    <mergeCell ref="F84:G84"/>
    <mergeCell ref="H84:I84"/>
    <mergeCell ref="J84:K84"/>
    <mergeCell ref="A45:A46"/>
    <mergeCell ref="B45:C45"/>
    <mergeCell ref="D45:E45"/>
    <mergeCell ref="F45:G45"/>
    <mergeCell ref="H45:I45"/>
    <mergeCell ref="J45:K45"/>
    <mergeCell ref="J6:K6"/>
    <mergeCell ref="A5:L5"/>
    <mergeCell ref="A6:A7"/>
    <mergeCell ref="B6:C6"/>
    <mergeCell ref="D6:E6"/>
    <mergeCell ref="F6:G6"/>
    <mergeCell ref="H6:I6"/>
  </mergeCells>
  <conditionalFormatting sqref="B10:B11">
    <cfRule type="containsText" dxfId="853" priority="713" operator="containsText" text="ntitulé">
      <formula>NOT(ISERROR(SEARCH("ntitulé",B10)))</formula>
    </cfRule>
    <cfRule type="containsBlanks" dxfId="852" priority="714">
      <formula>LEN(TRIM(B10))=0</formula>
    </cfRule>
  </conditionalFormatting>
  <conditionalFormatting sqref="B13:B15">
    <cfRule type="containsText" dxfId="851" priority="711" operator="containsText" text="ntitulé">
      <formula>NOT(ISERROR(SEARCH("ntitulé",B13)))</formula>
    </cfRule>
    <cfRule type="containsBlanks" dxfId="850" priority="712">
      <formula>LEN(TRIM(B13))=0</formula>
    </cfRule>
  </conditionalFormatting>
  <conditionalFormatting sqref="B18:B25">
    <cfRule type="containsText" dxfId="849" priority="709" operator="containsText" text="ntitulé">
      <formula>NOT(ISERROR(SEARCH("ntitulé",B18)))</formula>
    </cfRule>
    <cfRule type="containsBlanks" dxfId="848" priority="710">
      <formula>LEN(TRIM(B18))=0</formula>
    </cfRule>
  </conditionalFormatting>
  <conditionalFormatting sqref="B27:B34">
    <cfRule type="containsText" dxfId="847" priority="707" operator="containsText" text="ntitulé">
      <formula>NOT(ISERROR(SEARCH("ntitulé",B27)))</formula>
    </cfRule>
    <cfRule type="containsBlanks" dxfId="846" priority="708">
      <formula>LEN(TRIM(B27))=0</formula>
    </cfRule>
  </conditionalFormatting>
  <conditionalFormatting sqref="B36:B37">
    <cfRule type="containsText" dxfId="845" priority="705" operator="containsText" text="ntitulé">
      <formula>NOT(ISERROR(SEARCH("ntitulé",B36)))</formula>
    </cfRule>
    <cfRule type="containsBlanks" dxfId="844" priority="706">
      <formula>LEN(TRIM(B36))=0</formula>
    </cfRule>
  </conditionalFormatting>
  <conditionalFormatting sqref="B39:B40">
    <cfRule type="containsText" dxfId="843" priority="703" operator="containsText" text="ntitulé">
      <formula>NOT(ISERROR(SEARCH("ntitulé",B39)))</formula>
    </cfRule>
    <cfRule type="containsBlanks" dxfId="842" priority="704">
      <formula>LEN(TRIM(B39))=0</formula>
    </cfRule>
  </conditionalFormatting>
  <conditionalFormatting sqref="B41">
    <cfRule type="containsText" dxfId="841" priority="701" operator="containsText" text="ntitulé">
      <formula>NOT(ISERROR(SEARCH("ntitulé",B41)))</formula>
    </cfRule>
    <cfRule type="containsBlanks" dxfId="840" priority="702">
      <formula>LEN(TRIM(B41))=0</formula>
    </cfRule>
  </conditionalFormatting>
  <conditionalFormatting sqref="D10:D11">
    <cfRule type="containsText" dxfId="839" priority="699" operator="containsText" text="ntitulé">
      <formula>NOT(ISERROR(SEARCH("ntitulé",D10)))</formula>
    </cfRule>
    <cfRule type="containsBlanks" dxfId="838" priority="700">
      <formula>LEN(TRIM(D10))=0</formula>
    </cfRule>
  </conditionalFormatting>
  <conditionalFormatting sqref="D13:D15">
    <cfRule type="containsText" dxfId="837" priority="697" operator="containsText" text="ntitulé">
      <formula>NOT(ISERROR(SEARCH("ntitulé",D13)))</formula>
    </cfRule>
    <cfRule type="containsBlanks" dxfId="836" priority="698">
      <formula>LEN(TRIM(D13))=0</formula>
    </cfRule>
  </conditionalFormatting>
  <conditionalFormatting sqref="D18:D25">
    <cfRule type="containsText" dxfId="835" priority="695" operator="containsText" text="ntitulé">
      <formula>NOT(ISERROR(SEARCH("ntitulé",D18)))</formula>
    </cfRule>
    <cfRule type="containsBlanks" dxfId="834" priority="696">
      <formula>LEN(TRIM(D18))=0</formula>
    </cfRule>
  </conditionalFormatting>
  <conditionalFormatting sqref="D27:D34">
    <cfRule type="containsText" dxfId="833" priority="693" operator="containsText" text="ntitulé">
      <formula>NOT(ISERROR(SEARCH("ntitulé",D27)))</formula>
    </cfRule>
    <cfRule type="containsBlanks" dxfId="832" priority="694">
      <formula>LEN(TRIM(D27))=0</formula>
    </cfRule>
  </conditionalFormatting>
  <conditionalFormatting sqref="D36:D37">
    <cfRule type="containsText" dxfId="831" priority="691" operator="containsText" text="ntitulé">
      <formula>NOT(ISERROR(SEARCH("ntitulé",D36)))</formula>
    </cfRule>
    <cfRule type="containsBlanks" dxfId="830" priority="692">
      <formula>LEN(TRIM(D36))=0</formula>
    </cfRule>
  </conditionalFormatting>
  <conditionalFormatting sqref="D39:D40">
    <cfRule type="containsText" dxfId="829" priority="689" operator="containsText" text="ntitulé">
      <formula>NOT(ISERROR(SEARCH("ntitulé",D39)))</formula>
    </cfRule>
    <cfRule type="containsBlanks" dxfId="828" priority="690">
      <formula>LEN(TRIM(D39))=0</formula>
    </cfRule>
  </conditionalFormatting>
  <conditionalFormatting sqref="D41">
    <cfRule type="containsText" dxfId="827" priority="687" operator="containsText" text="ntitulé">
      <formula>NOT(ISERROR(SEARCH("ntitulé",D41)))</formula>
    </cfRule>
    <cfRule type="containsBlanks" dxfId="826" priority="688">
      <formula>LEN(TRIM(D41))=0</formula>
    </cfRule>
  </conditionalFormatting>
  <conditionalFormatting sqref="F10:F11">
    <cfRule type="containsText" dxfId="825" priority="685" operator="containsText" text="ntitulé">
      <formula>NOT(ISERROR(SEARCH("ntitulé",F10)))</formula>
    </cfRule>
    <cfRule type="containsBlanks" dxfId="824" priority="686">
      <formula>LEN(TRIM(F10))=0</formula>
    </cfRule>
  </conditionalFormatting>
  <conditionalFormatting sqref="F13:F15">
    <cfRule type="containsText" dxfId="823" priority="683" operator="containsText" text="ntitulé">
      <formula>NOT(ISERROR(SEARCH("ntitulé",F13)))</formula>
    </cfRule>
    <cfRule type="containsBlanks" dxfId="822" priority="684">
      <formula>LEN(TRIM(F13))=0</formula>
    </cfRule>
  </conditionalFormatting>
  <conditionalFormatting sqref="F18:F25">
    <cfRule type="containsText" dxfId="821" priority="681" operator="containsText" text="ntitulé">
      <formula>NOT(ISERROR(SEARCH("ntitulé",F18)))</formula>
    </cfRule>
    <cfRule type="containsBlanks" dxfId="820" priority="682">
      <formula>LEN(TRIM(F18))=0</formula>
    </cfRule>
  </conditionalFormatting>
  <conditionalFormatting sqref="F27:F34">
    <cfRule type="containsText" dxfId="819" priority="679" operator="containsText" text="ntitulé">
      <formula>NOT(ISERROR(SEARCH("ntitulé",F27)))</formula>
    </cfRule>
    <cfRule type="containsBlanks" dxfId="818" priority="680">
      <formula>LEN(TRIM(F27))=0</formula>
    </cfRule>
  </conditionalFormatting>
  <conditionalFormatting sqref="F36:F37">
    <cfRule type="containsText" dxfId="817" priority="677" operator="containsText" text="ntitulé">
      <formula>NOT(ISERROR(SEARCH("ntitulé",F36)))</formula>
    </cfRule>
    <cfRule type="containsBlanks" dxfId="816" priority="678">
      <formula>LEN(TRIM(F36))=0</formula>
    </cfRule>
  </conditionalFormatting>
  <conditionalFormatting sqref="F39:F40">
    <cfRule type="containsText" dxfId="815" priority="675" operator="containsText" text="ntitulé">
      <formula>NOT(ISERROR(SEARCH("ntitulé",F39)))</formula>
    </cfRule>
    <cfRule type="containsBlanks" dxfId="814" priority="676">
      <formula>LEN(TRIM(F39))=0</formula>
    </cfRule>
  </conditionalFormatting>
  <conditionalFormatting sqref="F41">
    <cfRule type="containsText" dxfId="813" priority="673" operator="containsText" text="ntitulé">
      <formula>NOT(ISERROR(SEARCH("ntitulé",F41)))</formula>
    </cfRule>
    <cfRule type="containsBlanks" dxfId="812" priority="674">
      <formula>LEN(TRIM(F41))=0</formula>
    </cfRule>
  </conditionalFormatting>
  <conditionalFormatting sqref="H10:H11">
    <cfRule type="containsText" dxfId="811" priority="671" operator="containsText" text="ntitulé">
      <formula>NOT(ISERROR(SEARCH("ntitulé",H10)))</formula>
    </cfRule>
    <cfRule type="containsBlanks" dxfId="810" priority="672">
      <formula>LEN(TRIM(H10))=0</formula>
    </cfRule>
  </conditionalFormatting>
  <conditionalFormatting sqref="H13:H15">
    <cfRule type="containsText" dxfId="809" priority="669" operator="containsText" text="ntitulé">
      <formula>NOT(ISERROR(SEARCH("ntitulé",H13)))</formula>
    </cfRule>
    <cfRule type="containsBlanks" dxfId="808" priority="670">
      <formula>LEN(TRIM(H13))=0</formula>
    </cfRule>
  </conditionalFormatting>
  <conditionalFormatting sqref="H18:H25">
    <cfRule type="containsText" dxfId="807" priority="667" operator="containsText" text="ntitulé">
      <formula>NOT(ISERROR(SEARCH("ntitulé",H18)))</formula>
    </cfRule>
    <cfRule type="containsBlanks" dxfId="806" priority="668">
      <formula>LEN(TRIM(H18))=0</formula>
    </cfRule>
  </conditionalFormatting>
  <conditionalFormatting sqref="H27:H34">
    <cfRule type="containsText" dxfId="805" priority="665" operator="containsText" text="ntitulé">
      <formula>NOT(ISERROR(SEARCH("ntitulé",H27)))</formula>
    </cfRule>
    <cfRule type="containsBlanks" dxfId="804" priority="666">
      <formula>LEN(TRIM(H27))=0</formula>
    </cfRule>
  </conditionalFormatting>
  <conditionalFormatting sqref="H36:H37">
    <cfRule type="containsText" dxfId="803" priority="663" operator="containsText" text="ntitulé">
      <formula>NOT(ISERROR(SEARCH("ntitulé",H36)))</formula>
    </cfRule>
    <cfRule type="containsBlanks" dxfId="802" priority="664">
      <formula>LEN(TRIM(H36))=0</formula>
    </cfRule>
  </conditionalFormatting>
  <conditionalFormatting sqref="H39:H40">
    <cfRule type="containsText" dxfId="801" priority="661" operator="containsText" text="ntitulé">
      <formula>NOT(ISERROR(SEARCH("ntitulé",H39)))</formula>
    </cfRule>
    <cfRule type="containsBlanks" dxfId="800" priority="662">
      <formula>LEN(TRIM(H39))=0</formula>
    </cfRule>
  </conditionalFormatting>
  <conditionalFormatting sqref="H41">
    <cfRule type="containsText" dxfId="799" priority="659" operator="containsText" text="ntitulé">
      <formula>NOT(ISERROR(SEARCH("ntitulé",H41)))</formula>
    </cfRule>
    <cfRule type="containsBlanks" dxfId="798" priority="660">
      <formula>LEN(TRIM(H41))=0</formula>
    </cfRule>
  </conditionalFormatting>
  <conditionalFormatting sqref="J10:J11">
    <cfRule type="containsText" dxfId="797" priority="657" operator="containsText" text="ntitulé">
      <formula>NOT(ISERROR(SEARCH("ntitulé",J10)))</formula>
    </cfRule>
    <cfRule type="containsBlanks" dxfId="796" priority="658">
      <formula>LEN(TRIM(J10))=0</formula>
    </cfRule>
  </conditionalFormatting>
  <conditionalFormatting sqref="J13:J15">
    <cfRule type="containsText" dxfId="795" priority="655" operator="containsText" text="ntitulé">
      <formula>NOT(ISERROR(SEARCH("ntitulé",J13)))</formula>
    </cfRule>
    <cfRule type="containsBlanks" dxfId="794" priority="656">
      <formula>LEN(TRIM(J13))=0</formula>
    </cfRule>
  </conditionalFormatting>
  <conditionalFormatting sqref="J18:J25">
    <cfRule type="containsText" dxfId="793" priority="653" operator="containsText" text="ntitulé">
      <formula>NOT(ISERROR(SEARCH("ntitulé",J18)))</formula>
    </cfRule>
    <cfRule type="containsBlanks" dxfId="792" priority="654">
      <formula>LEN(TRIM(J18))=0</formula>
    </cfRule>
  </conditionalFormatting>
  <conditionalFormatting sqref="J27:J34">
    <cfRule type="containsText" dxfId="791" priority="651" operator="containsText" text="ntitulé">
      <formula>NOT(ISERROR(SEARCH("ntitulé",J27)))</formula>
    </cfRule>
    <cfRule type="containsBlanks" dxfId="790" priority="652">
      <formula>LEN(TRIM(J27))=0</formula>
    </cfRule>
  </conditionalFormatting>
  <conditionalFormatting sqref="J36:J37">
    <cfRule type="containsText" dxfId="789" priority="649" operator="containsText" text="ntitulé">
      <formula>NOT(ISERROR(SEARCH("ntitulé",J36)))</formula>
    </cfRule>
    <cfRule type="containsBlanks" dxfId="788" priority="650">
      <formula>LEN(TRIM(J36))=0</formula>
    </cfRule>
  </conditionalFormatting>
  <conditionalFormatting sqref="J39:J40">
    <cfRule type="containsText" dxfId="787" priority="647" operator="containsText" text="ntitulé">
      <formula>NOT(ISERROR(SEARCH("ntitulé",J39)))</formula>
    </cfRule>
    <cfRule type="containsBlanks" dxfId="786" priority="648">
      <formula>LEN(TRIM(J39))=0</formula>
    </cfRule>
  </conditionalFormatting>
  <conditionalFormatting sqref="J41">
    <cfRule type="containsText" dxfId="785" priority="645" operator="containsText" text="ntitulé">
      <formula>NOT(ISERROR(SEARCH("ntitulé",J41)))</formula>
    </cfRule>
    <cfRule type="containsBlanks" dxfId="784" priority="646">
      <formula>LEN(TRIM(J41))=0</formula>
    </cfRule>
  </conditionalFormatting>
  <conditionalFormatting sqref="B49:B50">
    <cfRule type="containsText" dxfId="783" priority="279" operator="containsText" text="ntitulé">
      <formula>NOT(ISERROR(SEARCH("ntitulé",B49)))</formula>
    </cfRule>
    <cfRule type="containsBlanks" dxfId="782" priority="280">
      <formula>LEN(TRIM(B49))=0</formula>
    </cfRule>
  </conditionalFormatting>
  <conditionalFormatting sqref="B52:B54">
    <cfRule type="containsText" dxfId="781" priority="277" operator="containsText" text="ntitulé">
      <formula>NOT(ISERROR(SEARCH("ntitulé",B52)))</formula>
    </cfRule>
    <cfRule type="containsBlanks" dxfId="780" priority="278">
      <formula>LEN(TRIM(B52))=0</formula>
    </cfRule>
  </conditionalFormatting>
  <conditionalFormatting sqref="B57:B64">
    <cfRule type="containsText" dxfId="779" priority="275" operator="containsText" text="ntitulé">
      <formula>NOT(ISERROR(SEARCH("ntitulé",B57)))</formula>
    </cfRule>
    <cfRule type="containsBlanks" dxfId="778" priority="276">
      <formula>LEN(TRIM(B57))=0</formula>
    </cfRule>
  </conditionalFormatting>
  <conditionalFormatting sqref="B66:B73">
    <cfRule type="containsText" dxfId="777" priority="273" operator="containsText" text="ntitulé">
      <formula>NOT(ISERROR(SEARCH("ntitulé",B66)))</formula>
    </cfRule>
    <cfRule type="containsBlanks" dxfId="776" priority="274">
      <formula>LEN(TRIM(B66))=0</formula>
    </cfRule>
  </conditionalFormatting>
  <conditionalFormatting sqref="B75:B76">
    <cfRule type="containsText" dxfId="775" priority="271" operator="containsText" text="ntitulé">
      <formula>NOT(ISERROR(SEARCH("ntitulé",B75)))</formula>
    </cfRule>
    <cfRule type="containsBlanks" dxfId="774" priority="272">
      <formula>LEN(TRIM(B75))=0</formula>
    </cfRule>
  </conditionalFormatting>
  <conditionalFormatting sqref="B78:B79">
    <cfRule type="containsText" dxfId="773" priority="269" operator="containsText" text="ntitulé">
      <formula>NOT(ISERROR(SEARCH("ntitulé",B78)))</formula>
    </cfRule>
    <cfRule type="containsBlanks" dxfId="772" priority="270">
      <formula>LEN(TRIM(B78))=0</formula>
    </cfRule>
  </conditionalFormatting>
  <conditionalFormatting sqref="B80">
    <cfRule type="containsText" dxfId="771" priority="267" operator="containsText" text="ntitulé">
      <formula>NOT(ISERROR(SEARCH("ntitulé",B80)))</formula>
    </cfRule>
    <cfRule type="containsBlanks" dxfId="770" priority="268">
      <formula>LEN(TRIM(B80))=0</formula>
    </cfRule>
  </conditionalFormatting>
  <conditionalFormatting sqref="D49:D50">
    <cfRule type="containsText" dxfId="769" priority="265" operator="containsText" text="ntitulé">
      <formula>NOT(ISERROR(SEARCH("ntitulé",D49)))</formula>
    </cfRule>
    <cfRule type="containsBlanks" dxfId="768" priority="266">
      <formula>LEN(TRIM(D49))=0</formula>
    </cfRule>
  </conditionalFormatting>
  <conditionalFormatting sqref="D52:D54">
    <cfRule type="containsText" dxfId="767" priority="263" operator="containsText" text="ntitulé">
      <formula>NOT(ISERROR(SEARCH("ntitulé",D52)))</formula>
    </cfRule>
    <cfRule type="containsBlanks" dxfId="766" priority="264">
      <formula>LEN(TRIM(D52))=0</formula>
    </cfRule>
  </conditionalFormatting>
  <conditionalFormatting sqref="D57:D64">
    <cfRule type="containsText" dxfId="765" priority="261" operator="containsText" text="ntitulé">
      <formula>NOT(ISERROR(SEARCH("ntitulé",D57)))</formula>
    </cfRule>
    <cfRule type="containsBlanks" dxfId="764" priority="262">
      <formula>LEN(TRIM(D57))=0</formula>
    </cfRule>
  </conditionalFormatting>
  <conditionalFormatting sqref="D66:D73">
    <cfRule type="containsText" dxfId="763" priority="259" operator="containsText" text="ntitulé">
      <formula>NOT(ISERROR(SEARCH("ntitulé",D66)))</formula>
    </cfRule>
    <cfRule type="containsBlanks" dxfId="762" priority="260">
      <formula>LEN(TRIM(D66))=0</formula>
    </cfRule>
  </conditionalFormatting>
  <conditionalFormatting sqref="D75:D76">
    <cfRule type="containsText" dxfId="761" priority="257" operator="containsText" text="ntitulé">
      <formula>NOT(ISERROR(SEARCH("ntitulé",D75)))</formula>
    </cfRule>
    <cfRule type="containsBlanks" dxfId="760" priority="258">
      <formula>LEN(TRIM(D75))=0</formula>
    </cfRule>
  </conditionalFormatting>
  <conditionalFormatting sqref="D78:D79">
    <cfRule type="containsText" dxfId="759" priority="255" operator="containsText" text="ntitulé">
      <formula>NOT(ISERROR(SEARCH("ntitulé",D78)))</formula>
    </cfRule>
    <cfRule type="containsBlanks" dxfId="758" priority="256">
      <formula>LEN(TRIM(D78))=0</formula>
    </cfRule>
  </conditionalFormatting>
  <conditionalFormatting sqref="D80">
    <cfRule type="containsText" dxfId="757" priority="253" operator="containsText" text="ntitulé">
      <formula>NOT(ISERROR(SEARCH("ntitulé",D80)))</formula>
    </cfRule>
    <cfRule type="containsBlanks" dxfId="756" priority="254">
      <formula>LEN(TRIM(D80))=0</formula>
    </cfRule>
  </conditionalFormatting>
  <conditionalFormatting sqref="F49:F50">
    <cfRule type="containsText" dxfId="755" priority="251" operator="containsText" text="ntitulé">
      <formula>NOT(ISERROR(SEARCH("ntitulé",F49)))</formula>
    </cfRule>
    <cfRule type="containsBlanks" dxfId="754" priority="252">
      <formula>LEN(TRIM(F49))=0</formula>
    </cfRule>
  </conditionalFormatting>
  <conditionalFormatting sqref="F52:F54">
    <cfRule type="containsText" dxfId="753" priority="249" operator="containsText" text="ntitulé">
      <formula>NOT(ISERROR(SEARCH("ntitulé",F52)))</formula>
    </cfRule>
    <cfRule type="containsBlanks" dxfId="752" priority="250">
      <formula>LEN(TRIM(F52))=0</formula>
    </cfRule>
  </conditionalFormatting>
  <conditionalFormatting sqref="F57:F64">
    <cfRule type="containsText" dxfId="751" priority="247" operator="containsText" text="ntitulé">
      <formula>NOT(ISERROR(SEARCH("ntitulé",F57)))</formula>
    </cfRule>
    <cfRule type="containsBlanks" dxfId="750" priority="248">
      <formula>LEN(TRIM(F57))=0</formula>
    </cfRule>
  </conditionalFormatting>
  <conditionalFormatting sqref="F66:F73">
    <cfRule type="containsText" dxfId="749" priority="245" operator="containsText" text="ntitulé">
      <formula>NOT(ISERROR(SEARCH("ntitulé",F66)))</formula>
    </cfRule>
    <cfRule type="containsBlanks" dxfId="748" priority="246">
      <formula>LEN(TRIM(F66))=0</formula>
    </cfRule>
  </conditionalFormatting>
  <conditionalFormatting sqref="F75:F76">
    <cfRule type="containsText" dxfId="747" priority="243" operator="containsText" text="ntitulé">
      <formula>NOT(ISERROR(SEARCH("ntitulé",F75)))</formula>
    </cfRule>
    <cfRule type="containsBlanks" dxfId="746" priority="244">
      <formula>LEN(TRIM(F75))=0</formula>
    </cfRule>
  </conditionalFormatting>
  <conditionalFormatting sqref="F78:F79">
    <cfRule type="containsText" dxfId="745" priority="241" operator="containsText" text="ntitulé">
      <formula>NOT(ISERROR(SEARCH("ntitulé",F78)))</formula>
    </cfRule>
    <cfRule type="containsBlanks" dxfId="744" priority="242">
      <formula>LEN(TRIM(F78))=0</formula>
    </cfRule>
  </conditionalFormatting>
  <conditionalFormatting sqref="F80">
    <cfRule type="containsText" dxfId="743" priority="239" operator="containsText" text="ntitulé">
      <formula>NOT(ISERROR(SEARCH("ntitulé",F80)))</formula>
    </cfRule>
    <cfRule type="containsBlanks" dxfId="742" priority="240">
      <formula>LEN(TRIM(F80))=0</formula>
    </cfRule>
  </conditionalFormatting>
  <conditionalFormatting sqref="H49:H50">
    <cfRule type="containsText" dxfId="741" priority="237" operator="containsText" text="ntitulé">
      <formula>NOT(ISERROR(SEARCH("ntitulé",H49)))</formula>
    </cfRule>
    <cfRule type="containsBlanks" dxfId="740" priority="238">
      <formula>LEN(TRIM(H49))=0</formula>
    </cfRule>
  </conditionalFormatting>
  <conditionalFormatting sqref="H52:H54">
    <cfRule type="containsText" dxfId="739" priority="235" operator="containsText" text="ntitulé">
      <formula>NOT(ISERROR(SEARCH("ntitulé",H52)))</formula>
    </cfRule>
    <cfRule type="containsBlanks" dxfId="738" priority="236">
      <formula>LEN(TRIM(H52))=0</formula>
    </cfRule>
  </conditionalFormatting>
  <conditionalFormatting sqref="H57:H64">
    <cfRule type="containsText" dxfId="737" priority="233" operator="containsText" text="ntitulé">
      <formula>NOT(ISERROR(SEARCH("ntitulé",H57)))</formula>
    </cfRule>
    <cfRule type="containsBlanks" dxfId="736" priority="234">
      <formula>LEN(TRIM(H57))=0</formula>
    </cfRule>
  </conditionalFormatting>
  <conditionalFormatting sqref="H66:H73">
    <cfRule type="containsText" dxfId="735" priority="231" operator="containsText" text="ntitulé">
      <formula>NOT(ISERROR(SEARCH("ntitulé",H66)))</formula>
    </cfRule>
    <cfRule type="containsBlanks" dxfId="734" priority="232">
      <formula>LEN(TRIM(H66))=0</formula>
    </cfRule>
  </conditionalFormatting>
  <conditionalFormatting sqref="H75:H76">
    <cfRule type="containsText" dxfId="733" priority="229" operator="containsText" text="ntitulé">
      <formula>NOT(ISERROR(SEARCH("ntitulé",H75)))</formula>
    </cfRule>
    <cfRule type="containsBlanks" dxfId="732" priority="230">
      <formula>LEN(TRIM(H75))=0</formula>
    </cfRule>
  </conditionalFormatting>
  <conditionalFormatting sqref="H78:H79">
    <cfRule type="containsText" dxfId="731" priority="227" operator="containsText" text="ntitulé">
      <formula>NOT(ISERROR(SEARCH("ntitulé",H78)))</formula>
    </cfRule>
    <cfRule type="containsBlanks" dxfId="730" priority="228">
      <formula>LEN(TRIM(H78))=0</formula>
    </cfRule>
  </conditionalFormatting>
  <conditionalFormatting sqref="H80">
    <cfRule type="containsText" dxfId="729" priority="225" operator="containsText" text="ntitulé">
      <formula>NOT(ISERROR(SEARCH("ntitulé",H80)))</formula>
    </cfRule>
    <cfRule type="containsBlanks" dxfId="728" priority="226">
      <formula>LEN(TRIM(H80))=0</formula>
    </cfRule>
  </conditionalFormatting>
  <conditionalFormatting sqref="J49:J50">
    <cfRule type="containsText" dxfId="727" priority="223" operator="containsText" text="ntitulé">
      <formula>NOT(ISERROR(SEARCH("ntitulé",J49)))</formula>
    </cfRule>
    <cfRule type="containsBlanks" dxfId="726" priority="224">
      <formula>LEN(TRIM(J49))=0</formula>
    </cfRule>
  </conditionalFormatting>
  <conditionalFormatting sqref="J52:J54">
    <cfRule type="containsText" dxfId="725" priority="221" operator="containsText" text="ntitulé">
      <formula>NOT(ISERROR(SEARCH("ntitulé",J52)))</formula>
    </cfRule>
    <cfRule type="containsBlanks" dxfId="724" priority="222">
      <formula>LEN(TRIM(J52))=0</formula>
    </cfRule>
  </conditionalFormatting>
  <conditionalFormatting sqref="J57:J64">
    <cfRule type="containsText" dxfId="723" priority="219" operator="containsText" text="ntitulé">
      <formula>NOT(ISERROR(SEARCH("ntitulé",J57)))</formula>
    </cfRule>
    <cfRule type="containsBlanks" dxfId="722" priority="220">
      <formula>LEN(TRIM(J57))=0</formula>
    </cfRule>
  </conditionalFormatting>
  <conditionalFormatting sqref="J66:J73">
    <cfRule type="containsText" dxfId="721" priority="217" operator="containsText" text="ntitulé">
      <formula>NOT(ISERROR(SEARCH("ntitulé",J66)))</formula>
    </cfRule>
    <cfRule type="containsBlanks" dxfId="720" priority="218">
      <formula>LEN(TRIM(J66))=0</formula>
    </cfRule>
  </conditionalFormatting>
  <conditionalFormatting sqref="J75:J76">
    <cfRule type="containsText" dxfId="719" priority="215" operator="containsText" text="ntitulé">
      <formula>NOT(ISERROR(SEARCH("ntitulé",J75)))</formula>
    </cfRule>
    <cfRule type="containsBlanks" dxfId="718" priority="216">
      <formula>LEN(TRIM(J75))=0</formula>
    </cfRule>
  </conditionalFormatting>
  <conditionalFormatting sqref="J78:J79">
    <cfRule type="containsText" dxfId="717" priority="213" operator="containsText" text="ntitulé">
      <formula>NOT(ISERROR(SEARCH("ntitulé",J78)))</formula>
    </cfRule>
    <cfRule type="containsBlanks" dxfId="716" priority="214">
      <formula>LEN(TRIM(J78))=0</formula>
    </cfRule>
  </conditionalFormatting>
  <conditionalFormatting sqref="J80">
    <cfRule type="containsText" dxfId="715" priority="211" operator="containsText" text="ntitulé">
      <formula>NOT(ISERROR(SEARCH("ntitulé",J80)))</formula>
    </cfRule>
    <cfRule type="containsBlanks" dxfId="714" priority="212">
      <formula>LEN(TRIM(J80))=0</formula>
    </cfRule>
  </conditionalFormatting>
  <conditionalFormatting sqref="B88:B89">
    <cfRule type="containsText" dxfId="713" priority="209" operator="containsText" text="ntitulé">
      <formula>NOT(ISERROR(SEARCH("ntitulé",B88)))</formula>
    </cfRule>
    <cfRule type="containsBlanks" dxfId="712" priority="210">
      <formula>LEN(TRIM(B88))=0</formula>
    </cfRule>
  </conditionalFormatting>
  <conditionalFormatting sqref="B91:B93">
    <cfRule type="containsText" dxfId="711" priority="207" operator="containsText" text="ntitulé">
      <formula>NOT(ISERROR(SEARCH("ntitulé",B91)))</formula>
    </cfRule>
    <cfRule type="containsBlanks" dxfId="710" priority="208">
      <formula>LEN(TRIM(B91))=0</formula>
    </cfRule>
  </conditionalFormatting>
  <conditionalFormatting sqref="B96:B103">
    <cfRule type="containsText" dxfId="709" priority="205" operator="containsText" text="ntitulé">
      <formula>NOT(ISERROR(SEARCH("ntitulé",B96)))</formula>
    </cfRule>
    <cfRule type="containsBlanks" dxfId="708" priority="206">
      <formula>LEN(TRIM(B96))=0</formula>
    </cfRule>
  </conditionalFormatting>
  <conditionalFormatting sqref="B105:B112">
    <cfRule type="containsText" dxfId="707" priority="203" operator="containsText" text="ntitulé">
      <formula>NOT(ISERROR(SEARCH("ntitulé",B105)))</formula>
    </cfRule>
    <cfRule type="containsBlanks" dxfId="706" priority="204">
      <formula>LEN(TRIM(B105))=0</formula>
    </cfRule>
  </conditionalFormatting>
  <conditionalFormatting sqref="B114:B115">
    <cfRule type="containsText" dxfId="705" priority="201" operator="containsText" text="ntitulé">
      <formula>NOT(ISERROR(SEARCH("ntitulé",B114)))</formula>
    </cfRule>
    <cfRule type="containsBlanks" dxfId="704" priority="202">
      <formula>LEN(TRIM(B114))=0</formula>
    </cfRule>
  </conditionalFormatting>
  <conditionalFormatting sqref="B117:B118">
    <cfRule type="containsText" dxfId="703" priority="199" operator="containsText" text="ntitulé">
      <formula>NOT(ISERROR(SEARCH("ntitulé",B117)))</formula>
    </cfRule>
    <cfRule type="containsBlanks" dxfId="702" priority="200">
      <formula>LEN(TRIM(B117))=0</formula>
    </cfRule>
  </conditionalFormatting>
  <conditionalFormatting sqref="B119">
    <cfRule type="containsText" dxfId="701" priority="197" operator="containsText" text="ntitulé">
      <formula>NOT(ISERROR(SEARCH("ntitulé",B119)))</formula>
    </cfRule>
    <cfRule type="containsBlanks" dxfId="700" priority="198">
      <formula>LEN(TRIM(B119))=0</formula>
    </cfRule>
  </conditionalFormatting>
  <conditionalFormatting sqref="D88:D89">
    <cfRule type="containsText" dxfId="699" priority="195" operator="containsText" text="ntitulé">
      <formula>NOT(ISERROR(SEARCH("ntitulé",D88)))</formula>
    </cfRule>
    <cfRule type="containsBlanks" dxfId="698" priority="196">
      <formula>LEN(TRIM(D88))=0</formula>
    </cfRule>
  </conditionalFormatting>
  <conditionalFormatting sqref="D91:D93">
    <cfRule type="containsText" dxfId="697" priority="193" operator="containsText" text="ntitulé">
      <formula>NOT(ISERROR(SEARCH("ntitulé",D91)))</formula>
    </cfRule>
    <cfRule type="containsBlanks" dxfId="696" priority="194">
      <formula>LEN(TRIM(D91))=0</formula>
    </cfRule>
  </conditionalFormatting>
  <conditionalFormatting sqref="D96:D103">
    <cfRule type="containsText" dxfId="695" priority="191" operator="containsText" text="ntitulé">
      <formula>NOT(ISERROR(SEARCH("ntitulé",D96)))</formula>
    </cfRule>
    <cfRule type="containsBlanks" dxfId="694" priority="192">
      <formula>LEN(TRIM(D96))=0</formula>
    </cfRule>
  </conditionalFormatting>
  <conditionalFormatting sqref="D105:D112">
    <cfRule type="containsText" dxfId="693" priority="189" operator="containsText" text="ntitulé">
      <formula>NOT(ISERROR(SEARCH("ntitulé",D105)))</formula>
    </cfRule>
    <cfRule type="containsBlanks" dxfId="692" priority="190">
      <formula>LEN(TRIM(D105))=0</formula>
    </cfRule>
  </conditionalFormatting>
  <conditionalFormatting sqref="D114:D115">
    <cfRule type="containsText" dxfId="691" priority="187" operator="containsText" text="ntitulé">
      <formula>NOT(ISERROR(SEARCH("ntitulé",D114)))</formula>
    </cfRule>
    <cfRule type="containsBlanks" dxfId="690" priority="188">
      <formula>LEN(TRIM(D114))=0</formula>
    </cfRule>
  </conditionalFormatting>
  <conditionalFormatting sqref="D117:D118">
    <cfRule type="containsText" dxfId="689" priority="185" operator="containsText" text="ntitulé">
      <formula>NOT(ISERROR(SEARCH("ntitulé",D117)))</formula>
    </cfRule>
    <cfRule type="containsBlanks" dxfId="688" priority="186">
      <formula>LEN(TRIM(D117))=0</formula>
    </cfRule>
  </conditionalFormatting>
  <conditionalFormatting sqref="D119">
    <cfRule type="containsText" dxfId="687" priority="183" operator="containsText" text="ntitulé">
      <formula>NOT(ISERROR(SEARCH("ntitulé",D119)))</formula>
    </cfRule>
    <cfRule type="containsBlanks" dxfId="686" priority="184">
      <formula>LEN(TRIM(D119))=0</formula>
    </cfRule>
  </conditionalFormatting>
  <conditionalFormatting sqref="F88:F89">
    <cfRule type="containsText" dxfId="685" priority="181" operator="containsText" text="ntitulé">
      <formula>NOT(ISERROR(SEARCH("ntitulé",F88)))</formula>
    </cfRule>
    <cfRule type="containsBlanks" dxfId="684" priority="182">
      <formula>LEN(TRIM(F88))=0</formula>
    </cfRule>
  </conditionalFormatting>
  <conditionalFormatting sqref="F91:F93">
    <cfRule type="containsText" dxfId="683" priority="179" operator="containsText" text="ntitulé">
      <formula>NOT(ISERROR(SEARCH("ntitulé",F91)))</formula>
    </cfRule>
    <cfRule type="containsBlanks" dxfId="682" priority="180">
      <formula>LEN(TRIM(F91))=0</formula>
    </cfRule>
  </conditionalFormatting>
  <conditionalFormatting sqref="F96:F103">
    <cfRule type="containsText" dxfId="681" priority="177" operator="containsText" text="ntitulé">
      <formula>NOT(ISERROR(SEARCH("ntitulé",F96)))</formula>
    </cfRule>
    <cfRule type="containsBlanks" dxfId="680" priority="178">
      <formula>LEN(TRIM(F96))=0</formula>
    </cfRule>
  </conditionalFormatting>
  <conditionalFormatting sqref="F105:F112">
    <cfRule type="containsText" dxfId="679" priority="175" operator="containsText" text="ntitulé">
      <formula>NOT(ISERROR(SEARCH("ntitulé",F105)))</formula>
    </cfRule>
    <cfRule type="containsBlanks" dxfId="678" priority="176">
      <formula>LEN(TRIM(F105))=0</formula>
    </cfRule>
  </conditionalFormatting>
  <conditionalFormatting sqref="F114:F115">
    <cfRule type="containsText" dxfId="677" priority="173" operator="containsText" text="ntitulé">
      <formula>NOT(ISERROR(SEARCH("ntitulé",F114)))</formula>
    </cfRule>
    <cfRule type="containsBlanks" dxfId="676" priority="174">
      <formula>LEN(TRIM(F114))=0</formula>
    </cfRule>
  </conditionalFormatting>
  <conditionalFormatting sqref="F117:F118">
    <cfRule type="containsText" dxfId="675" priority="171" operator="containsText" text="ntitulé">
      <formula>NOT(ISERROR(SEARCH("ntitulé",F117)))</formula>
    </cfRule>
    <cfRule type="containsBlanks" dxfId="674" priority="172">
      <formula>LEN(TRIM(F117))=0</formula>
    </cfRule>
  </conditionalFormatting>
  <conditionalFormatting sqref="F119">
    <cfRule type="containsText" dxfId="673" priority="169" operator="containsText" text="ntitulé">
      <formula>NOT(ISERROR(SEARCH("ntitulé",F119)))</formula>
    </cfRule>
    <cfRule type="containsBlanks" dxfId="672" priority="170">
      <formula>LEN(TRIM(F119))=0</formula>
    </cfRule>
  </conditionalFormatting>
  <conditionalFormatting sqref="H88:H89">
    <cfRule type="containsText" dxfId="671" priority="167" operator="containsText" text="ntitulé">
      <formula>NOT(ISERROR(SEARCH("ntitulé",H88)))</formula>
    </cfRule>
    <cfRule type="containsBlanks" dxfId="670" priority="168">
      <formula>LEN(TRIM(H88))=0</formula>
    </cfRule>
  </conditionalFormatting>
  <conditionalFormatting sqref="H91:H93">
    <cfRule type="containsText" dxfId="669" priority="165" operator="containsText" text="ntitulé">
      <formula>NOT(ISERROR(SEARCH("ntitulé",H91)))</formula>
    </cfRule>
    <cfRule type="containsBlanks" dxfId="668" priority="166">
      <formula>LEN(TRIM(H91))=0</formula>
    </cfRule>
  </conditionalFormatting>
  <conditionalFormatting sqref="H96:H103">
    <cfRule type="containsText" dxfId="667" priority="163" operator="containsText" text="ntitulé">
      <formula>NOT(ISERROR(SEARCH("ntitulé",H96)))</formula>
    </cfRule>
    <cfRule type="containsBlanks" dxfId="666" priority="164">
      <formula>LEN(TRIM(H96))=0</formula>
    </cfRule>
  </conditionalFormatting>
  <conditionalFormatting sqref="H105:H112">
    <cfRule type="containsText" dxfId="665" priority="161" operator="containsText" text="ntitulé">
      <formula>NOT(ISERROR(SEARCH("ntitulé",H105)))</formula>
    </cfRule>
    <cfRule type="containsBlanks" dxfId="664" priority="162">
      <formula>LEN(TRIM(H105))=0</formula>
    </cfRule>
  </conditionalFormatting>
  <conditionalFormatting sqref="H114:H115">
    <cfRule type="containsText" dxfId="663" priority="159" operator="containsText" text="ntitulé">
      <formula>NOT(ISERROR(SEARCH("ntitulé",H114)))</formula>
    </cfRule>
    <cfRule type="containsBlanks" dxfId="662" priority="160">
      <formula>LEN(TRIM(H114))=0</formula>
    </cfRule>
  </conditionalFormatting>
  <conditionalFormatting sqref="H117:H118">
    <cfRule type="containsText" dxfId="661" priority="157" operator="containsText" text="ntitulé">
      <formula>NOT(ISERROR(SEARCH("ntitulé",H117)))</formula>
    </cfRule>
    <cfRule type="containsBlanks" dxfId="660" priority="158">
      <formula>LEN(TRIM(H117))=0</formula>
    </cfRule>
  </conditionalFormatting>
  <conditionalFormatting sqref="H119">
    <cfRule type="containsText" dxfId="659" priority="155" operator="containsText" text="ntitulé">
      <formula>NOT(ISERROR(SEARCH("ntitulé",H119)))</formula>
    </cfRule>
    <cfRule type="containsBlanks" dxfId="658" priority="156">
      <formula>LEN(TRIM(H119))=0</formula>
    </cfRule>
  </conditionalFormatting>
  <conditionalFormatting sqref="J88:J89">
    <cfRule type="containsText" dxfId="657" priority="153" operator="containsText" text="ntitulé">
      <formula>NOT(ISERROR(SEARCH("ntitulé",J88)))</formula>
    </cfRule>
    <cfRule type="containsBlanks" dxfId="656" priority="154">
      <formula>LEN(TRIM(J88))=0</formula>
    </cfRule>
  </conditionalFormatting>
  <conditionalFormatting sqref="J91:J93">
    <cfRule type="containsText" dxfId="655" priority="151" operator="containsText" text="ntitulé">
      <formula>NOT(ISERROR(SEARCH("ntitulé",J91)))</formula>
    </cfRule>
    <cfRule type="containsBlanks" dxfId="654" priority="152">
      <formula>LEN(TRIM(J91))=0</formula>
    </cfRule>
  </conditionalFormatting>
  <conditionalFormatting sqref="J96:J103">
    <cfRule type="containsText" dxfId="653" priority="149" operator="containsText" text="ntitulé">
      <formula>NOT(ISERROR(SEARCH("ntitulé",J96)))</formula>
    </cfRule>
    <cfRule type="containsBlanks" dxfId="652" priority="150">
      <formula>LEN(TRIM(J96))=0</formula>
    </cfRule>
  </conditionalFormatting>
  <conditionalFormatting sqref="J105:J112">
    <cfRule type="containsText" dxfId="651" priority="147" operator="containsText" text="ntitulé">
      <formula>NOT(ISERROR(SEARCH("ntitulé",J105)))</formula>
    </cfRule>
    <cfRule type="containsBlanks" dxfId="650" priority="148">
      <formula>LEN(TRIM(J105))=0</formula>
    </cfRule>
  </conditionalFormatting>
  <conditionalFormatting sqref="J114:J115">
    <cfRule type="containsText" dxfId="649" priority="145" operator="containsText" text="ntitulé">
      <formula>NOT(ISERROR(SEARCH("ntitulé",J114)))</formula>
    </cfRule>
    <cfRule type="containsBlanks" dxfId="648" priority="146">
      <formula>LEN(TRIM(J114))=0</formula>
    </cfRule>
  </conditionalFormatting>
  <conditionalFormatting sqref="J117:J118">
    <cfRule type="containsText" dxfId="647" priority="143" operator="containsText" text="ntitulé">
      <formula>NOT(ISERROR(SEARCH("ntitulé",J117)))</formula>
    </cfRule>
    <cfRule type="containsBlanks" dxfId="646" priority="144">
      <formula>LEN(TRIM(J117))=0</formula>
    </cfRule>
  </conditionalFormatting>
  <conditionalFormatting sqref="J119">
    <cfRule type="containsText" dxfId="645" priority="141" operator="containsText" text="ntitulé">
      <formula>NOT(ISERROR(SEARCH("ntitulé",J119)))</formula>
    </cfRule>
    <cfRule type="containsBlanks" dxfId="644" priority="142">
      <formula>LEN(TRIM(J119))=0</formula>
    </cfRule>
  </conditionalFormatting>
  <conditionalFormatting sqref="B127:B128">
    <cfRule type="containsText" dxfId="643" priority="139" operator="containsText" text="ntitulé">
      <formula>NOT(ISERROR(SEARCH("ntitulé",B127)))</formula>
    </cfRule>
    <cfRule type="containsBlanks" dxfId="642" priority="140">
      <formula>LEN(TRIM(B127))=0</formula>
    </cfRule>
  </conditionalFormatting>
  <conditionalFormatting sqref="B130:B132">
    <cfRule type="containsText" dxfId="641" priority="137" operator="containsText" text="ntitulé">
      <formula>NOT(ISERROR(SEARCH("ntitulé",B130)))</formula>
    </cfRule>
    <cfRule type="containsBlanks" dxfId="640" priority="138">
      <formula>LEN(TRIM(B130))=0</formula>
    </cfRule>
  </conditionalFormatting>
  <conditionalFormatting sqref="B135:B142">
    <cfRule type="containsText" dxfId="639" priority="135" operator="containsText" text="ntitulé">
      <formula>NOT(ISERROR(SEARCH("ntitulé",B135)))</formula>
    </cfRule>
    <cfRule type="containsBlanks" dxfId="638" priority="136">
      <formula>LEN(TRIM(B135))=0</formula>
    </cfRule>
  </conditionalFormatting>
  <conditionalFormatting sqref="B144:B151">
    <cfRule type="containsText" dxfId="637" priority="133" operator="containsText" text="ntitulé">
      <formula>NOT(ISERROR(SEARCH("ntitulé",B144)))</formula>
    </cfRule>
    <cfRule type="containsBlanks" dxfId="636" priority="134">
      <formula>LEN(TRIM(B144))=0</formula>
    </cfRule>
  </conditionalFormatting>
  <conditionalFormatting sqref="B153:B154">
    <cfRule type="containsText" dxfId="635" priority="131" operator="containsText" text="ntitulé">
      <formula>NOT(ISERROR(SEARCH("ntitulé",B153)))</formula>
    </cfRule>
    <cfRule type="containsBlanks" dxfId="634" priority="132">
      <formula>LEN(TRIM(B153))=0</formula>
    </cfRule>
  </conditionalFormatting>
  <conditionalFormatting sqref="B156:B157">
    <cfRule type="containsText" dxfId="633" priority="129" operator="containsText" text="ntitulé">
      <formula>NOT(ISERROR(SEARCH("ntitulé",B156)))</formula>
    </cfRule>
    <cfRule type="containsBlanks" dxfId="632" priority="130">
      <formula>LEN(TRIM(B156))=0</formula>
    </cfRule>
  </conditionalFormatting>
  <conditionalFormatting sqref="B158">
    <cfRule type="containsText" dxfId="631" priority="127" operator="containsText" text="ntitulé">
      <formula>NOT(ISERROR(SEARCH("ntitulé",B158)))</formula>
    </cfRule>
    <cfRule type="containsBlanks" dxfId="630" priority="128">
      <formula>LEN(TRIM(B158))=0</formula>
    </cfRule>
  </conditionalFormatting>
  <conditionalFormatting sqref="D127:D128">
    <cfRule type="containsText" dxfId="629" priority="125" operator="containsText" text="ntitulé">
      <formula>NOT(ISERROR(SEARCH("ntitulé",D127)))</formula>
    </cfRule>
    <cfRule type="containsBlanks" dxfId="628" priority="126">
      <formula>LEN(TRIM(D127))=0</formula>
    </cfRule>
  </conditionalFormatting>
  <conditionalFormatting sqref="D130:D132">
    <cfRule type="containsText" dxfId="627" priority="123" operator="containsText" text="ntitulé">
      <formula>NOT(ISERROR(SEARCH("ntitulé",D130)))</formula>
    </cfRule>
    <cfRule type="containsBlanks" dxfId="626" priority="124">
      <formula>LEN(TRIM(D130))=0</formula>
    </cfRule>
  </conditionalFormatting>
  <conditionalFormatting sqref="D135:D142">
    <cfRule type="containsText" dxfId="625" priority="121" operator="containsText" text="ntitulé">
      <formula>NOT(ISERROR(SEARCH("ntitulé",D135)))</formula>
    </cfRule>
    <cfRule type="containsBlanks" dxfId="624" priority="122">
      <formula>LEN(TRIM(D135))=0</formula>
    </cfRule>
  </conditionalFormatting>
  <conditionalFormatting sqref="D144:D151">
    <cfRule type="containsText" dxfId="623" priority="119" operator="containsText" text="ntitulé">
      <formula>NOT(ISERROR(SEARCH("ntitulé",D144)))</formula>
    </cfRule>
    <cfRule type="containsBlanks" dxfId="622" priority="120">
      <formula>LEN(TRIM(D144))=0</formula>
    </cfRule>
  </conditionalFormatting>
  <conditionalFormatting sqref="D153:D154">
    <cfRule type="containsText" dxfId="621" priority="117" operator="containsText" text="ntitulé">
      <formula>NOT(ISERROR(SEARCH("ntitulé",D153)))</formula>
    </cfRule>
    <cfRule type="containsBlanks" dxfId="620" priority="118">
      <formula>LEN(TRIM(D153))=0</formula>
    </cfRule>
  </conditionalFormatting>
  <conditionalFormatting sqref="D156:D157">
    <cfRule type="containsText" dxfId="619" priority="115" operator="containsText" text="ntitulé">
      <formula>NOT(ISERROR(SEARCH("ntitulé",D156)))</formula>
    </cfRule>
    <cfRule type="containsBlanks" dxfId="618" priority="116">
      <formula>LEN(TRIM(D156))=0</formula>
    </cfRule>
  </conditionalFormatting>
  <conditionalFormatting sqref="D158">
    <cfRule type="containsText" dxfId="617" priority="113" operator="containsText" text="ntitulé">
      <formula>NOT(ISERROR(SEARCH("ntitulé",D158)))</formula>
    </cfRule>
    <cfRule type="containsBlanks" dxfId="616" priority="114">
      <formula>LEN(TRIM(D158))=0</formula>
    </cfRule>
  </conditionalFormatting>
  <conditionalFormatting sqref="F127:F128">
    <cfRule type="containsText" dxfId="615" priority="111" operator="containsText" text="ntitulé">
      <formula>NOT(ISERROR(SEARCH("ntitulé",F127)))</formula>
    </cfRule>
    <cfRule type="containsBlanks" dxfId="614" priority="112">
      <formula>LEN(TRIM(F127))=0</formula>
    </cfRule>
  </conditionalFormatting>
  <conditionalFormatting sqref="F130:F132">
    <cfRule type="containsText" dxfId="613" priority="109" operator="containsText" text="ntitulé">
      <formula>NOT(ISERROR(SEARCH("ntitulé",F130)))</formula>
    </cfRule>
    <cfRule type="containsBlanks" dxfId="612" priority="110">
      <formula>LEN(TRIM(F130))=0</formula>
    </cfRule>
  </conditionalFormatting>
  <conditionalFormatting sqref="F135:F142">
    <cfRule type="containsText" dxfId="611" priority="107" operator="containsText" text="ntitulé">
      <formula>NOT(ISERROR(SEARCH("ntitulé",F135)))</formula>
    </cfRule>
    <cfRule type="containsBlanks" dxfId="610" priority="108">
      <formula>LEN(TRIM(F135))=0</formula>
    </cfRule>
  </conditionalFormatting>
  <conditionalFormatting sqref="F144:F151">
    <cfRule type="containsText" dxfId="609" priority="105" operator="containsText" text="ntitulé">
      <formula>NOT(ISERROR(SEARCH("ntitulé",F144)))</formula>
    </cfRule>
    <cfRule type="containsBlanks" dxfId="608" priority="106">
      <formula>LEN(TRIM(F144))=0</formula>
    </cfRule>
  </conditionalFormatting>
  <conditionalFormatting sqref="F153:F154">
    <cfRule type="containsText" dxfId="607" priority="103" operator="containsText" text="ntitulé">
      <formula>NOT(ISERROR(SEARCH("ntitulé",F153)))</formula>
    </cfRule>
    <cfRule type="containsBlanks" dxfId="606" priority="104">
      <formula>LEN(TRIM(F153))=0</formula>
    </cfRule>
  </conditionalFormatting>
  <conditionalFormatting sqref="F156:F157">
    <cfRule type="containsText" dxfId="605" priority="101" operator="containsText" text="ntitulé">
      <formula>NOT(ISERROR(SEARCH("ntitulé",F156)))</formula>
    </cfRule>
    <cfRule type="containsBlanks" dxfId="604" priority="102">
      <formula>LEN(TRIM(F156))=0</formula>
    </cfRule>
  </conditionalFormatting>
  <conditionalFormatting sqref="F158">
    <cfRule type="containsText" dxfId="603" priority="99" operator="containsText" text="ntitulé">
      <formula>NOT(ISERROR(SEARCH("ntitulé",F158)))</formula>
    </cfRule>
    <cfRule type="containsBlanks" dxfId="602" priority="100">
      <formula>LEN(TRIM(F158))=0</formula>
    </cfRule>
  </conditionalFormatting>
  <conditionalFormatting sqref="H127:H128">
    <cfRule type="containsText" dxfId="601" priority="97" operator="containsText" text="ntitulé">
      <formula>NOT(ISERROR(SEARCH("ntitulé",H127)))</formula>
    </cfRule>
    <cfRule type="containsBlanks" dxfId="600" priority="98">
      <formula>LEN(TRIM(H127))=0</formula>
    </cfRule>
  </conditionalFormatting>
  <conditionalFormatting sqref="H130:H132">
    <cfRule type="containsText" dxfId="599" priority="95" operator="containsText" text="ntitulé">
      <formula>NOT(ISERROR(SEARCH("ntitulé",H130)))</formula>
    </cfRule>
    <cfRule type="containsBlanks" dxfId="598" priority="96">
      <formula>LEN(TRIM(H130))=0</formula>
    </cfRule>
  </conditionalFormatting>
  <conditionalFormatting sqref="H135:H142">
    <cfRule type="containsText" dxfId="597" priority="93" operator="containsText" text="ntitulé">
      <formula>NOT(ISERROR(SEARCH("ntitulé",H135)))</formula>
    </cfRule>
    <cfRule type="containsBlanks" dxfId="596" priority="94">
      <formula>LEN(TRIM(H135))=0</formula>
    </cfRule>
  </conditionalFormatting>
  <conditionalFormatting sqref="H144:H151">
    <cfRule type="containsText" dxfId="595" priority="91" operator="containsText" text="ntitulé">
      <formula>NOT(ISERROR(SEARCH("ntitulé",H144)))</formula>
    </cfRule>
    <cfRule type="containsBlanks" dxfId="594" priority="92">
      <formula>LEN(TRIM(H144))=0</formula>
    </cfRule>
  </conditionalFormatting>
  <conditionalFormatting sqref="H153:H154">
    <cfRule type="containsText" dxfId="593" priority="89" operator="containsText" text="ntitulé">
      <formula>NOT(ISERROR(SEARCH("ntitulé",H153)))</formula>
    </cfRule>
    <cfRule type="containsBlanks" dxfId="592" priority="90">
      <formula>LEN(TRIM(H153))=0</formula>
    </cfRule>
  </conditionalFormatting>
  <conditionalFormatting sqref="H156:H157">
    <cfRule type="containsText" dxfId="591" priority="87" operator="containsText" text="ntitulé">
      <formula>NOT(ISERROR(SEARCH("ntitulé",H156)))</formula>
    </cfRule>
    <cfRule type="containsBlanks" dxfId="590" priority="88">
      <formula>LEN(TRIM(H156))=0</formula>
    </cfRule>
  </conditionalFormatting>
  <conditionalFormatting sqref="H158">
    <cfRule type="containsText" dxfId="589" priority="85" operator="containsText" text="ntitulé">
      <formula>NOT(ISERROR(SEARCH("ntitulé",H158)))</formula>
    </cfRule>
    <cfRule type="containsBlanks" dxfId="588" priority="86">
      <formula>LEN(TRIM(H158))=0</formula>
    </cfRule>
  </conditionalFormatting>
  <conditionalFormatting sqref="J127:J128">
    <cfRule type="containsText" dxfId="587" priority="83" operator="containsText" text="ntitulé">
      <formula>NOT(ISERROR(SEARCH("ntitulé",J127)))</formula>
    </cfRule>
    <cfRule type="containsBlanks" dxfId="586" priority="84">
      <formula>LEN(TRIM(J127))=0</formula>
    </cfRule>
  </conditionalFormatting>
  <conditionalFormatting sqref="J130:J132">
    <cfRule type="containsText" dxfId="585" priority="81" operator="containsText" text="ntitulé">
      <formula>NOT(ISERROR(SEARCH("ntitulé",J130)))</formula>
    </cfRule>
    <cfRule type="containsBlanks" dxfId="584" priority="82">
      <formula>LEN(TRIM(J130))=0</formula>
    </cfRule>
  </conditionalFormatting>
  <conditionalFormatting sqref="J135:J142">
    <cfRule type="containsText" dxfId="583" priority="79" operator="containsText" text="ntitulé">
      <formula>NOT(ISERROR(SEARCH("ntitulé",J135)))</formula>
    </cfRule>
    <cfRule type="containsBlanks" dxfId="582" priority="80">
      <formula>LEN(TRIM(J135))=0</formula>
    </cfRule>
  </conditionalFormatting>
  <conditionalFormatting sqref="J144:J151">
    <cfRule type="containsText" dxfId="581" priority="77" operator="containsText" text="ntitulé">
      <formula>NOT(ISERROR(SEARCH("ntitulé",J144)))</formula>
    </cfRule>
    <cfRule type="containsBlanks" dxfId="580" priority="78">
      <formula>LEN(TRIM(J144))=0</formula>
    </cfRule>
  </conditionalFormatting>
  <conditionalFormatting sqref="J153:J154">
    <cfRule type="containsText" dxfId="579" priority="75" operator="containsText" text="ntitulé">
      <formula>NOT(ISERROR(SEARCH("ntitulé",J153)))</formula>
    </cfRule>
    <cfRule type="containsBlanks" dxfId="578" priority="76">
      <formula>LEN(TRIM(J153))=0</formula>
    </cfRule>
  </conditionalFormatting>
  <conditionalFormatting sqref="J156:J157">
    <cfRule type="containsText" dxfId="577" priority="73" operator="containsText" text="ntitulé">
      <formula>NOT(ISERROR(SEARCH("ntitulé",J156)))</formula>
    </cfRule>
    <cfRule type="containsBlanks" dxfId="576" priority="74">
      <formula>LEN(TRIM(J156))=0</formula>
    </cfRule>
  </conditionalFormatting>
  <conditionalFormatting sqref="J158">
    <cfRule type="containsText" dxfId="575" priority="71" operator="containsText" text="ntitulé">
      <formula>NOT(ISERROR(SEARCH("ntitulé",J158)))</formula>
    </cfRule>
    <cfRule type="containsBlanks" dxfId="574" priority="72">
      <formula>LEN(TRIM(J158))=0</formula>
    </cfRule>
  </conditionalFormatting>
  <conditionalFormatting sqref="B166:B167">
    <cfRule type="containsText" dxfId="573" priority="69" operator="containsText" text="ntitulé">
      <formula>NOT(ISERROR(SEARCH("ntitulé",B166)))</formula>
    </cfRule>
    <cfRule type="containsBlanks" dxfId="572" priority="70">
      <formula>LEN(TRIM(B166))=0</formula>
    </cfRule>
  </conditionalFormatting>
  <conditionalFormatting sqref="B169:B171">
    <cfRule type="containsText" dxfId="571" priority="67" operator="containsText" text="ntitulé">
      <formula>NOT(ISERROR(SEARCH("ntitulé",B169)))</formula>
    </cfRule>
    <cfRule type="containsBlanks" dxfId="570" priority="68">
      <formula>LEN(TRIM(B169))=0</formula>
    </cfRule>
  </conditionalFormatting>
  <conditionalFormatting sqref="B174:B181">
    <cfRule type="containsText" dxfId="569" priority="65" operator="containsText" text="ntitulé">
      <formula>NOT(ISERROR(SEARCH("ntitulé",B174)))</formula>
    </cfRule>
    <cfRule type="containsBlanks" dxfId="568" priority="66">
      <formula>LEN(TRIM(B174))=0</formula>
    </cfRule>
  </conditionalFormatting>
  <conditionalFormatting sqref="B183:B190">
    <cfRule type="containsText" dxfId="567" priority="63" operator="containsText" text="ntitulé">
      <formula>NOT(ISERROR(SEARCH("ntitulé",B183)))</formula>
    </cfRule>
    <cfRule type="containsBlanks" dxfId="566" priority="64">
      <formula>LEN(TRIM(B183))=0</formula>
    </cfRule>
  </conditionalFormatting>
  <conditionalFormatting sqref="B192:B193">
    <cfRule type="containsText" dxfId="565" priority="61" operator="containsText" text="ntitulé">
      <formula>NOT(ISERROR(SEARCH("ntitulé",B192)))</formula>
    </cfRule>
    <cfRule type="containsBlanks" dxfId="564" priority="62">
      <formula>LEN(TRIM(B192))=0</formula>
    </cfRule>
  </conditionalFormatting>
  <conditionalFormatting sqref="B195:B196">
    <cfRule type="containsText" dxfId="563" priority="59" operator="containsText" text="ntitulé">
      <formula>NOT(ISERROR(SEARCH("ntitulé",B195)))</formula>
    </cfRule>
    <cfRule type="containsBlanks" dxfId="562" priority="60">
      <formula>LEN(TRIM(B195))=0</formula>
    </cfRule>
  </conditionalFormatting>
  <conditionalFormatting sqref="B197">
    <cfRule type="containsText" dxfId="561" priority="57" operator="containsText" text="ntitulé">
      <formula>NOT(ISERROR(SEARCH("ntitulé",B197)))</formula>
    </cfRule>
    <cfRule type="containsBlanks" dxfId="560" priority="58">
      <formula>LEN(TRIM(B197))=0</formula>
    </cfRule>
  </conditionalFormatting>
  <conditionalFormatting sqref="D166:D167">
    <cfRule type="containsText" dxfId="559" priority="55" operator="containsText" text="ntitulé">
      <formula>NOT(ISERROR(SEARCH("ntitulé",D166)))</formula>
    </cfRule>
    <cfRule type="containsBlanks" dxfId="558" priority="56">
      <formula>LEN(TRIM(D166))=0</formula>
    </cfRule>
  </conditionalFormatting>
  <conditionalFormatting sqref="D169:D171">
    <cfRule type="containsText" dxfId="557" priority="53" operator="containsText" text="ntitulé">
      <formula>NOT(ISERROR(SEARCH("ntitulé",D169)))</formula>
    </cfRule>
    <cfRule type="containsBlanks" dxfId="556" priority="54">
      <formula>LEN(TRIM(D169))=0</formula>
    </cfRule>
  </conditionalFormatting>
  <conditionalFormatting sqref="D174:D181">
    <cfRule type="containsText" dxfId="555" priority="51" operator="containsText" text="ntitulé">
      <formula>NOT(ISERROR(SEARCH("ntitulé",D174)))</formula>
    </cfRule>
    <cfRule type="containsBlanks" dxfId="554" priority="52">
      <formula>LEN(TRIM(D174))=0</formula>
    </cfRule>
  </conditionalFormatting>
  <conditionalFormatting sqref="D183:D190">
    <cfRule type="containsText" dxfId="553" priority="49" operator="containsText" text="ntitulé">
      <formula>NOT(ISERROR(SEARCH("ntitulé",D183)))</formula>
    </cfRule>
    <cfRule type="containsBlanks" dxfId="552" priority="50">
      <formula>LEN(TRIM(D183))=0</formula>
    </cfRule>
  </conditionalFormatting>
  <conditionalFormatting sqref="D192:D193">
    <cfRule type="containsText" dxfId="551" priority="47" operator="containsText" text="ntitulé">
      <formula>NOT(ISERROR(SEARCH("ntitulé",D192)))</formula>
    </cfRule>
    <cfRule type="containsBlanks" dxfId="550" priority="48">
      <formula>LEN(TRIM(D192))=0</formula>
    </cfRule>
  </conditionalFormatting>
  <conditionalFormatting sqref="D195:D196">
    <cfRule type="containsText" dxfId="549" priority="45" operator="containsText" text="ntitulé">
      <formula>NOT(ISERROR(SEARCH("ntitulé",D195)))</formula>
    </cfRule>
    <cfRule type="containsBlanks" dxfId="548" priority="46">
      <formula>LEN(TRIM(D195))=0</formula>
    </cfRule>
  </conditionalFormatting>
  <conditionalFormatting sqref="D197">
    <cfRule type="containsText" dxfId="547" priority="43" operator="containsText" text="ntitulé">
      <formula>NOT(ISERROR(SEARCH("ntitulé",D197)))</formula>
    </cfRule>
    <cfRule type="containsBlanks" dxfId="546" priority="44">
      <formula>LEN(TRIM(D197))=0</formula>
    </cfRule>
  </conditionalFormatting>
  <conditionalFormatting sqref="F166:F167">
    <cfRule type="containsText" dxfId="545" priority="41" operator="containsText" text="ntitulé">
      <formula>NOT(ISERROR(SEARCH("ntitulé",F166)))</formula>
    </cfRule>
    <cfRule type="containsBlanks" dxfId="544" priority="42">
      <formula>LEN(TRIM(F166))=0</formula>
    </cfRule>
  </conditionalFormatting>
  <conditionalFormatting sqref="F169:F171">
    <cfRule type="containsText" dxfId="543" priority="39" operator="containsText" text="ntitulé">
      <formula>NOT(ISERROR(SEARCH("ntitulé",F169)))</formula>
    </cfRule>
    <cfRule type="containsBlanks" dxfId="542" priority="40">
      <formula>LEN(TRIM(F169))=0</formula>
    </cfRule>
  </conditionalFormatting>
  <conditionalFormatting sqref="F174:F181">
    <cfRule type="containsText" dxfId="541" priority="37" operator="containsText" text="ntitulé">
      <formula>NOT(ISERROR(SEARCH("ntitulé",F174)))</formula>
    </cfRule>
    <cfRule type="containsBlanks" dxfId="540" priority="38">
      <formula>LEN(TRIM(F174))=0</formula>
    </cfRule>
  </conditionalFormatting>
  <conditionalFormatting sqref="F183:F190">
    <cfRule type="containsText" dxfId="539" priority="35" operator="containsText" text="ntitulé">
      <formula>NOT(ISERROR(SEARCH("ntitulé",F183)))</formula>
    </cfRule>
    <cfRule type="containsBlanks" dxfId="538" priority="36">
      <formula>LEN(TRIM(F183))=0</formula>
    </cfRule>
  </conditionalFormatting>
  <conditionalFormatting sqref="F192:F193">
    <cfRule type="containsText" dxfId="537" priority="33" operator="containsText" text="ntitulé">
      <formula>NOT(ISERROR(SEARCH("ntitulé",F192)))</formula>
    </cfRule>
    <cfRule type="containsBlanks" dxfId="536" priority="34">
      <formula>LEN(TRIM(F192))=0</formula>
    </cfRule>
  </conditionalFormatting>
  <conditionalFormatting sqref="F195:F196">
    <cfRule type="containsText" dxfId="535" priority="31" operator="containsText" text="ntitulé">
      <formula>NOT(ISERROR(SEARCH("ntitulé",F195)))</formula>
    </cfRule>
    <cfRule type="containsBlanks" dxfId="534" priority="32">
      <formula>LEN(TRIM(F195))=0</formula>
    </cfRule>
  </conditionalFormatting>
  <conditionalFormatting sqref="F197">
    <cfRule type="containsText" dxfId="533" priority="29" operator="containsText" text="ntitulé">
      <formula>NOT(ISERROR(SEARCH("ntitulé",F197)))</formula>
    </cfRule>
    <cfRule type="containsBlanks" dxfId="532" priority="30">
      <formula>LEN(TRIM(F197))=0</formula>
    </cfRule>
  </conditionalFormatting>
  <conditionalFormatting sqref="H166:H167">
    <cfRule type="containsText" dxfId="531" priority="27" operator="containsText" text="ntitulé">
      <formula>NOT(ISERROR(SEARCH("ntitulé",H166)))</formula>
    </cfRule>
    <cfRule type="containsBlanks" dxfId="530" priority="28">
      <formula>LEN(TRIM(H166))=0</formula>
    </cfRule>
  </conditionalFormatting>
  <conditionalFormatting sqref="H169:H171">
    <cfRule type="containsText" dxfId="529" priority="25" operator="containsText" text="ntitulé">
      <formula>NOT(ISERROR(SEARCH("ntitulé",H169)))</formula>
    </cfRule>
    <cfRule type="containsBlanks" dxfId="528" priority="26">
      <formula>LEN(TRIM(H169))=0</formula>
    </cfRule>
  </conditionalFormatting>
  <conditionalFormatting sqref="H174:H181">
    <cfRule type="containsText" dxfId="527" priority="23" operator="containsText" text="ntitulé">
      <formula>NOT(ISERROR(SEARCH("ntitulé",H174)))</formula>
    </cfRule>
    <cfRule type="containsBlanks" dxfId="526" priority="24">
      <formula>LEN(TRIM(H174))=0</formula>
    </cfRule>
  </conditionalFormatting>
  <conditionalFormatting sqref="H183:H190">
    <cfRule type="containsText" dxfId="525" priority="21" operator="containsText" text="ntitulé">
      <formula>NOT(ISERROR(SEARCH("ntitulé",H183)))</formula>
    </cfRule>
    <cfRule type="containsBlanks" dxfId="524" priority="22">
      <formula>LEN(TRIM(H183))=0</formula>
    </cfRule>
  </conditionalFormatting>
  <conditionalFormatting sqref="H192:H193">
    <cfRule type="containsText" dxfId="523" priority="19" operator="containsText" text="ntitulé">
      <formula>NOT(ISERROR(SEARCH("ntitulé",H192)))</formula>
    </cfRule>
    <cfRule type="containsBlanks" dxfId="522" priority="20">
      <formula>LEN(TRIM(H192))=0</formula>
    </cfRule>
  </conditionalFormatting>
  <conditionalFormatting sqref="H195:H196">
    <cfRule type="containsText" dxfId="521" priority="17" operator="containsText" text="ntitulé">
      <formula>NOT(ISERROR(SEARCH("ntitulé",H195)))</formula>
    </cfRule>
    <cfRule type="containsBlanks" dxfId="520" priority="18">
      <formula>LEN(TRIM(H195))=0</formula>
    </cfRule>
  </conditionalFormatting>
  <conditionalFormatting sqref="H197">
    <cfRule type="containsText" dxfId="519" priority="15" operator="containsText" text="ntitulé">
      <formula>NOT(ISERROR(SEARCH("ntitulé",H197)))</formula>
    </cfRule>
    <cfRule type="containsBlanks" dxfId="518" priority="16">
      <formula>LEN(TRIM(H197))=0</formula>
    </cfRule>
  </conditionalFormatting>
  <conditionalFormatting sqref="J166:J167">
    <cfRule type="containsText" dxfId="517" priority="13" operator="containsText" text="ntitulé">
      <formula>NOT(ISERROR(SEARCH("ntitulé",J166)))</formula>
    </cfRule>
    <cfRule type="containsBlanks" dxfId="516" priority="14">
      <formula>LEN(TRIM(J166))=0</formula>
    </cfRule>
  </conditionalFormatting>
  <conditionalFormatting sqref="J169:J171">
    <cfRule type="containsText" dxfId="515" priority="11" operator="containsText" text="ntitulé">
      <formula>NOT(ISERROR(SEARCH("ntitulé",J169)))</formula>
    </cfRule>
    <cfRule type="containsBlanks" dxfId="514" priority="12">
      <formula>LEN(TRIM(J169))=0</formula>
    </cfRule>
  </conditionalFormatting>
  <conditionalFormatting sqref="J174:J181">
    <cfRule type="containsText" dxfId="513" priority="9" operator="containsText" text="ntitulé">
      <formula>NOT(ISERROR(SEARCH("ntitulé",J174)))</formula>
    </cfRule>
    <cfRule type="containsBlanks" dxfId="512" priority="10">
      <formula>LEN(TRIM(J174))=0</formula>
    </cfRule>
  </conditionalFormatting>
  <conditionalFormatting sqref="J183:J190">
    <cfRule type="containsText" dxfId="511" priority="7" operator="containsText" text="ntitulé">
      <formula>NOT(ISERROR(SEARCH("ntitulé",J183)))</formula>
    </cfRule>
    <cfRule type="containsBlanks" dxfId="510" priority="8">
      <formula>LEN(TRIM(J183))=0</formula>
    </cfRule>
  </conditionalFormatting>
  <conditionalFormatting sqref="J192:J193">
    <cfRule type="containsText" dxfId="509" priority="5" operator="containsText" text="ntitulé">
      <formula>NOT(ISERROR(SEARCH("ntitulé",J192)))</formula>
    </cfRule>
    <cfRule type="containsBlanks" dxfId="508" priority="6">
      <formula>LEN(TRIM(J192))=0</formula>
    </cfRule>
  </conditionalFormatting>
  <conditionalFormatting sqref="J195:J196">
    <cfRule type="containsText" dxfId="507" priority="3" operator="containsText" text="ntitulé">
      <formula>NOT(ISERROR(SEARCH("ntitulé",J195)))</formula>
    </cfRule>
    <cfRule type="containsBlanks" dxfId="506" priority="4">
      <formula>LEN(TRIM(J195))=0</formula>
    </cfRule>
  </conditionalFormatting>
  <conditionalFormatting sqref="J197">
    <cfRule type="containsText" dxfId="505" priority="1" operator="containsText" text="ntitulé">
      <formula>NOT(ISERROR(SEARCH("ntitulé",J197)))</formula>
    </cfRule>
    <cfRule type="containsBlanks" dxfId="504" priority="2">
      <formula>LEN(TRIM(J197))=0</formula>
    </cfRule>
  </conditionalFormatting>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68"/>
  <sheetViews>
    <sheetView topLeftCell="A40" workbookViewId="0">
      <selection activeCell="F78" sqref="F78"/>
    </sheetView>
  </sheetViews>
  <sheetFormatPr baseColWidth="10" defaultColWidth="8.85546875" defaultRowHeight="15" x14ac:dyDescent="0.3"/>
  <cols>
    <col min="1" max="1" width="49.42578125" style="1" bestFit="1" customWidth="1"/>
    <col min="2" max="2" width="16.7109375" style="1" customWidth="1"/>
    <col min="3" max="3" width="5.7109375" style="1" customWidth="1"/>
    <col min="4" max="4" width="16.7109375" style="1" customWidth="1"/>
    <col min="5" max="5" width="5.7109375" style="1" customWidth="1"/>
    <col min="6" max="6" width="16.7109375" style="1" customWidth="1"/>
    <col min="7" max="7" width="5.7109375" style="1" customWidth="1"/>
    <col min="8" max="8" width="16.7109375" style="1" customWidth="1"/>
    <col min="9" max="9" width="5.7109375" style="1" customWidth="1"/>
    <col min="10" max="10" width="16.7109375" style="1" customWidth="1"/>
    <col min="11" max="11" width="5.7109375" style="1" customWidth="1"/>
    <col min="12" max="16384" width="8.85546875" style="1"/>
  </cols>
  <sheetData>
    <row r="3" spans="1:11" ht="29.45" customHeight="1" x14ac:dyDescent="0.3">
      <c r="A3" s="36" t="str">
        <f>TAB00!B39&amp;" : "&amp;TAB00!C39</f>
        <v>TAB2 : Synthèse du revenu autorisé par tarif et par niveau de tension</v>
      </c>
      <c r="B3" s="17"/>
      <c r="C3" s="17"/>
      <c r="D3" s="17"/>
      <c r="E3" s="17"/>
      <c r="F3" s="17"/>
      <c r="G3" s="17"/>
      <c r="H3" s="17"/>
      <c r="I3" s="17"/>
      <c r="J3" s="17"/>
      <c r="K3" s="17"/>
    </row>
    <row r="5" spans="1:11" ht="25.15" customHeight="1" x14ac:dyDescent="0.35">
      <c r="A5" s="293" t="s">
        <v>40</v>
      </c>
      <c r="B5" s="293"/>
      <c r="C5" s="293"/>
      <c r="D5" s="293"/>
      <c r="E5" s="293"/>
      <c r="F5" s="293"/>
      <c r="G5" s="293"/>
      <c r="H5" s="293"/>
      <c r="I5" s="293"/>
      <c r="J5" s="293"/>
      <c r="K5" s="290"/>
    </row>
    <row r="6" spans="1:11" s="6" customFormat="1" ht="14.45" customHeight="1" x14ac:dyDescent="0.3">
      <c r="A6" s="296" t="s">
        <v>0</v>
      </c>
      <c r="B6" s="294" t="s">
        <v>20</v>
      </c>
      <c r="C6" s="295"/>
      <c r="D6" s="297" t="s">
        <v>5</v>
      </c>
      <c r="E6" s="298"/>
      <c r="F6" s="297" t="s">
        <v>6</v>
      </c>
      <c r="G6" s="298"/>
      <c r="H6" s="297" t="s">
        <v>7</v>
      </c>
      <c r="I6" s="298"/>
      <c r="J6" s="297" t="s">
        <v>8</v>
      </c>
      <c r="K6" s="299"/>
    </row>
    <row r="7" spans="1:11" s="6" customFormat="1" ht="14.45" customHeight="1" x14ac:dyDescent="0.3">
      <c r="A7" s="296"/>
      <c r="B7" s="8" t="s">
        <v>9</v>
      </c>
      <c r="C7" s="8" t="s">
        <v>10</v>
      </c>
      <c r="D7" s="8" t="s">
        <v>9</v>
      </c>
      <c r="E7" s="8" t="s">
        <v>10</v>
      </c>
      <c r="F7" s="8" t="s">
        <v>9</v>
      </c>
      <c r="G7" s="8" t="s">
        <v>10</v>
      </c>
      <c r="H7" s="8" t="s">
        <v>9</v>
      </c>
      <c r="I7" s="8" t="s">
        <v>10</v>
      </c>
      <c r="J7" s="8" t="s">
        <v>9</v>
      </c>
      <c r="K7" s="18" t="s">
        <v>10</v>
      </c>
    </row>
    <row r="8" spans="1:11" s="6" customFormat="1" ht="14.45" customHeight="1" x14ac:dyDescent="0.3">
      <c r="A8" s="56" t="s">
        <v>148</v>
      </c>
      <c r="B8" s="9">
        <f>B16-SUM(B9:B10,B14:B15)</f>
        <v>0</v>
      </c>
      <c r="C8" s="14">
        <f t="shared" ref="C8:C16" si="0">IFERROR(B8/$B$16,0)</f>
        <v>0</v>
      </c>
      <c r="D8" s="9">
        <f>D16-SUM(D9:D10,D14:D15)</f>
        <v>0</v>
      </c>
      <c r="E8" s="14">
        <f t="shared" ref="E8:E14" si="1">IFERROR(D8/$B8,0)</f>
        <v>0</v>
      </c>
      <c r="F8" s="9">
        <f>F16-SUM(F9:F10,F14:F15)</f>
        <v>0</v>
      </c>
      <c r="G8" s="14">
        <f t="shared" ref="G8:G14" si="2">IFERROR(F8/$B8,0)</f>
        <v>0</v>
      </c>
      <c r="H8" s="9">
        <f>H16-SUM(H9:H10,H14:H15)</f>
        <v>0</v>
      </c>
      <c r="I8" s="14">
        <f t="shared" ref="I8:I16" si="3">IFERROR(H8/$B8,0)</f>
        <v>0</v>
      </c>
      <c r="J8" s="9">
        <f>J16-SUM(J9:J10,J14:J15)</f>
        <v>0</v>
      </c>
      <c r="K8" s="14">
        <f t="shared" ref="K8:K16" si="4">IFERROR(J8/$B8,0)</f>
        <v>0</v>
      </c>
    </row>
    <row r="9" spans="1:11" s="6" customFormat="1" ht="14.45" customHeight="1" x14ac:dyDescent="0.3">
      <c r="A9" s="56" t="s">
        <v>151</v>
      </c>
      <c r="B9" s="9">
        <f>SUM('TAB1'!B12,'TAB1'!B26,'TAB1'!B40)</f>
        <v>0</v>
      </c>
      <c r="C9" s="14">
        <f t="shared" si="0"/>
        <v>0</v>
      </c>
      <c r="D9" s="9">
        <f>SUM('TAB1'!D12,'TAB1'!D26,'TAB1'!D40)</f>
        <v>0</v>
      </c>
      <c r="E9" s="14">
        <f t="shared" si="1"/>
        <v>0</v>
      </c>
      <c r="F9" s="9">
        <f>SUM('TAB1'!F12,'TAB1'!F26,'TAB1'!F40)</f>
        <v>0</v>
      </c>
      <c r="G9" s="14">
        <f t="shared" si="2"/>
        <v>0</v>
      </c>
      <c r="H9" s="9">
        <f>SUM('TAB1'!H12,'TAB1'!H26,'TAB1'!H40)</f>
        <v>0</v>
      </c>
      <c r="I9" s="14">
        <f t="shared" si="3"/>
        <v>0</v>
      </c>
      <c r="J9" s="9">
        <f>SUM('TAB1'!J12,'TAB1'!J26,'TAB1'!J40)</f>
        <v>0</v>
      </c>
      <c r="K9" s="14">
        <f t="shared" si="4"/>
        <v>0</v>
      </c>
    </row>
    <row r="10" spans="1:11" s="6" customFormat="1" ht="14.45" customHeight="1" x14ac:dyDescent="0.3">
      <c r="A10" s="56" t="s">
        <v>149</v>
      </c>
      <c r="B10" s="9">
        <f>SUM(B11:B13)</f>
        <v>0</v>
      </c>
      <c r="C10" s="14">
        <f t="shared" si="0"/>
        <v>0</v>
      </c>
      <c r="D10" s="9">
        <f>SUM(D11:D13)</f>
        <v>0</v>
      </c>
      <c r="E10" s="14">
        <f t="shared" si="1"/>
        <v>0</v>
      </c>
      <c r="F10" s="9">
        <f>SUM(F11:F13)</f>
        <v>0</v>
      </c>
      <c r="G10" s="14">
        <f t="shared" si="2"/>
        <v>0</v>
      </c>
      <c r="H10" s="9">
        <f>SUM(H11:H13)</f>
        <v>0</v>
      </c>
      <c r="I10" s="14">
        <f t="shared" si="3"/>
        <v>0</v>
      </c>
      <c r="J10" s="9">
        <f>SUM(J11:J13)</f>
        <v>0</v>
      </c>
      <c r="K10" s="14">
        <f t="shared" si="4"/>
        <v>0</v>
      </c>
    </row>
    <row r="11" spans="1:11" s="6" customFormat="1" ht="14.45" customHeight="1" x14ac:dyDescent="0.3">
      <c r="A11" s="57" t="s">
        <v>4</v>
      </c>
      <c r="B11" s="9">
        <f>'TAB1'!B21</f>
        <v>0</v>
      </c>
      <c r="C11" s="14">
        <f t="shared" si="0"/>
        <v>0</v>
      </c>
      <c r="D11" s="9">
        <f>'TAB1'!D21</f>
        <v>0</v>
      </c>
      <c r="E11" s="14">
        <f t="shared" si="1"/>
        <v>0</v>
      </c>
      <c r="F11" s="9">
        <f>'TAB1'!F21</f>
        <v>0</v>
      </c>
      <c r="G11" s="14">
        <f t="shared" si="2"/>
        <v>0</v>
      </c>
      <c r="H11" s="9">
        <f>'TAB1'!H21</f>
        <v>0</v>
      </c>
      <c r="I11" s="14">
        <f t="shared" si="3"/>
        <v>0</v>
      </c>
      <c r="J11" s="9">
        <f>'TAB1'!J21</f>
        <v>0</v>
      </c>
      <c r="K11" s="14">
        <f t="shared" si="4"/>
        <v>0</v>
      </c>
    </row>
    <row r="12" spans="1:11" s="6" customFormat="1" ht="14.45" customHeight="1" x14ac:dyDescent="0.3">
      <c r="A12" s="57" t="s">
        <v>17</v>
      </c>
      <c r="B12" s="9">
        <f>'TAB1'!B22</f>
        <v>0</v>
      </c>
      <c r="C12" s="14">
        <f t="shared" si="0"/>
        <v>0</v>
      </c>
      <c r="D12" s="9">
        <f>'TAB1'!D22</f>
        <v>0</v>
      </c>
      <c r="E12" s="14">
        <f t="shared" si="1"/>
        <v>0</v>
      </c>
      <c r="F12" s="9">
        <f>'TAB1'!F22</f>
        <v>0</v>
      </c>
      <c r="G12" s="14">
        <f t="shared" si="2"/>
        <v>0</v>
      </c>
      <c r="H12" s="9">
        <f>'TAB1'!H22</f>
        <v>0</v>
      </c>
      <c r="I12" s="14">
        <f t="shared" si="3"/>
        <v>0</v>
      </c>
      <c r="J12" s="9">
        <f>'TAB1'!J22</f>
        <v>0</v>
      </c>
      <c r="K12" s="14">
        <f t="shared" si="4"/>
        <v>0</v>
      </c>
    </row>
    <row r="13" spans="1:11" s="6" customFormat="1" ht="14.45" customHeight="1" x14ac:dyDescent="0.3">
      <c r="A13" s="57" t="s">
        <v>67</v>
      </c>
      <c r="B13" s="9">
        <f>'TAB1'!B23</f>
        <v>0</v>
      </c>
      <c r="C13" s="14">
        <f t="shared" si="0"/>
        <v>0</v>
      </c>
      <c r="D13" s="9">
        <f>'TAB1'!D23</f>
        <v>0</v>
      </c>
      <c r="E13" s="14">
        <f t="shared" si="1"/>
        <v>0</v>
      </c>
      <c r="F13" s="9">
        <f>'TAB1'!F23</f>
        <v>0</v>
      </c>
      <c r="G13" s="14">
        <f t="shared" si="2"/>
        <v>0</v>
      </c>
      <c r="H13" s="9">
        <f>'TAB1'!H23</f>
        <v>0</v>
      </c>
      <c r="I13" s="14">
        <f t="shared" si="3"/>
        <v>0</v>
      </c>
      <c r="J13" s="9">
        <f>'TAB1'!J23</f>
        <v>0</v>
      </c>
      <c r="K13" s="14">
        <f t="shared" si="4"/>
        <v>0</v>
      </c>
    </row>
    <row r="14" spans="1:11" s="6" customFormat="1" ht="14.45" customHeight="1" x14ac:dyDescent="0.3">
      <c r="A14" s="56" t="s">
        <v>150</v>
      </c>
      <c r="B14" s="9">
        <f>'TAB1'!B41</f>
        <v>0</v>
      </c>
      <c r="C14" s="53">
        <f t="shared" si="0"/>
        <v>0</v>
      </c>
      <c r="D14" s="9">
        <f>'TAB1'!D41</f>
        <v>0</v>
      </c>
      <c r="E14" s="14">
        <f t="shared" si="1"/>
        <v>0</v>
      </c>
      <c r="F14" s="9">
        <f>'TAB1'!F41</f>
        <v>0</v>
      </c>
      <c r="G14" s="14">
        <f t="shared" si="2"/>
        <v>0</v>
      </c>
      <c r="H14" s="9">
        <f>'TAB1'!H41</f>
        <v>0</v>
      </c>
      <c r="I14" s="14">
        <f t="shared" si="3"/>
        <v>0</v>
      </c>
      <c r="J14" s="9">
        <f>'TAB1'!J41</f>
        <v>0</v>
      </c>
      <c r="K14" s="14">
        <f t="shared" si="4"/>
        <v>0</v>
      </c>
    </row>
    <row r="15" spans="1:11" s="6" customFormat="1" ht="14.45" customHeight="1" x14ac:dyDescent="0.3">
      <c r="A15" s="56" t="s">
        <v>240</v>
      </c>
      <c r="B15" s="51"/>
      <c r="C15" s="53">
        <f t="shared" si="0"/>
        <v>0</v>
      </c>
      <c r="D15" s="51"/>
      <c r="E15" s="53">
        <f>IFERROR(D15/$B15,0)</f>
        <v>0</v>
      </c>
      <c r="F15" s="51"/>
      <c r="G15" s="53">
        <f>IFERROR(F15/$B15,0)</f>
        <v>0</v>
      </c>
      <c r="H15" s="51"/>
      <c r="I15" s="53">
        <f t="shared" si="3"/>
        <v>0</v>
      </c>
      <c r="J15" s="51"/>
      <c r="K15" s="53">
        <f t="shared" si="4"/>
        <v>0</v>
      </c>
    </row>
    <row r="16" spans="1:11" s="6" customFormat="1" ht="14.45" customHeight="1" x14ac:dyDescent="0.3">
      <c r="A16" s="54" t="s">
        <v>68</v>
      </c>
      <c r="B16" s="15">
        <f>'TAB1'!B42</f>
        <v>0</v>
      </c>
      <c r="C16" s="16">
        <f t="shared" si="0"/>
        <v>0</v>
      </c>
      <c r="D16" s="15">
        <f>'TAB1'!D42</f>
        <v>0</v>
      </c>
      <c r="E16" s="16">
        <f>IFERROR(D16/$B16,0)</f>
        <v>0</v>
      </c>
      <c r="F16" s="15">
        <f>'TAB1'!F42</f>
        <v>0</v>
      </c>
      <c r="G16" s="16">
        <f>IFERROR(F16/$B16,0)</f>
        <v>0</v>
      </c>
      <c r="H16" s="15">
        <f>'TAB1'!H42</f>
        <v>0</v>
      </c>
      <c r="I16" s="16">
        <f t="shared" si="3"/>
        <v>0</v>
      </c>
      <c r="J16" s="15">
        <f>'TAB1'!J42</f>
        <v>0</v>
      </c>
      <c r="K16" s="55">
        <f t="shared" si="4"/>
        <v>0</v>
      </c>
    </row>
    <row r="18" spans="1:11" ht="21" x14ac:dyDescent="0.35">
      <c r="A18" s="293" t="s">
        <v>39</v>
      </c>
      <c r="B18" s="293"/>
      <c r="C18" s="293"/>
      <c r="D18" s="293"/>
      <c r="E18" s="293"/>
      <c r="F18" s="293"/>
      <c r="G18" s="293"/>
      <c r="H18" s="293"/>
      <c r="I18" s="293"/>
      <c r="J18" s="293"/>
      <c r="K18" s="290"/>
    </row>
    <row r="19" spans="1:11" x14ac:dyDescent="0.3">
      <c r="A19" s="296" t="s">
        <v>0</v>
      </c>
      <c r="B19" s="294" t="s">
        <v>20</v>
      </c>
      <c r="C19" s="295"/>
      <c r="D19" s="297" t="s">
        <v>5</v>
      </c>
      <c r="E19" s="298"/>
      <c r="F19" s="297" t="s">
        <v>6</v>
      </c>
      <c r="G19" s="298"/>
      <c r="H19" s="297" t="s">
        <v>7</v>
      </c>
      <c r="I19" s="298"/>
      <c r="J19" s="297" t="s">
        <v>8</v>
      </c>
      <c r="K19" s="299"/>
    </row>
    <row r="20" spans="1:11" x14ac:dyDescent="0.3">
      <c r="A20" s="296"/>
      <c r="B20" s="8" t="s">
        <v>9</v>
      </c>
      <c r="C20" s="8" t="s">
        <v>10</v>
      </c>
      <c r="D20" s="8" t="s">
        <v>9</v>
      </c>
      <c r="E20" s="8" t="s">
        <v>10</v>
      </c>
      <c r="F20" s="8" t="s">
        <v>9</v>
      </c>
      <c r="G20" s="8" t="s">
        <v>10</v>
      </c>
      <c r="H20" s="8" t="s">
        <v>9</v>
      </c>
      <c r="I20" s="8" t="s">
        <v>10</v>
      </c>
      <c r="J20" s="8" t="s">
        <v>9</v>
      </c>
      <c r="K20" s="18" t="s">
        <v>10</v>
      </c>
    </row>
    <row r="21" spans="1:11" x14ac:dyDescent="0.3">
      <c r="A21" s="56" t="s">
        <v>148</v>
      </c>
      <c r="B21" s="9">
        <f>B29-SUM(B22:B23,B27:B28)</f>
        <v>0</v>
      </c>
      <c r="C21" s="14">
        <f t="shared" ref="C21:C29" si="5">IFERROR(B21/$B$29,0)</f>
        <v>0</v>
      </c>
      <c r="D21" s="9">
        <f>D29-SUM(D22:D23,D27:D28)</f>
        <v>0</v>
      </c>
      <c r="E21" s="14">
        <f t="shared" ref="E21:E29" si="6">IFERROR(D21/$B21,0)</f>
        <v>0</v>
      </c>
      <c r="F21" s="9">
        <f>F29-SUM(F22:F23,F27:F28)</f>
        <v>0</v>
      </c>
      <c r="G21" s="14">
        <f t="shared" ref="G21:G29" si="7">IFERROR(F21/$B21,0)</f>
        <v>0</v>
      </c>
      <c r="H21" s="9">
        <f>H29-SUM(H22:H23,H27:H28)</f>
        <v>0</v>
      </c>
      <c r="I21" s="14">
        <f>IFERROR(H21/$B21,0)</f>
        <v>0</v>
      </c>
      <c r="J21" s="9">
        <f>J29-SUM(J22:J23,J27:J28)</f>
        <v>0</v>
      </c>
      <c r="K21" s="14">
        <f>IFERROR(J21/$B21,0)</f>
        <v>0</v>
      </c>
    </row>
    <row r="22" spans="1:11" x14ac:dyDescent="0.3">
      <c r="A22" s="56" t="s">
        <v>151</v>
      </c>
      <c r="B22" s="9">
        <f>SUM('TAB1'!B51,'TAB1'!B65,'TAB1'!B79)</f>
        <v>0</v>
      </c>
      <c r="C22" s="14">
        <f t="shared" si="5"/>
        <v>0</v>
      </c>
      <c r="D22" s="9">
        <f>SUM('TAB1'!D51,'TAB1'!D65,'TAB1'!D79)</f>
        <v>0</v>
      </c>
      <c r="E22" s="14">
        <f>IFERROR(D22/$B22,0)</f>
        <v>0</v>
      </c>
      <c r="F22" s="9">
        <f>SUM('TAB1'!F51,'TAB1'!F65,'TAB1'!F79)</f>
        <v>0</v>
      </c>
      <c r="G22" s="14">
        <f t="shared" si="7"/>
        <v>0</v>
      </c>
      <c r="H22" s="9">
        <f>SUM('TAB1'!H51,'TAB1'!H65,'TAB1'!H79)</f>
        <v>0</v>
      </c>
      <c r="I22" s="14">
        <f t="shared" ref="I22:I29" si="8">IFERROR(H22/$B22,0)</f>
        <v>0</v>
      </c>
      <c r="J22" s="9">
        <f>SUM('TAB1'!J51,'TAB1'!J65,'TAB1'!J79)</f>
        <v>0</v>
      </c>
      <c r="K22" s="14">
        <f t="shared" ref="K22:K29" si="9">IFERROR(J22/$B22,0)</f>
        <v>0</v>
      </c>
    </row>
    <row r="23" spans="1:11" x14ac:dyDescent="0.3">
      <c r="A23" s="56" t="s">
        <v>149</v>
      </c>
      <c r="B23" s="9">
        <f>SUM(B24:B26)</f>
        <v>0</v>
      </c>
      <c r="C23" s="14">
        <f t="shared" si="5"/>
        <v>0</v>
      </c>
      <c r="D23" s="9">
        <f>SUM(D24:D26)</f>
        <v>0</v>
      </c>
      <c r="E23" s="14">
        <f t="shared" si="6"/>
        <v>0</v>
      </c>
      <c r="F23" s="9">
        <f>SUM(F24:F26)</f>
        <v>0</v>
      </c>
      <c r="G23" s="14">
        <f t="shared" si="7"/>
        <v>0</v>
      </c>
      <c r="H23" s="9">
        <f>SUM(H24:H26)</f>
        <v>0</v>
      </c>
      <c r="I23" s="14">
        <f t="shared" si="8"/>
        <v>0</v>
      </c>
      <c r="J23" s="9">
        <f>SUM(J24:J26)</f>
        <v>0</v>
      </c>
      <c r="K23" s="14">
        <f t="shared" si="9"/>
        <v>0</v>
      </c>
    </row>
    <row r="24" spans="1:11" x14ac:dyDescent="0.3">
      <c r="A24" s="57" t="s">
        <v>4</v>
      </c>
      <c r="B24" s="9">
        <f>'TAB1'!B60</f>
        <v>0</v>
      </c>
      <c r="C24" s="14">
        <f t="shared" si="5"/>
        <v>0</v>
      </c>
      <c r="D24" s="9">
        <f>'TAB1'!D60</f>
        <v>0</v>
      </c>
      <c r="E24" s="14">
        <f t="shared" si="6"/>
        <v>0</v>
      </c>
      <c r="F24" s="9">
        <f>'TAB1'!F60</f>
        <v>0</v>
      </c>
      <c r="G24" s="14">
        <f t="shared" si="7"/>
        <v>0</v>
      </c>
      <c r="H24" s="9">
        <f>'TAB1'!H60</f>
        <v>0</v>
      </c>
      <c r="I24" s="14">
        <f t="shared" si="8"/>
        <v>0</v>
      </c>
      <c r="J24" s="9">
        <f>'TAB1'!J60</f>
        <v>0</v>
      </c>
      <c r="K24" s="14">
        <f t="shared" si="9"/>
        <v>0</v>
      </c>
    </row>
    <row r="25" spans="1:11" x14ac:dyDescent="0.3">
      <c r="A25" s="57" t="s">
        <v>17</v>
      </c>
      <c r="B25" s="9">
        <f>'TAB1'!B61</f>
        <v>0</v>
      </c>
      <c r="C25" s="14">
        <f t="shared" si="5"/>
        <v>0</v>
      </c>
      <c r="D25" s="9">
        <f>'TAB1'!D61</f>
        <v>0</v>
      </c>
      <c r="E25" s="14">
        <f t="shared" si="6"/>
        <v>0</v>
      </c>
      <c r="F25" s="9">
        <f>'TAB1'!F61</f>
        <v>0</v>
      </c>
      <c r="G25" s="14">
        <f t="shared" si="7"/>
        <v>0</v>
      </c>
      <c r="H25" s="9">
        <f>'TAB1'!H61</f>
        <v>0</v>
      </c>
      <c r="I25" s="14">
        <f t="shared" si="8"/>
        <v>0</v>
      </c>
      <c r="J25" s="9">
        <f>'TAB1'!J61</f>
        <v>0</v>
      </c>
      <c r="K25" s="14">
        <f t="shared" si="9"/>
        <v>0</v>
      </c>
    </row>
    <row r="26" spans="1:11" x14ac:dyDescent="0.3">
      <c r="A26" s="57" t="s">
        <v>67</v>
      </c>
      <c r="B26" s="9">
        <f>'TAB1'!B62</f>
        <v>0</v>
      </c>
      <c r="C26" s="14">
        <f t="shared" si="5"/>
        <v>0</v>
      </c>
      <c r="D26" s="9">
        <f>'TAB1'!D62</f>
        <v>0</v>
      </c>
      <c r="E26" s="14">
        <f t="shared" si="6"/>
        <v>0</v>
      </c>
      <c r="F26" s="9">
        <f>'TAB1'!F62</f>
        <v>0</v>
      </c>
      <c r="G26" s="14">
        <f t="shared" si="7"/>
        <v>0</v>
      </c>
      <c r="H26" s="9">
        <f>'TAB1'!H62</f>
        <v>0</v>
      </c>
      <c r="I26" s="14">
        <f t="shared" si="8"/>
        <v>0</v>
      </c>
      <c r="J26" s="9">
        <f>'TAB1'!J62</f>
        <v>0</v>
      </c>
      <c r="K26" s="14">
        <f t="shared" si="9"/>
        <v>0</v>
      </c>
    </row>
    <row r="27" spans="1:11" x14ac:dyDescent="0.3">
      <c r="A27" s="56" t="s">
        <v>150</v>
      </c>
      <c r="B27" s="9">
        <f>'TAB1'!B80</f>
        <v>0</v>
      </c>
      <c r="C27" s="53">
        <f t="shared" si="5"/>
        <v>0</v>
      </c>
      <c r="D27" s="9">
        <f>'TAB1'!D80</f>
        <v>0</v>
      </c>
      <c r="E27" s="14">
        <f t="shared" si="6"/>
        <v>0</v>
      </c>
      <c r="F27" s="9">
        <f>'TAB1'!F80</f>
        <v>0</v>
      </c>
      <c r="G27" s="14">
        <f t="shared" si="7"/>
        <v>0</v>
      </c>
      <c r="H27" s="9">
        <f>'TAB1'!H80</f>
        <v>0</v>
      </c>
      <c r="I27" s="14">
        <f t="shared" si="8"/>
        <v>0</v>
      </c>
      <c r="J27" s="9">
        <f>'TAB1'!J80</f>
        <v>0</v>
      </c>
      <c r="K27" s="14">
        <f t="shared" si="9"/>
        <v>0</v>
      </c>
    </row>
    <row r="28" spans="1:11" x14ac:dyDescent="0.3">
      <c r="A28" s="56" t="s">
        <v>240</v>
      </c>
      <c r="B28" s="51"/>
      <c r="C28" s="53">
        <f t="shared" si="5"/>
        <v>0</v>
      </c>
      <c r="D28" s="51"/>
      <c r="E28" s="53">
        <f t="shared" si="6"/>
        <v>0</v>
      </c>
      <c r="F28" s="51"/>
      <c r="G28" s="53">
        <f t="shared" si="7"/>
        <v>0</v>
      </c>
      <c r="H28" s="51"/>
      <c r="I28" s="53">
        <f t="shared" si="8"/>
        <v>0</v>
      </c>
      <c r="J28" s="51"/>
      <c r="K28" s="53">
        <f t="shared" si="9"/>
        <v>0</v>
      </c>
    </row>
    <row r="29" spans="1:11" x14ac:dyDescent="0.3">
      <c r="A29" s="54" t="s">
        <v>68</v>
      </c>
      <c r="B29" s="15">
        <f>'TAB1'!B81</f>
        <v>0</v>
      </c>
      <c r="C29" s="16">
        <f t="shared" si="5"/>
        <v>0</v>
      </c>
      <c r="D29" s="15">
        <f>'TAB1'!D81</f>
        <v>0</v>
      </c>
      <c r="E29" s="16">
        <f t="shared" si="6"/>
        <v>0</v>
      </c>
      <c r="F29" s="15">
        <f>'TAB1'!F81</f>
        <v>0</v>
      </c>
      <c r="G29" s="16">
        <f t="shared" si="7"/>
        <v>0</v>
      </c>
      <c r="H29" s="15">
        <f>'TAB1'!H81</f>
        <v>0</v>
      </c>
      <c r="I29" s="16">
        <f t="shared" si="8"/>
        <v>0</v>
      </c>
      <c r="J29" s="15">
        <f>'TAB1'!J81</f>
        <v>0</v>
      </c>
      <c r="K29" s="55">
        <f t="shared" si="9"/>
        <v>0</v>
      </c>
    </row>
    <row r="31" spans="1:11" ht="21" x14ac:dyDescent="0.35">
      <c r="A31" s="293" t="s">
        <v>43</v>
      </c>
      <c r="B31" s="293"/>
      <c r="C31" s="293"/>
      <c r="D31" s="293"/>
      <c r="E31" s="293"/>
      <c r="F31" s="293"/>
      <c r="G31" s="293"/>
      <c r="H31" s="293"/>
      <c r="I31" s="293"/>
      <c r="J31" s="293"/>
      <c r="K31" s="290"/>
    </row>
    <row r="32" spans="1:11" x14ac:dyDescent="0.3">
      <c r="A32" s="296" t="s">
        <v>0</v>
      </c>
      <c r="B32" s="294" t="s">
        <v>20</v>
      </c>
      <c r="C32" s="295"/>
      <c r="D32" s="297" t="s">
        <v>5</v>
      </c>
      <c r="E32" s="298"/>
      <c r="F32" s="297" t="s">
        <v>6</v>
      </c>
      <c r="G32" s="298"/>
      <c r="H32" s="297" t="s">
        <v>7</v>
      </c>
      <c r="I32" s="298"/>
      <c r="J32" s="297" t="s">
        <v>8</v>
      </c>
      <c r="K32" s="299"/>
    </row>
    <row r="33" spans="1:11" x14ac:dyDescent="0.3">
      <c r="A33" s="296"/>
      <c r="B33" s="8" t="s">
        <v>9</v>
      </c>
      <c r="C33" s="8" t="s">
        <v>10</v>
      </c>
      <c r="D33" s="8" t="s">
        <v>9</v>
      </c>
      <c r="E33" s="8" t="s">
        <v>10</v>
      </c>
      <c r="F33" s="8" t="s">
        <v>9</v>
      </c>
      <c r="G33" s="8" t="s">
        <v>10</v>
      </c>
      <c r="H33" s="8" t="s">
        <v>9</v>
      </c>
      <c r="I33" s="8" t="s">
        <v>10</v>
      </c>
      <c r="J33" s="8" t="s">
        <v>9</v>
      </c>
      <c r="K33" s="18" t="s">
        <v>10</v>
      </c>
    </row>
    <row r="34" spans="1:11" x14ac:dyDescent="0.3">
      <c r="A34" s="56" t="s">
        <v>148</v>
      </c>
      <c r="B34" s="9">
        <f>B42-SUM(B35:B36,B40:B41)</f>
        <v>0</v>
      </c>
      <c r="C34" s="14">
        <f t="shared" ref="C34:C42" si="10">IFERROR(B34/$B$42,0)</f>
        <v>0</v>
      </c>
      <c r="D34" s="9">
        <f>D42-SUM(D35:D36,D40:D41)</f>
        <v>0</v>
      </c>
      <c r="E34" s="14">
        <f t="shared" ref="E34:E42" si="11">IFERROR(D34/$B34,0)</f>
        <v>0</v>
      </c>
      <c r="F34" s="9">
        <f>F42-SUM(F35:F36,F40:F41)</f>
        <v>0</v>
      </c>
      <c r="G34" s="14">
        <f t="shared" ref="G34:G42" si="12">IFERROR(F34/$B34,0)</f>
        <v>0</v>
      </c>
      <c r="H34" s="9">
        <f>H42-SUM(H35:H36,H40:H41)</f>
        <v>0</v>
      </c>
      <c r="I34" s="14">
        <f>IFERROR(H34/$B34,0)</f>
        <v>0</v>
      </c>
      <c r="J34" s="9">
        <f>J42-SUM(J35:J36,J40:J41)</f>
        <v>0</v>
      </c>
      <c r="K34" s="14">
        <f>IFERROR(J34/$B34,0)</f>
        <v>0</v>
      </c>
    </row>
    <row r="35" spans="1:11" x14ac:dyDescent="0.3">
      <c r="A35" s="56" t="s">
        <v>151</v>
      </c>
      <c r="B35" s="9">
        <f>SUM('TAB1'!B90,'TAB1'!B104,'TAB1'!B118)</f>
        <v>0</v>
      </c>
      <c r="C35" s="14">
        <f t="shared" si="10"/>
        <v>0</v>
      </c>
      <c r="D35" s="9">
        <f>SUM('TAB1'!D90,'TAB1'!D104,'TAB1'!D118)</f>
        <v>0</v>
      </c>
      <c r="E35" s="14">
        <f t="shared" si="11"/>
        <v>0</v>
      </c>
      <c r="F35" s="9">
        <f>SUM('TAB1'!F90,'TAB1'!F104,'TAB1'!F118)</f>
        <v>0</v>
      </c>
      <c r="G35" s="14">
        <f t="shared" si="12"/>
        <v>0</v>
      </c>
      <c r="H35" s="9">
        <f>SUM('TAB1'!H90,'TAB1'!H104,'TAB1'!H118)</f>
        <v>0</v>
      </c>
      <c r="I35" s="14">
        <f t="shared" ref="I35:I42" si="13">IFERROR(H35/$B35,0)</f>
        <v>0</v>
      </c>
      <c r="J35" s="9">
        <f>SUM('TAB1'!J90,'TAB1'!J104,'TAB1'!J118)</f>
        <v>0</v>
      </c>
      <c r="K35" s="14">
        <f t="shared" ref="K35:K42" si="14">IFERROR(J35/$B35,0)</f>
        <v>0</v>
      </c>
    </row>
    <row r="36" spans="1:11" x14ac:dyDescent="0.3">
      <c r="A36" s="56" t="s">
        <v>149</v>
      </c>
      <c r="B36" s="9">
        <f>SUM(B37:B39)</f>
        <v>0</v>
      </c>
      <c r="C36" s="14">
        <f t="shared" si="10"/>
        <v>0</v>
      </c>
      <c r="D36" s="9">
        <f>SUM(D37:D39)</f>
        <v>0</v>
      </c>
      <c r="E36" s="14">
        <f t="shared" si="11"/>
        <v>0</v>
      </c>
      <c r="F36" s="9">
        <f>SUM(F37:F39)</f>
        <v>0</v>
      </c>
      <c r="G36" s="14">
        <f t="shared" si="12"/>
        <v>0</v>
      </c>
      <c r="H36" s="9">
        <f>SUM(H37:H39)</f>
        <v>0</v>
      </c>
      <c r="I36" s="14">
        <f t="shared" si="13"/>
        <v>0</v>
      </c>
      <c r="J36" s="9">
        <f>SUM(J37:J39)</f>
        <v>0</v>
      </c>
      <c r="K36" s="14">
        <f t="shared" si="14"/>
        <v>0</v>
      </c>
    </row>
    <row r="37" spans="1:11" x14ac:dyDescent="0.3">
      <c r="A37" s="57" t="s">
        <v>4</v>
      </c>
      <c r="B37" s="9">
        <f>'TAB1'!B99</f>
        <v>0</v>
      </c>
      <c r="C37" s="14">
        <f t="shared" si="10"/>
        <v>0</v>
      </c>
      <c r="D37" s="9">
        <f>'TAB1'!D99</f>
        <v>0</v>
      </c>
      <c r="E37" s="14">
        <f t="shared" si="11"/>
        <v>0</v>
      </c>
      <c r="F37" s="9">
        <f>'TAB1'!F99</f>
        <v>0</v>
      </c>
      <c r="G37" s="14">
        <f t="shared" si="12"/>
        <v>0</v>
      </c>
      <c r="H37" s="9">
        <f>'TAB1'!H99</f>
        <v>0</v>
      </c>
      <c r="I37" s="14">
        <f t="shared" si="13"/>
        <v>0</v>
      </c>
      <c r="J37" s="9">
        <f>'TAB1'!J99</f>
        <v>0</v>
      </c>
      <c r="K37" s="14">
        <f t="shared" si="14"/>
        <v>0</v>
      </c>
    </row>
    <row r="38" spans="1:11" x14ac:dyDescent="0.3">
      <c r="A38" s="57" t="s">
        <v>17</v>
      </c>
      <c r="B38" s="9">
        <f>'TAB1'!B100</f>
        <v>0</v>
      </c>
      <c r="C38" s="14">
        <f t="shared" si="10"/>
        <v>0</v>
      </c>
      <c r="D38" s="9">
        <f>'TAB1'!D100</f>
        <v>0</v>
      </c>
      <c r="E38" s="14">
        <f t="shared" si="11"/>
        <v>0</v>
      </c>
      <c r="F38" s="9">
        <f>'TAB1'!F100</f>
        <v>0</v>
      </c>
      <c r="G38" s="14">
        <f t="shared" si="12"/>
        <v>0</v>
      </c>
      <c r="H38" s="9">
        <f>'TAB1'!H100</f>
        <v>0</v>
      </c>
      <c r="I38" s="14">
        <f t="shared" si="13"/>
        <v>0</v>
      </c>
      <c r="J38" s="9">
        <f>'TAB1'!J100</f>
        <v>0</v>
      </c>
      <c r="K38" s="14">
        <f t="shared" si="14"/>
        <v>0</v>
      </c>
    </row>
    <row r="39" spans="1:11" x14ac:dyDescent="0.3">
      <c r="A39" s="57" t="s">
        <v>67</v>
      </c>
      <c r="B39" s="9">
        <f>'TAB1'!B101</f>
        <v>0</v>
      </c>
      <c r="C39" s="14">
        <f t="shared" si="10"/>
        <v>0</v>
      </c>
      <c r="D39" s="9">
        <f>'TAB1'!D101</f>
        <v>0</v>
      </c>
      <c r="E39" s="14">
        <f t="shared" si="11"/>
        <v>0</v>
      </c>
      <c r="F39" s="9">
        <f>'TAB1'!F101</f>
        <v>0</v>
      </c>
      <c r="G39" s="14">
        <f t="shared" si="12"/>
        <v>0</v>
      </c>
      <c r="H39" s="9">
        <f>'TAB1'!H101</f>
        <v>0</v>
      </c>
      <c r="I39" s="14">
        <f t="shared" si="13"/>
        <v>0</v>
      </c>
      <c r="J39" s="9">
        <f>'TAB1'!J101</f>
        <v>0</v>
      </c>
      <c r="K39" s="14">
        <f t="shared" si="14"/>
        <v>0</v>
      </c>
    </row>
    <row r="40" spans="1:11" x14ac:dyDescent="0.3">
      <c r="A40" s="56" t="s">
        <v>150</v>
      </c>
      <c r="B40" s="9">
        <f>'TAB1'!B119</f>
        <v>0</v>
      </c>
      <c r="C40" s="53">
        <f t="shared" si="10"/>
        <v>0</v>
      </c>
      <c r="D40" s="9">
        <f>'TAB1'!D119</f>
        <v>0</v>
      </c>
      <c r="E40" s="14">
        <f t="shared" si="11"/>
        <v>0</v>
      </c>
      <c r="F40" s="9">
        <f>'TAB1'!F119</f>
        <v>0</v>
      </c>
      <c r="G40" s="14">
        <f t="shared" si="12"/>
        <v>0</v>
      </c>
      <c r="H40" s="9">
        <f>'TAB1'!H119</f>
        <v>0</v>
      </c>
      <c r="I40" s="14">
        <f t="shared" si="13"/>
        <v>0</v>
      </c>
      <c r="J40" s="9">
        <f>'TAB1'!J119</f>
        <v>0</v>
      </c>
      <c r="K40" s="14">
        <f t="shared" si="14"/>
        <v>0</v>
      </c>
    </row>
    <row r="41" spans="1:11" x14ac:dyDescent="0.3">
      <c r="A41" s="56" t="s">
        <v>240</v>
      </c>
      <c r="B41" s="51"/>
      <c r="C41" s="53">
        <f t="shared" si="10"/>
        <v>0</v>
      </c>
      <c r="D41" s="51"/>
      <c r="E41" s="53">
        <f t="shared" si="11"/>
        <v>0</v>
      </c>
      <c r="F41" s="51"/>
      <c r="G41" s="53">
        <f t="shared" si="12"/>
        <v>0</v>
      </c>
      <c r="H41" s="51"/>
      <c r="I41" s="53">
        <f t="shared" si="13"/>
        <v>0</v>
      </c>
      <c r="J41" s="51"/>
      <c r="K41" s="53">
        <f t="shared" si="14"/>
        <v>0</v>
      </c>
    </row>
    <row r="42" spans="1:11" x14ac:dyDescent="0.3">
      <c r="A42" s="54" t="s">
        <v>68</v>
      </c>
      <c r="B42" s="15">
        <f>'TAB1'!B120</f>
        <v>0</v>
      </c>
      <c r="C42" s="16">
        <f t="shared" si="10"/>
        <v>0</v>
      </c>
      <c r="D42" s="15">
        <f>'TAB1'!D120</f>
        <v>0</v>
      </c>
      <c r="E42" s="16">
        <f t="shared" si="11"/>
        <v>0</v>
      </c>
      <c r="F42" s="15">
        <f>'TAB1'!F120</f>
        <v>0</v>
      </c>
      <c r="G42" s="16">
        <f t="shared" si="12"/>
        <v>0</v>
      </c>
      <c r="H42" s="15">
        <f>'TAB1'!H120</f>
        <v>0</v>
      </c>
      <c r="I42" s="16">
        <f t="shared" si="13"/>
        <v>0</v>
      </c>
      <c r="J42" s="15">
        <f>'TAB1'!J120</f>
        <v>0</v>
      </c>
      <c r="K42" s="55">
        <f t="shared" si="14"/>
        <v>0</v>
      </c>
    </row>
    <row r="44" spans="1:11" ht="21" x14ac:dyDescent="0.35">
      <c r="A44" s="293" t="s">
        <v>42</v>
      </c>
      <c r="B44" s="293"/>
      <c r="C44" s="293"/>
      <c r="D44" s="293"/>
      <c r="E44" s="293"/>
      <c r="F44" s="293"/>
      <c r="G44" s="293"/>
      <c r="H44" s="293"/>
      <c r="I44" s="293"/>
      <c r="J44" s="293"/>
      <c r="K44" s="290"/>
    </row>
    <row r="45" spans="1:11" x14ac:dyDescent="0.3">
      <c r="A45" s="296" t="s">
        <v>0</v>
      </c>
      <c r="B45" s="294" t="s">
        <v>20</v>
      </c>
      <c r="C45" s="295"/>
      <c r="D45" s="297" t="s">
        <v>5</v>
      </c>
      <c r="E45" s="298"/>
      <c r="F45" s="297" t="s">
        <v>6</v>
      </c>
      <c r="G45" s="298"/>
      <c r="H45" s="297" t="s">
        <v>7</v>
      </c>
      <c r="I45" s="298"/>
      <c r="J45" s="297" t="s">
        <v>8</v>
      </c>
      <c r="K45" s="299"/>
    </row>
    <row r="46" spans="1:11" x14ac:dyDescent="0.3">
      <c r="A46" s="296"/>
      <c r="B46" s="8" t="s">
        <v>9</v>
      </c>
      <c r="C46" s="8" t="s">
        <v>10</v>
      </c>
      <c r="D46" s="8" t="s">
        <v>9</v>
      </c>
      <c r="E46" s="8" t="s">
        <v>10</v>
      </c>
      <c r="F46" s="8" t="s">
        <v>9</v>
      </c>
      <c r="G46" s="8" t="s">
        <v>10</v>
      </c>
      <c r="H46" s="8" t="s">
        <v>9</v>
      </c>
      <c r="I46" s="8" t="s">
        <v>10</v>
      </c>
      <c r="J46" s="8" t="s">
        <v>9</v>
      </c>
      <c r="K46" s="18" t="s">
        <v>10</v>
      </c>
    </row>
    <row r="47" spans="1:11" x14ac:dyDescent="0.3">
      <c r="A47" s="56" t="s">
        <v>148</v>
      </c>
      <c r="B47" s="9">
        <f>B55-SUM(B48:B49,B53:B54)</f>
        <v>0</v>
      </c>
      <c r="C47" s="14">
        <f t="shared" ref="C47:C55" si="15">IFERROR(B47/$B$55,0)</f>
        <v>0</v>
      </c>
      <c r="D47" s="9">
        <f>D55-SUM(D48:D49,D53:D54)</f>
        <v>0</v>
      </c>
      <c r="E47" s="14">
        <f t="shared" ref="E47:E55" si="16">IFERROR(D47/$B47,0)</f>
        <v>0</v>
      </c>
      <c r="F47" s="9">
        <f>F55-SUM(F48:F49,F53:F54)</f>
        <v>0</v>
      </c>
      <c r="G47" s="14">
        <f t="shared" ref="G47:G55" si="17">IFERROR(F47/$B47,0)</f>
        <v>0</v>
      </c>
      <c r="H47" s="9">
        <f>H55-SUM(H48:H49,H53:H54)</f>
        <v>0</v>
      </c>
      <c r="I47" s="14">
        <f>IFERROR(H47/$B47,0)</f>
        <v>0</v>
      </c>
      <c r="J47" s="9">
        <f>J55-SUM(J48:J49,J53:J54)</f>
        <v>0</v>
      </c>
      <c r="K47" s="14">
        <f>IFERROR(J47/$B47,0)</f>
        <v>0</v>
      </c>
    </row>
    <row r="48" spans="1:11" x14ac:dyDescent="0.3">
      <c r="A48" s="56" t="s">
        <v>151</v>
      </c>
      <c r="B48" s="9">
        <f>SUM('TAB1'!B129,'TAB1'!B143,'TAB1'!B157)</f>
        <v>0</v>
      </c>
      <c r="C48" s="14">
        <f t="shared" si="15"/>
        <v>0</v>
      </c>
      <c r="D48" s="9">
        <f>SUM('TAB1'!D129,'TAB1'!D143,'TAB1'!D157)</f>
        <v>0</v>
      </c>
      <c r="E48" s="14">
        <f t="shared" si="16"/>
        <v>0</v>
      </c>
      <c r="F48" s="9">
        <f>SUM('TAB1'!F129,'TAB1'!F143,'TAB1'!F157)</f>
        <v>0</v>
      </c>
      <c r="G48" s="14">
        <f t="shared" si="17"/>
        <v>0</v>
      </c>
      <c r="H48" s="9">
        <f>SUM('TAB1'!H129,'TAB1'!H143,'TAB1'!H157)</f>
        <v>0</v>
      </c>
      <c r="I48" s="14">
        <f t="shared" ref="I48:I55" si="18">IFERROR(H48/$B48,0)</f>
        <v>0</v>
      </c>
      <c r="J48" s="9">
        <f>SUM('TAB1'!J129,'TAB1'!J143,'TAB1'!J157)</f>
        <v>0</v>
      </c>
      <c r="K48" s="14">
        <f t="shared" ref="K48:K55" si="19">IFERROR(J48/$B48,0)</f>
        <v>0</v>
      </c>
    </row>
    <row r="49" spans="1:11" x14ac:dyDescent="0.3">
      <c r="A49" s="56" t="s">
        <v>149</v>
      </c>
      <c r="B49" s="9">
        <f>SUM(B50:B52)</f>
        <v>0</v>
      </c>
      <c r="C49" s="14">
        <f t="shared" si="15"/>
        <v>0</v>
      </c>
      <c r="D49" s="9">
        <f>SUM(D50:D52)</f>
        <v>0</v>
      </c>
      <c r="E49" s="14">
        <f t="shared" si="16"/>
        <v>0</v>
      </c>
      <c r="F49" s="9">
        <f>SUM(F50:F52)</f>
        <v>0</v>
      </c>
      <c r="G49" s="14">
        <f t="shared" si="17"/>
        <v>0</v>
      </c>
      <c r="H49" s="9">
        <f>SUM(H50:H52)</f>
        <v>0</v>
      </c>
      <c r="I49" s="14">
        <f t="shared" si="18"/>
        <v>0</v>
      </c>
      <c r="J49" s="9">
        <f>SUM(J50:J52)</f>
        <v>0</v>
      </c>
      <c r="K49" s="14">
        <f t="shared" si="19"/>
        <v>0</v>
      </c>
    </row>
    <row r="50" spans="1:11" x14ac:dyDescent="0.3">
      <c r="A50" s="57" t="s">
        <v>4</v>
      </c>
      <c r="B50" s="9">
        <f>'TAB1'!B138</f>
        <v>0</v>
      </c>
      <c r="C50" s="14">
        <f t="shared" si="15"/>
        <v>0</v>
      </c>
      <c r="D50" s="9">
        <f>'TAB1'!D138</f>
        <v>0</v>
      </c>
      <c r="E50" s="14">
        <f t="shared" si="16"/>
        <v>0</v>
      </c>
      <c r="F50" s="9">
        <f>'TAB1'!F138</f>
        <v>0</v>
      </c>
      <c r="G50" s="14">
        <f t="shared" si="17"/>
        <v>0</v>
      </c>
      <c r="H50" s="9">
        <f>'TAB1'!H138</f>
        <v>0</v>
      </c>
      <c r="I50" s="14">
        <f t="shared" si="18"/>
        <v>0</v>
      </c>
      <c r="J50" s="9">
        <f>'TAB1'!J138</f>
        <v>0</v>
      </c>
      <c r="K50" s="14">
        <f t="shared" si="19"/>
        <v>0</v>
      </c>
    </row>
    <row r="51" spans="1:11" x14ac:dyDescent="0.3">
      <c r="A51" s="57" t="s">
        <v>17</v>
      </c>
      <c r="B51" s="9">
        <f>'TAB1'!B139</f>
        <v>0</v>
      </c>
      <c r="C51" s="14">
        <f t="shared" si="15"/>
        <v>0</v>
      </c>
      <c r="D51" s="9">
        <f>'TAB1'!D139</f>
        <v>0</v>
      </c>
      <c r="E51" s="14">
        <f t="shared" si="16"/>
        <v>0</v>
      </c>
      <c r="F51" s="9">
        <f>'TAB1'!F139</f>
        <v>0</v>
      </c>
      <c r="G51" s="14">
        <f t="shared" si="17"/>
        <v>0</v>
      </c>
      <c r="H51" s="9">
        <f>'TAB1'!H139</f>
        <v>0</v>
      </c>
      <c r="I51" s="14">
        <f t="shared" si="18"/>
        <v>0</v>
      </c>
      <c r="J51" s="9">
        <f>'TAB1'!J139</f>
        <v>0</v>
      </c>
      <c r="K51" s="14">
        <f t="shared" si="19"/>
        <v>0</v>
      </c>
    </row>
    <row r="52" spans="1:11" x14ac:dyDescent="0.3">
      <c r="A52" s="57" t="s">
        <v>67</v>
      </c>
      <c r="B52" s="9">
        <f>'TAB1'!B140</f>
        <v>0</v>
      </c>
      <c r="C52" s="14">
        <f t="shared" si="15"/>
        <v>0</v>
      </c>
      <c r="D52" s="9">
        <f>'TAB1'!D140</f>
        <v>0</v>
      </c>
      <c r="E52" s="14">
        <f t="shared" si="16"/>
        <v>0</v>
      </c>
      <c r="F52" s="9">
        <f>'TAB1'!F140</f>
        <v>0</v>
      </c>
      <c r="G52" s="14">
        <f t="shared" si="17"/>
        <v>0</v>
      </c>
      <c r="H52" s="9">
        <f>'TAB1'!H140</f>
        <v>0</v>
      </c>
      <c r="I52" s="14">
        <f t="shared" si="18"/>
        <v>0</v>
      </c>
      <c r="J52" s="9">
        <f>'TAB1'!J140</f>
        <v>0</v>
      </c>
      <c r="K52" s="14">
        <f t="shared" si="19"/>
        <v>0</v>
      </c>
    </row>
    <row r="53" spans="1:11" x14ac:dyDescent="0.3">
      <c r="A53" s="56" t="s">
        <v>150</v>
      </c>
      <c r="B53" s="9">
        <f>'TAB1'!B158</f>
        <v>0</v>
      </c>
      <c r="C53" s="53">
        <f t="shared" si="15"/>
        <v>0</v>
      </c>
      <c r="D53" s="9">
        <f>'TAB1'!D158</f>
        <v>0</v>
      </c>
      <c r="E53" s="14">
        <f t="shared" si="16"/>
        <v>0</v>
      </c>
      <c r="F53" s="9">
        <f>'TAB1'!F158</f>
        <v>0</v>
      </c>
      <c r="G53" s="14">
        <f t="shared" si="17"/>
        <v>0</v>
      </c>
      <c r="H53" s="9">
        <f>'TAB1'!H158</f>
        <v>0</v>
      </c>
      <c r="I53" s="14">
        <f t="shared" si="18"/>
        <v>0</v>
      </c>
      <c r="J53" s="9">
        <f>'TAB1'!J158</f>
        <v>0</v>
      </c>
      <c r="K53" s="14">
        <f t="shared" si="19"/>
        <v>0</v>
      </c>
    </row>
    <row r="54" spans="1:11" x14ac:dyDescent="0.3">
      <c r="A54" s="56" t="s">
        <v>240</v>
      </c>
      <c r="B54" s="51"/>
      <c r="C54" s="53">
        <f t="shared" si="15"/>
        <v>0</v>
      </c>
      <c r="D54" s="51"/>
      <c r="E54" s="53">
        <f t="shared" si="16"/>
        <v>0</v>
      </c>
      <c r="F54" s="51"/>
      <c r="G54" s="53">
        <f t="shared" si="17"/>
        <v>0</v>
      </c>
      <c r="H54" s="51"/>
      <c r="I54" s="53">
        <f t="shared" si="18"/>
        <v>0</v>
      </c>
      <c r="J54" s="51"/>
      <c r="K54" s="53">
        <f t="shared" si="19"/>
        <v>0</v>
      </c>
    </row>
    <row r="55" spans="1:11" x14ac:dyDescent="0.3">
      <c r="A55" s="54" t="s">
        <v>68</v>
      </c>
      <c r="B55" s="15">
        <f>'TAB1'!B159</f>
        <v>0</v>
      </c>
      <c r="C55" s="16">
        <f t="shared" si="15"/>
        <v>0</v>
      </c>
      <c r="D55" s="15">
        <f>'TAB1'!D159</f>
        <v>0</v>
      </c>
      <c r="E55" s="16">
        <f t="shared" si="16"/>
        <v>0</v>
      </c>
      <c r="F55" s="15">
        <f>'TAB1'!F159</f>
        <v>0</v>
      </c>
      <c r="G55" s="16">
        <f t="shared" si="17"/>
        <v>0</v>
      </c>
      <c r="H55" s="15">
        <f>'TAB1'!H159</f>
        <v>0</v>
      </c>
      <c r="I55" s="16">
        <f t="shared" si="18"/>
        <v>0</v>
      </c>
      <c r="J55" s="15">
        <f>'TAB1'!J159</f>
        <v>0</v>
      </c>
      <c r="K55" s="55">
        <f t="shared" si="19"/>
        <v>0</v>
      </c>
    </row>
    <row r="57" spans="1:11" ht="21" x14ac:dyDescent="0.35">
      <c r="A57" s="293" t="s">
        <v>41</v>
      </c>
      <c r="B57" s="293"/>
      <c r="C57" s="293"/>
      <c r="D57" s="293"/>
      <c r="E57" s="293"/>
      <c r="F57" s="293"/>
      <c r="G57" s="293"/>
      <c r="H57" s="293"/>
      <c r="I57" s="293"/>
      <c r="J57" s="293"/>
      <c r="K57" s="290"/>
    </row>
    <row r="58" spans="1:11" x14ac:dyDescent="0.3">
      <c r="A58" s="296" t="s">
        <v>0</v>
      </c>
      <c r="B58" s="294" t="s">
        <v>20</v>
      </c>
      <c r="C58" s="295"/>
      <c r="D58" s="297" t="s">
        <v>5</v>
      </c>
      <c r="E58" s="298"/>
      <c r="F58" s="297" t="s">
        <v>6</v>
      </c>
      <c r="G58" s="298"/>
      <c r="H58" s="297" t="s">
        <v>7</v>
      </c>
      <c r="I58" s="298"/>
      <c r="J58" s="297" t="s">
        <v>8</v>
      </c>
      <c r="K58" s="299"/>
    </row>
    <row r="59" spans="1:11" x14ac:dyDescent="0.3">
      <c r="A59" s="296"/>
      <c r="B59" s="8" t="s">
        <v>9</v>
      </c>
      <c r="C59" s="8" t="s">
        <v>10</v>
      </c>
      <c r="D59" s="8" t="s">
        <v>9</v>
      </c>
      <c r="E59" s="8" t="s">
        <v>10</v>
      </c>
      <c r="F59" s="8" t="s">
        <v>9</v>
      </c>
      <c r="G59" s="8" t="s">
        <v>10</v>
      </c>
      <c r="H59" s="8" t="s">
        <v>9</v>
      </c>
      <c r="I59" s="8" t="s">
        <v>10</v>
      </c>
      <c r="J59" s="8" t="s">
        <v>9</v>
      </c>
      <c r="K59" s="18" t="s">
        <v>10</v>
      </c>
    </row>
    <row r="60" spans="1:11" x14ac:dyDescent="0.3">
      <c r="A60" s="56" t="s">
        <v>148</v>
      </c>
      <c r="B60" s="9">
        <f>B68-SUM(B61:B62,B66:B67)</f>
        <v>0</v>
      </c>
      <c r="C60" s="14">
        <f t="shared" ref="C60:C68" si="20">IFERROR(B60/$B$68,0)</f>
        <v>0</v>
      </c>
      <c r="D60" s="9">
        <f>D68-SUM(D61:D62,D66:D67)</f>
        <v>0</v>
      </c>
      <c r="E60" s="14">
        <f t="shared" ref="E60:E68" si="21">IFERROR(D60/$B60,0)</f>
        <v>0</v>
      </c>
      <c r="F60" s="9">
        <f>F68-SUM(F61:F62,F66:F67)</f>
        <v>0</v>
      </c>
      <c r="G60" s="14">
        <f t="shared" ref="G60:G68" si="22">IFERROR(F60/$B60,0)</f>
        <v>0</v>
      </c>
      <c r="H60" s="9">
        <f>H68-SUM(H61:H62,H66:H67)</f>
        <v>0</v>
      </c>
      <c r="I60" s="14">
        <f>IFERROR(H60/$B60,0)</f>
        <v>0</v>
      </c>
      <c r="J60" s="9">
        <f>J68-SUM(J61:J62,J66:J67)</f>
        <v>0</v>
      </c>
      <c r="K60" s="14">
        <f>IFERROR(J60/$B60,0)</f>
        <v>0</v>
      </c>
    </row>
    <row r="61" spans="1:11" x14ac:dyDescent="0.3">
      <c r="A61" s="56" t="s">
        <v>151</v>
      </c>
      <c r="B61" s="9">
        <f>SUM('TAB1'!B168,'TAB1'!B182,'TAB1'!B196)</f>
        <v>0</v>
      </c>
      <c r="C61" s="14">
        <f t="shared" si="20"/>
        <v>0</v>
      </c>
      <c r="D61" s="9">
        <f>SUM('TAB1'!D168,'TAB1'!D182,'TAB1'!D196)</f>
        <v>0</v>
      </c>
      <c r="E61" s="14">
        <f t="shared" si="21"/>
        <v>0</v>
      </c>
      <c r="F61" s="9">
        <f>SUM('TAB1'!F168,'TAB1'!F182,'TAB1'!F196)</f>
        <v>0</v>
      </c>
      <c r="G61" s="14">
        <f t="shared" si="22"/>
        <v>0</v>
      </c>
      <c r="H61" s="9">
        <f>SUM('TAB1'!H168,'TAB1'!H182,'TAB1'!H196)</f>
        <v>0</v>
      </c>
      <c r="I61" s="14">
        <f t="shared" ref="I61:I68" si="23">IFERROR(H61/$B61,0)</f>
        <v>0</v>
      </c>
      <c r="J61" s="9">
        <f>SUM('TAB1'!J168,'TAB1'!J182,'TAB1'!J196)</f>
        <v>0</v>
      </c>
      <c r="K61" s="14">
        <f t="shared" ref="K61:K68" si="24">IFERROR(J61/$B61,0)</f>
        <v>0</v>
      </c>
    </row>
    <row r="62" spans="1:11" x14ac:dyDescent="0.3">
      <c r="A62" s="56" t="s">
        <v>149</v>
      </c>
      <c r="B62" s="9">
        <f>SUM(B63:B65)</f>
        <v>0</v>
      </c>
      <c r="C62" s="14">
        <f t="shared" si="20"/>
        <v>0</v>
      </c>
      <c r="D62" s="9">
        <f>SUM(D63:D65)</f>
        <v>0</v>
      </c>
      <c r="E62" s="14">
        <f t="shared" si="21"/>
        <v>0</v>
      </c>
      <c r="F62" s="9">
        <f>SUM(F63:F65)</f>
        <v>0</v>
      </c>
      <c r="G62" s="14">
        <f t="shared" si="22"/>
        <v>0</v>
      </c>
      <c r="H62" s="9">
        <f>SUM(H63:H65)</f>
        <v>0</v>
      </c>
      <c r="I62" s="14">
        <f t="shared" si="23"/>
        <v>0</v>
      </c>
      <c r="J62" s="9">
        <f>SUM(J63:J65)</f>
        <v>0</v>
      </c>
      <c r="K62" s="14">
        <f t="shared" si="24"/>
        <v>0</v>
      </c>
    </row>
    <row r="63" spans="1:11" x14ac:dyDescent="0.3">
      <c r="A63" s="57" t="s">
        <v>4</v>
      </c>
      <c r="B63" s="9">
        <f>'TAB1'!B177</f>
        <v>0</v>
      </c>
      <c r="C63" s="14">
        <f t="shared" si="20"/>
        <v>0</v>
      </c>
      <c r="D63" s="9">
        <f>'TAB1'!D177</f>
        <v>0</v>
      </c>
      <c r="E63" s="14">
        <f t="shared" si="21"/>
        <v>0</v>
      </c>
      <c r="F63" s="9">
        <f>'TAB1'!F177</f>
        <v>0</v>
      </c>
      <c r="G63" s="14">
        <f t="shared" si="22"/>
        <v>0</v>
      </c>
      <c r="H63" s="9">
        <f>'TAB1'!H177</f>
        <v>0</v>
      </c>
      <c r="I63" s="14">
        <f t="shared" si="23"/>
        <v>0</v>
      </c>
      <c r="J63" s="9">
        <f>'TAB1'!J177</f>
        <v>0</v>
      </c>
      <c r="K63" s="14">
        <f t="shared" si="24"/>
        <v>0</v>
      </c>
    </row>
    <row r="64" spans="1:11" x14ac:dyDescent="0.3">
      <c r="A64" s="57" t="s">
        <v>17</v>
      </c>
      <c r="B64" s="9">
        <f>'TAB1'!B178</f>
        <v>0</v>
      </c>
      <c r="C64" s="14">
        <f t="shared" si="20"/>
        <v>0</v>
      </c>
      <c r="D64" s="9">
        <f>'TAB1'!D178</f>
        <v>0</v>
      </c>
      <c r="E64" s="14">
        <f t="shared" si="21"/>
        <v>0</v>
      </c>
      <c r="F64" s="9">
        <f>'TAB1'!F178</f>
        <v>0</v>
      </c>
      <c r="G64" s="14">
        <f t="shared" si="22"/>
        <v>0</v>
      </c>
      <c r="H64" s="9">
        <f>'TAB1'!H178</f>
        <v>0</v>
      </c>
      <c r="I64" s="14">
        <f t="shared" si="23"/>
        <v>0</v>
      </c>
      <c r="J64" s="9">
        <f>'TAB1'!J178</f>
        <v>0</v>
      </c>
      <c r="K64" s="14">
        <f t="shared" si="24"/>
        <v>0</v>
      </c>
    </row>
    <row r="65" spans="1:11" x14ac:dyDescent="0.3">
      <c r="A65" s="57" t="s">
        <v>67</v>
      </c>
      <c r="B65" s="9">
        <f>'TAB1'!B179</f>
        <v>0</v>
      </c>
      <c r="C65" s="14">
        <f t="shared" si="20"/>
        <v>0</v>
      </c>
      <c r="D65" s="9">
        <f>'TAB1'!D179</f>
        <v>0</v>
      </c>
      <c r="E65" s="14">
        <f t="shared" si="21"/>
        <v>0</v>
      </c>
      <c r="F65" s="9">
        <f>'TAB1'!F179</f>
        <v>0</v>
      </c>
      <c r="G65" s="14">
        <f t="shared" si="22"/>
        <v>0</v>
      </c>
      <c r="H65" s="9">
        <f>'TAB1'!H179</f>
        <v>0</v>
      </c>
      <c r="I65" s="14">
        <f t="shared" si="23"/>
        <v>0</v>
      </c>
      <c r="J65" s="9">
        <f>'TAB1'!J179</f>
        <v>0</v>
      </c>
      <c r="K65" s="14">
        <f t="shared" si="24"/>
        <v>0</v>
      </c>
    </row>
    <row r="66" spans="1:11" x14ac:dyDescent="0.3">
      <c r="A66" s="56" t="s">
        <v>150</v>
      </c>
      <c r="B66" s="9">
        <f>'TAB1'!B197</f>
        <v>0</v>
      </c>
      <c r="C66" s="53">
        <f t="shared" si="20"/>
        <v>0</v>
      </c>
      <c r="D66" s="9">
        <f>'TAB1'!D197</f>
        <v>0</v>
      </c>
      <c r="E66" s="14">
        <f t="shared" si="21"/>
        <v>0</v>
      </c>
      <c r="F66" s="9">
        <f>'TAB1'!F197</f>
        <v>0</v>
      </c>
      <c r="G66" s="14">
        <f t="shared" si="22"/>
        <v>0</v>
      </c>
      <c r="H66" s="9">
        <f>'TAB1'!H197</f>
        <v>0</v>
      </c>
      <c r="I66" s="14">
        <f t="shared" si="23"/>
        <v>0</v>
      </c>
      <c r="J66" s="9">
        <f>'TAB1'!J197</f>
        <v>0</v>
      </c>
      <c r="K66" s="14">
        <f t="shared" si="24"/>
        <v>0</v>
      </c>
    </row>
    <row r="67" spans="1:11" x14ac:dyDescent="0.3">
      <c r="A67" s="56" t="s">
        <v>240</v>
      </c>
      <c r="B67" s="51"/>
      <c r="C67" s="53">
        <f t="shared" si="20"/>
        <v>0</v>
      </c>
      <c r="D67" s="51"/>
      <c r="E67" s="53">
        <f t="shared" si="21"/>
        <v>0</v>
      </c>
      <c r="F67" s="51"/>
      <c r="G67" s="53">
        <f t="shared" si="22"/>
        <v>0</v>
      </c>
      <c r="H67" s="51"/>
      <c r="I67" s="53">
        <f t="shared" si="23"/>
        <v>0</v>
      </c>
      <c r="J67" s="51"/>
      <c r="K67" s="53">
        <f t="shared" si="24"/>
        <v>0</v>
      </c>
    </row>
    <row r="68" spans="1:11" x14ac:dyDescent="0.3">
      <c r="A68" s="54" t="s">
        <v>68</v>
      </c>
      <c r="B68" s="15">
        <f>'TAB1'!B198</f>
        <v>0</v>
      </c>
      <c r="C68" s="16">
        <f t="shared" si="20"/>
        <v>0</v>
      </c>
      <c r="D68" s="15">
        <f>'TAB1'!D198</f>
        <v>0</v>
      </c>
      <c r="E68" s="16">
        <f t="shared" si="21"/>
        <v>0</v>
      </c>
      <c r="F68" s="15">
        <f>'TAB1'!F198</f>
        <v>0</v>
      </c>
      <c r="G68" s="16">
        <f t="shared" si="22"/>
        <v>0</v>
      </c>
      <c r="H68" s="15">
        <f>'TAB1'!H198</f>
        <v>0</v>
      </c>
      <c r="I68" s="16">
        <f t="shared" si="23"/>
        <v>0</v>
      </c>
      <c r="J68" s="15">
        <f>'TAB1'!J198</f>
        <v>0</v>
      </c>
      <c r="K68" s="55">
        <f t="shared" si="24"/>
        <v>0</v>
      </c>
    </row>
  </sheetData>
  <mergeCells count="35">
    <mergeCell ref="J58:K58"/>
    <mergeCell ref="A58:A59"/>
    <mergeCell ref="B58:C58"/>
    <mergeCell ref="D58:E58"/>
    <mergeCell ref="F58:G58"/>
    <mergeCell ref="H58:I58"/>
    <mergeCell ref="J32:K32"/>
    <mergeCell ref="A44:K44"/>
    <mergeCell ref="A45:A46"/>
    <mergeCell ref="B45:C45"/>
    <mergeCell ref="D45:E45"/>
    <mergeCell ref="F45:G45"/>
    <mergeCell ref="H45:I45"/>
    <mergeCell ref="J45:K45"/>
    <mergeCell ref="A32:A33"/>
    <mergeCell ref="B32:C32"/>
    <mergeCell ref="D32:E32"/>
    <mergeCell ref="F32:G32"/>
    <mergeCell ref="H32:I32"/>
    <mergeCell ref="A57:K57"/>
    <mergeCell ref="A5:K5"/>
    <mergeCell ref="B6:C6"/>
    <mergeCell ref="A6:A7"/>
    <mergeCell ref="D6:E6"/>
    <mergeCell ref="F6:G6"/>
    <mergeCell ref="H6:I6"/>
    <mergeCell ref="J6:K6"/>
    <mergeCell ref="A31:K31"/>
    <mergeCell ref="A18:K18"/>
    <mergeCell ref="A19:A20"/>
    <mergeCell ref="B19:C19"/>
    <mergeCell ref="D19:E19"/>
    <mergeCell ref="F19:G19"/>
    <mergeCell ref="H19:I19"/>
    <mergeCell ref="J19:K19"/>
  </mergeCells>
  <conditionalFormatting sqref="B15">
    <cfRule type="containsText" dxfId="503" priority="319" operator="containsText" text="ntitulé">
      <formula>NOT(ISERROR(SEARCH("ntitulé",B15)))</formula>
    </cfRule>
    <cfRule type="containsBlanks" dxfId="502" priority="320">
      <formula>LEN(TRIM(B15))=0</formula>
    </cfRule>
  </conditionalFormatting>
  <conditionalFormatting sqref="B28">
    <cfRule type="containsText" dxfId="501" priority="203" operator="containsText" text="ntitulé">
      <formula>NOT(ISERROR(SEARCH("ntitulé",B28)))</formula>
    </cfRule>
    <cfRule type="containsBlanks" dxfId="500" priority="204">
      <formula>LEN(TRIM(B28))=0</formula>
    </cfRule>
  </conditionalFormatting>
  <conditionalFormatting sqref="D15">
    <cfRule type="containsText" dxfId="499" priority="15" operator="containsText" text="ntitulé">
      <formula>NOT(ISERROR(SEARCH("ntitulé",D15)))</formula>
    </cfRule>
    <cfRule type="containsBlanks" dxfId="498" priority="16">
      <formula>LEN(TRIM(D15))=0</formula>
    </cfRule>
  </conditionalFormatting>
  <conditionalFormatting sqref="J41">
    <cfRule type="containsText" dxfId="497" priority="35" operator="containsText" text="ntitulé">
      <formula>NOT(ISERROR(SEARCH("ntitulé",J41)))</formula>
    </cfRule>
    <cfRule type="containsBlanks" dxfId="496" priority="36">
      <formula>LEN(TRIM(J41))=0</formula>
    </cfRule>
  </conditionalFormatting>
  <conditionalFormatting sqref="F67">
    <cfRule type="containsText" dxfId="495" priority="75" operator="containsText" text="ntitulé">
      <formula>NOT(ISERROR(SEARCH("ntitulé",F67)))</formula>
    </cfRule>
    <cfRule type="containsBlanks" dxfId="494" priority="76">
      <formula>LEN(TRIM(F67))=0</formula>
    </cfRule>
  </conditionalFormatting>
  <conditionalFormatting sqref="F41">
    <cfRule type="containsText" dxfId="493" priority="43" operator="containsText" text="ntitulé">
      <formula>NOT(ISERROR(SEARCH("ntitulé",F41)))</formula>
    </cfRule>
    <cfRule type="containsBlanks" dxfId="492" priority="44">
      <formula>LEN(TRIM(F41))=0</formula>
    </cfRule>
  </conditionalFormatting>
  <conditionalFormatting sqref="D54">
    <cfRule type="containsText" dxfId="491" priority="63" operator="containsText" text="ntitulé">
      <formula>NOT(ISERROR(SEARCH("ntitulé",D54)))</formula>
    </cfRule>
    <cfRule type="containsBlanks" dxfId="490" priority="64">
      <formula>LEN(TRIM(D54))=0</formula>
    </cfRule>
  </conditionalFormatting>
  <conditionalFormatting sqref="F28">
    <cfRule type="containsText" dxfId="489" priority="27" operator="containsText" text="ntitulé">
      <formula>NOT(ISERROR(SEARCH("ntitulé",F28)))</formula>
    </cfRule>
    <cfRule type="containsBlanks" dxfId="488" priority="28">
      <formula>LEN(TRIM(F28))=0</formula>
    </cfRule>
  </conditionalFormatting>
  <conditionalFormatting sqref="B41">
    <cfRule type="containsText" dxfId="487" priority="91" operator="containsText" text="ntitulé">
      <formula>NOT(ISERROR(SEARCH("ntitulé",B41)))</formula>
    </cfRule>
    <cfRule type="containsBlanks" dxfId="486" priority="92">
      <formula>LEN(TRIM(B41))=0</formula>
    </cfRule>
  </conditionalFormatting>
  <conditionalFormatting sqref="B54">
    <cfRule type="containsText" dxfId="485" priority="87" operator="containsText" text="ntitulé">
      <formula>NOT(ISERROR(SEARCH("ntitulé",B54)))</formula>
    </cfRule>
    <cfRule type="containsBlanks" dxfId="484" priority="88">
      <formula>LEN(TRIM(B54))=0</formula>
    </cfRule>
  </conditionalFormatting>
  <conditionalFormatting sqref="B67">
    <cfRule type="containsText" dxfId="483" priority="83" operator="containsText" text="ntitulé">
      <formula>NOT(ISERROR(SEARCH("ntitulé",B67)))</formula>
    </cfRule>
    <cfRule type="containsBlanks" dxfId="482" priority="84">
      <formula>LEN(TRIM(B67))=0</formula>
    </cfRule>
  </conditionalFormatting>
  <conditionalFormatting sqref="D67">
    <cfRule type="containsText" dxfId="481" priority="79" operator="containsText" text="ntitulé">
      <formula>NOT(ISERROR(SEARCH("ntitulé",D67)))</formula>
    </cfRule>
    <cfRule type="containsBlanks" dxfId="480" priority="80">
      <formula>LEN(TRIM(D67))=0</formula>
    </cfRule>
  </conditionalFormatting>
  <conditionalFormatting sqref="H67">
    <cfRule type="containsText" dxfId="479" priority="71" operator="containsText" text="ntitulé">
      <formula>NOT(ISERROR(SEARCH("ntitulé",H67)))</formula>
    </cfRule>
    <cfRule type="containsBlanks" dxfId="478" priority="72">
      <formula>LEN(TRIM(H67))=0</formula>
    </cfRule>
  </conditionalFormatting>
  <conditionalFormatting sqref="J67">
    <cfRule type="containsText" dxfId="477" priority="67" operator="containsText" text="ntitulé">
      <formula>NOT(ISERROR(SEARCH("ntitulé",J67)))</formula>
    </cfRule>
    <cfRule type="containsBlanks" dxfId="476" priority="68">
      <formula>LEN(TRIM(J67))=0</formula>
    </cfRule>
  </conditionalFormatting>
  <conditionalFormatting sqref="F54">
    <cfRule type="containsText" dxfId="475" priority="59" operator="containsText" text="ntitulé">
      <formula>NOT(ISERROR(SEARCH("ntitulé",F54)))</formula>
    </cfRule>
    <cfRule type="containsBlanks" dxfId="474" priority="60">
      <formula>LEN(TRIM(F54))=0</formula>
    </cfRule>
  </conditionalFormatting>
  <conditionalFormatting sqref="H54">
    <cfRule type="containsText" dxfId="473" priority="55" operator="containsText" text="ntitulé">
      <formula>NOT(ISERROR(SEARCH("ntitulé",H54)))</formula>
    </cfRule>
    <cfRule type="containsBlanks" dxfId="472" priority="56">
      <formula>LEN(TRIM(H54))=0</formula>
    </cfRule>
  </conditionalFormatting>
  <conditionalFormatting sqref="J54">
    <cfRule type="containsText" dxfId="471" priority="51" operator="containsText" text="ntitulé">
      <formula>NOT(ISERROR(SEARCH("ntitulé",J54)))</formula>
    </cfRule>
    <cfRule type="containsBlanks" dxfId="470" priority="52">
      <formula>LEN(TRIM(J54))=0</formula>
    </cfRule>
  </conditionalFormatting>
  <conditionalFormatting sqref="D41">
    <cfRule type="containsText" dxfId="469" priority="47" operator="containsText" text="ntitulé">
      <formula>NOT(ISERROR(SEARCH("ntitulé",D41)))</formula>
    </cfRule>
    <cfRule type="containsBlanks" dxfId="468" priority="48">
      <formula>LEN(TRIM(D41))=0</formula>
    </cfRule>
  </conditionalFormatting>
  <conditionalFormatting sqref="H41">
    <cfRule type="containsText" dxfId="467" priority="39" operator="containsText" text="ntitulé">
      <formula>NOT(ISERROR(SEARCH("ntitulé",H41)))</formula>
    </cfRule>
    <cfRule type="containsBlanks" dxfId="466" priority="40">
      <formula>LEN(TRIM(H41))=0</formula>
    </cfRule>
  </conditionalFormatting>
  <conditionalFormatting sqref="D28">
    <cfRule type="containsText" dxfId="465" priority="31" operator="containsText" text="ntitulé">
      <formula>NOT(ISERROR(SEARCH("ntitulé",D28)))</formula>
    </cfRule>
    <cfRule type="containsBlanks" dxfId="464" priority="32">
      <formula>LEN(TRIM(D28))=0</formula>
    </cfRule>
  </conditionalFormatting>
  <conditionalFormatting sqref="H28">
    <cfRule type="containsText" dxfId="463" priority="23" operator="containsText" text="ntitulé">
      <formula>NOT(ISERROR(SEARCH("ntitulé",H28)))</formula>
    </cfRule>
    <cfRule type="containsBlanks" dxfId="462" priority="24">
      <formula>LEN(TRIM(H28))=0</formula>
    </cfRule>
  </conditionalFormatting>
  <conditionalFormatting sqref="J28">
    <cfRule type="containsText" dxfId="461" priority="19" operator="containsText" text="ntitulé">
      <formula>NOT(ISERROR(SEARCH("ntitulé",J28)))</formula>
    </cfRule>
    <cfRule type="containsBlanks" dxfId="460" priority="20">
      <formula>LEN(TRIM(J28))=0</formula>
    </cfRule>
  </conditionalFormatting>
  <conditionalFormatting sqref="F15">
    <cfRule type="containsText" dxfId="459" priority="11" operator="containsText" text="ntitulé">
      <formula>NOT(ISERROR(SEARCH("ntitulé",F15)))</formula>
    </cfRule>
    <cfRule type="containsBlanks" dxfId="458" priority="12">
      <formula>LEN(TRIM(F15))=0</formula>
    </cfRule>
  </conditionalFormatting>
  <conditionalFormatting sqref="H15">
    <cfRule type="containsText" dxfId="457" priority="7" operator="containsText" text="ntitulé">
      <formula>NOT(ISERROR(SEARCH("ntitulé",H15)))</formula>
    </cfRule>
    <cfRule type="containsBlanks" dxfId="456" priority="8">
      <formula>LEN(TRIM(H15))=0</formula>
    </cfRule>
  </conditionalFormatting>
  <conditionalFormatting sqref="J15">
    <cfRule type="containsText" dxfId="455" priority="3" operator="containsText" text="ntitulé">
      <formula>NOT(ISERROR(SEARCH("ntitulé",J15)))</formula>
    </cfRule>
    <cfRule type="containsBlanks" dxfId="454" priority="4">
      <formula>LEN(TRIM(J15))=0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O107"/>
  <sheetViews>
    <sheetView topLeftCell="A37" zoomScaleNormal="100" workbookViewId="0">
      <selection activeCell="Q79" sqref="Q79"/>
    </sheetView>
  </sheetViews>
  <sheetFormatPr baseColWidth="10" defaultColWidth="8.85546875" defaultRowHeight="13.5" x14ac:dyDescent="0.3"/>
  <cols>
    <col min="1" max="1" width="8.85546875" style="4"/>
    <col min="2" max="2" width="43.7109375" style="23" customWidth="1"/>
    <col min="3" max="6" width="19.7109375" style="4" customWidth="1"/>
    <col min="7" max="7" width="8.85546875" style="4"/>
    <col min="8" max="8" width="19.7109375" style="4" customWidth="1"/>
    <col min="9" max="9" width="8.85546875" style="4"/>
    <col min="10" max="10" width="19.7109375" style="4" customWidth="1"/>
    <col min="11" max="11" width="8.85546875" style="4"/>
    <col min="12" max="12" width="19.7109375" style="4" customWidth="1"/>
    <col min="13" max="13" width="8.85546875" style="4"/>
    <col min="14" max="14" width="19.7109375" style="4" customWidth="1"/>
    <col min="15" max="16384" width="8.85546875" style="4"/>
  </cols>
  <sheetData>
    <row r="3" spans="1:15" ht="29.45" customHeight="1" x14ac:dyDescent="0.3">
      <c r="A3" s="36" t="str">
        <f>TAB00!B40&amp;" : "&amp;TAB00!C40</f>
        <v>TAB3 : Estimation des volumes et puissances</v>
      </c>
      <c r="B3" s="41"/>
      <c r="C3" s="41"/>
      <c r="D3" s="41"/>
      <c r="E3" s="41"/>
      <c r="F3" s="41"/>
      <c r="G3" s="41"/>
      <c r="H3" s="41"/>
      <c r="I3" s="41"/>
      <c r="J3" s="41"/>
      <c r="K3" s="41"/>
      <c r="L3" s="41"/>
      <c r="M3" s="41"/>
      <c r="N3" s="41"/>
      <c r="O3" s="41"/>
    </row>
    <row r="5" spans="1:15" x14ac:dyDescent="0.3">
      <c r="A5" s="64" t="s">
        <v>164</v>
      </c>
      <c r="B5" s="65"/>
      <c r="C5" s="65"/>
      <c r="D5" s="65"/>
      <c r="E5" s="65"/>
      <c r="F5" s="65"/>
      <c r="G5" s="65"/>
      <c r="H5" s="65"/>
      <c r="I5" s="65"/>
      <c r="J5" s="65"/>
      <c r="K5" s="65"/>
      <c r="L5" s="65"/>
      <c r="M5" s="65"/>
      <c r="N5" s="65"/>
      <c r="O5" s="65"/>
    </row>
    <row r="8" spans="1:15" ht="40.5" x14ac:dyDescent="0.3">
      <c r="A8" s="66" t="s">
        <v>89</v>
      </c>
      <c r="B8" s="66" t="s">
        <v>0</v>
      </c>
      <c r="C8" s="12" t="s">
        <v>76</v>
      </c>
      <c r="D8" s="12" t="s">
        <v>77</v>
      </c>
      <c r="E8" s="12" t="s">
        <v>78</v>
      </c>
      <c r="F8" s="12" t="s">
        <v>79</v>
      </c>
      <c r="G8" s="12" t="s">
        <v>80</v>
      </c>
      <c r="H8" s="12" t="s">
        <v>85</v>
      </c>
      <c r="I8" s="12" t="s">
        <v>81</v>
      </c>
      <c r="J8" s="12" t="s">
        <v>86</v>
      </c>
      <c r="K8" s="12" t="s">
        <v>82</v>
      </c>
      <c r="L8" s="12" t="s">
        <v>87</v>
      </c>
      <c r="M8" s="12" t="s">
        <v>83</v>
      </c>
      <c r="N8" s="12" t="s">
        <v>88</v>
      </c>
      <c r="O8" s="12" t="s">
        <v>84</v>
      </c>
    </row>
    <row r="9" spans="1:15" x14ac:dyDescent="0.3">
      <c r="A9" s="302" t="s">
        <v>5</v>
      </c>
      <c r="B9" s="4" t="s">
        <v>44</v>
      </c>
      <c r="C9" s="51"/>
      <c r="D9" s="51"/>
      <c r="E9" s="51"/>
      <c r="F9" s="51"/>
      <c r="G9" s="169">
        <f t="shared" ref="G9:G16" si="0">IF(AND(ROUND(E9,0)=0,F9&gt;E9),"INF",IF(AND(ROUND(E9,0)=0,ROUND(F9,0)=0),0,(F9-E9)/E9))</f>
        <v>0</v>
      </c>
      <c r="H9" s="51"/>
      <c r="I9" s="169">
        <f t="shared" ref="I9:O16" si="1">IF(AND(ROUND(F9,0)=0,H9&gt;F9),"INF",IF(AND(ROUND(F9,0)=0,ROUND(H9,0)=0),0,(H9-F9)/F9))</f>
        <v>0</v>
      </c>
      <c r="J9" s="51"/>
      <c r="K9" s="169">
        <f t="shared" si="1"/>
        <v>0</v>
      </c>
      <c r="L9" s="51"/>
      <c r="M9" s="169">
        <f t="shared" si="1"/>
        <v>0</v>
      </c>
      <c r="N9" s="51"/>
      <c r="O9" s="169">
        <f t="shared" si="1"/>
        <v>0</v>
      </c>
    </row>
    <row r="10" spans="1:15" x14ac:dyDescent="0.3">
      <c r="A10" s="302"/>
      <c r="B10" s="4" t="s">
        <v>45</v>
      </c>
      <c r="C10" s="51"/>
      <c r="D10" s="51"/>
      <c r="E10" s="51"/>
      <c r="F10" s="51"/>
      <c r="G10" s="169">
        <f t="shared" si="0"/>
        <v>0</v>
      </c>
      <c r="H10" s="51"/>
      <c r="I10" s="169">
        <f t="shared" si="1"/>
        <v>0</v>
      </c>
      <c r="J10" s="51"/>
      <c r="K10" s="169">
        <f t="shared" si="1"/>
        <v>0</v>
      </c>
      <c r="L10" s="51"/>
      <c r="M10" s="169">
        <f t="shared" si="1"/>
        <v>0</v>
      </c>
      <c r="N10" s="51"/>
      <c r="O10" s="169">
        <f t="shared" si="1"/>
        <v>0</v>
      </c>
    </row>
    <row r="11" spans="1:15" x14ac:dyDescent="0.3">
      <c r="A11" s="302" t="s">
        <v>6</v>
      </c>
      <c r="B11" s="4" t="s">
        <v>44</v>
      </c>
      <c r="C11" s="51"/>
      <c r="D11" s="51"/>
      <c r="E11" s="51"/>
      <c r="F11" s="51"/>
      <c r="G11" s="169">
        <f t="shared" si="0"/>
        <v>0</v>
      </c>
      <c r="H11" s="51"/>
      <c r="I11" s="169">
        <f t="shared" si="1"/>
        <v>0</v>
      </c>
      <c r="J11" s="51"/>
      <c r="K11" s="169">
        <f t="shared" si="1"/>
        <v>0</v>
      </c>
      <c r="L11" s="51"/>
      <c r="M11" s="169">
        <f t="shared" si="1"/>
        <v>0</v>
      </c>
      <c r="N11" s="51"/>
      <c r="O11" s="169">
        <f t="shared" si="1"/>
        <v>0</v>
      </c>
    </row>
    <row r="12" spans="1:15" x14ac:dyDescent="0.3">
      <c r="A12" s="302"/>
      <c r="B12" s="4" t="s">
        <v>45</v>
      </c>
      <c r="C12" s="51"/>
      <c r="D12" s="51"/>
      <c r="E12" s="51"/>
      <c r="F12" s="51"/>
      <c r="G12" s="169">
        <f t="shared" si="0"/>
        <v>0</v>
      </c>
      <c r="H12" s="51"/>
      <c r="I12" s="169">
        <f t="shared" si="1"/>
        <v>0</v>
      </c>
      <c r="J12" s="51"/>
      <c r="K12" s="169">
        <f t="shared" si="1"/>
        <v>0</v>
      </c>
      <c r="L12" s="51"/>
      <c r="M12" s="169">
        <f t="shared" si="1"/>
        <v>0</v>
      </c>
      <c r="N12" s="51"/>
      <c r="O12" s="169">
        <f t="shared" si="1"/>
        <v>0</v>
      </c>
    </row>
    <row r="13" spans="1:15" x14ac:dyDescent="0.3">
      <c r="A13" s="302" t="s">
        <v>7</v>
      </c>
      <c r="B13" s="4" t="s">
        <v>44</v>
      </c>
      <c r="C13" s="51"/>
      <c r="D13" s="51"/>
      <c r="E13" s="51"/>
      <c r="F13" s="51"/>
      <c r="G13" s="169">
        <f t="shared" si="0"/>
        <v>0</v>
      </c>
      <c r="H13" s="51"/>
      <c r="I13" s="169">
        <f t="shared" si="1"/>
        <v>0</v>
      </c>
      <c r="J13" s="51"/>
      <c r="K13" s="169">
        <f t="shared" si="1"/>
        <v>0</v>
      </c>
      <c r="L13" s="51"/>
      <c r="M13" s="169">
        <f t="shared" si="1"/>
        <v>0</v>
      </c>
      <c r="N13" s="51"/>
      <c r="O13" s="169">
        <f t="shared" si="1"/>
        <v>0</v>
      </c>
    </row>
    <row r="14" spans="1:15" x14ac:dyDescent="0.3">
      <c r="A14" s="302"/>
      <c r="B14" s="4" t="s">
        <v>45</v>
      </c>
      <c r="C14" s="51"/>
      <c r="D14" s="51"/>
      <c r="E14" s="51"/>
      <c r="F14" s="51"/>
      <c r="G14" s="169">
        <f t="shared" si="0"/>
        <v>0</v>
      </c>
      <c r="H14" s="51"/>
      <c r="I14" s="169">
        <f t="shared" si="1"/>
        <v>0</v>
      </c>
      <c r="J14" s="51"/>
      <c r="K14" s="169">
        <f t="shared" si="1"/>
        <v>0</v>
      </c>
      <c r="L14" s="51"/>
      <c r="M14" s="169">
        <f t="shared" si="1"/>
        <v>0</v>
      </c>
      <c r="N14" s="51"/>
      <c r="O14" s="169">
        <f t="shared" si="1"/>
        <v>0</v>
      </c>
    </row>
    <row r="15" spans="1:15" x14ac:dyDescent="0.3">
      <c r="A15" s="302" t="s">
        <v>8</v>
      </c>
      <c r="B15" s="4" t="s">
        <v>44</v>
      </c>
      <c r="C15" s="51"/>
      <c r="D15" s="51"/>
      <c r="E15" s="51"/>
      <c r="F15" s="51"/>
      <c r="G15" s="169">
        <f t="shared" si="0"/>
        <v>0</v>
      </c>
      <c r="H15" s="51"/>
      <c r="I15" s="169">
        <f t="shared" si="1"/>
        <v>0</v>
      </c>
      <c r="J15" s="51"/>
      <c r="K15" s="169">
        <f t="shared" si="1"/>
        <v>0</v>
      </c>
      <c r="L15" s="51"/>
      <c r="M15" s="169">
        <f t="shared" si="1"/>
        <v>0</v>
      </c>
      <c r="N15" s="51"/>
      <c r="O15" s="169">
        <f t="shared" si="1"/>
        <v>0</v>
      </c>
    </row>
    <row r="16" spans="1:15" x14ac:dyDescent="0.3">
      <c r="A16" s="302"/>
      <c r="B16" s="4" t="s">
        <v>45</v>
      </c>
      <c r="C16" s="51"/>
      <c r="D16" s="51"/>
      <c r="E16" s="51"/>
      <c r="F16" s="51"/>
      <c r="G16" s="169">
        <f t="shared" si="0"/>
        <v>0</v>
      </c>
      <c r="H16" s="51"/>
      <c r="I16" s="169">
        <f t="shared" si="1"/>
        <v>0</v>
      </c>
      <c r="J16" s="51"/>
      <c r="K16" s="169">
        <f t="shared" si="1"/>
        <v>0</v>
      </c>
      <c r="L16" s="51"/>
      <c r="M16" s="169">
        <f t="shared" si="1"/>
        <v>0</v>
      </c>
      <c r="N16" s="51"/>
      <c r="O16" s="169">
        <f t="shared" si="1"/>
        <v>0</v>
      </c>
    </row>
    <row r="20" spans="1:15" x14ac:dyDescent="0.3">
      <c r="A20" s="64" t="s">
        <v>247</v>
      </c>
      <c r="B20" s="65"/>
      <c r="C20" s="65"/>
      <c r="D20" s="65"/>
      <c r="E20" s="65"/>
      <c r="F20" s="65"/>
      <c r="G20" s="65"/>
      <c r="H20" s="65"/>
      <c r="I20" s="65"/>
      <c r="J20" s="65"/>
      <c r="K20" s="65"/>
      <c r="L20" s="65"/>
      <c r="M20" s="65"/>
      <c r="N20" s="65"/>
      <c r="O20" s="65"/>
    </row>
    <row r="22" spans="1:15" s="22" customFormat="1" ht="37.15" customHeight="1" x14ac:dyDescent="0.3">
      <c r="A22" s="66" t="s">
        <v>89</v>
      </c>
      <c r="B22" s="66" t="s">
        <v>0</v>
      </c>
      <c r="C22" s="12" t="s">
        <v>76</v>
      </c>
      <c r="D22" s="12" t="s">
        <v>77</v>
      </c>
      <c r="E22" s="12" t="s">
        <v>78</v>
      </c>
      <c r="F22" s="12" t="s">
        <v>79</v>
      </c>
      <c r="G22" s="12" t="s">
        <v>80</v>
      </c>
      <c r="H22" s="12" t="s">
        <v>85</v>
      </c>
      <c r="I22" s="12" t="s">
        <v>81</v>
      </c>
      <c r="J22" s="12" t="s">
        <v>86</v>
      </c>
      <c r="K22" s="12" t="s">
        <v>82</v>
      </c>
      <c r="L22" s="12" t="s">
        <v>87</v>
      </c>
      <c r="M22" s="12" t="s">
        <v>83</v>
      </c>
      <c r="N22" s="12" t="s">
        <v>88</v>
      </c>
      <c r="O22" s="12" t="s">
        <v>84</v>
      </c>
    </row>
    <row r="23" spans="1:15" x14ac:dyDescent="0.3">
      <c r="A23" s="12" t="s">
        <v>117</v>
      </c>
      <c r="B23" s="170" t="s">
        <v>118</v>
      </c>
      <c r="C23" s="51"/>
      <c r="D23" s="51"/>
      <c r="E23" s="51"/>
      <c r="F23" s="51"/>
      <c r="G23" s="169">
        <f t="shared" ref="G23:G82" si="2">IF(AND(ROUND(E23,0)=0,F23&gt;E23),"INF",IF(AND(ROUND(E23,0)=0,ROUND(F23,0)=0),0,(F23-E23)/E23))</f>
        <v>0</v>
      </c>
      <c r="H23" s="51"/>
      <c r="I23" s="169">
        <f t="shared" ref="I23:O82" si="3">IF(AND(ROUND(F23,0)=0,H23&gt;F23),"INF",IF(AND(ROUND(F23,0)=0,ROUND(H23,0)=0),0,(H23-F23)/F23))</f>
        <v>0</v>
      </c>
      <c r="J23" s="51"/>
      <c r="K23" s="169">
        <f t="shared" si="3"/>
        <v>0</v>
      </c>
      <c r="L23" s="51"/>
      <c r="M23" s="169">
        <f t="shared" si="3"/>
        <v>0</v>
      </c>
      <c r="N23" s="51"/>
      <c r="O23" s="169">
        <f t="shared" si="3"/>
        <v>0</v>
      </c>
    </row>
    <row r="24" spans="1:15" x14ac:dyDescent="0.3">
      <c r="A24" s="303" t="s">
        <v>69</v>
      </c>
      <c r="B24" s="171" t="s">
        <v>119</v>
      </c>
      <c r="C24" s="10">
        <f>SUM(C25:C26)</f>
        <v>0</v>
      </c>
      <c r="D24" s="10">
        <f>SUM(D25:D26)</f>
        <v>0</v>
      </c>
      <c r="E24" s="10">
        <f>SUM(E25:E26)</f>
        <v>0</v>
      </c>
      <c r="F24" s="10">
        <f>SUM(F25:F26)</f>
        <v>0</v>
      </c>
      <c r="G24" s="169">
        <f t="shared" si="2"/>
        <v>0</v>
      </c>
      <c r="H24" s="10">
        <f>SUM(H25:H26)</f>
        <v>0</v>
      </c>
      <c r="I24" s="169">
        <f t="shared" si="3"/>
        <v>0</v>
      </c>
      <c r="J24" s="10">
        <f>SUM(J25:J26)</f>
        <v>0</v>
      </c>
      <c r="K24" s="169">
        <f t="shared" si="3"/>
        <v>0</v>
      </c>
      <c r="L24" s="10">
        <f>SUM(L25:L26)</f>
        <v>0</v>
      </c>
      <c r="M24" s="169">
        <f t="shared" si="3"/>
        <v>0</v>
      </c>
      <c r="N24" s="10">
        <f>SUM(N25:N26)</f>
        <v>0</v>
      </c>
      <c r="O24" s="169">
        <f t="shared" si="3"/>
        <v>0</v>
      </c>
    </row>
    <row r="25" spans="1:15" x14ac:dyDescent="0.3">
      <c r="A25" s="303"/>
      <c r="B25" s="172" t="s">
        <v>120</v>
      </c>
      <c r="C25" s="51"/>
      <c r="D25" s="51"/>
      <c r="E25" s="51"/>
      <c r="F25" s="51"/>
      <c r="G25" s="169">
        <f t="shared" si="2"/>
        <v>0</v>
      </c>
      <c r="H25" s="51"/>
      <c r="I25" s="169">
        <f t="shared" si="3"/>
        <v>0</v>
      </c>
      <c r="J25" s="51"/>
      <c r="K25" s="169">
        <f t="shared" si="3"/>
        <v>0</v>
      </c>
      <c r="L25" s="51"/>
      <c r="M25" s="169">
        <f t="shared" si="3"/>
        <v>0</v>
      </c>
      <c r="N25" s="51"/>
      <c r="O25" s="169">
        <f t="shared" si="3"/>
        <v>0</v>
      </c>
    </row>
    <row r="26" spans="1:15" x14ac:dyDescent="0.3">
      <c r="A26" s="303"/>
      <c r="B26" s="172" t="s">
        <v>121</v>
      </c>
      <c r="C26" s="51"/>
      <c r="D26" s="51"/>
      <c r="E26" s="51"/>
      <c r="F26" s="51"/>
      <c r="G26" s="169">
        <f t="shared" si="2"/>
        <v>0</v>
      </c>
      <c r="H26" s="51"/>
      <c r="I26" s="169">
        <f t="shared" si="3"/>
        <v>0</v>
      </c>
      <c r="J26" s="51"/>
      <c r="K26" s="169">
        <f t="shared" si="3"/>
        <v>0</v>
      </c>
      <c r="L26" s="51"/>
      <c r="M26" s="169">
        <f t="shared" si="3"/>
        <v>0</v>
      </c>
      <c r="N26" s="51"/>
      <c r="O26" s="169">
        <f t="shared" si="3"/>
        <v>0</v>
      </c>
    </row>
    <row r="27" spans="1:15" x14ac:dyDescent="0.3">
      <c r="A27" s="303"/>
      <c r="B27" s="171" t="s">
        <v>123</v>
      </c>
      <c r="C27" s="51"/>
      <c r="D27" s="51"/>
      <c r="E27" s="51"/>
      <c r="F27" s="51"/>
      <c r="G27" s="169">
        <f>IF(AND(ROUND(E27,0)=0,F27&gt;E27),"INF",IF(AND(ROUND(E27,0)=0,ROUND(F27,0)=0),0,(F27-E27)/E27))</f>
        <v>0</v>
      </c>
      <c r="H27" s="51"/>
      <c r="I27" s="169">
        <f t="shared" si="3"/>
        <v>0</v>
      </c>
      <c r="J27" s="51"/>
      <c r="K27" s="169">
        <f>IF(AND(ROUND(H27,0)=0,J27&gt;H27),"INF",IF(AND(ROUND(H27,0)=0,ROUND(J27,0)=0),0,(J27-H27)/H27))</f>
        <v>0</v>
      </c>
      <c r="L27" s="51"/>
      <c r="M27" s="169">
        <f t="shared" si="3"/>
        <v>0</v>
      </c>
      <c r="N27" s="51"/>
      <c r="O27" s="169">
        <f t="shared" si="3"/>
        <v>0</v>
      </c>
    </row>
    <row r="28" spans="1:15" x14ac:dyDescent="0.3">
      <c r="A28" s="303"/>
      <c r="B28" s="171" t="s">
        <v>124</v>
      </c>
      <c r="C28" s="51"/>
      <c r="D28" s="51"/>
      <c r="E28" s="51"/>
      <c r="F28" s="51"/>
      <c r="G28" s="169">
        <f>IF(AND(ROUND(E28,0)=0,F28&gt;E28),"INF",IF(AND(ROUND(E28,0)=0,ROUND(F28,0)=0),0,(F28-E28)/E28))</f>
        <v>0</v>
      </c>
      <c r="H28" s="51"/>
      <c r="I28" s="169">
        <f t="shared" ref="I28" si="4">IF(AND(ROUND(F28,0)=0,H28&gt;F28),"INF",IF(AND(ROUND(F28,0)=0,ROUND(H28,0)=0),0,(H28-F28)/F28))</f>
        <v>0</v>
      </c>
      <c r="J28" s="51"/>
      <c r="K28" s="169">
        <f t="shared" ref="K28" si="5">IF(AND(ROUND(H28,0)=0,J28&gt;H28),"INF",IF(AND(ROUND(H28,0)=0,ROUND(J28,0)=0),0,(J28-H28)/H28))</f>
        <v>0</v>
      </c>
      <c r="L28" s="51"/>
      <c r="M28" s="169">
        <f t="shared" ref="M28" si="6">IF(AND(ROUND(J28,0)=0,L28&gt;J28),"INF",IF(AND(ROUND(J28,0)=0,ROUND(L28,0)=0),0,(L28-J28)/J28))</f>
        <v>0</v>
      </c>
      <c r="N28" s="51"/>
      <c r="O28" s="169">
        <f t="shared" ref="O28" si="7">IF(AND(ROUND(L28,0)=0,N28&gt;L28),"INF",IF(AND(ROUND(L28,0)=0,ROUND(N28,0)=0),0,(N28-L28)/L28))</f>
        <v>0</v>
      </c>
    </row>
    <row r="29" spans="1:15" x14ac:dyDescent="0.3">
      <c r="A29" s="303"/>
      <c r="B29" s="67" t="s">
        <v>90</v>
      </c>
      <c r="C29" s="10">
        <f>SUM(C24,C27)</f>
        <v>0</v>
      </c>
      <c r="D29" s="10">
        <f>SUM(D24,D27)</f>
        <v>0</v>
      </c>
      <c r="E29" s="10">
        <f>SUM(E24,E27)</f>
        <v>0</v>
      </c>
      <c r="F29" s="10">
        <f>SUM(F24,F27)</f>
        <v>0</v>
      </c>
      <c r="G29" s="169">
        <f t="shared" si="2"/>
        <v>0</v>
      </c>
      <c r="H29" s="10">
        <f>SUM(H24,H27)</f>
        <v>0</v>
      </c>
      <c r="I29" s="169">
        <f t="shared" si="3"/>
        <v>0</v>
      </c>
      <c r="J29" s="10">
        <f>SUM(J24,J27)</f>
        <v>0</v>
      </c>
      <c r="K29" s="169">
        <f t="shared" si="3"/>
        <v>0</v>
      </c>
      <c r="L29" s="10">
        <f>SUM(L24,L27)</f>
        <v>0</v>
      </c>
      <c r="M29" s="169">
        <f t="shared" si="3"/>
        <v>0</v>
      </c>
      <c r="N29" s="10">
        <f>SUM(N24,N27)</f>
        <v>0</v>
      </c>
      <c r="O29" s="169">
        <f t="shared" si="3"/>
        <v>0</v>
      </c>
    </row>
    <row r="30" spans="1:15" ht="13.5" customHeight="1" x14ac:dyDescent="0.3">
      <c r="A30" s="303"/>
      <c r="B30" s="171" t="s">
        <v>122</v>
      </c>
      <c r="C30" s="51"/>
      <c r="D30" s="51"/>
      <c r="E30" s="51"/>
      <c r="F30" s="51"/>
      <c r="G30" s="169">
        <f t="shared" si="2"/>
        <v>0</v>
      </c>
      <c r="H30" s="51"/>
      <c r="I30" s="169">
        <f t="shared" si="3"/>
        <v>0</v>
      </c>
      <c r="J30" s="51"/>
      <c r="K30" s="169">
        <f t="shared" si="3"/>
        <v>0</v>
      </c>
      <c r="L30" s="51"/>
      <c r="M30" s="169">
        <f t="shared" si="3"/>
        <v>0</v>
      </c>
      <c r="N30" s="51"/>
      <c r="O30" s="169">
        <f t="shared" si="3"/>
        <v>0</v>
      </c>
    </row>
    <row r="31" spans="1:15" x14ac:dyDescent="0.3">
      <c r="A31" s="303"/>
      <c r="B31" s="171" t="s">
        <v>160</v>
      </c>
      <c r="C31" s="51"/>
      <c r="D31" s="51"/>
      <c r="E31" s="51"/>
      <c r="F31" s="51"/>
      <c r="G31" s="169">
        <f t="shared" si="2"/>
        <v>0</v>
      </c>
      <c r="H31" s="51"/>
      <c r="I31" s="169">
        <f t="shared" si="3"/>
        <v>0</v>
      </c>
      <c r="J31" s="51"/>
      <c r="K31" s="169">
        <f t="shared" si="3"/>
        <v>0</v>
      </c>
      <c r="L31" s="51"/>
      <c r="M31" s="169">
        <f t="shared" si="3"/>
        <v>0</v>
      </c>
      <c r="N31" s="51"/>
      <c r="O31" s="169">
        <f t="shared" si="3"/>
        <v>0</v>
      </c>
    </row>
    <row r="32" spans="1:15" x14ac:dyDescent="0.3">
      <c r="A32" s="303"/>
      <c r="B32" s="67" t="s">
        <v>91</v>
      </c>
      <c r="C32" s="10">
        <f>SUM(C30:C31)</f>
        <v>0</v>
      </c>
      <c r="D32" s="10">
        <f>SUM(D30:D31)</f>
        <v>0</v>
      </c>
      <c r="E32" s="10">
        <f>SUM(E30:E31)</f>
        <v>0</v>
      </c>
      <c r="F32" s="10">
        <f>SUM(F30:F31)</f>
        <v>0</v>
      </c>
      <c r="G32" s="169">
        <f t="shared" si="2"/>
        <v>0</v>
      </c>
      <c r="H32" s="10">
        <f>SUM(H30:H31)</f>
        <v>0</v>
      </c>
      <c r="I32" s="169">
        <f t="shared" si="3"/>
        <v>0</v>
      </c>
      <c r="J32" s="10">
        <f>SUM(J30:J31)</f>
        <v>0</v>
      </c>
      <c r="K32" s="169">
        <f t="shared" si="3"/>
        <v>0</v>
      </c>
      <c r="L32" s="10">
        <f>SUM(L30:L31)</f>
        <v>0</v>
      </c>
      <c r="M32" s="169">
        <f t="shared" si="3"/>
        <v>0</v>
      </c>
      <c r="N32" s="10">
        <f>SUM(N30:N31)</f>
        <v>0</v>
      </c>
      <c r="O32" s="169">
        <f t="shared" si="3"/>
        <v>0</v>
      </c>
    </row>
    <row r="33" spans="1:15" x14ac:dyDescent="0.3">
      <c r="A33" s="303" t="s">
        <v>6</v>
      </c>
      <c r="B33" s="171" t="s">
        <v>119</v>
      </c>
      <c r="C33" s="10">
        <f>SUM(C34:C35)</f>
        <v>0</v>
      </c>
      <c r="D33" s="10">
        <f>SUM(D34:D35)</f>
        <v>0</v>
      </c>
      <c r="E33" s="10">
        <f>SUM(E34:E35)</f>
        <v>0</v>
      </c>
      <c r="F33" s="10">
        <f>SUM(F34:F35)</f>
        <v>0</v>
      </c>
      <c r="G33" s="169">
        <f t="shared" si="2"/>
        <v>0</v>
      </c>
      <c r="H33" s="10">
        <f>SUM(H34:H35)</f>
        <v>0</v>
      </c>
      <c r="I33" s="169">
        <f t="shared" si="3"/>
        <v>0</v>
      </c>
      <c r="J33" s="10">
        <f>SUM(J34:J35)</f>
        <v>0</v>
      </c>
      <c r="K33" s="169">
        <f t="shared" si="3"/>
        <v>0</v>
      </c>
      <c r="L33" s="10">
        <f>SUM(L34:L35)</f>
        <v>0</v>
      </c>
      <c r="M33" s="169">
        <f t="shared" si="3"/>
        <v>0</v>
      </c>
      <c r="N33" s="10">
        <f>SUM(N34:N35)</f>
        <v>0</v>
      </c>
      <c r="O33" s="169">
        <f t="shared" si="3"/>
        <v>0</v>
      </c>
    </row>
    <row r="34" spans="1:15" x14ac:dyDescent="0.3">
      <c r="A34" s="303"/>
      <c r="B34" s="172" t="s">
        <v>120</v>
      </c>
      <c r="C34" s="51"/>
      <c r="D34" s="51"/>
      <c r="E34" s="51"/>
      <c r="F34" s="51"/>
      <c r="G34" s="169">
        <f t="shared" si="2"/>
        <v>0</v>
      </c>
      <c r="H34" s="51"/>
      <c r="I34" s="169">
        <f t="shared" si="3"/>
        <v>0</v>
      </c>
      <c r="J34" s="51"/>
      <c r="K34" s="169">
        <f t="shared" si="3"/>
        <v>0</v>
      </c>
      <c r="L34" s="51"/>
      <c r="M34" s="169">
        <f t="shared" si="3"/>
        <v>0</v>
      </c>
      <c r="N34" s="51"/>
      <c r="O34" s="169">
        <f t="shared" si="3"/>
        <v>0</v>
      </c>
    </row>
    <row r="35" spans="1:15" x14ac:dyDescent="0.3">
      <c r="A35" s="303"/>
      <c r="B35" s="172" t="s">
        <v>121</v>
      </c>
      <c r="C35" s="51"/>
      <c r="D35" s="51"/>
      <c r="E35" s="51"/>
      <c r="F35" s="51"/>
      <c r="G35" s="169">
        <f t="shared" si="2"/>
        <v>0</v>
      </c>
      <c r="H35" s="51"/>
      <c r="I35" s="169">
        <f t="shared" si="3"/>
        <v>0</v>
      </c>
      <c r="J35" s="51"/>
      <c r="K35" s="169">
        <f t="shared" si="3"/>
        <v>0</v>
      </c>
      <c r="L35" s="51"/>
      <c r="M35" s="169">
        <f t="shared" si="3"/>
        <v>0</v>
      </c>
      <c r="N35" s="51"/>
      <c r="O35" s="169">
        <f t="shared" si="3"/>
        <v>0</v>
      </c>
    </row>
    <row r="36" spans="1:15" x14ac:dyDescent="0.3">
      <c r="A36" s="303"/>
      <c r="B36" s="171" t="s">
        <v>123</v>
      </c>
      <c r="C36" s="51"/>
      <c r="D36" s="51"/>
      <c r="E36" s="51"/>
      <c r="F36" s="51"/>
      <c r="G36" s="169">
        <f t="shared" si="2"/>
        <v>0</v>
      </c>
      <c r="H36" s="51"/>
      <c r="I36" s="169">
        <f t="shared" si="3"/>
        <v>0</v>
      </c>
      <c r="J36" s="51"/>
      <c r="K36" s="169">
        <f t="shared" si="3"/>
        <v>0</v>
      </c>
      <c r="L36" s="51"/>
      <c r="M36" s="169">
        <f t="shared" si="3"/>
        <v>0</v>
      </c>
      <c r="N36" s="51"/>
      <c r="O36" s="169">
        <f t="shared" si="3"/>
        <v>0</v>
      </c>
    </row>
    <row r="37" spans="1:15" x14ac:dyDescent="0.3">
      <c r="A37" s="303"/>
      <c r="B37" s="171" t="s">
        <v>124</v>
      </c>
      <c r="C37" s="51"/>
      <c r="D37" s="51"/>
      <c r="E37" s="51"/>
      <c r="F37" s="51"/>
      <c r="G37" s="169">
        <f>IF(AND(ROUND(E37,0)=0,F37&gt;E37),"INF",IF(AND(ROUND(E37,0)=0,ROUND(F37,0)=0),0,(F37-E37)/E37))</f>
        <v>0</v>
      </c>
      <c r="H37" s="51"/>
      <c r="I37" s="169">
        <f t="shared" si="3"/>
        <v>0</v>
      </c>
      <c r="J37" s="51"/>
      <c r="K37" s="169">
        <f t="shared" si="3"/>
        <v>0</v>
      </c>
      <c r="L37" s="51"/>
      <c r="M37" s="169">
        <f t="shared" si="3"/>
        <v>0</v>
      </c>
      <c r="N37" s="51"/>
      <c r="O37" s="169">
        <f t="shared" si="3"/>
        <v>0</v>
      </c>
    </row>
    <row r="38" spans="1:15" x14ac:dyDescent="0.3">
      <c r="A38" s="303"/>
      <c r="B38" s="67" t="s">
        <v>90</v>
      </c>
      <c r="C38" s="10">
        <f>SUM(C33,C36)</f>
        <v>0</v>
      </c>
      <c r="D38" s="10">
        <f>SUM(D33,D36)</f>
        <v>0</v>
      </c>
      <c r="E38" s="10">
        <f>SUM(E33,E36)</f>
        <v>0</v>
      </c>
      <c r="F38" s="10">
        <f>SUM(F33,F36)</f>
        <v>0</v>
      </c>
      <c r="G38" s="169">
        <f t="shared" si="2"/>
        <v>0</v>
      </c>
      <c r="H38" s="10">
        <f>SUM(H33,H36)</f>
        <v>0</v>
      </c>
      <c r="I38" s="169">
        <f t="shared" si="3"/>
        <v>0</v>
      </c>
      <c r="J38" s="10">
        <f>SUM(J33,J36)</f>
        <v>0</v>
      </c>
      <c r="K38" s="169">
        <f t="shared" si="3"/>
        <v>0</v>
      </c>
      <c r="L38" s="10">
        <f>SUM(L33,L36)</f>
        <v>0</v>
      </c>
      <c r="M38" s="169">
        <f t="shared" si="3"/>
        <v>0</v>
      </c>
      <c r="N38" s="10">
        <f>SUM(N33,N36)</f>
        <v>0</v>
      </c>
      <c r="O38" s="169">
        <f t="shared" si="3"/>
        <v>0</v>
      </c>
    </row>
    <row r="39" spans="1:15" ht="13.5" customHeight="1" x14ac:dyDescent="0.3">
      <c r="A39" s="303"/>
      <c r="B39" s="171" t="s">
        <v>122</v>
      </c>
      <c r="C39" s="51"/>
      <c r="D39" s="51"/>
      <c r="E39" s="51"/>
      <c r="F39" s="51"/>
      <c r="G39" s="169">
        <f t="shared" si="2"/>
        <v>0</v>
      </c>
      <c r="H39" s="51"/>
      <c r="I39" s="169">
        <f t="shared" si="3"/>
        <v>0</v>
      </c>
      <c r="J39" s="51"/>
      <c r="K39" s="169">
        <f t="shared" si="3"/>
        <v>0</v>
      </c>
      <c r="L39" s="51"/>
      <c r="M39" s="169">
        <f t="shared" si="3"/>
        <v>0</v>
      </c>
      <c r="N39" s="51"/>
      <c r="O39" s="169">
        <f t="shared" si="3"/>
        <v>0</v>
      </c>
    </row>
    <row r="40" spans="1:15" x14ac:dyDescent="0.3">
      <c r="A40" s="303"/>
      <c r="B40" s="171" t="s">
        <v>160</v>
      </c>
      <c r="C40" s="51"/>
      <c r="D40" s="51"/>
      <c r="E40" s="51"/>
      <c r="F40" s="51"/>
      <c r="G40" s="169">
        <f t="shared" si="2"/>
        <v>0</v>
      </c>
      <c r="H40" s="51"/>
      <c r="I40" s="169">
        <f t="shared" si="3"/>
        <v>0</v>
      </c>
      <c r="J40" s="51"/>
      <c r="K40" s="169">
        <f t="shared" si="3"/>
        <v>0</v>
      </c>
      <c r="L40" s="51"/>
      <c r="M40" s="169">
        <f t="shared" si="3"/>
        <v>0</v>
      </c>
      <c r="N40" s="51"/>
      <c r="O40" s="169">
        <f t="shared" si="3"/>
        <v>0</v>
      </c>
    </row>
    <row r="41" spans="1:15" x14ac:dyDescent="0.3">
      <c r="A41" s="303"/>
      <c r="B41" s="67" t="s">
        <v>91</v>
      </c>
      <c r="C41" s="10">
        <f>SUM(C39:C40)</f>
        <v>0</v>
      </c>
      <c r="D41" s="10">
        <f>SUM(D39:D40)</f>
        <v>0</v>
      </c>
      <c r="E41" s="10">
        <f>SUM(E39:E40)</f>
        <v>0</v>
      </c>
      <c r="F41" s="10">
        <f>SUM(F39:F40)</f>
        <v>0</v>
      </c>
      <c r="G41" s="169">
        <f t="shared" si="2"/>
        <v>0</v>
      </c>
      <c r="H41" s="10">
        <f>SUM(H39:H40)</f>
        <v>0</v>
      </c>
      <c r="I41" s="169">
        <f t="shared" si="3"/>
        <v>0</v>
      </c>
      <c r="J41" s="10">
        <f>SUM(J39:J40)</f>
        <v>0</v>
      </c>
      <c r="K41" s="169">
        <f t="shared" si="3"/>
        <v>0</v>
      </c>
      <c r="L41" s="10">
        <f>SUM(L39:L40)</f>
        <v>0</v>
      </c>
      <c r="M41" s="169">
        <f t="shared" si="3"/>
        <v>0</v>
      </c>
      <c r="N41" s="10">
        <f>SUM(N39:N40)</f>
        <v>0</v>
      </c>
      <c r="O41" s="169">
        <f t="shared" si="3"/>
        <v>0</v>
      </c>
    </row>
    <row r="42" spans="1:15" x14ac:dyDescent="0.3">
      <c r="A42" s="303" t="s">
        <v>70</v>
      </c>
      <c r="B42" s="171" t="s">
        <v>119</v>
      </c>
      <c r="C42" s="10">
        <f>SUM(C43:C44)</f>
        <v>0</v>
      </c>
      <c r="D42" s="10">
        <f>SUM(D43:D44)</f>
        <v>0</v>
      </c>
      <c r="E42" s="10">
        <f>SUM(E43:E44)</f>
        <v>0</v>
      </c>
      <c r="F42" s="10">
        <f>SUM(F43:F44)</f>
        <v>0</v>
      </c>
      <c r="G42" s="169">
        <f t="shared" si="2"/>
        <v>0</v>
      </c>
      <c r="H42" s="10">
        <f>SUM(H43:H44)</f>
        <v>0</v>
      </c>
      <c r="I42" s="169">
        <f t="shared" si="3"/>
        <v>0</v>
      </c>
      <c r="J42" s="10">
        <f>SUM(J43:J44)</f>
        <v>0</v>
      </c>
      <c r="K42" s="169">
        <f t="shared" si="3"/>
        <v>0</v>
      </c>
      <c r="L42" s="10">
        <f>SUM(L43:L44)</f>
        <v>0</v>
      </c>
      <c r="M42" s="169">
        <f t="shared" si="3"/>
        <v>0</v>
      </c>
      <c r="N42" s="10">
        <f>SUM(N43:N44)</f>
        <v>0</v>
      </c>
      <c r="O42" s="169">
        <f t="shared" si="3"/>
        <v>0</v>
      </c>
    </row>
    <row r="43" spans="1:15" x14ac:dyDescent="0.3">
      <c r="A43" s="303"/>
      <c r="B43" s="172" t="s">
        <v>120</v>
      </c>
      <c r="C43" s="51"/>
      <c r="D43" s="51"/>
      <c r="E43" s="51"/>
      <c r="F43" s="51"/>
      <c r="G43" s="169">
        <f t="shared" si="2"/>
        <v>0</v>
      </c>
      <c r="H43" s="51"/>
      <c r="I43" s="169">
        <f t="shared" si="3"/>
        <v>0</v>
      </c>
      <c r="J43" s="51"/>
      <c r="K43" s="169">
        <f t="shared" si="3"/>
        <v>0</v>
      </c>
      <c r="L43" s="51"/>
      <c r="M43" s="169">
        <f t="shared" si="3"/>
        <v>0</v>
      </c>
      <c r="N43" s="51"/>
      <c r="O43" s="169">
        <f t="shared" si="3"/>
        <v>0</v>
      </c>
    </row>
    <row r="44" spans="1:15" x14ac:dyDescent="0.3">
      <c r="A44" s="303"/>
      <c r="B44" s="172" t="s">
        <v>121</v>
      </c>
      <c r="C44" s="51"/>
      <c r="D44" s="51"/>
      <c r="E44" s="51"/>
      <c r="F44" s="51"/>
      <c r="G44" s="169">
        <f t="shared" si="2"/>
        <v>0</v>
      </c>
      <c r="H44" s="51"/>
      <c r="I44" s="169">
        <f t="shared" si="3"/>
        <v>0</v>
      </c>
      <c r="J44" s="51"/>
      <c r="K44" s="169">
        <f t="shared" si="3"/>
        <v>0</v>
      </c>
      <c r="L44" s="51"/>
      <c r="M44" s="169">
        <f t="shared" si="3"/>
        <v>0</v>
      </c>
      <c r="N44" s="51"/>
      <c r="O44" s="169">
        <f t="shared" si="3"/>
        <v>0</v>
      </c>
    </row>
    <row r="45" spans="1:15" x14ac:dyDescent="0.3">
      <c r="A45" s="303"/>
      <c r="B45" s="171" t="s">
        <v>123</v>
      </c>
      <c r="C45" s="51"/>
      <c r="D45" s="51"/>
      <c r="E45" s="51"/>
      <c r="F45" s="51"/>
      <c r="G45" s="169">
        <f t="shared" si="2"/>
        <v>0</v>
      </c>
      <c r="H45" s="51"/>
      <c r="I45" s="169">
        <f t="shared" si="3"/>
        <v>0</v>
      </c>
      <c r="J45" s="51"/>
      <c r="K45" s="169">
        <f t="shared" si="3"/>
        <v>0</v>
      </c>
      <c r="L45" s="51"/>
      <c r="M45" s="169">
        <f t="shared" si="3"/>
        <v>0</v>
      </c>
      <c r="N45" s="51"/>
      <c r="O45" s="169">
        <f t="shared" si="3"/>
        <v>0</v>
      </c>
    </row>
    <row r="46" spans="1:15" x14ac:dyDescent="0.3">
      <c r="A46" s="303"/>
      <c r="B46" s="171" t="s">
        <v>125</v>
      </c>
      <c r="C46" s="51">
        <f>C47+C48</f>
        <v>0</v>
      </c>
      <c r="D46" s="51">
        <f t="shared" ref="D46:F46" si="8">D47+D48</f>
        <v>0</v>
      </c>
      <c r="E46" s="51">
        <f t="shared" si="8"/>
        <v>0</v>
      </c>
      <c r="F46" s="51">
        <f t="shared" si="8"/>
        <v>0</v>
      </c>
      <c r="G46" s="169">
        <f t="shared" si="2"/>
        <v>0</v>
      </c>
      <c r="H46" s="51">
        <f>H47+H48</f>
        <v>0</v>
      </c>
      <c r="I46" s="169">
        <f t="shared" si="3"/>
        <v>0</v>
      </c>
      <c r="J46" s="51">
        <f>J47+J48</f>
        <v>0</v>
      </c>
      <c r="K46" s="169">
        <f t="shared" si="3"/>
        <v>0</v>
      </c>
      <c r="L46" s="51">
        <f>L47+L48</f>
        <v>0</v>
      </c>
      <c r="M46" s="169">
        <f t="shared" si="3"/>
        <v>0</v>
      </c>
      <c r="N46" s="51">
        <f>N47+N48</f>
        <v>0</v>
      </c>
      <c r="O46" s="169">
        <f t="shared" si="3"/>
        <v>0</v>
      </c>
    </row>
    <row r="47" spans="1:15" x14ac:dyDescent="0.3">
      <c r="A47" s="303"/>
      <c r="B47" s="172" t="s">
        <v>331</v>
      </c>
      <c r="C47" s="51"/>
      <c r="D47" s="51"/>
      <c r="E47" s="51"/>
      <c r="F47" s="51"/>
      <c r="G47" s="169">
        <f t="shared" si="2"/>
        <v>0</v>
      </c>
      <c r="H47" s="51"/>
      <c r="I47" s="169">
        <f t="shared" si="3"/>
        <v>0</v>
      </c>
      <c r="J47" s="51"/>
      <c r="K47" s="169">
        <f t="shared" si="3"/>
        <v>0</v>
      </c>
      <c r="L47" s="51"/>
      <c r="M47" s="169">
        <f t="shared" si="3"/>
        <v>0</v>
      </c>
      <c r="N47" s="51"/>
      <c r="O47" s="169">
        <f t="shared" si="3"/>
        <v>0</v>
      </c>
    </row>
    <row r="48" spans="1:15" x14ac:dyDescent="0.3">
      <c r="A48" s="303"/>
      <c r="B48" s="172" t="s">
        <v>332</v>
      </c>
      <c r="C48" s="51"/>
      <c r="D48" s="51"/>
      <c r="E48" s="51"/>
      <c r="F48" s="51"/>
      <c r="G48" s="169">
        <f t="shared" si="2"/>
        <v>0</v>
      </c>
      <c r="H48" s="51"/>
      <c r="I48" s="169">
        <f t="shared" si="3"/>
        <v>0</v>
      </c>
      <c r="J48" s="51"/>
      <c r="K48" s="169">
        <f t="shared" si="3"/>
        <v>0</v>
      </c>
      <c r="L48" s="51"/>
      <c r="M48" s="169">
        <f t="shared" si="3"/>
        <v>0</v>
      </c>
      <c r="N48" s="51"/>
      <c r="O48" s="169">
        <f>IF(AND(ROUND(L48,0)=0,N48&gt;L48),"INF",IF(AND(ROUND(L48,0)=0,ROUND(N48,0)=0),0,(N48-L48)/L48))</f>
        <v>0</v>
      </c>
    </row>
    <row r="49" spans="1:15" x14ac:dyDescent="0.3">
      <c r="A49" s="303"/>
      <c r="B49" s="171" t="s">
        <v>124</v>
      </c>
      <c r="C49" s="51"/>
      <c r="D49" s="51"/>
      <c r="E49" s="51"/>
      <c r="F49" s="51"/>
      <c r="G49" s="169">
        <f>IF(AND(ROUND(E49,0)=0,F49&gt;E49),"INF",IF(AND(ROUND(E49,0)=0,ROUND(F49,0)=0),0,(F49-E49)/E49))</f>
        <v>0</v>
      </c>
      <c r="H49" s="51"/>
      <c r="I49" s="169">
        <f t="shared" ref="I49" si="9">IF(AND(ROUND(F49,0)=0,H49&gt;F49),"INF",IF(AND(ROUND(F49,0)=0,ROUND(H49,0)=0),0,(H49-F49)/F49))</f>
        <v>0</v>
      </c>
      <c r="J49" s="51"/>
      <c r="K49" s="169">
        <f t="shared" si="3"/>
        <v>0</v>
      </c>
      <c r="L49" s="51"/>
      <c r="M49" s="169">
        <f t="shared" ref="M49" si="10">IF(AND(ROUND(J49,0)=0,L49&gt;J49),"INF",IF(AND(ROUND(J49,0)=0,ROUND(L49,0)=0),0,(L49-J49)/J49))</f>
        <v>0</v>
      </c>
      <c r="N49" s="51"/>
      <c r="O49" s="169">
        <f t="shared" ref="O49" si="11">IF(AND(ROUND(L49,0)=0,N49&gt;L49),"INF",IF(AND(ROUND(L49,0)=0,ROUND(N49,0)=0),0,(N49-L49)/L49))</f>
        <v>0</v>
      </c>
    </row>
    <row r="50" spans="1:15" x14ac:dyDescent="0.3">
      <c r="A50" s="303"/>
      <c r="B50" s="67" t="s">
        <v>90</v>
      </c>
      <c r="C50" s="10">
        <f>SUM(C43,C45:C46)</f>
        <v>0</v>
      </c>
      <c r="D50" s="10">
        <f>SUM(D43,D45:D46)</f>
        <v>0</v>
      </c>
      <c r="E50" s="10">
        <f>SUM(E43,E45:E46)</f>
        <v>0</v>
      </c>
      <c r="F50" s="10">
        <f>SUM(F43,F45:F46)</f>
        <v>0</v>
      </c>
      <c r="G50" s="169">
        <f t="shared" si="2"/>
        <v>0</v>
      </c>
      <c r="H50" s="10">
        <f>SUM(H43,H45:H46)</f>
        <v>0</v>
      </c>
      <c r="I50" s="169">
        <f t="shared" si="3"/>
        <v>0</v>
      </c>
      <c r="J50" s="10">
        <f>SUM(J43,J45:J46)</f>
        <v>0</v>
      </c>
      <c r="K50" s="169">
        <f t="shared" si="3"/>
        <v>0</v>
      </c>
      <c r="L50" s="10">
        <f>SUM(L43,L45:L46)</f>
        <v>0</v>
      </c>
      <c r="M50" s="169">
        <f t="shared" si="3"/>
        <v>0</v>
      </c>
      <c r="N50" s="10">
        <f>SUM(N43,N45:N46)</f>
        <v>0</v>
      </c>
      <c r="O50" s="169">
        <f t="shared" si="3"/>
        <v>0</v>
      </c>
    </row>
    <row r="51" spans="1:15" ht="13.5" customHeight="1" x14ac:dyDescent="0.3">
      <c r="A51" s="303"/>
      <c r="B51" s="171" t="s">
        <v>122</v>
      </c>
      <c r="C51" s="51"/>
      <c r="D51" s="51"/>
      <c r="E51" s="51"/>
      <c r="F51" s="51"/>
      <c r="G51" s="169">
        <f t="shared" si="2"/>
        <v>0</v>
      </c>
      <c r="H51" s="51"/>
      <c r="I51" s="169">
        <f t="shared" si="3"/>
        <v>0</v>
      </c>
      <c r="J51" s="51"/>
      <c r="K51" s="169">
        <f t="shared" si="3"/>
        <v>0</v>
      </c>
      <c r="L51" s="51"/>
      <c r="M51" s="169">
        <f t="shared" si="3"/>
        <v>0</v>
      </c>
      <c r="N51" s="51"/>
      <c r="O51" s="169">
        <f t="shared" si="3"/>
        <v>0</v>
      </c>
    </row>
    <row r="52" spans="1:15" x14ac:dyDescent="0.3">
      <c r="A52" s="303"/>
      <c r="B52" s="171" t="s">
        <v>160</v>
      </c>
      <c r="C52" s="51"/>
      <c r="D52" s="51"/>
      <c r="E52" s="51"/>
      <c r="F52" s="51"/>
      <c r="G52" s="169">
        <f t="shared" si="2"/>
        <v>0</v>
      </c>
      <c r="H52" s="51"/>
      <c r="I52" s="169">
        <f t="shared" si="3"/>
        <v>0</v>
      </c>
      <c r="J52" s="51"/>
      <c r="K52" s="169">
        <f t="shared" si="3"/>
        <v>0</v>
      </c>
      <c r="L52" s="51"/>
      <c r="M52" s="169">
        <f t="shared" si="3"/>
        <v>0</v>
      </c>
      <c r="N52" s="51"/>
      <c r="O52" s="169">
        <f t="shared" si="3"/>
        <v>0</v>
      </c>
    </row>
    <row r="53" spans="1:15" x14ac:dyDescent="0.3">
      <c r="A53" s="303"/>
      <c r="B53" s="67" t="s">
        <v>91</v>
      </c>
      <c r="C53" s="10">
        <f>SUM(C51:C52)</f>
        <v>0</v>
      </c>
      <c r="D53" s="10">
        <f>SUM(D51:D52)</f>
        <v>0</v>
      </c>
      <c r="E53" s="10">
        <f>SUM(E51:E52)</f>
        <v>0</v>
      </c>
      <c r="F53" s="10">
        <f>SUM(F51:F52)</f>
        <v>0</v>
      </c>
      <c r="G53" s="169">
        <f t="shared" si="2"/>
        <v>0</v>
      </c>
      <c r="H53" s="10">
        <f>SUM(H51:H52)</f>
        <v>0</v>
      </c>
      <c r="I53" s="169">
        <f t="shared" si="3"/>
        <v>0</v>
      </c>
      <c r="J53" s="10">
        <f>SUM(J51:J52)</f>
        <v>0</v>
      </c>
      <c r="K53" s="169">
        <f t="shared" si="3"/>
        <v>0</v>
      </c>
      <c r="L53" s="10">
        <f>SUM(L51:L52)</f>
        <v>0</v>
      </c>
      <c r="M53" s="169">
        <f t="shared" si="3"/>
        <v>0</v>
      </c>
      <c r="N53" s="10">
        <f>SUM(N51:N52)</f>
        <v>0</v>
      </c>
      <c r="O53" s="169">
        <f t="shared" si="3"/>
        <v>0</v>
      </c>
    </row>
    <row r="54" spans="1:15" ht="13.5" customHeight="1" x14ac:dyDescent="0.3">
      <c r="A54" s="303" t="s">
        <v>8</v>
      </c>
      <c r="B54" s="171" t="s">
        <v>119</v>
      </c>
      <c r="C54" s="10">
        <f>SUM(C55:C58)</f>
        <v>0</v>
      </c>
      <c r="D54" s="10">
        <f>SUM(D55:D58)</f>
        <v>0</v>
      </c>
      <c r="E54" s="10">
        <f>SUM(E55:E58)</f>
        <v>0</v>
      </c>
      <c r="F54" s="10">
        <f>SUM(F55:F58)</f>
        <v>0</v>
      </c>
      <c r="G54" s="169">
        <f t="shared" si="2"/>
        <v>0</v>
      </c>
      <c r="H54" s="10">
        <f>SUM(H55:H58)</f>
        <v>0</v>
      </c>
      <c r="I54" s="169">
        <f t="shared" si="3"/>
        <v>0</v>
      </c>
      <c r="J54" s="10">
        <f>SUM(J55:J58)</f>
        <v>0</v>
      </c>
      <c r="K54" s="169">
        <f t="shared" si="3"/>
        <v>0</v>
      </c>
      <c r="L54" s="10">
        <f>SUM(L55:L58)</f>
        <v>0</v>
      </c>
      <c r="M54" s="169">
        <f t="shared" si="3"/>
        <v>0</v>
      </c>
      <c r="N54" s="10">
        <f>SUM(N55:N58)</f>
        <v>0</v>
      </c>
      <c r="O54" s="169">
        <f t="shared" si="3"/>
        <v>0</v>
      </c>
    </row>
    <row r="55" spans="1:15" x14ac:dyDescent="0.3">
      <c r="A55" s="303"/>
      <c r="B55" s="172" t="s">
        <v>161</v>
      </c>
      <c r="C55" s="51"/>
      <c r="D55" s="51"/>
      <c r="E55" s="51"/>
      <c r="F55" s="51"/>
      <c r="G55" s="169">
        <f t="shared" si="2"/>
        <v>0</v>
      </c>
      <c r="H55" s="51"/>
      <c r="I55" s="169">
        <f t="shared" si="3"/>
        <v>0</v>
      </c>
      <c r="J55" s="51"/>
      <c r="K55" s="169">
        <f t="shared" si="3"/>
        <v>0</v>
      </c>
      <c r="L55" s="51"/>
      <c r="M55" s="169">
        <f t="shared" si="3"/>
        <v>0</v>
      </c>
      <c r="N55" s="51"/>
      <c r="O55" s="169">
        <f t="shared" si="3"/>
        <v>0</v>
      </c>
    </row>
    <row r="56" spans="1:15" x14ac:dyDescent="0.3">
      <c r="A56" s="303"/>
      <c r="B56" s="172" t="s">
        <v>120</v>
      </c>
      <c r="C56" s="51"/>
      <c r="D56" s="51"/>
      <c r="E56" s="51"/>
      <c r="F56" s="51"/>
      <c r="G56" s="169">
        <f t="shared" si="2"/>
        <v>0</v>
      </c>
      <c r="H56" s="51"/>
      <c r="I56" s="169">
        <f t="shared" si="3"/>
        <v>0</v>
      </c>
      <c r="J56" s="51"/>
      <c r="K56" s="169">
        <f t="shared" si="3"/>
        <v>0</v>
      </c>
      <c r="L56" s="51"/>
      <c r="M56" s="169">
        <f t="shared" si="3"/>
        <v>0</v>
      </c>
      <c r="N56" s="51"/>
      <c r="O56" s="169">
        <f t="shared" si="3"/>
        <v>0</v>
      </c>
    </row>
    <row r="57" spans="1:15" x14ac:dyDescent="0.3">
      <c r="A57" s="303"/>
      <c r="B57" s="172" t="s">
        <v>121</v>
      </c>
      <c r="C57" s="51"/>
      <c r="D57" s="51"/>
      <c r="E57" s="51"/>
      <c r="F57" s="51"/>
      <c r="G57" s="169">
        <f t="shared" si="2"/>
        <v>0</v>
      </c>
      <c r="H57" s="51"/>
      <c r="I57" s="169">
        <f t="shared" si="3"/>
        <v>0</v>
      </c>
      <c r="J57" s="51"/>
      <c r="K57" s="169">
        <f t="shared" si="3"/>
        <v>0</v>
      </c>
      <c r="L57" s="51"/>
      <c r="M57" s="169">
        <f t="shared" si="3"/>
        <v>0</v>
      </c>
      <c r="N57" s="51"/>
      <c r="O57" s="169">
        <f t="shared" si="3"/>
        <v>0</v>
      </c>
    </row>
    <row r="58" spans="1:15" x14ac:dyDescent="0.3">
      <c r="A58" s="303"/>
      <c r="B58" s="172" t="s">
        <v>162</v>
      </c>
      <c r="C58" s="51"/>
      <c r="D58" s="51"/>
      <c r="E58" s="51"/>
      <c r="F58" s="51"/>
      <c r="G58" s="169">
        <f t="shared" si="2"/>
        <v>0</v>
      </c>
      <c r="H58" s="51"/>
      <c r="I58" s="169">
        <f t="shared" si="3"/>
        <v>0</v>
      </c>
      <c r="J58" s="51"/>
      <c r="K58" s="169">
        <f t="shared" si="3"/>
        <v>0</v>
      </c>
      <c r="L58" s="51"/>
      <c r="M58" s="169">
        <f t="shared" si="3"/>
        <v>0</v>
      </c>
      <c r="N58" s="51"/>
      <c r="O58" s="169">
        <f t="shared" si="3"/>
        <v>0</v>
      </c>
    </row>
    <row r="59" spans="1:15" x14ac:dyDescent="0.3">
      <c r="A59" s="303"/>
      <c r="B59" s="171" t="s">
        <v>123</v>
      </c>
      <c r="C59" s="51"/>
      <c r="D59" s="51"/>
      <c r="E59" s="51"/>
      <c r="F59" s="51"/>
      <c r="G59" s="169">
        <f t="shared" si="2"/>
        <v>0</v>
      </c>
      <c r="H59" s="51"/>
      <c r="I59" s="169">
        <f t="shared" si="3"/>
        <v>0</v>
      </c>
      <c r="J59" s="51"/>
      <c r="K59" s="169">
        <f t="shared" si="3"/>
        <v>0</v>
      </c>
      <c r="L59" s="51"/>
      <c r="M59" s="169">
        <f t="shared" si="3"/>
        <v>0</v>
      </c>
      <c r="N59" s="51"/>
      <c r="O59" s="169">
        <f t="shared" si="3"/>
        <v>0</v>
      </c>
    </row>
    <row r="60" spans="1:15" x14ac:dyDescent="0.3">
      <c r="A60" s="303"/>
      <c r="B60" s="171" t="s">
        <v>125</v>
      </c>
      <c r="C60" s="51">
        <f>C61+C62</f>
        <v>0</v>
      </c>
      <c r="D60" s="51">
        <f t="shared" ref="D60" si="12">D61+D62</f>
        <v>0</v>
      </c>
      <c r="E60" s="51">
        <f t="shared" ref="E60" si="13">E61+E62</f>
        <v>0</v>
      </c>
      <c r="F60" s="51">
        <f t="shared" ref="F60" si="14">F61+F62</f>
        <v>0</v>
      </c>
      <c r="G60" s="169">
        <f t="shared" ref="G60" si="15">IF(AND(ROUND(E60,0)=0,F60&gt;E60),"INF",IF(AND(ROUND(E60,0)=0,ROUND(F60,0)=0),0,(F60-E60)/E60))</f>
        <v>0</v>
      </c>
      <c r="H60" s="51">
        <f>H61+H62</f>
        <v>0</v>
      </c>
      <c r="I60" s="169">
        <f t="shared" ref="I60" si="16">IF(AND(ROUND(F60,0)=0,H60&gt;F60),"INF",IF(AND(ROUND(F60,0)=0,ROUND(H60,0)=0),0,(H60-F60)/F60))</f>
        <v>0</v>
      </c>
      <c r="J60" s="51">
        <f>J61+J62</f>
        <v>0</v>
      </c>
      <c r="K60" s="169">
        <f t="shared" ref="K60" si="17">IF(AND(ROUND(H60,0)=0,J60&gt;H60),"INF",IF(AND(ROUND(H60,0)=0,ROUND(J60,0)=0),0,(J60-H60)/H60))</f>
        <v>0</v>
      </c>
      <c r="L60" s="51">
        <f>L61+L62</f>
        <v>0</v>
      </c>
      <c r="M60" s="169">
        <f t="shared" ref="M60" si="18">IF(AND(ROUND(J60,0)=0,L60&gt;J60),"INF",IF(AND(ROUND(J60,0)=0,ROUND(L60,0)=0),0,(L60-J60)/J60))</f>
        <v>0</v>
      </c>
      <c r="N60" s="51">
        <f>N61+N62</f>
        <v>0</v>
      </c>
      <c r="O60" s="169">
        <f t="shared" ref="O60" si="19">IF(AND(ROUND(L60,0)=0,N60&gt;L60),"INF",IF(AND(ROUND(L60,0)=0,ROUND(N60,0)=0),0,(N60-L60)/L60))</f>
        <v>0</v>
      </c>
    </row>
    <row r="61" spans="1:15" x14ac:dyDescent="0.3">
      <c r="A61" s="303"/>
      <c r="B61" s="172" t="s">
        <v>331</v>
      </c>
      <c r="C61" s="51"/>
      <c r="D61" s="51"/>
      <c r="E61" s="51"/>
      <c r="F61" s="51"/>
      <c r="G61" s="169">
        <f t="shared" si="2"/>
        <v>0</v>
      </c>
      <c r="H61" s="51"/>
      <c r="I61" s="169">
        <f t="shared" si="3"/>
        <v>0</v>
      </c>
      <c r="J61" s="51"/>
      <c r="K61" s="169">
        <f t="shared" si="3"/>
        <v>0</v>
      </c>
      <c r="L61" s="51"/>
      <c r="M61" s="169">
        <f t="shared" si="3"/>
        <v>0</v>
      </c>
      <c r="N61" s="51"/>
      <c r="O61" s="169">
        <f t="shared" si="3"/>
        <v>0</v>
      </c>
    </row>
    <row r="62" spans="1:15" x14ac:dyDescent="0.3">
      <c r="A62" s="303"/>
      <c r="B62" s="172" t="s">
        <v>332</v>
      </c>
      <c r="C62" s="51"/>
      <c r="D62" s="51"/>
      <c r="E62" s="51"/>
      <c r="F62" s="51"/>
      <c r="G62" s="169">
        <f t="shared" si="2"/>
        <v>0</v>
      </c>
      <c r="H62" s="51"/>
      <c r="I62" s="169">
        <f t="shared" si="3"/>
        <v>0</v>
      </c>
      <c r="J62" s="51"/>
      <c r="K62" s="169">
        <f t="shared" si="3"/>
        <v>0</v>
      </c>
      <c r="L62" s="51"/>
      <c r="M62" s="169">
        <f t="shared" si="3"/>
        <v>0</v>
      </c>
      <c r="N62" s="51"/>
      <c r="O62" s="169">
        <f t="shared" si="3"/>
        <v>0</v>
      </c>
    </row>
    <row r="63" spans="1:15" x14ac:dyDescent="0.3">
      <c r="A63" s="303"/>
      <c r="B63" s="171" t="s">
        <v>124</v>
      </c>
      <c r="C63" s="51"/>
      <c r="D63" s="51"/>
      <c r="E63" s="51"/>
      <c r="F63" s="51"/>
      <c r="G63" s="169">
        <f>IF(AND(ROUND(E63,0)=0,F63&gt;E63),"INF",IF(AND(ROUND(E63,0)=0,ROUND(F63,0)=0),0,(F63-E63)/E63))</f>
        <v>0</v>
      </c>
      <c r="H63" s="51"/>
      <c r="I63" s="169">
        <f t="shared" si="3"/>
        <v>0</v>
      </c>
      <c r="J63" s="51"/>
      <c r="K63" s="169">
        <f t="shared" si="3"/>
        <v>0</v>
      </c>
      <c r="L63" s="51"/>
      <c r="M63" s="169">
        <f t="shared" si="3"/>
        <v>0</v>
      </c>
      <c r="N63" s="51"/>
      <c r="O63" s="169">
        <f t="shared" si="3"/>
        <v>0</v>
      </c>
    </row>
    <row r="64" spans="1:15" x14ac:dyDescent="0.3">
      <c r="A64" s="303"/>
      <c r="B64" s="67" t="s">
        <v>90</v>
      </c>
      <c r="C64" s="10">
        <f>SUM(C54,C59:C60)</f>
        <v>0</v>
      </c>
      <c r="D64" s="10">
        <f>SUM(D54,D59:D60)</f>
        <v>0</v>
      </c>
      <c r="E64" s="10">
        <f>SUM(E54,E59:E60)</f>
        <v>0</v>
      </c>
      <c r="F64" s="10">
        <f>SUM(F54,F59:F60)</f>
        <v>0</v>
      </c>
      <c r="G64" s="169">
        <f t="shared" si="2"/>
        <v>0</v>
      </c>
      <c r="H64" s="10">
        <f>SUM(H54,H59:H60)</f>
        <v>0</v>
      </c>
      <c r="I64" s="169">
        <f t="shared" si="3"/>
        <v>0</v>
      </c>
      <c r="J64" s="10">
        <f>SUM(J54,J59:J60)</f>
        <v>0</v>
      </c>
      <c r="K64" s="169">
        <f t="shared" si="3"/>
        <v>0</v>
      </c>
      <c r="L64" s="10">
        <f>SUM(L54,L59:L60)</f>
        <v>0</v>
      </c>
      <c r="M64" s="169">
        <f t="shared" si="3"/>
        <v>0</v>
      </c>
      <c r="N64" s="10">
        <f>SUM(N54,N59:N60)</f>
        <v>0</v>
      </c>
      <c r="O64" s="169">
        <f t="shared" si="3"/>
        <v>0</v>
      </c>
    </row>
    <row r="65" spans="1:15" ht="13.5" customHeight="1" x14ac:dyDescent="0.3">
      <c r="A65" s="303"/>
      <c r="B65" s="171" t="s">
        <v>122</v>
      </c>
      <c r="C65" s="51"/>
      <c r="D65" s="51"/>
      <c r="E65" s="51"/>
      <c r="F65" s="51"/>
      <c r="G65" s="169">
        <f t="shared" si="2"/>
        <v>0</v>
      </c>
      <c r="H65" s="51"/>
      <c r="I65" s="169">
        <f t="shared" si="3"/>
        <v>0</v>
      </c>
      <c r="J65" s="51"/>
      <c r="K65" s="169">
        <f t="shared" si="3"/>
        <v>0</v>
      </c>
      <c r="L65" s="51"/>
      <c r="M65" s="169">
        <f t="shared" si="3"/>
        <v>0</v>
      </c>
      <c r="N65" s="51"/>
      <c r="O65" s="169">
        <f t="shared" si="3"/>
        <v>0</v>
      </c>
    </row>
    <row r="66" spans="1:15" x14ac:dyDescent="0.3">
      <c r="A66" s="303"/>
      <c r="B66" s="171" t="s">
        <v>160</v>
      </c>
      <c r="C66" s="51"/>
      <c r="D66" s="51"/>
      <c r="E66" s="51"/>
      <c r="F66" s="51"/>
      <c r="G66" s="169">
        <f t="shared" si="2"/>
        <v>0</v>
      </c>
      <c r="H66" s="51"/>
      <c r="I66" s="169">
        <f t="shared" si="3"/>
        <v>0</v>
      </c>
      <c r="J66" s="51"/>
      <c r="K66" s="169">
        <f t="shared" si="3"/>
        <v>0</v>
      </c>
      <c r="L66" s="51"/>
      <c r="M66" s="169">
        <f t="shared" si="3"/>
        <v>0</v>
      </c>
      <c r="N66" s="51"/>
      <c r="O66" s="169">
        <f t="shared" si="3"/>
        <v>0</v>
      </c>
    </row>
    <row r="67" spans="1:15" ht="14.45" customHeight="1" x14ac:dyDescent="0.3">
      <c r="A67" s="303"/>
      <c r="B67" s="67" t="s">
        <v>91</v>
      </c>
      <c r="C67" s="10">
        <f>SUM(C65:C66)</f>
        <v>0</v>
      </c>
      <c r="D67" s="10">
        <f>SUM(D65:D66)</f>
        <v>0</v>
      </c>
      <c r="E67" s="10">
        <f>SUM(E65:E66)</f>
        <v>0</v>
      </c>
      <c r="F67" s="10">
        <f>SUM(F65:F66)</f>
        <v>0</v>
      </c>
      <c r="G67" s="169">
        <f t="shared" si="2"/>
        <v>0</v>
      </c>
      <c r="H67" s="10">
        <f>SUM(H65:H66)</f>
        <v>0</v>
      </c>
      <c r="I67" s="169">
        <f t="shared" si="3"/>
        <v>0</v>
      </c>
      <c r="J67" s="10">
        <f>SUM(J65:J66)</f>
        <v>0</v>
      </c>
      <c r="K67" s="169">
        <f t="shared" si="3"/>
        <v>0</v>
      </c>
      <c r="L67" s="10">
        <f>SUM(L65:L66)</f>
        <v>0</v>
      </c>
      <c r="M67" s="169">
        <f t="shared" si="3"/>
        <v>0</v>
      </c>
      <c r="N67" s="10">
        <f>SUM(N65:N66)</f>
        <v>0</v>
      </c>
      <c r="O67" s="169">
        <f t="shared" si="3"/>
        <v>0</v>
      </c>
    </row>
    <row r="68" spans="1:15" ht="12" customHeight="1" x14ac:dyDescent="0.3">
      <c r="A68" s="302" t="s">
        <v>163</v>
      </c>
      <c r="B68" s="170" t="s">
        <v>118</v>
      </c>
      <c r="C68" s="266">
        <f t="shared" ref="C68:F82" si="20">SUMIF($B$23:$B$67,$B68,C$23:C$67)</f>
        <v>0</v>
      </c>
      <c r="D68" s="266">
        <f t="shared" si="20"/>
        <v>0</v>
      </c>
      <c r="E68" s="266">
        <f t="shared" si="20"/>
        <v>0</v>
      </c>
      <c r="F68" s="266">
        <f t="shared" si="20"/>
        <v>0</v>
      </c>
      <c r="G68" s="267">
        <f t="shared" si="2"/>
        <v>0</v>
      </c>
      <c r="H68" s="266">
        <f t="shared" ref="H68:H82" si="21">SUMIF($B$23:$B$67,$B68,H$23:H$67)</f>
        <v>0</v>
      </c>
      <c r="I68" s="267">
        <f t="shared" si="3"/>
        <v>0</v>
      </c>
      <c r="J68" s="266">
        <f t="shared" ref="J68:J82" si="22">SUMIF($B$23:$B$67,$B68,J$23:J$67)</f>
        <v>0</v>
      </c>
      <c r="K68" s="267">
        <f t="shared" si="3"/>
        <v>0</v>
      </c>
      <c r="L68" s="266">
        <f t="shared" ref="L68:L82" si="23">SUMIF($B$23:$B$67,$B68,L$23:L$67)</f>
        <v>0</v>
      </c>
      <c r="M68" s="267">
        <f t="shared" si="3"/>
        <v>0</v>
      </c>
      <c r="N68" s="266">
        <f t="shared" ref="N68:N82" si="24">SUMIF($B$23:$B$67,$B68,N$23:N$67)</f>
        <v>0</v>
      </c>
      <c r="O68" s="267">
        <f t="shared" si="3"/>
        <v>0</v>
      </c>
    </row>
    <row r="69" spans="1:15" x14ac:dyDescent="0.3">
      <c r="A69" s="302"/>
      <c r="B69" s="171" t="s">
        <v>119</v>
      </c>
      <c r="C69" s="266">
        <f t="shared" si="20"/>
        <v>0</v>
      </c>
      <c r="D69" s="266">
        <f t="shared" si="20"/>
        <v>0</v>
      </c>
      <c r="E69" s="266">
        <f t="shared" si="20"/>
        <v>0</v>
      </c>
      <c r="F69" s="266">
        <f t="shared" si="20"/>
        <v>0</v>
      </c>
      <c r="G69" s="267">
        <f t="shared" si="2"/>
        <v>0</v>
      </c>
      <c r="H69" s="266">
        <f t="shared" si="21"/>
        <v>0</v>
      </c>
      <c r="I69" s="267">
        <f t="shared" si="3"/>
        <v>0</v>
      </c>
      <c r="J69" s="266">
        <f t="shared" si="22"/>
        <v>0</v>
      </c>
      <c r="K69" s="267">
        <f t="shared" si="3"/>
        <v>0</v>
      </c>
      <c r="L69" s="266">
        <f t="shared" si="23"/>
        <v>0</v>
      </c>
      <c r="M69" s="267">
        <f t="shared" si="3"/>
        <v>0</v>
      </c>
      <c r="N69" s="266">
        <f t="shared" si="24"/>
        <v>0</v>
      </c>
      <c r="O69" s="267">
        <f t="shared" si="3"/>
        <v>0</v>
      </c>
    </row>
    <row r="70" spans="1:15" x14ac:dyDescent="0.3">
      <c r="A70" s="302"/>
      <c r="B70" s="172" t="s">
        <v>161</v>
      </c>
      <c r="C70" s="10">
        <f t="shared" si="20"/>
        <v>0</v>
      </c>
      <c r="D70" s="10">
        <f t="shared" si="20"/>
        <v>0</v>
      </c>
      <c r="E70" s="10">
        <f t="shared" si="20"/>
        <v>0</v>
      </c>
      <c r="F70" s="10">
        <f t="shared" si="20"/>
        <v>0</v>
      </c>
      <c r="G70" s="169">
        <f t="shared" si="2"/>
        <v>0</v>
      </c>
      <c r="H70" s="10">
        <f t="shared" si="21"/>
        <v>0</v>
      </c>
      <c r="I70" s="169">
        <f t="shared" si="3"/>
        <v>0</v>
      </c>
      <c r="J70" s="10">
        <f t="shared" si="22"/>
        <v>0</v>
      </c>
      <c r="K70" s="169">
        <f t="shared" si="3"/>
        <v>0</v>
      </c>
      <c r="L70" s="10">
        <f t="shared" si="23"/>
        <v>0</v>
      </c>
      <c r="M70" s="169">
        <f t="shared" si="3"/>
        <v>0</v>
      </c>
      <c r="N70" s="10">
        <f t="shared" si="24"/>
        <v>0</v>
      </c>
      <c r="O70" s="169">
        <f t="shared" si="3"/>
        <v>0</v>
      </c>
    </row>
    <row r="71" spans="1:15" x14ac:dyDescent="0.3">
      <c r="A71" s="302"/>
      <c r="B71" s="172" t="s">
        <v>120</v>
      </c>
      <c r="C71" s="10">
        <f>SUMIF($B$23:$B$67,$B71,C$23:C$67)</f>
        <v>0</v>
      </c>
      <c r="D71" s="10">
        <f t="shared" si="20"/>
        <v>0</v>
      </c>
      <c r="E71" s="10">
        <f t="shared" si="20"/>
        <v>0</v>
      </c>
      <c r="F71" s="10">
        <f t="shared" si="20"/>
        <v>0</v>
      </c>
      <c r="G71" s="169">
        <f t="shared" si="2"/>
        <v>0</v>
      </c>
      <c r="H71" s="10">
        <f t="shared" si="21"/>
        <v>0</v>
      </c>
      <c r="I71" s="169">
        <f t="shared" si="3"/>
        <v>0</v>
      </c>
      <c r="J71" s="10">
        <f t="shared" si="22"/>
        <v>0</v>
      </c>
      <c r="K71" s="169">
        <f t="shared" si="3"/>
        <v>0</v>
      </c>
      <c r="L71" s="10">
        <f t="shared" si="23"/>
        <v>0</v>
      </c>
      <c r="M71" s="169">
        <f t="shared" si="3"/>
        <v>0</v>
      </c>
      <c r="N71" s="10">
        <f t="shared" si="24"/>
        <v>0</v>
      </c>
      <c r="O71" s="169">
        <f t="shared" si="3"/>
        <v>0</v>
      </c>
    </row>
    <row r="72" spans="1:15" x14ac:dyDescent="0.3">
      <c r="A72" s="302"/>
      <c r="B72" s="172" t="s">
        <v>121</v>
      </c>
      <c r="C72" s="10">
        <f t="shared" si="20"/>
        <v>0</v>
      </c>
      <c r="D72" s="10">
        <f t="shared" si="20"/>
        <v>0</v>
      </c>
      <c r="E72" s="10">
        <f t="shared" si="20"/>
        <v>0</v>
      </c>
      <c r="F72" s="10">
        <f t="shared" si="20"/>
        <v>0</v>
      </c>
      <c r="G72" s="169">
        <f t="shared" si="2"/>
        <v>0</v>
      </c>
      <c r="H72" s="10">
        <f t="shared" si="21"/>
        <v>0</v>
      </c>
      <c r="I72" s="169">
        <f t="shared" si="3"/>
        <v>0</v>
      </c>
      <c r="J72" s="10">
        <f t="shared" si="22"/>
        <v>0</v>
      </c>
      <c r="K72" s="169">
        <f t="shared" si="3"/>
        <v>0</v>
      </c>
      <c r="L72" s="10">
        <f t="shared" si="23"/>
        <v>0</v>
      </c>
      <c r="M72" s="169">
        <f t="shared" si="3"/>
        <v>0</v>
      </c>
      <c r="N72" s="10">
        <f t="shared" si="24"/>
        <v>0</v>
      </c>
      <c r="O72" s="169">
        <f t="shared" si="3"/>
        <v>0</v>
      </c>
    </row>
    <row r="73" spans="1:15" x14ac:dyDescent="0.3">
      <c r="A73" s="302"/>
      <c r="B73" s="172" t="s">
        <v>162</v>
      </c>
      <c r="C73" s="10">
        <f t="shared" si="20"/>
        <v>0</v>
      </c>
      <c r="D73" s="10">
        <f t="shared" si="20"/>
        <v>0</v>
      </c>
      <c r="E73" s="10">
        <f t="shared" si="20"/>
        <v>0</v>
      </c>
      <c r="F73" s="10">
        <f t="shared" si="20"/>
        <v>0</v>
      </c>
      <c r="G73" s="169">
        <f t="shared" si="2"/>
        <v>0</v>
      </c>
      <c r="H73" s="10">
        <f t="shared" si="21"/>
        <v>0</v>
      </c>
      <c r="I73" s="169">
        <f t="shared" si="3"/>
        <v>0</v>
      </c>
      <c r="J73" s="10">
        <f t="shared" si="22"/>
        <v>0</v>
      </c>
      <c r="K73" s="169">
        <f t="shared" si="3"/>
        <v>0</v>
      </c>
      <c r="L73" s="10">
        <f t="shared" si="23"/>
        <v>0</v>
      </c>
      <c r="M73" s="169">
        <f t="shared" si="3"/>
        <v>0</v>
      </c>
      <c r="N73" s="10">
        <f t="shared" si="24"/>
        <v>0</v>
      </c>
      <c r="O73" s="169">
        <f t="shared" si="3"/>
        <v>0</v>
      </c>
    </row>
    <row r="74" spans="1:15" x14ac:dyDescent="0.3">
      <c r="A74" s="302"/>
      <c r="B74" s="171" t="s">
        <v>123</v>
      </c>
      <c r="C74" s="266">
        <f t="shared" si="20"/>
        <v>0</v>
      </c>
      <c r="D74" s="266">
        <f t="shared" si="20"/>
        <v>0</v>
      </c>
      <c r="E74" s="266">
        <f t="shared" si="20"/>
        <v>0</v>
      </c>
      <c r="F74" s="266">
        <f t="shared" si="20"/>
        <v>0</v>
      </c>
      <c r="G74" s="267">
        <f t="shared" si="2"/>
        <v>0</v>
      </c>
      <c r="H74" s="266">
        <f t="shared" si="21"/>
        <v>0</v>
      </c>
      <c r="I74" s="267">
        <f t="shared" si="3"/>
        <v>0</v>
      </c>
      <c r="J74" s="266">
        <f t="shared" si="22"/>
        <v>0</v>
      </c>
      <c r="K74" s="267">
        <f t="shared" si="3"/>
        <v>0</v>
      </c>
      <c r="L74" s="266">
        <f t="shared" si="23"/>
        <v>0</v>
      </c>
      <c r="M74" s="267">
        <f t="shared" si="3"/>
        <v>0</v>
      </c>
      <c r="N74" s="266">
        <f t="shared" si="24"/>
        <v>0</v>
      </c>
      <c r="O74" s="267">
        <f t="shared" si="3"/>
        <v>0</v>
      </c>
    </row>
    <row r="75" spans="1:15" x14ac:dyDescent="0.3">
      <c r="A75" s="302"/>
      <c r="B75" s="171" t="s">
        <v>125</v>
      </c>
      <c r="C75" s="266">
        <f t="shared" si="20"/>
        <v>0</v>
      </c>
      <c r="D75" s="266">
        <f t="shared" si="20"/>
        <v>0</v>
      </c>
      <c r="E75" s="266">
        <f t="shared" si="20"/>
        <v>0</v>
      </c>
      <c r="F75" s="266">
        <f t="shared" si="20"/>
        <v>0</v>
      </c>
      <c r="G75" s="267">
        <f t="shared" si="2"/>
        <v>0</v>
      </c>
      <c r="H75" s="266">
        <f t="shared" si="21"/>
        <v>0</v>
      </c>
      <c r="I75" s="267">
        <f t="shared" si="3"/>
        <v>0</v>
      </c>
      <c r="J75" s="266">
        <f t="shared" si="22"/>
        <v>0</v>
      </c>
      <c r="K75" s="267">
        <f t="shared" si="3"/>
        <v>0</v>
      </c>
      <c r="L75" s="266">
        <f t="shared" si="23"/>
        <v>0</v>
      </c>
      <c r="M75" s="267">
        <f t="shared" si="3"/>
        <v>0</v>
      </c>
      <c r="N75" s="266">
        <f t="shared" si="24"/>
        <v>0</v>
      </c>
      <c r="O75" s="267">
        <f t="shared" si="3"/>
        <v>0</v>
      </c>
    </row>
    <row r="76" spans="1:15" x14ac:dyDescent="0.3">
      <c r="A76" s="302"/>
      <c r="B76" s="172" t="s">
        <v>331</v>
      </c>
      <c r="C76" s="10">
        <f>SUMIF($B$23:$B$67,$B76,C$23:C$67)</f>
        <v>0</v>
      </c>
      <c r="D76" s="10">
        <f t="shared" si="20"/>
        <v>0</v>
      </c>
      <c r="E76" s="10">
        <f t="shared" si="20"/>
        <v>0</v>
      </c>
      <c r="F76" s="10">
        <f t="shared" si="20"/>
        <v>0</v>
      </c>
      <c r="G76" s="169">
        <f>IF(AND(ROUND(E76,0)=0,F76&gt;E76),"INF",IF(AND(ROUND(E76,0)=0,ROUND(F76,0)=0),0,(F76-E76)/E76))</f>
        <v>0</v>
      </c>
      <c r="H76" s="10">
        <f t="shared" si="21"/>
        <v>0</v>
      </c>
      <c r="I76" s="169">
        <f t="shared" ref="I76:I77" si="25">IF(AND(ROUND(F76,0)=0,H76&gt;F76),"INF",IF(AND(ROUND(F76,0)=0,ROUND(H76,0)=0),0,(H76-F76)/F76))</f>
        <v>0</v>
      </c>
      <c r="J76" s="10">
        <f t="shared" si="22"/>
        <v>0</v>
      </c>
      <c r="K76" s="169">
        <f t="shared" ref="K76:K77" si="26">IF(AND(ROUND(H76,0)=0,J76&gt;H76),"INF",IF(AND(ROUND(H76,0)=0,ROUND(J76,0)=0),0,(J76-H76)/H76))</f>
        <v>0</v>
      </c>
      <c r="L76" s="10">
        <f t="shared" si="23"/>
        <v>0</v>
      </c>
      <c r="M76" s="169">
        <f t="shared" ref="M76:M77" si="27">IF(AND(ROUND(J76,0)=0,L76&gt;J76),"INF",IF(AND(ROUND(J76,0)=0,ROUND(L76,0)=0),0,(L76-J76)/J76))</f>
        <v>0</v>
      </c>
      <c r="N76" s="10">
        <f t="shared" si="24"/>
        <v>0</v>
      </c>
      <c r="O76" s="169">
        <f t="shared" ref="O76:O77" si="28">IF(AND(ROUND(L76,0)=0,N76&gt;L76),"INF",IF(AND(ROUND(L76,0)=0,ROUND(N76,0)=0),0,(N76-L76)/L76))</f>
        <v>0</v>
      </c>
    </row>
    <row r="77" spans="1:15" x14ac:dyDescent="0.3">
      <c r="A77" s="302"/>
      <c r="B77" s="172" t="s">
        <v>332</v>
      </c>
      <c r="C77" s="10">
        <f t="shared" si="20"/>
        <v>0</v>
      </c>
      <c r="D77" s="10">
        <f t="shared" si="20"/>
        <v>0</v>
      </c>
      <c r="E77" s="10">
        <f t="shared" si="20"/>
        <v>0</v>
      </c>
      <c r="F77" s="10">
        <f t="shared" si="20"/>
        <v>0</v>
      </c>
      <c r="G77" s="169">
        <f t="shared" ref="G77" si="29">IF(AND(ROUND(E77,0)=0,F77&gt;E77),"INF",IF(AND(ROUND(E77,0)=0,ROUND(F77,0)=0),0,(F77-E77)/E77))</f>
        <v>0</v>
      </c>
      <c r="H77" s="10">
        <f t="shared" si="21"/>
        <v>0</v>
      </c>
      <c r="I77" s="169">
        <f t="shared" si="25"/>
        <v>0</v>
      </c>
      <c r="J77" s="10">
        <f t="shared" si="22"/>
        <v>0</v>
      </c>
      <c r="K77" s="169">
        <f t="shared" si="26"/>
        <v>0</v>
      </c>
      <c r="L77" s="10">
        <f t="shared" si="23"/>
        <v>0</v>
      </c>
      <c r="M77" s="169">
        <f t="shared" si="27"/>
        <v>0</v>
      </c>
      <c r="N77" s="10">
        <f t="shared" si="24"/>
        <v>0</v>
      </c>
      <c r="O77" s="169">
        <f t="shared" si="28"/>
        <v>0</v>
      </c>
    </row>
    <row r="78" spans="1:15" x14ac:dyDescent="0.3">
      <c r="A78" s="302"/>
      <c r="B78" s="171" t="s">
        <v>124</v>
      </c>
      <c r="C78" s="266">
        <f t="shared" si="20"/>
        <v>0</v>
      </c>
      <c r="D78" s="266">
        <f t="shared" si="20"/>
        <v>0</v>
      </c>
      <c r="E78" s="266">
        <f t="shared" si="20"/>
        <v>0</v>
      </c>
      <c r="F78" s="266">
        <f t="shared" si="20"/>
        <v>0</v>
      </c>
      <c r="G78" s="267">
        <f t="shared" ref="G78" si="30">IF(AND(ROUND(E78,0)=0,F78&gt;E78),"INF",IF(AND(ROUND(E78,0)=0,ROUND(F78,0)=0),0,(F78-E78)/E78))</f>
        <v>0</v>
      </c>
      <c r="H78" s="266">
        <f t="shared" si="21"/>
        <v>0</v>
      </c>
      <c r="I78" s="267">
        <f t="shared" ref="I78" si="31">IF(AND(ROUND(F78,0)=0,H78&gt;F78),"INF",IF(AND(ROUND(F78,0)=0,ROUND(H78,0)=0),0,(H78-F78)/F78))</f>
        <v>0</v>
      </c>
      <c r="J78" s="266">
        <f t="shared" si="22"/>
        <v>0</v>
      </c>
      <c r="K78" s="267">
        <f t="shared" ref="K78" si="32">IF(AND(ROUND(H78,0)=0,J78&gt;H78),"INF",IF(AND(ROUND(H78,0)=0,ROUND(J78,0)=0),0,(J78-H78)/H78))</f>
        <v>0</v>
      </c>
      <c r="L78" s="266">
        <f t="shared" si="23"/>
        <v>0</v>
      </c>
      <c r="M78" s="267">
        <f t="shared" ref="M78" si="33">IF(AND(ROUND(J78,0)=0,L78&gt;J78),"INF",IF(AND(ROUND(J78,0)=0,ROUND(L78,0)=0),0,(L78-J78)/J78))</f>
        <v>0</v>
      </c>
      <c r="N78" s="266">
        <f t="shared" si="24"/>
        <v>0</v>
      </c>
      <c r="O78" s="267">
        <f t="shared" ref="O78" si="34">IF(AND(ROUND(L78,0)=0,N78&gt;L78),"INF",IF(AND(ROUND(L78,0)=0,ROUND(N78,0)=0),0,(N78-L78)/L78))</f>
        <v>0</v>
      </c>
    </row>
    <row r="79" spans="1:15" x14ac:dyDescent="0.3">
      <c r="A79" s="302"/>
      <c r="B79" s="67" t="s">
        <v>90</v>
      </c>
      <c r="C79" s="266">
        <f t="shared" si="20"/>
        <v>0</v>
      </c>
      <c r="D79" s="266">
        <f t="shared" si="20"/>
        <v>0</v>
      </c>
      <c r="E79" s="266">
        <f t="shared" si="20"/>
        <v>0</v>
      </c>
      <c r="F79" s="266">
        <f t="shared" si="20"/>
        <v>0</v>
      </c>
      <c r="G79" s="267">
        <f t="shared" si="2"/>
        <v>0</v>
      </c>
      <c r="H79" s="266">
        <f t="shared" si="21"/>
        <v>0</v>
      </c>
      <c r="I79" s="267">
        <f t="shared" si="3"/>
        <v>0</v>
      </c>
      <c r="J79" s="266">
        <f t="shared" si="22"/>
        <v>0</v>
      </c>
      <c r="K79" s="267">
        <f t="shared" si="3"/>
        <v>0</v>
      </c>
      <c r="L79" s="266">
        <f t="shared" si="23"/>
        <v>0</v>
      </c>
      <c r="M79" s="267">
        <f t="shared" si="3"/>
        <v>0</v>
      </c>
      <c r="N79" s="266">
        <f t="shared" si="24"/>
        <v>0</v>
      </c>
      <c r="O79" s="267">
        <f t="shared" si="3"/>
        <v>0</v>
      </c>
    </row>
    <row r="80" spans="1:15" ht="13.5" customHeight="1" x14ac:dyDescent="0.3">
      <c r="A80" s="302"/>
      <c r="B80" s="171" t="s">
        <v>122</v>
      </c>
      <c r="C80" s="10">
        <f t="shared" si="20"/>
        <v>0</v>
      </c>
      <c r="D80" s="10">
        <f t="shared" si="20"/>
        <v>0</v>
      </c>
      <c r="E80" s="10">
        <f t="shared" si="20"/>
        <v>0</v>
      </c>
      <c r="F80" s="10">
        <f t="shared" si="20"/>
        <v>0</v>
      </c>
      <c r="G80" s="169">
        <f t="shared" si="2"/>
        <v>0</v>
      </c>
      <c r="H80" s="10">
        <f t="shared" si="21"/>
        <v>0</v>
      </c>
      <c r="I80" s="169">
        <f t="shared" si="3"/>
        <v>0</v>
      </c>
      <c r="J80" s="10">
        <f t="shared" si="22"/>
        <v>0</v>
      </c>
      <c r="K80" s="169">
        <f t="shared" si="3"/>
        <v>0</v>
      </c>
      <c r="L80" s="10">
        <f t="shared" si="23"/>
        <v>0</v>
      </c>
      <c r="M80" s="169">
        <f t="shared" si="3"/>
        <v>0</v>
      </c>
      <c r="N80" s="10">
        <f t="shared" si="24"/>
        <v>0</v>
      </c>
      <c r="O80" s="169">
        <f t="shared" si="3"/>
        <v>0</v>
      </c>
    </row>
    <row r="81" spans="1:15" x14ac:dyDescent="0.3">
      <c r="A81" s="302"/>
      <c r="B81" s="171" t="s">
        <v>160</v>
      </c>
      <c r="C81" s="10">
        <f t="shared" si="20"/>
        <v>0</v>
      </c>
      <c r="D81" s="10">
        <f t="shared" si="20"/>
        <v>0</v>
      </c>
      <c r="E81" s="10">
        <f t="shared" si="20"/>
        <v>0</v>
      </c>
      <c r="F81" s="10">
        <f t="shared" si="20"/>
        <v>0</v>
      </c>
      <c r="G81" s="169">
        <f t="shared" si="2"/>
        <v>0</v>
      </c>
      <c r="H81" s="10">
        <f t="shared" si="21"/>
        <v>0</v>
      </c>
      <c r="I81" s="169">
        <f t="shared" si="3"/>
        <v>0</v>
      </c>
      <c r="J81" s="10">
        <f t="shared" si="22"/>
        <v>0</v>
      </c>
      <c r="K81" s="169">
        <f t="shared" si="3"/>
        <v>0</v>
      </c>
      <c r="L81" s="10">
        <f t="shared" si="23"/>
        <v>0</v>
      </c>
      <c r="M81" s="169">
        <f t="shared" si="3"/>
        <v>0</v>
      </c>
      <c r="N81" s="10">
        <f t="shared" si="24"/>
        <v>0</v>
      </c>
      <c r="O81" s="169">
        <f t="shared" si="3"/>
        <v>0</v>
      </c>
    </row>
    <row r="82" spans="1:15" x14ac:dyDescent="0.3">
      <c r="A82" s="302"/>
      <c r="B82" s="67" t="s">
        <v>91</v>
      </c>
      <c r="C82" s="266">
        <f t="shared" si="20"/>
        <v>0</v>
      </c>
      <c r="D82" s="266">
        <f t="shared" si="20"/>
        <v>0</v>
      </c>
      <c r="E82" s="266">
        <f t="shared" si="20"/>
        <v>0</v>
      </c>
      <c r="F82" s="266">
        <f t="shared" si="20"/>
        <v>0</v>
      </c>
      <c r="G82" s="267">
        <f t="shared" si="2"/>
        <v>0</v>
      </c>
      <c r="H82" s="266">
        <f t="shared" si="21"/>
        <v>0</v>
      </c>
      <c r="I82" s="267">
        <f t="shared" si="3"/>
        <v>0</v>
      </c>
      <c r="J82" s="266">
        <f t="shared" si="22"/>
        <v>0</v>
      </c>
      <c r="K82" s="267">
        <f t="shared" si="3"/>
        <v>0</v>
      </c>
      <c r="L82" s="266">
        <f t="shared" si="23"/>
        <v>0</v>
      </c>
      <c r="M82" s="267">
        <f t="shared" si="3"/>
        <v>0</v>
      </c>
      <c r="N82" s="266">
        <f t="shared" si="24"/>
        <v>0</v>
      </c>
      <c r="O82" s="267">
        <f t="shared" si="3"/>
        <v>0</v>
      </c>
    </row>
    <row r="83" spans="1:15" x14ac:dyDescent="0.3">
      <c r="G83" s="169"/>
    </row>
    <row r="84" spans="1:15" x14ac:dyDescent="0.3">
      <c r="A84" s="64" t="s">
        <v>328</v>
      </c>
      <c r="B84" s="65"/>
      <c r="C84" s="65"/>
      <c r="D84" s="65"/>
      <c r="E84" s="65"/>
      <c r="F84" s="65"/>
      <c r="G84" s="65"/>
      <c r="H84" s="65"/>
      <c r="I84" s="65"/>
      <c r="J84" s="65"/>
      <c r="K84" s="65"/>
      <c r="L84" s="65"/>
      <c r="M84" s="65"/>
      <c r="N84" s="65"/>
      <c r="O84" s="65"/>
    </row>
    <row r="86" spans="1:15" s="22" customFormat="1" ht="37.15" customHeight="1" x14ac:dyDescent="0.3">
      <c r="A86" s="66" t="s">
        <v>89</v>
      </c>
      <c r="B86" s="66" t="s">
        <v>0</v>
      </c>
      <c r="C86" s="12" t="s">
        <v>76</v>
      </c>
      <c r="D86" s="12" t="s">
        <v>77</v>
      </c>
      <c r="E86" s="12" t="s">
        <v>78</v>
      </c>
      <c r="F86" s="12" t="s">
        <v>79</v>
      </c>
      <c r="G86" s="12" t="s">
        <v>80</v>
      </c>
      <c r="H86" s="12" t="s">
        <v>85</v>
      </c>
      <c r="I86" s="12" t="s">
        <v>81</v>
      </c>
      <c r="J86" s="12" t="s">
        <v>86</v>
      </c>
      <c r="K86" s="12" t="s">
        <v>82</v>
      </c>
      <c r="L86" s="12" t="s">
        <v>87</v>
      </c>
      <c r="M86" s="12" t="s">
        <v>83</v>
      </c>
      <c r="N86" s="12" t="s">
        <v>88</v>
      </c>
      <c r="O86" s="12" t="s">
        <v>84</v>
      </c>
    </row>
    <row r="87" spans="1:15" x14ac:dyDescent="0.3">
      <c r="A87" s="223" t="s">
        <v>69</v>
      </c>
      <c r="B87" s="171" t="s">
        <v>313</v>
      </c>
      <c r="C87" s="173"/>
      <c r="D87" s="173"/>
      <c r="E87" s="173"/>
      <c r="F87" s="173"/>
      <c r="G87" s="169">
        <f t="shared" ref="G87:G91" si="35">IF(AND(ROUND(E87,0)=0,F87&gt;E87),"INF",IF(AND(ROUND(E87,0)=0,ROUND(F87,0)=0),0,(F87-E87)/E87))</f>
        <v>0</v>
      </c>
      <c r="H87" s="173"/>
      <c r="I87" s="169">
        <f t="shared" ref="I87:O91" si="36">IF(AND(ROUND(F87,0)=0,H87&gt;F87),"INF",IF(AND(ROUND(F87,0)=0,ROUND(H87,0)=0),0,(H87-F87)/F87))</f>
        <v>0</v>
      </c>
      <c r="J87" s="173"/>
      <c r="K87" s="169">
        <f t="shared" si="36"/>
        <v>0</v>
      </c>
      <c r="L87" s="173"/>
      <c r="M87" s="169">
        <f t="shared" si="36"/>
        <v>0</v>
      </c>
      <c r="N87" s="173"/>
      <c r="O87" s="169">
        <f t="shared" si="36"/>
        <v>0</v>
      </c>
    </row>
    <row r="88" spans="1:15" x14ac:dyDescent="0.3">
      <c r="A88" s="223" t="s">
        <v>6</v>
      </c>
      <c r="B88" s="171" t="s">
        <v>313</v>
      </c>
      <c r="C88" s="173"/>
      <c r="D88" s="173"/>
      <c r="E88" s="173"/>
      <c r="F88" s="173"/>
      <c r="G88" s="169">
        <f t="shared" si="35"/>
        <v>0</v>
      </c>
      <c r="H88" s="173"/>
      <c r="I88" s="169">
        <f t="shared" si="36"/>
        <v>0</v>
      </c>
      <c r="J88" s="173"/>
      <c r="K88" s="169">
        <f t="shared" si="36"/>
        <v>0</v>
      </c>
      <c r="L88" s="173"/>
      <c r="M88" s="169">
        <f t="shared" si="36"/>
        <v>0</v>
      </c>
      <c r="N88" s="173"/>
      <c r="O88" s="169">
        <f t="shared" si="36"/>
        <v>0</v>
      </c>
    </row>
    <row r="89" spans="1:15" x14ac:dyDescent="0.3">
      <c r="A89" s="300" t="s">
        <v>70</v>
      </c>
      <c r="B89" s="171" t="s">
        <v>313</v>
      </c>
      <c r="C89" s="173"/>
      <c r="D89" s="173"/>
      <c r="E89" s="173"/>
      <c r="F89" s="173"/>
      <c r="G89" s="169">
        <f>IF(AND(ROUND(E89,0)=0,F89&gt;E89),"INF",IF(AND(ROUND(E89,0)=0,ROUND(F89,0)=0),0,(F89-E89)/E89))</f>
        <v>0</v>
      </c>
      <c r="H89" s="173"/>
      <c r="I89" s="169">
        <f t="shared" si="36"/>
        <v>0</v>
      </c>
      <c r="J89" s="173"/>
      <c r="K89" s="169">
        <f t="shared" si="36"/>
        <v>0</v>
      </c>
      <c r="L89" s="173"/>
      <c r="M89" s="169">
        <f t="shared" si="36"/>
        <v>0</v>
      </c>
      <c r="N89" s="173"/>
      <c r="O89" s="169">
        <f t="shared" si="36"/>
        <v>0</v>
      </c>
    </row>
    <row r="90" spans="1:15" ht="27" x14ac:dyDescent="0.3">
      <c r="A90" s="301"/>
      <c r="B90" s="171" t="s">
        <v>165</v>
      </c>
      <c r="C90" s="173"/>
      <c r="D90" s="173"/>
      <c r="E90" s="173"/>
      <c r="F90" s="173"/>
      <c r="G90" s="169">
        <f t="shared" si="35"/>
        <v>0</v>
      </c>
      <c r="H90" s="173"/>
      <c r="I90" s="169">
        <f t="shared" si="36"/>
        <v>0</v>
      </c>
      <c r="J90" s="173"/>
      <c r="K90" s="169">
        <f>IF(AND(ROUND(H90,0)=0,J90&gt;H90),"INF",IF(AND(ROUND(H90,0)=0,ROUND(J90,0)=0),0,(J90-H90)/H90))</f>
        <v>0</v>
      </c>
      <c r="L90" s="173"/>
      <c r="M90" s="169">
        <f t="shared" si="36"/>
        <v>0</v>
      </c>
      <c r="N90" s="173"/>
      <c r="O90" s="169">
        <f t="shared" si="36"/>
        <v>0</v>
      </c>
    </row>
    <row r="91" spans="1:15" ht="27" x14ac:dyDescent="0.3">
      <c r="A91" s="223" t="s">
        <v>8</v>
      </c>
      <c r="B91" s="171" t="s">
        <v>165</v>
      </c>
      <c r="C91" s="173"/>
      <c r="D91" s="173"/>
      <c r="E91" s="173"/>
      <c r="F91" s="173"/>
      <c r="G91" s="169">
        <f t="shared" si="35"/>
        <v>0</v>
      </c>
      <c r="H91" s="173"/>
      <c r="I91" s="169">
        <f t="shared" si="36"/>
        <v>0</v>
      </c>
      <c r="J91" s="173"/>
      <c r="K91" s="169">
        <f t="shared" si="36"/>
        <v>0</v>
      </c>
      <c r="L91" s="173"/>
      <c r="M91" s="169">
        <f t="shared" si="36"/>
        <v>0</v>
      </c>
      <c r="N91" s="173"/>
      <c r="O91" s="169">
        <f t="shared" si="36"/>
        <v>0</v>
      </c>
    </row>
    <row r="92" spans="1:15" x14ac:dyDescent="0.3">
      <c r="B92" s="5" t="s">
        <v>314</v>
      </c>
    </row>
    <row r="93" spans="1:15" ht="14.45" customHeight="1" x14ac:dyDescent="0.3"/>
    <row r="94" spans="1:15" x14ac:dyDescent="0.3">
      <c r="A94" s="64" t="s">
        <v>329</v>
      </c>
      <c r="B94" s="65"/>
      <c r="C94" s="65"/>
      <c r="D94" s="65"/>
      <c r="E94" s="65"/>
      <c r="F94" s="65"/>
      <c r="G94" s="65"/>
      <c r="H94" s="65"/>
      <c r="I94" s="65"/>
      <c r="J94" s="65"/>
      <c r="K94" s="65"/>
      <c r="L94" s="65"/>
      <c r="M94" s="65"/>
      <c r="N94" s="65"/>
      <c r="O94" s="65"/>
    </row>
    <row r="96" spans="1:15" s="22" customFormat="1" ht="37.15" customHeight="1" x14ac:dyDescent="0.3">
      <c r="A96" s="66" t="s">
        <v>89</v>
      </c>
      <c r="B96" s="66" t="s">
        <v>0</v>
      </c>
      <c r="C96" s="222" t="s">
        <v>76</v>
      </c>
      <c r="D96" s="222" t="s">
        <v>77</v>
      </c>
      <c r="E96" s="222" t="s">
        <v>78</v>
      </c>
      <c r="F96" s="222" t="s">
        <v>79</v>
      </c>
      <c r="G96" s="222" t="s">
        <v>80</v>
      </c>
      <c r="H96" s="222" t="s">
        <v>85</v>
      </c>
      <c r="I96" s="222" t="s">
        <v>81</v>
      </c>
      <c r="J96" s="222" t="s">
        <v>86</v>
      </c>
      <c r="K96" s="222" t="s">
        <v>82</v>
      </c>
      <c r="L96" s="222" t="s">
        <v>87</v>
      </c>
      <c r="M96" s="222" t="s">
        <v>83</v>
      </c>
      <c r="N96" s="222" t="s">
        <v>88</v>
      </c>
      <c r="O96" s="222" t="s">
        <v>84</v>
      </c>
    </row>
    <row r="97" spans="1:15" x14ac:dyDescent="0.3">
      <c r="A97" s="224" t="s">
        <v>69</v>
      </c>
      <c r="B97" s="171" t="s">
        <v>315</v>
      </c>
      <c r="C97" s="173"/>
      <c r="D97" s="173"/>
      <c r="E97" s="173"/>
      <c r="F97" s="173"/>
      <c r="G97" s="169">
        <f t="shared" ref="G97:G100" si="37">IF(AND(ROUND(E97,0)=0,F97&gt;E97),"INF",IF(AND(ROUND(E97,0)=0,ROUND(F97,0)=0),0,(F97-E97)/E97))</f>
        <v>0</v>
      </c>
      <c r="H97" s="173"/>
      <c r="I97" s="169">
        <f t="shared" ref="I97:I100" si="38">IF(AND(ROUND(F97,0)=0,H97&gt;F97),"INF",IF(AND(ROUND(F97,0)=0,ROUND(H97,0)=0),0,(H97-F97)/F97))</f>
        <v>0</v>
      </c>
      <c r="J97" s="173"/>
      <c r="K97" s="169">
        <f t="shared" ref="K97:K100" si="39">IF(AND(ROUND(H97,0)=0,J97&gt;H97),"INF",IF(AND(ROUND(H97,0)=0,ROUND(J97,0)=0),0,(J97-H97)/H97))</f>
        <v>0</v>
      </c>
      <c r="L97" s="173"/>
      <c r="M97" s="169">
        <f t="shared" ref="M97:M100" si="40">IF(AND(ROUND(J97,0)=0,L97&gt;J97),"INF",IF(AND(ROUND(J97,0)=0,ROUND(L97,0)=0),0,(L97-J97)/J97))</f>
        <v>0</v>
      </c>
      <c r="N97" s="173"/>
      <c r="O97" s="169">
        <f t="shared" ref="O97:O100" si="41">IF(AND(ROUND(L97,0)=0,N97&gt;L97),"INF",IF(AND(ROUND(L97,0)=0,ROUND(N97,0)=0),0,(N97-L97)/L97))</f>
        <v>0</v>
      </c>
    </row>
    <row r="98" spans="1:15" x14ac:dyDescent="0.3">
      <c r="A98" s="223" t="s">
        <v>6</v>
      </c>
      <c r="B98" s="171" t="s">
        <v>315</v>
      </c>
      <c r="C98" s="173"/>
      <c r="D98" s="173"/>
      <c r="E98" s="173"/>
      <c r="F98" s="173"/>
      <c r="G98" s="169">
        <f t="shared" si="37"/>
        <v>0</v>
      </c>
      <c r="H98" s="173"/>
      <c r="I98" s="169">
        <f t="shared" si="38"/>
        <v>0</v>
      </c>
      <c r="J98" s="173"/>
      <c r="K98" s="169">
        <f t="shared" si="39"/>
        <v>0</v>
      </c>
      <c r="L98" s="173"/>
      <c r="M98" s="169">
        <f t="shared" si="40"/>
        <v>0</v>
      </c>
      <c r="N98" s="173"/>
      <c r="O98" s="169">
        <f t="shared" si="41"/>
        <v>0</v>
      </c>
    </row>
    <row r="99" spans="1:15" x14ac:dyDescent="0.3">
      <c r="A99" s="223" t="s">
        <v>70</v>
      </c>
      <c r="B99" s="171" t="s">
        <v>316</v>
      </c>
      <c r="C99" s="173"/>
      <c r="D99" s="173"/>
      <c r="E99" s="173"/>
      <c r="F99" s="173"/>
      <c r="G99" s="169">
        <f t="shared" si="37"/>
        <v>0</v>
      </c>
      <c r="H99" s="173"/>
      <c r="I99" s="169">
        <f t="shared" si="38"/>
        <v>0</v>
      </c>
      <c r="J99" s="173"/>
      <c r="K99" s="169">
        <f t="shared" si="39"/>
        <v>0</v>
      </c>
      <c r="L99" s="173"/>
      <c r="M99" s="169">
        <f t="shared" si="40"/>
        <v>0</v>
      </c>
      <c r="N99" s="173"/>
      <c r="O99" s="169">
        <f t="shared" si="41"/>
        <v>0</v>
      </c>
    </row>
    <row r="100" spans="1:15" x14ac:dyDescent="0.3">
      <c r="A100" s="223" t="s">
        <v>8</v>
      </c>
      <c r="B100" s="171" t="s">
        <v>316</v>
      </c>
      <c r="C100" s="173"/>
      <c r="D100" s="173"/>
      <c r="E100" s="173"/>
      <c r="F100" s="173"/>
      <c r="G100" s="169">
        <f t="shared" si="37"/>
        <v>0</v>
      </c>
      <c r="H100" s="173"/>
      <c r="I100" s="169">
        <f t="shared" si="38"/>
        <v>0</v>
      </c>
      <c r="J100" s="173"/>
      <c r="K100" s="169">
        <f t="shared" si="39"/>
        <v>0</v>
      </c>
      <c r="L100" s="173"/>
      <c r="M100" s="169">
        <f t="shared" si="40"/>
        <v>0</v>
      </c>
      <c r="N100" s="173"/>
      <c r="O100" s="169">
        <f t="shared" si="41"/>
        <v>0</v>
      </c>
    </row>
    <row r="101" spans="1:15" x14ac:dyDescent="0.3">
      <c r="B101" s="5" t="s">
        <v>317</v>
      </c>
    </row>
    <row r="104" spans="1:15" ht="14.25" thickBot="1" x14ac:dyDescent="0.35">
      <c r="A104" s="64" t="s">
        <v>248</v>
      </c>
      <c r="B104" s="65"/>
      <c r="C104" s="65"/>
      <c r="D104" s="65"/>
      <c r="E104" s="65"/>
      <c r="F104" s="65"/>
      <c r="G104" s="65"/>
      <c r="H104" s="65"/>
      <c r="I104" s="65"/>
      <c r="J104" s="65"/>
      <c r="K104" s="65"/>
      <c r="L104" s="65"/>
      <c r="M104" s="65"/>
      <c r="N104" s="65"/>
      <c r="O104" s="65"/>
    </row>
    <row r="105" spans="1:15" ht="14.25" thickBot="1" x14ac:dyDescent="0.35">
      <c r="A105" s="191" t="s">
        <v>69</v>
      </c>
      <c r="B105" s="23" t="s">
        <v>330</v>
      </c>
      <c r="C105" s="173"/>
      <c r="D105" s="173"/>
      <c r="E105" s="173"/>
      <c r="F105" s="173"/>
      <c r="G105" s="169">
        <f t="shared" ref="G105:G107" si="42">IF(AND(ROUND(E105,0)=0,F105&gt;E105),"INF",IF(AND(ROUND(E105,0)=0,ROUND(F105,0)=0),0,(F105-E105)/E105))</f>
        <v>0</v>
      </c>
      <c r="H105" s="173"/>
      <c r="I105" s="169">
        <f t="shared" ref="I105:I107" si="43">IF(AND(ROUND(F105,0)=0,H105&gt;F105),"INF",IF(AND(ROUND(F105,0)=0,ROUND(H105,0)=0),0,(H105-F105)/F105))</f>
        <v>0</v>
      </c>
      <c r="J105" s="173"/>
      <c r="K105" s="169">
        <f t="shared" ref="K105:K107" si="44">IF(AND(ROUND(H105,0)=0,J105&gt;H105),"INF",IF(AND(ROUND(H105,0)=0,ROUND(J105,0)=0),0,(J105-H105)/H105))</f>
        <v>0</v>
      </c>
      <c r="L105" s="173"/>
      <c r="M105" s="169">
        <f t="shared" ref="M105:M107" si="45">IF(AND(ROUND(J105,0)=0,L105&gt;J105),"INF",IF(AND(ROUND(J105,0)=0,ROUND(L105,0)=0),0,(L105-J105)/J105))</f>
        <v>0</v>
      </c>
      <c r="N105" s="173"/>
      <c r="O105" s="169">
        <f t="shared" ref="O105:O107" si="46">IF(AND(ROUND(L105,0)=0,N105&gt;L105),"INF",IF(AND(ROUND(L105,0)=0,ROUND(N105,0)=0),0,(N105-L105)/L105))</f>
        <v>0</v>
      </c>
    </row>
    <row r="106" spans="1:15" x14ac:dyDescent="0.3">
      <c r="A106" s="224" t="s">
        <v>6</v>
      </c>
      <c r="B106" s="23" t="s">
        <v>330</v>
      </c>
      <c r="C106" s="173"/>
      <c r="D106" s="173"/>
      <c r="E106" s="173"/>
      <c r="F106" s="173"/>
      <c r="G106" s="169">
        <f t="shared" si="42"/>
        <v>0</v>
      </c>
      <c r="H106" s="173"/>
      <c r="I106" s="169">
        <f t="shared" si="43"/>
        <v>0</v>
      </c>
      <c r="J106" s="173"/>
      <c r="K106" s="169">
        <f t="shared" si="44"/>
        <v>0</v>
      </c>
      <c r="L106" s="173"/>
      <c r="M106" s="169">
        <f t="shared" si="45"/>
        <v>0</v>
      </c>
      <c r="N106" s="173"/>
      <c r="O106" s="169">
        <f t="shared" si="46"/>
        <v>0</v>
      </c>
    </row>
    <row r="107" spans="1:15" x14ac:dyDescent="0.3">
      <c r="A107" s="224" t="s">
        <v>70</v>
      </c>
      <c r="B107" s="23" t="s">
        <v>330</v>
      </c>
      <c r="C107" s="173"/>
      <c r="D107" s="173"/>
      <c r="E107" s="173"/>
      <c r="F107" s="173"/>
      <c r="G107" s="169">
        <f t="shared" si="42"/>
        <v>0</v>
      </c>
      <c r="H107" s="173"/>
      <c r="I107" s="169">
        <f t="shared" si="43"/>
        <v>0</v>
      </c>
      <c r="J107" s="173"/>
      <c r="K107" s="169">
        <f t="shared" si="44"/>
        <v>0</v>
      </c>
      <c r="L107" s="173"/>
      <c r="M107" s="169">
        <f t="shared" si="45"/>
        <v>0</v>
      </c>
      <c r="N107" s="173"/>
      <c r="O107" s="169">
        <f t="shared" si="46"/>
        <v>0</v>
      </c>
    </row>
  </sheetData>
  <mergeCells count="10">
    <mergeCell ref="A89:A90"/>
    <mergeCell ref="A15:A16"/>
    <mergeCell ref="A54:A67"/>
    <mergeCell ref="A68:A82"/>
    <mergeCell ref="A9:A10"/>
    <mergeCell ref="A11:A12"/>
    <mergeCell ref="A13:A14"/>
    <mergeCell ref="A33:A41"/>
    <mergeCell ref="A42:A53"/>
    <mergeCell ref="A24:A32"/>
  </mergeCells>
  <conditionalFormatting sqref="C9:D16 D51:F52 J65:J66 C65:F66 N65:N66 H65:H66 L65:L66">
    <cfRule type="containsText" dxfId="453" priority="753" operator="containsText" text="ntitulé">
      <formula>NOT(ISERROR(SEARCH("ntitulé",C9)))</formula>
    </cfRule>
    <cfRule type="containsBlanks" dxfId="452" priority="754">
      <formula>LEN(TRIM(C9))=0</formula>
    </cfRule>
  </conditionalFormatting>
  <conditionalFormatting sqref="E9:F16">
    <cfRule type="containsText" dxfId="451" priority="751" operator="containsText" text="ntitulé">
      <formula>NOT(ISERROR(SEARCH("ntitulé",E9)))</formula>
    </cfRule>
    <cfRule type="containsBlanks" dxfId="450" priority="752">
      <formula>LEN(TRIM(E9))=0</formula>
    </cfRule>
  </conditionalFormatting>
  <conditionalFormatting sqref="H9:H16">
    <cfRule type="containsText" dxfId="449" priority="749" operator="containsText" text="ntitulé">
      <formula>NOT(ISERROR(SEARCH("ntitulé",H9)))</formula>
    </cfRule>
    <cfRule type="containsBlanks" dxfId="448" priority="750">
      <formula>LEN(TRIM(H9))=0</formula>
    </cfRule>
  </conditionalFormatting>
  <conditionalFormatting sqref="J9:J16">
    <cfRule type="containsText" dxfId="447" priority="747" operator="containsText" text="ntitulé">
      <formula>NOT(ISERROR(SEARCH("ntitulé",J9)))</formula>
    </cfRule>
    <cfRule type="containsBlanks" dxfId="446" priority="748">
      <formula>LEN(TRIM(J9))=0</formula>
    </cfRule>
  </conditionalFormatting>
  <conditionalFormatting sqref="L9:L16">
    <cfRule type="containsText" dxfId="445" priority="745" operator="containsText" text="ntitulé">
      <formula>NOT(ISERROR(SEARCH("ntitulé",L9)))</formula>
    </cfRule>
    <cfRule type="containsBlanks" dxfId="444" priority="746">
      <formula>LEN(TRIM(L9))=0</formula>
    </cfRule>
  </conditionalFormatting>
  <conditionalFormatting sqref="N9:N16">
    <cfRule type="containsText" dxfId="443" priority="743" operator="containsText" text="ntitulé">
      <formula>NOT(ISERROR(SEARCH("ntitulé",N9)))</formula>
    </cfRule>
    <cfRule type="containsBlanks" dxfId="442" priority="744">
      <formula>LEN(TRIM(N9))=0</formula>
    </cfRule>
  </conditionalFormatting>
  <conditionalFormatting sqref="C23:F23">
    <cfRule type="containsText" dxfId="441" priority="741" operator="containsText" text="ntitulé">
      <formula>NOT(ISERROR(SEARCH("ntitulé",C23)))</formula>
    </cfRule>
    <cfRule type="containsBlanks" dxfId="440" priority="742">
      <formula>LEN(TRIM(C23))=0</formula>
    </cfRule>
  </conditionalFormatting>
  <conditionalFormatting sqref="E23:F23">
    <cfRule type="containsText" dxfId="439" priority="739" operator="containsText" text="ntitulé">
      <formula>NOT(ISERROR(SEARCH("ntitulé",E23)))</formula>
    </cfRule>
    <cfRule type="containsBlanks" dxfId="438" priority="740">
      <formula>LEN(TRIM(E23))=0</formula>
    </cfRule>
  </conditionalFormatting>
  <conditionalFormatting sqref="H31">
    <cfRule type="containsText" dxfId="437" priority="477" operator="containsText" text="ntitulé">
      <formula>NOT(ISERROR(SEARCH("ntitulé",H31)))</formula>
    </cfRule>
    <cfRule type="containsBlanks" dxfId="436" priority="478">
      <formula>LEN(TRIM(H31))=0</formula>
    </cfRule>
  </conditionalFormatting>
  <conditionalFormatting sqref="D40">
    <cfRule type="containsText" dxfId="435" priority="597" operator="containsText" text="ntitulé">
      <formula>NOT(ISERROR(SEARCH("ntitulé",D40)))</formula>
    </cfRule>
    <cfRule type="containsBlanks" dxfId="434" priority="598">
      <formula>LEN(TRIM(D40))=0</formula>
    </cfRule>
  </conditionalFormatting>
  <conditionalFormatting sqref="C25:F25">
    <cfRule type="containsText" dxfId="433" priority="729" operator="containsText" text="ntitulé">
      <formula>NOT(ISERROR(SEARCH("ntitulé",C25)))</formula>
    </cfRule>
    <cfRule type="containsBlanks" dxfId="432" priority="730">
      <formula>LEN(TRIM(C25))=0</formula>
    </cfRule>
  </conditionalFormatting>
  <conditionalFormatting sqref="E25:F25">
    <cfRule type="containsText" dxfId="431" priority="727" operator="containsText" text="ntitulé">
      <formula>NOT(ISERROR(SEARCH("ntitulé",E25)))</formula>
    </cfRule>
    <cfRule type="containsBlanks" dxfId="430" priority="728">
      <formula>LEN(TRIM(E25))=0</formula>
    </cfRule>
  </conditionalFormatting>
  <conditionalFormatting sqref="H34">
    <cfRule type="containsText" dxfId="429" priority="465" operator="containsText" text="ntitulé">
      <formula>NOT(ISERROR(SEARCH("ntitulé",H34)))</formula>
    </cfRule>
    <cfRule type="containsBlanks" dxfId="428" priority="466">
      <formula>LEN(TRIM(H34))=0</formula>
    </cfRule>
  </conditionalFormatting>
  <conditionalFormatting sqref="C35:F35">
    <cfRule type="containsText" dxfId="427" priority="505" operator="containsText" text="ntitulé">
      <formula>NOT(ISERROR(SEARCH("ntitulé",C35)))</formula>
    </cfRule>
    <cfRule type="containsBlanks" dxfId="426" priority="506">
      <formula>LEN(TRIM(C35))=0</formula>
    </cfRule>
  </conditionalFormatting>
  <conditionalFormatting sqref="C43:F44">
    <cfRule type="containsText" dxfId="425" priority="585" operator="containsText" text="ntitulé">
      <formula>NOT(ISERROR(SEARCH("ntitulé",C43)))</formula>
    </cfRule>
    <cfRule type="containsBlanks" dxfId="424" priority="586">
      <formula>LEN(TRIM(C43))=0</formula>
    </cfRule>
  </conditionalFormatting>
  <conditionalFormatting sqref="C26:F26">
    <cfRule type="containsText" dxfId="423" priority="717" operator="containsText" text="ntitulé">
      <formula>NOT(ISERROR(SEARCH("ntitulé",C26)))</formula>
    </cfRule>
    <cfRule type="containsBlanks" dxfId="422" priority="718">
      <formula>LEN(TRIM(C26))=0</formula>
    </cfRule>
  </conditionalFormatting>
  <conditionalFormatting sqref="E26:F26">
    <cfRule type="containsText" dxfId="421" priority="715" operator="containsText" text="ntitulé">
      <formula>NOT(ISERROR(SEARCH("ntitulé",E26)))</formula>
    </cfRule>
    <cfRule type="containsBlanks" dxfId="420" priority="716">
      <formula>LEN(TRIM(E26))=0</formula>
    </cfRule>
  </conditionalFormatting>
  <conditionalFormatting sqref="C51:F51">
    <cfRule type="containsText" dxfId="419" priority="493" operator="containsText" text="ntitulé">
      <formula>NOT(ISERROR(SEARCH("ntitulé",C51)))</formula>
    </cfRule>
    <cfRule type="containsBlanks" dxfId="418" priority="494">
      <formula>LEN(TRIM(C51))=0</formula>
    </cfRule>
  </conditionalFormatting>
  <conditionalFormatting sqref="C45:F45">
    <cfRule type="containsText" dxfId="417" priority="573" operator="containsText" text="ntitulé">
      <formula>NOT(ISERROR(SEARCH("ntitulé",C45)))</formula>
    </cfRule>
    <cfRule type="containsBlanks" dxfId="416" priority="574">
      <formula>LEN(TRIM(C45))=0</formula>
    </cfRule>
  </conditionalFormatting>
  <conditionalFormatting sqref="C27:F27 C28:E28">
    <cfRule type="containsText" dxfId="415" priority="705" operator="containsText" text="ntitulé">
      <formula>NOT(ISERROR(SEARCH("ntitulé",C27)))</formula>
    </cfRule>
    <cfRule type="containsBlanks" dxfId="414" priority="706">
      <formula>LEN(TRIM(C27))=0</formula>
    </cfRule>
  </conditionalFormatting>
  <conditionalFormatting sqref="E27:F27 E28">
    <cfRule type="containsText" dxfId="413" priority="703" operator="containsText" text="ntitulé">
      <formula>NOT(ISERROR(SEARCH("ntitulé",E27)))</formula>
    </cfRule>
    <cfRule type="containsBlanks" dxfId="412" priority="704">
      <formula>LEN(TRIM(E27))=0</formula>
    </cfRule>
  </conditionalFormatting>
  <conditionalFormatting sqref="J27">
    <cfRule type="containsText" dxfId="411" priority="441" operator="containsText" text="ntitulé">
      <formula>NOT(ISERROR(SEARCH("ntitulé",J27)))</formula>
    </cfRule>
    <cfRule type="containsBlanks" dxfId="410" priority="442">
      <formula>LEN(TRIM(J27))=0</formula>
    </cfRule>
  </conditionalFormatting>
  <conditionalFormatting sqref="H55:H59 H61:H62">
    <cfRule type="containsText" dxfId="409" priority="469" operator="containsText" text="ntitulé">
      <formula>NOT(ISERROR(SEARCH("ntitulé",H55)))</formula>
    </cfRule>
    <cfRule type="containsBlanks" dxfId="408" priority="470">
      <formula>LEN(TRIM(H55))=0</formula>
    </cfRule>
  </conditionalFormatting>
  <conditionalFormatting sqref="C46:F48">
    <cfRule type="containsText" dxfId="407" priority="561" operator="containsText" text="ntitulé">
      <formula>NOT(ISERROR(SEARCH("ntitulé",C46)))</formula>
    </cfRule>
    <cfRule type="containsBlanks" dxfId="406" priority="562">
      <formula>LEN(TRIM(C46))=0</formula>
    </cfRule>
  </conditionalFormatting>
  <conditionalFormatting sqref="C30:F30">
    <cfRule type="containsText" dxfId="405" priority="681" operator="containsText" text="ntitulé">
      <formula>NOT(ISERROR(SEARCH("ntitulé",C30)))</formula>
    </cfRule>
    <cfRule type="containsBlanks" dxfId="404" priority="682">
      <formula>LEN(TRIM(C30))=0</formula>
    </cfRule>
  </conditionalFormatting>
  <conditionalFormatting sqref="E30:F30">
    <cfRule type="containsText" dxfId="403" priority="679" operator="containsText" text="ntitulé">
      <formula>NOT(ISERROR(SEARCH("ntitulé",E30)))</formula>
    </cfRule>
    <cfRule type="containsBlanks" dxfId="402" priority="680">
      <formula>LEN(TRIM(E30))=0</formula>
    </cfRule>
  </conditionalFormatting>
  <conditionalFormatting sqref="J47:J48">
    <cfRule type="containsText" dxfId="401" priority="429" operator="containsText" text="ntitulé">
      <formula>NOT(ISERROR(SEARCH("ntitulé",J47)))</formula>
    </cfRule>
    <cfRule type="containsBlanks" dxfId="400" priority="430">
      <formula>LEN(TRIM(J47))=0</formula>
    </cfRule>
  </conditionalFormatting>
  <conditionalFormatting sqref="J30">
    <cfRule type="containsText" dxfId="399" priority="437" operator="containsText" text="ntitulé">
      <formula>NOT(ISERROR(SEARCH("ntitulé",J30)))</formula>
    </cfRule>
    <cfRule type="containsBlanks" dxfId="398" priority="438">
      <formula>LEN(TRIM(J30))=0</formula>
    </cfRule>
  </conditionalFormatting>
  <conditionalFormatting sqref="L26">
    <cfRule type="containsText" dxfId="397" priority="401" operator="containsText" text="ntitulé">
      <formula>NOT(ISERROR(SEARCH("ntitulé",L26)))</formula>
    </cfRule>
    <cfRule type="containsBlanks" dxfId="396" priority="402">
      <formula>LEN(TRIM(L26))=0</formula>
    </cfRule>
  </conditionalFormatting>
  <conditionalFormatting sqref="H39">
    <cfRule type="containsText" dxfId="395" priority="457" operator="containsText" text="ntitulé">
      <formula>NOT(ISERROR(SEARCH("ntitulé",H39)))</formula>
    </cfRule>
    <cfRule type="containsBlanks" dxfId="394" priority="458">
      <formula>LEN(TRIM(H39))=0</formula>
    </cfRule>
  </conditionalFormatting>
  <conditionalFormatting sqref="C40:F40">
    <cfRule type="containsText" dxfId="393" priority="497" operator="containsText" text="ntitulé">
      <formula>NOT(ISERROR(SEARCH("ntitulé",C40)))</formula>
    </cfRule>
    <cfRule type="containsBlanks" dxfId="392" priority="498">
      <formula>LEN(TRIM(C40))=0</formula>
    </cfRule>
  </conditionalFormatting>
  <conditionalFormatting sqref="C55:F59 C61:F62">
    <cfRule type="containsText" dxfId="391" priority="537" operator="containsText" text="ntitulé">
      <formula>NOT(ISERROR(SEARCH("ntitulé",C55)))</formula>
    </cfRule>
    <cfRule type="containsBlanks" dxfId="390" priority="538">
      <formula>LEN(TRIM(C55))=0</formula>
    </cfRule>
  </conditionalFormatting>
  <conditionalFormatting sqref="C31:F31">
    <cfRule type="containsText" dxfId="389" priority="669" operator="containsText" text="ntitulé">
      <formula>NOT(ISERROR(SEARCH("ntitulé",C31)))</formula>
    </cfRule>
    <cfRule type="containsBlanks" dxfId="388" priority="670">
      <formula>LEN(TRIM(C31))=0</formula>
    </cfRule>
  </conditionalFormatting>
  <conditionalFormatting sqref="E31:F31">
    <cfRule type="containsText" dxfId="387" priority="667" operator="containsText" text="ntitulé">
      <formula>NOT(ISERROR(SEARCH("ntitulé",E31)))</formula>
    </cfRule>
    <cfRule type="containsBlanks" dxfId="386" priority="668">
      <formula>LEN(TRIM(E31))=0</formula>
    </cfRule>
  </conditionalFormatting>
  <conditionalFormatting sqref="L23">
    <cfRule type="containsText" dxfId="385" priority="405" operator="containsText" text="ntitulé">
      <formula>NOT(ISERROR(SEARCH("ntitulé",L23)))</formula>
    </cfRule>
    <cfRule type="containsBlanks" dxfId="384" priority="406">
      <formula>LEN(TRIM(L23))=0</formula>
    </cfRule>
  </conditionalFormatting>
  <conditionalFormatting sqref="J25">
    <cfRule type="containsText" dxfId="383" priority="445" operator="containsText" text="ntitulé">
      <formula>NOT(ISERROR(SEARCH("ntitulé",J25)))</formula>
    </cfRule>
    <cfRule type="containsBlanks" dxfId="382" priority="446">
      <formula>LEN(TRIM(J25))=0</formula>
    </cfRule>
  </conditionalFormatting>
  <conditionalFormatting sqref="H26">
    <cfRule type="containsText" dxfId="381" priority="485" operator="containsText" text="ntitulé">
      <formula>NOT(ISERROR(SEARCH("ntitulé",H26)))</formula>
    </cfRule>
    <cfRule type="containsBlanks" dxfId="380" priority="486">
      <formula>LEN(TRIM(H26))=0</formula>
    </cfRule>
  </conditionalFormatting>
  <conditionalFormatting sqref="D34">
    <cfRule type="containsText" dxfId="379" priority="657" operator="containsText" text="ntitulé">
      <formula>NOT(ISERROR(SEARCH("ntitulé",D34)))</formula>
    </cfRule>
    <cfRule type="containsBlanks" dxfId="378" priority="658">
      <formula>LEN(TRIM(D34))=0</formula>
    </cfRule>
  </conditionalFormatting>
  <conditionalFormatting sqref="E34:F34">
    <cfRule type="containsText" dxfId="377" priority="655" operator="containsText" text="ntitulé">
      <formula>NOT(ISERROR(SEARCH("ntitulé",E34)))</formula>
    </cfRule>
    <cfRule type="containsBlanks" dxfId="376" priority="656">
      <formula>LEN(TRIM(E34))=0</formula>
    </cfRule>
  </conditionalFormatting>
  <conditionalFormatting sqref="L31">
    <cfRule type="containsText" dxfId="375" priority="393" operator="containsText" text="ntitulé">
      <formula>NOT(ISERROR(SEARCH("ntitulé",L31)))</formula>
    </cfRule>
    <cfRule type="containsBlanks" dxfId="374" priority="394">
      <formula>LEN(TRIM(L31))=0</formula>
    </cfRule>
  </conditionalFormatting>
  <conditionalFormatting sqref="J43:J44">
    <cfRule type="containsText" dxfId="373" priority="433" operator="containsText" text="ntitulé">
      <formula>NOT(ISERROR(SEARCH("ntitulé",J43)))</formula>
    </cfRule>
    <cfRule type="containsBlanks" dxfId="372" priority="434">
      <formula>LEN(TRIM(J43))=0</formula>
    </cfRule>
  </conditionalFormatting>
  <conditionalFormatting sqref="H45">
    <cfRule type="containsText" dxfId="371" priority="473" operator="containsText" text="ntitulé">
      <formula>NOT(ISERROR(SEARCH("ntitulé",H45)))</formula>
    </cfRule>
    <cfRule type="containsBlanks" dxfId="370" priority="474">
      <formula>LEN(TRIM(H45))=0</formula>
    </cfRule>
  </conditionalFormatting>
  <conditionalFormatting sqref="D35">
    <cfRule type="containsText" dxfId="369" priority="645" operator="containsText" text="ntitulé">
      <formula>NOT(ISERROR(SEARCH("ntitulé",D35)))</formula>
    </cfRule>
    <cfRule type="containsBlanks" dxfId="368" priority="646">
      <formula>LEN(TRIM(D35))=0</formula>
    </cfRule>
  </conditionalFormatting>
  <conditionalFormatting sqref="E35:F35">
    <cfRule type="containsText" dxfId="367" priority="643" operator="containsText" text="ntitulé">
      <formula>NOT(ISERROR(SEARCH("ntitulé",E35)))</formula>
    </cfRule>
    <cfRule type="containsBlanks" dxfId="366" priority="644">
      <formula>LEN(TRIM(E35))=0</formula>
    </cfRule>
  </conditionalFormatting>
  <conditionalFormatting sqref="L34">
    <cfRule type="containsText" dxfId="365" priority="381" operator="containsText" text="ntitulé">
      <formula>NOT(ISERROR(SEARCH("ntitulé",L34)))</formula>
    </cfRule>
    <cfRule type="containsBlanks" dxfId="364" priority="382">
      <formula>LEN(TRIM(L34))=0</formula>
    </cfRule>
  </conditionalFormatting>
  <conditionalFormatting sqref="J35">
    <cfRule type="containsText" dxfId="363" priority="421" operator="containsText" text="ntitulé">
      <formula>NOT(ISERROR(SEARCH("ntitulé",J35)))</formula>
    </cfRule>
    <cfRule type="containsBlanks" dxfId="362" priority="422">
      <formula>LEN(TRIM(J35))=0</formula>
    </cfRule>
  </conditionalFormatting>
  <conditionalFormatting sqref="H36">
    <cfRule type="containsText" dxfId="361" priority="461" operator="containsText" text="ntitulé">
      <formula>NOT(ISERROR(SEARCH("ntitulé",H36)))</formula>
    </cfRule>
    <cfRule type="containsBlanks" dxfId="360" priority="462">
      <formula>LEN(TRIM(H36))=0</formula>
    </cfRule>
  </conditionalFormatting>
  <conditionalFormatting sqref="D36">
    <cfRule type="containsText" dxfId="359" priority="633" operator="containsText" text="ntitulé">
      <formula>NOT(ISERROR(SEARCH("ntitulé",D36)))</formula>
    </cfRule>
    <cfRule type="containsBlanks" dxfId="358" priority="634">
      <formula>LEN(TRIM(D36))=0</formula>
    </cfRule>
  </conditionalFormatting>
  <conditionalFormatting sqref="E36:F36">
    <cfRule type="containsText" dxfId="357" priority="631" operator="containsText" text="ntitulé">
      <formula>NOT(ISERROR(SEARCH("ntitulé",E36)))</formula>
    </cfRule>
    <cfRule type="containsBlanks" dxfId="356" priority="632">
      <formula>LEN(TRIM(E36))=0</formula>
    </cfRule>
  </conditionalFormatting>
  <conditionalFormatting sqref="J51">
    <cfRule type="containsText" dxfId="355" priority="409" operator="containsText" text="ntitulé">
      <formula>NOT(ISERROR(SEARCH("ntitulé",J51)))</formula>
    </cfRule>
    <cfRule type="containsBlanks" dxfId="354" priority="410">
      <formula>LEN(TRIM(J51))=0</formula>
    </cfRule>
  </conditionalFormatting>
  <conditionalFormatting sqref="H52">
    <cfRule type="containsText" dxfId="353" priority="449" operator="containsText" text="ntitulé">
      <formula>NOT(ISERROR(SEARCH("ntitulé",H52)))</formula>
    </cfRule>
    <cfRule type="containsBlanks" dxfId="352" priority="450">
      <formula>LEN(TRIM(H52))=0</formula>
    </cfRule>
  </conditionalFormatting>
  <conditionalFormatting sqref="H23">
    <cfRule type="containsText" dxfId="351" priority="489" operator="containsText" text="ntitulé">
      <formula>NOT(ISERROR(SEARCH("ntitulé",H23)))</formula>
    </cfRule>
    <cfRule type="containsBlanks" dxfId="350" priority="490">
      <formula>LEN(TRIM(H23))=0</formula>
    </cfRule>
  </conditionalFormatting>
  <conditionalFormatting sqref="N27">
    <cfRule type="containsText" dxfId="349" priority="357" operator="containsText" text="ntitulé">
      <formula>NOT(ISERROR(SEARCH("ntitulé",N27)))</formula>
    </cfRule>
    <cfRule type="containsBlanks" dxfId="348" priority="358">
      <formula>LEN(TRIM(N27))=0</formula>
    </cfRule>
  </conditionalFormatting>
  <conditionalFormatting sqref="L55:L59 L61:L62">
    <cfRule type="containsText" dxfId="347" priority="385" operator="containsText" text="ntitulé">
      <formula>NOT(ISERROR(SEARCH("ntitulé",L55)))</formula>
    </cfRule>
    <cfRule type="containsBlanks" dxfId="346" priority="386">
      <formula>LEN(TRIM(L55))=0</formula>
    </cfRule>
  </conditionalFormatting>
  <conditionalFormatting sqref="D39">
    <cfRule type="containsText" dxfId="345" priority="609" operator="containsText" text="ntitulé">
      <formula>NOT(ISERROR(SEARCH("ntitulé",D39)))</formula>
    </cfRule>
    <cfRule type="containsBlanks" dxfId="344" priority="610">
      <formula>LEN(TRIM(D39))=0</formula>
    </cfRule>
  </conditionalFormatting>
  <conditionalFormatting sqref="E39:F39">
    <cfRule type="containsText" dxfId="343" priority="607" operator="containsText" text="ntitulé">
      <formula>NOT(ISERROR(SEARCH("ntitulé",E39)))</formula>
    </cfRule>
    <cfRule type="containsBlanks" dxfId="342" priority="608">
      <formula>LEN(TRIM(E39))=0</formula>
    </cfRule>
  </conditionalFormatting>
  <conditionalFormatting sqref="N47:N48">
    <cfRule type="containsText" dxfId="341" priority="345" operator="containsText" text="ntitulé">
      <formula>NOT(ISERROR(SEARCH("ntitulé",N47)))</formula>
    </cfRule>
    <cfRule type="containsBlanks" dxfId="340" priority="346">
      <formula>LEN(TRIM(N47))=0</formula>
    </cfRule>
  </conditionalFormatting>
  <conditionalFormatting sqref="N30">
    <cfRule type="containsText" dxfId="339" priority="353" operator="containsText" text="ntitulé">
      <formula>NOT(ISERROR(SEARCH("ntitulé",N30)))</formula>
    </cfRule>
    <cfRule type="containsBlanks" dxfId="338" priority="354">
      <formula>LEN(TRIM(N30))=0</formula>
    </cfRule>
  </conditionalFormatting>
  <conditionalFormatting sqref="E40:F40">
    <cfRule type="containsText" dxfId="337" priority="595" operator="containsText" text="ntitulé">
      <formula>NOT(ISERROR(SEARCH("ntitulé",E40)))</formula>
    </cfRule>
    <cfRule type="containsBlanks" dxfId="336" priority="596">
      <formula>LEN(TRIM(E40))=0</formula>
    </cfRule>
  </conditionalFormatting>
  <conditionalFormatting sqref="L39">
    <cfRule type="containsText" dxfId="335" priority="373" operator="containsText" text="ntitulé">
      <formula>NOT(ISERROR(SEARCH("ntitulé",L39)))</formula>
    </cfRule>
    <cfRule type="containsBlanks" dxfId="334" priority="374">
      <formula>LEN(TRIM(L39))=0</formula>
    </cfRule>
  </conditionalFormatting>
  <conditionalFormatting sqref="J40">
    <cfRule type="containsText" dxfId="333" priority="413" operator="containsText" text="ntitulé">
      <formula>NOT(ISERROR(SEARCH("ntitulé",J40)))</formula>
    </cfRule>
    <cfRule type="containsBlanks" dxfId="332" priority="414">
      <formula>LEN(TRIM(J40))=0</formula>
    </cfRule>
  </conditionalFormatting>
  <conditionalFormatting sqref="E43:F44">
    <cfRule type="containsText" dxfId="331" priority="583" operator="containsText" text="ntitulé">
      <formula>NOT(ISERROR(SEARCH("ntitulé",E43)))</formula>
    </cfRule>
    <cfRule type="containsBlanks" dxfId="330" priority="584">
      <formula>LEN(TRIM(E43))=0</formula>
    </cfRule>
  </conditionalFormatting>
  <conditionalFormatting sqref="C87:F87">
    <cfRule type="containsText" dxfId="329" priority="321" operator="containsText" text="ntitulé">
      <formula>NOT(ISERROR(SEARCH("ntitulé",C87)))</formula>
    </cfRule>
    <cfRule type="containsBlanks" dxfId="328" priority="322">
      <formula>LEN(TRIM(C87))=0</formula>
    </cfRule>
  </conditionalFormatting>
  <conditionalFormatting sqref="N25">
    <cfRule type="containsText" dxfId="327" priority="361" operator="containsText" text="ntitulé">
      <formula>NOT(ISERROR(SEARCH("ntitulé",N25)))</formula>
    </cfRule>
    <cfRule type="containsBlanks" dxfId="326" priority="362">
      <formula>LEN(TRIM(N25))=0</formula>
    </cfRule>
  </conditionalFormatting>
  <conditionalFormatting sqref="E45:F45">
    <cfRule type="containsText" dxfId="325" priority="571" operator="containsText" text="ntitulé">
      <formula>NOT(ISERROR(SEARCH("ntitulé",E45)))</formula>
    </cfRule>
    <cfRule type="containsBlanks" dxfId="324" priority="572">
      <formula>LEN(TRIM(E45))=0</formula>
    </cfRule>
  </conditionalFormatting>
  <conditionalFormatting sqref="C90:F90">
    <cfRule type="containsText" dxfId="323" priority="309" operator="containsText" text="ntitulé">
      <formula>NOT(ISERROR(SEARCH("ntitulé",C90)))</formula>
    </cfRule>
    <cfRule type="containsBlanks" dxfId="322" priority="310">
      <formula>LEN(TRIM(C90))=0</formula>
    </cfRule>
  </conditionalFormatting>
  <conditionalFormatting sqref="N43:N44">
    <cfRule type="containsText" dxfId="321" priority="349" operator="containsText" text="ntitulé">
      <formula>NOT(ISERROR(SEARCH("ntitulé",N43)))</formula>
    </cfRule>
    <cfRule type="containsBlanks" dxfId="320" priority="350">
      <formula>LEN(TRIM(N43))=0</formula>
    </cfRule>
  </conditionalFormatting>
  <conditionalFormatting sqref="L45">
    <cfRule type="containsText" dxfId="319" priority="389" operator="containsText" text="ntitulé">
      <formula>NOT(ISERROR(SEARCH("ntitulé",L45)))</formula>
    </cfRule>
    <cfRule type="containsBlanks" dxfId="318" priority="390">
      <formula>LEN(TRIM(L45))=0</formula>
    </cfRule>
  </conditionalFormatting>
  <conditionalFormatting sqref="E46:F48">
    <cfRule type="containsText" dxfId="317" priority="559" operator="containsText" text="ntitulé">
      <formula>NOT(ISERROR(SEARCH("ntitulé",E46)))</formula>
    </cfRule>
    <cfRule type="containsBlanks" dxfId="316" priority="560">
      <formula>LEN(TRIM(E46))=0</formula>
    </cfRule>
  </conditionalFormatting>
  <conditionalFormatting sqref="H88">
    <cfRule type="containsText" dxfId="315" priority="297" operator="containsText" text="ntitulé">
      <formula>NOT(ISERROR(SEARCH("ntitulé",H88)))</formula>
    </cfRule>
    <cfRule type="containsBlanks" dxfId="314" priority="298">
      <formula>LEN(TRIM(H88))=0</formula>
    </cfRule>
  </conditionalFormatting>
  <conditionalFormatting sqref="N35">
    <cfRule type="containsText" dxfId="313" priority="337" operator="containsText" text="ntitulé">
      <formula>NOT(ISERROR(SEARCH("ntitulé",N35)))</formula>
    </cfRule>
    <cfRule type="containsBlanks" dxfId="312" priority="338">
      <formula>LEN(TRIM(N35))=0</formula>
    </cfRule>
  </conditionalFormatting>
  <conditionalFormatting sqref="L36">
    <cfRule type="containsText" dxfId="311" priority="377" operator="containsText" text="ntitulé">
      <formula>NOT(ISERROR(SEARCH("ntitulé",L36)))</formula>
    </cfRule>
    <cfRule type="containsBlanks" dxfId="310" priority="378">
      <formula>LEN(TRIM(L36))=0</formula>
    </cfRule>
  </conditionalFormatting>
  <conditionalFormatting sqref="N51">
    <cfRule type="containsText" dxfId="309" priority="325" operator="containsText" text="ntitulé">
      <formula>NOT(ISERROR(SEARCH("ntitulé",N51)))</formula>
    </cfRule>
    <cfRule type="containsBlanks" dxfId="308" priority="326">
      <formula>LEN(TRIM(N51))=0</formula>
    </cfRule>
  </conditionalFormatting>
  <conditionalFormatting sqref="L52">
    <cfRule type="containsText" dxfId="307" priority="365" operator="containsText" text="ntitulé">
      <formula>NOT(ISERROR(SEARCH("ntitulé",L52)))</formula>
    </cfRule>
    <cfRule type="containsBlanks" dxfId="306" priority="366">
      <formula>LEN(TRIM(L52))=0</formula>
    </cfRule>
  </conditionalFormatting>
  <conditionalFormatting sqref="E55:F59 E61:F62">
    <cfRule type="containsText" dxfId="305" priority="535" operator="containsText" text="ntitulé">
      <formula>NOT(ISERROR(SEARCH("ntitulé",E55)))</formula>
    </cfRule>
    <cfRule type="containsBlanks" dxfId="304" priority="536">
      <formula>LEN(TRIM(E55))=0</formula>
    </cfRule>
  </conditionalFormatting>
  <conditionalFormatting sqref="J90">
    <cfRule type="containsText" dxfId="303" priority="273" operator="containsText" text="ntitulé">
      <formula>NOT(ISERROR(SEARCH("ntitulé",J90)))</formula>
    </cfRule>
    <cfRule type="containsBlanks" dxfId="302" priority="274">
      <formula>LEN(TRIM(J90))=0</formula>
    </cfRule>
  </conditionalFormatting>
  <conditionalFormatting sqref="L88">
    <cfRule type="containsText" dxfId="301" priority="261" operator="containsText" text="ntitulé">
      <formula>NOT(ISERROR(SEARCH("ntitulé",L88)))</formula>
    </cfRule>
    <cfRule type="containsBlanks" dxfId="300" priority="262">
      <formula>LEN(TRIM(L88))=0</formula>
    </cfRule>
  </conditionalFormatting>
  <conditionalFormatting sqref="H87">
    <cfRule type="containsText" dxfId="299" priority="301" operator="containsText" text="ntitulé">
      <formula>NOT(ISERROR(SEARCH("ntitulé",H87)))</formula>
    </cfRule>
    <cfRule type="containsBlanks" dxfId="298" priority="302">
      <formula>LEN(TRIM(H87))=0</formula>
    </cfRule>
  </conditionalFormatting>
  <conditionalFormatting sqref="N91">
    <cfRule type="containsText" dxfId="297" priority="233" operator="containsText" text="ntitulé">
      <formula>NOT(ISERROR(SEARCH("ntitulé",N91)))</formula>
    </cfRule>
    <cfRule type="containsBlanks" dxfId="296" priority="234">
      <formula>LEN(TRIM(N91))=0</formula>
    </cfRule>
  </conditionalFormatting>
  <conditionalFormatting sqref="C34:F34">
    <cfRule type="containsText" dxfId="295" priority="507" operator="containsText" text="ntitulé">
      <formula>NOT(ISERROR(SEARCH("ntitulé",C34)))</formula>
    </cfRule>
    <cfRule type="containsBlanks" dxfId="294" priority="508">
      <formula>LEN(TRIM(C34))=0</formula>
    </cfRule>
  </conditionalFormatting>
  <conditionalFormatting sqref="C36:F36">
    <cfRule type="containsText" dxfId="293" priority="503" operator="containsText" text="ntitulé">
      <formula>NOT(ISERROR(SEARCH("ntitulé",C36)))</formula>
    </cfRule>
    <cfRule type="containsBlanks" dxfId="292" priority="504">
      <formula>LEN(TRIM(C36))=0</formula>
    </cfRule>
  </conditionalFormatting>
  <conditionalFormatting sqref="C39:F39">
    <cfRule type="containsText" dxfId="291" priority="499" operator="containsText" text="ntitulé">
      <formula>NOT(ISERROR(SEARCH("ntitulé",C39)))</formula>
    </cfRule>
    <cfRule type="containsBlanks" dxfId="290" priority="500">
      <formula>LEN(TRIM(C39))=0</formula>
    </cfRule>
  </conditionalFormatting>
  <conditionalFormatting sqref="C52:F52">
    <cfRule type="containsText" dxfId="289" priority="491" operator="containsText" text="ntitulé">
      <formula>NOT(ISERROR(SEARCH("ntitulé",C52)))</formula>
    </cfRule>
    <cfRule type="containsBlanks" dxfId="288" priority="492">
      <formula>LEN(TRIM(C52))=0</formula>
    </cfRule>
  </conditionalFormatting>
  <conditionalFormatting sqref="H25">
    <cfRule type="containsText" dxfId="287" priority="487" operator="containsText" text="ntitulé">
      <formula>NOT(ISERROR(SEARCH("ntitulé",H25)))</formula>
    </cfRule>
    <cfRule type="containsBlanks" dxfId="286" priority="488">
      <formula>LEN(TRIM(H25))=0</formula>
    </cfRule>
  </conditionalFormatting>
  <conditionalFormatting sqref="H27">
    <cfRule type="containsText" dxfId="285" priority="483" operator="containsText" text="ntitulé">
      <formula>NOT(ISERROR(SEARCH("ntitulé",H27)))</formula>
    </cfRule>
    <cfRule type="containsBlanks" dxfId="284" priority="484">
      <formula>LEN(TRIM(H27))=0</formula>
    </cfRule>
  </conditionalFormatting>
  <conditionalFormatting sqref="H30">
    <cfRule type="containsText" dxfId="283" priority="479" operator="containsText" text="ntitulé">
      <formula>NOT(ISERROR(SEARCH("ntitulé",H30)))</formula>
    </cfRule>
    <cfRule type="containsBlanks" dxfId="282" priority="480">
      <formula>LEN(TRIM(H30))=0</formula>
    </cfRule>
  </conditionalFormatting>
  <conditionalFormatting sqref="H43:H44">
    <cfRule type="containsText" dxfId="281" priority="475" operator="containsText" text="ntitulé">
      <formula>NOT(ISERROR(SEARCH("ntitulé",H43)))</formula>
    </cfRule>
    <cfRule type="containsBlanks" dxfId="280" priority="476">
      <formula>LEN(TRIM(H43))=0</formula>
    </cfRule>
  </conditionalFormatting>
  <conditionalFormatting sqref="H47:H48">
    <cfRule type="containsText" dxfId="279" priority="471" operator="containsText" text="ntitulé">
      <formula>NOT(ISERROR(SEARCH("ntitulé",H47)))</formula>
    </cfRule>
    <cfRule type="containsBlanks" dxfId="278" priority="472">
      <formula>LEN(TRIM(H47))=0</formula>
    </cfRule>
  </conditionalFormatting>
  <conditionalFormatting sqref="H35">
    <cfRule type="containsText" dxfId="277" priority="463" operator="containsText" text="ntitulé">
      <formula>NOT(ISERROR(SEARCH("ntitulé",H35)))</formula>
    </cfRule>
    <cfRule type="containsBlanks" dxfId="276" priority="464">
      <formula>LEN(TRIM(H35))=0</formula>
    </cfRule>
  </conditionalFormatting>
  <conditionalFormatting sqref="J26">
    <cfRule type="containsText" dxfId="275" priority="443" operator="containsText" text="ntitulé">
      <formula>NOT(ISERROR(SEARCH("ntitulé",J26)))</formula>
    </cfRule>
    <cfRule type="containsBlanks" dxfId="274" priority="444">
      <formula>LEN(TRIM(J26))=0</formula>
    </cfRule>
  </conditionalFormatting>
  <conditionalFormatting sqref="H40">
    <cfRule type="containsText" dxfId="273" priority="455" operator="containsText" text="ntitulé">
      <formula>NOT(ISERROR(SEARCH("ntitulé",H40)))</formula>
    </cfRule>
    <cfRule type="containsBlanks" dxfId="272" priority="456">
      <formula>LEN(TRIM(H40))=0</formula>
    </cfRule>
  </conditionalFormatting>
  <conditionalFormatting sqref="H51">
    <cfRule type="containsText" dxfId="271" priority="451" operator="containsText" text="ntitulé">
      <formula>NOT(ISERROR(SEARCH("ntitulé",H51)))</formula>
    </cfRule>
    <cfRule type="containsBlanks" dxfId="270" priority="452">
      <formula>LEN(TRIM(H51))=0</formula>
    </cfRule>
  </conditionalFormatting>
  <conditionalFormatting sqref="J23">
    <cfRule type="containsText" dxfId="269" priority="447" operator="containsText" text="ntitulé">
      <formula>NOT(ISERROR(SEARCH("ntitulé",J23)))</formula>
    </cfRule>
    <cfRule type="containsBlanks" dxfId="268" priority="448">
      <formula>LEN(TRIM(J23))=0</formula>
    </cfRule>
  </conditionalFormatting>
  <conditionalFormatting sqref="J55:J59 J61:J62">
    <cfRule type="containsText" dxfId="267" priority="427" operator="containsText" text="ntitulé">
      <formula>NOT(ISERROR(SEARCH("ntitulé",J55)))</formula>
    </cfRule>
    <cfRule type="containsBlanks" dxfId="266" priority="428">
      <formula>LEN(TRIM(J55))=0</formula>
    </cfRule>
  </conditionalFormatting>
  <conditionalFormatting sqref="J31">
    <cfRule type="containsText" dxfId="265" priority="435" operator="containsText" text="ntitulé">
      <formula>NOT(ISERROR(SEARCH("ntitulé",J31)))</formula>
    </cfRule>
    <cfRule type="containsBlanks" dxfId="264" priority="436">
      <formula>LEN(TRIM(J31))=0</formula>
    </cfRule>
  </conditionalFormatting>
  <conditionalFormatting sqref="J45">
    <cfRule type="containsText" dxfId="263" priority="431" operator="containsText" text="ntitulé">
      <formula>NOT(ISERROR(SEARCH("ntitulé",J45)))</formula>
    </cfRule>
    <cfRule type="containsBlanks" dxfId="262" priority="432">
      <formula>LEN(TRIM(J45))=0</formula>
    </cfRule>
  </conditionalFormatting>
  <conditionalFormatting sqref="J34">
    <cfRule type="containsText" dxfId="261" priority="423" operator="containsText" text="ntitulé">
      <formula>NOT(ISERROR(SEARCH("ntitulé",J34)))</formula>
    </cfRule>
    <cfRule type="containsBlanks" dxfId="260" priority="424">
      <formula>LEN(TRIM(J34))=0</formula>
    </cfRule>
  </conditionalFormatting>
  <conditionalFormatting sqref="J36">
    <cfRule type="containsText" dxfId="259" priority="419" operator="containsText" text="ntitulé">
      <formula>NOT(ISERROR(SEARCH("ntitulé",J36)))</formula>
    </cfRule>
    <cfRule type="containsBlanks" dxfId="258" priority="420">
      <formula>LEN(TRIM(J36))=0</formula>
    </cfRule>
  </conditionalFormatting>
  <conditionalFormatting sqref="J39">
    <cfRule type="containsText" dxfId="257" priority="415" operator="containsText" text="ntitulé">
      <formula>NOT(ISERROR(SEARCH("ntitulé",J39)))</formula>
    </cfRule>
    <cfRule type="containsBlanks" dxfId="256" priority="416">
      <formula>LEN(TRIM(J39))=0</formula>
    </cfRule>
  </conditionalFormatting>
  <conditionalFormatting sqref="L30">
    <cfRule type="containsText" dxfId="255" priority="395" operator="containsText" text="ntitulé">
      <formula>NOT(ISERROR(SEARCH("ntitulé",L30)))</formula>
    </cfRule>
    <cfRule type="containsBlanks" dxfId="254" priority="396">
      <formula>LEN(TRIM(L30))=0</formula>
    </cfRule>
  </conditionalFormatting>
  <conditionalFormatting sqref="J52">
    <cfRule type="containsText" dxfId="253" priority="407" operator="containsText" text="ntitulé">
      <formula>NOT(ISERROR(SEARCH("ntitulé",J52)))</formula>
    </cfRule>
    <cfRule type="containsBlanks" dxfId="252" priority="408">
      <formula>LEN(TRIM(J52))=0</formula>
    </cfRule>
  </conditionalFormatting>
  <conditionalFormatting sqref="L25">
    <cfRule type="containsText" dxfId="251" priority="403" operator="containsText" text="ntitulé">
      <formula>NOT(ISERROR(SEARCH("ntitulé",L25)))</formula>
    </cfRule>
    <cfRule type="containsBlanks" dxfId="250" priority="404">
      <formula>LEN(TRIM(L25))=0</formula>
    </cfRule>
  </conditionalFormatting>
  <conditionalFormatting sqref="L27">
    <cfRule type="containsText" dxfId="249" priority="399" operator="containsText" text="ntitulé">
      <formula>NOT(ISERROR(SEARCH("ntitulé",L27)))</formula>
    </cfRule>
    <cfRule type="containsBlanks" dxfId="248" priority="400">
      <formula>LEN(TRIM(L27))=0</formula>
    </cfRule>
  </conditionalFormatting>
  <conditionalFormatting sqref="L43:L44">
    <cfRule type="containsText" dxfId="247" priority="391" operator="containsText" text="ntitulé">
      <formula>NOT(ISERROR(SEARCH("ntitulé",L43)))</formula>
    </cfRule>
    <cfRule type="containsBlanks" dxfId="246" priority="392">
      <formula>LEN(TRIM(L43))=0</formula>
    </cfRule>
  </conditionalFormatting>
  <conditionalFormatting sqref="L47:L48">
    <cfRule type="containsText" dxfId="245" priority="387" operator="containsText" text="ntitulé">
      <formula>NOT(ISERROR(SEARCH("ntitulé",L47)))</formula>
    </cfRule>
    <cfRule type="containsBlanks" dxfId="244" priority="388">
      <formula>LEN(TRIM(L47))=0</formula>
    </cfRule>
  </conditionalFormatting>
  <conditionalFormatting sqref="L35">
    <cfRule type="containsText" dxfId="243" priority="379" operator="containsText" text="ntitulé">
      <formula>NOT(ISERROR(SEARCH("ntitulé",L35)))</formula>
    </cfRule>
    <cfRule type="containsBlanks" dxfId="242" priority="380">
      <formula>LEN(TRIM(L35))=0</formula>
    </cfRule>
  </conditionalFormatting>
  <conditionalFormatting sqref="N26">
    <cfRule type="containsText" dxfId="241" priority="359" operator="containsText" text="ntitulé">
      <formula>NOT(ISERROR(SEARCH("ntitulé",N26)))</formula>
    </cfRule>
    <cfRule type="containsBlanks" dxfId="240" priority="360">
      <formula>LEN(TRIM(N26))=0</formula>
    </cfRule>
  </conditionalFormatting>
  <conditionalFormatting sqref="L40">
    <cfRule type="containsText" dxfId="239" priority="371" operator="containsText" text="ntitulé">
      <formula>NOT(ISERROR(SEARCH("ntitulé",L40)))</formula>
    </cfRule>
    <cfRule type="containsBlanks" dxfId="238" priority="372">
      <formula>LEN(TRIM(L40))=0</formula>
    </cfRule>
  </conditionalFormatting>
  <conditionalFormatting sqref="L51">
    <cfRule type="containsText" dxfId="237" priority="367" operator="containsText" text="ntitulé">
      <formula>NOT(ISERROR(SEARCH("ntitulé",L51)))</formula>
    </cfRule>
    <cfRule type="containsBlanks" dxfId="236" priority="368">
      <formula>LEN(TRIM(L51))=0</formula>
    </cfRule>
  </conditionalFormatting>
  <conditionalFormatting sqref="N23">
    <cfRule type="containsText" dxfId="235" priority="363" operator="containsText" text="ntitulé">
      <formula>NOT(ISERROR(SEARCH("ntitulé",N23)))</formula>
    </cfRule>
    <cfRule type="containsBlanks" dxfId="234" priority="364">
      <formula>LEN(TRIM(N23))=0</formula>
    </cfRule>
  </conditionalFormatting>
  <conditionalFormatting sqref="N55:N59 N61:N62">
    <cfRule type="containsText" dxfId="233" priority="343" operator="containsText" text="ntitulé">
      <formula>NOT(ISERROR(SEARCH("ntitulé",N55)))</formula>
    </cfRule>
    <cfRule type="containsBlanks" dxfId="232" priority="344">
      <formula>LEN(TRIM(N55))=0</formula>
    </cfRule>
  </conditionalFormatting>
  <conditionalFormatting sqref="N31">
    <cfRule type="containsText" dxfId="231" priority="351" operator="containsText" text="ntitulé">
      <formula>NOT(ISERROR(SEARCH("ntitulé",N31)))</formula>
    </cfRule>
    <cfRule type="containsBlanks" dxfId="230" priority="352">
      <formula>LEN(TRIM(N31))=0</formula>
    </cfRule>
  </conditionalFormatting>
  <conditionalFormatting sqref="N45">
    <cfRule type="containsText" dxfId="229" priority="347" operator="containsText" text="ntitulé">
      <formula>NOT(ISERROR(SEARCH("ntitulé",N45)))</formula>
    </cfRule>
    <cfRule type="containsBlanks" dxfId="228" priority="348">
      <formula>LEN(TRIM(N45))=0</formula>
    </cfRule>
  </conditionalFormatting>
  <conditionalFormatting sqref="N34">
    <cfRule type="containsText" dxfId="227" priority="339" operator="containsText" text="ntitulé">
      <formula>NOT(ISERROR(SEARCH("ntitulé",N34)))</formula>
    </cfRule>
    <cfRule type="containsBlanks" dxfId="226" priority="340">
      <formula>LEN(TRIM(N34))=0</formula>
    </cfRule>
  </conditionalFormatting>
  <conditionalFormatting sqref="N36">
    <cfRule type="containsText" dxfId="225" priority="335" operator="containsText" text="ntitulé">
      <formula>NOT(ISERROR(SEARCH("ntitulé",N36)))</formula>
    </cfRule>
    <cfRule type="containsBlanks" dxfId="224" priority="336">
      <formula>LEN(TRIM(N36))=0</formula>
    </cfRule>
  </conditionalFormatting>
  <conditionalFormatting sqref="N39">
    <cfRule type="containsText" dxfId="223" priority="331" operator="containsText" text="ntitulé">
      <formula>NOT(ISERROR(SEARCH("ntitulé",N39)))</formula>
    </cfRule>
    <cfRule type="containsBlanks" dxfId="222" priority="332">
      <formula>LEN(TRIM(N39))=0</formula>
    </cfRule>
  </conditionalFormatting>
  <conditionalFormatting sqref="N40">
    <cfRule type="containsText" dxfId="221" priority="329" operator="containsText" text="ntitulé">
      <formula>NOT(ISERROR(SEARCH("ntitulé",N40)))</formula>
    </cfRule>
    <cfRule type="containsBlanks" dxfId="220" priority="330">
      <formula>LEN(TRIM(N40))=0</formula>
    </cfRule>
  </conditionalFormatting>
  <conditionalFormatting sqref="C89:F89">
    <cfRule type="containsText" dxfId="219" priority="311" operator="containsText" text="ntitulé">
      <formula>NOT(ISERROR(SEARCH("ntitulé",C89)))</formula>
    </cfRule>
    <cfRule type="containsBlanks" dxfId="218" priority="312">
      <formula>LEN(TRIM(C89))=0</formula>
    </cfRule>
  </conditionalFormatting>
  <conditionalFormatting sqref="N52">
    <cfRule type="containsText" dxfId="217" priority="323" operator="containsText" text="ntitulé">
      <formula>NOT(ISERROR(SEARCH("ntitulé",N52)))</formula>
    </cfRule>
    <cfRule type="containsBlanks" dxfId="216" priority="324">
      <formula>LEN(TRIM(N52))=0</formula>
    </cfRule>
  </conditionalFormatting>
  <conditionalFormatting sqref="C88:F88">
    <cfRule type="containsText" dxfId="215" priority="315" operator="containsText" text="ntitulé">
      <formula>NOT(ISERROR(SEARCH("ntitulé",C88)))</formula>
    </cfRule>
    <cfRule type="containsBlanks" dxfId="214" priority="316">
      <formula>LEN(TRIM(C88))=0</formula>
    </cfRule>
  </conditionalFormatting>
  <conditionalFormatting sqref="C91:F91">
    <cfRule type="containsText" dxfId="213" priority="305" operator="containsText" text="ntitulé">
      <formula>NOT(ISERROR(SEARCH("ntitulé",C91)))</formula>
    </cfRule>
    <cfRule type="containsBlanks" dxfId="212" priority="306">
      <formula>LEN(TRIM(C91))=0</formula>
    </cfRule>
  </conditionalFormatting>
  <conditionalFormatting sqref="H89">
    <cfRule type="containsText" dxfId="211" priority="293" operator="containsText" text="ntitulé">
      <formula>NOT(ISERROR(SEARCH("ntitulé",H89)))</formula>
    </cfRule>
    <cfRule type="containsBlanks" dxfId="210" priority="294">
      <formula>LEN(TRIM(H89))=0</formula>
    </cfRule>
  </conditionalFormatting>
  <conditionalFormatting sqref="H90">
    <cfRule type="containsText" dxfId="209" priority="291" operator="containsText" text="ntitulé">
      <formula>NOT(ISERROR(SEARCH("ntitulé",H90)))</formula>
    </cfRule>
    <cfRule type="containsBlanks" dxfId="208" priority="292">
      <formula>LEN(TRIM(H90))=0</formula>
    </cfRule>
  </conditionalFormatting>
  <conditionalFormatting sqref="H91">
    <cfRule type="containsText" dxfId="207" priority="287" operator="containsText" text="ntitulé">
      <formula>NOT(ISERROR(SEARCH("ntitulé",H91)))</formula>
    </cfRule>
    <cfRule type="containsBlanks" dxfId="206" priority="288">
      <formula>LEN(TRIM(H91))=0</formula>
    </cfRule>
  </conditionalFormatting>
  <conditionalFormatting sqref="J87">
    <cfRule type="containsText" dxfId="205" priority="283" operator="containsText" text="ntitulé">
      <formula>NOT(ISERROR(SEARCH("ntitulé",J87)))</formula>
    </cfRule>
    <cfRule type="containsBlanks" dxfId="204" priority="284">
      <formula>LEN(TRIM(J87))=0</formula>
    </cfRule>
  </conditionalFormatting>
  <conditionalFormatting sqref="J88">
    <cfRule type="containsText" dxfId="203" priority="279" operator="containsText" text="ntitulé">
      <formula>NOT(ISERROR(SEARCH("ntitulé",J88)))</formula>
    </cfRule>
    <cfRule type="containsBlanks" dxfId="202" priority="280">
      <formula>LEN(TRIM(J88))=0</formula>
    </cfRule>
  </conditionalFormatting>
  <conditionalFormatting sqref="J89">
    <cfRule type="containsText" dxfId="201" priority="275" operator="containsText" text="ntitulé">
      <formula>NOT(ISERROR(SEARCH("ntitulé",J89)))</formula>
    </cfRule>
    <cfRule type="containsBlanks" dxfId="200" priority="276">
      <formula>LEN(TRIM(J89))=0</formula>
    </cfRule>
  </conditionalFormatting>
  <conditionalFormatting sqref="J91">
    <cfRule type="containsText" dxfId="199" priority="269" operator="containsText" text="ntitulé">
      <formula>NOT(ISERROR(SEARCH("ntitulé",J91)))</formula>
    </cfRule>
    <cfRule type="containsBlanks" dxfId="198" priority="270">
      <formula>LEN(TRIM(J91))=0</formula>
    </cfRule>
  </conditionalFormatting>
  <conditionalFormatting sqref="L87">
    <cfRule type="containsText" dxfId="197" priority="265" operator="containsText" text="ntitulé">
      <formula>NOT(ISERROR(SEARCH("ntitulé",L87)))</formula>
    </cfRule>
    <cfRule type="containsBlanks" dxfId="196" priority="266">
      <formula>LEN(TRIM(L87))=0</formula>
    </cfRule>
  </conditionalFormatting>
  <conditionalFormatting sqref="L89">
    <cfRule type="containsText" dxfId="195" priority="257" operator="containsText" text="ntitulé">
      <formula>NOT(ISERROR(SEARCH("ntitulé",L89)))</formula>
    </cfRule>
    <cfRule type="containsBlanks" dxfId="194" priority="258">
      <formula>LEN(TRIM(L89))=0</formula>
    </cfRule>
  </conditionalFormatting>
  <conditionalFormatting sqref="L90">
    <cfRule type="containsText" dxfId="193" priority="255" operator="containsText" text="ntitulé">
      <formula>NOT(ISERROR(SEARCH("ntitulé",L90)))</formula>
    </cfRule>
    <cfRule type="containsBlanks" dxfId="192" priority="256">
      <formula>LEN(TRIM(L90))=0</formula>
    </cfRule>
  </conditionalFormatting>
  <conditionalFormatting sqref="L91">
    <cfRule type="containsText" dxfId="191" priority="251" operator="containsText" text="ntitulé">
      <formula>NOT(ISERROR(SEARCH("ntitulé",L91)))</formula>
    </cfRule>
    <cfRule type="containsBlanks" dxfId="190" priority="252">
      <formula>LEN(TRIM(L91))=0</formula>
    </cfRule>
  </conditionalFormatting>
  <conditionalFormatting sqref="N87">
    <cfRule type="containsText" dxfId="189" priority="247" operator="containsText" text="ntitulé">
      <formula>NOT(ISERROR(SEARCH("ntitulé",N87)))</formula>
    </cfRule>
    <cfRule type="containsBlanks" dxfId="188" priority="248">
      <formula>LEN(TRIM(N87))=0</formula>
    </cfRule>
  </conditionalFormatting>
  <conditionalFormatting sqref="N88">
    <cfRule type="containsText" dxfId="187" priority="243" operator="containsText" text="ntitulé">
      <formula>NOT(ISERROR(SEARCH("ntitulé",N88)))</formula>
    </cfRule>
    <cfRule type="containsBlanks" dxfId="186" priority="244">
      <formula>LEN(TRIM(N88))=0</formula>
    </cfRule>
  </conditionalFormatting>
  <conditionalFormatting sqref="N89">
    <cfRule type="containsText" dxfId="185" priority="239" operator="containsText" text="ntitulé">
      <formula>NOT(ISERROR(SEARCH("ntitulé",N89)))</formula>
    </cfRule>
    <cfRule type="containsBlanks" dxfId="184" priority="240">
      <formula>LEN(TRIM(N89))=0</formula>
    </cfRule>
  </conditionalFormatting>
  <conditionalFormatting sqref="N90">
    <cfRule type="containsText" dxfId="183" priority="237" operator="containsText" text="ntitulé">
      <formula>NOT(ISERROR(SEARCH("ntitulé",N90)))</formula>
    </cfRule>
    <cfRule type="containsBlanks" dxfId="182" priority="238">
      <formula>LEN(TRIM(N90))=0</formula>
    </cfRule>
  </conditionalFormatting>
  <conditionalFormatting sqref="C97:F97">
    <cfRule type="containsText" dxfId="181" priority="137" operator="containsText" text="ntitulé">
      <formula>NOT(ISERROR(SEARCH("ntitulé",C97)))</formula>
    </cfRule>
    <cfRule type="containsBlanks" dxfId="180" priority="138">
      <formula>LEN(TRIM(C97))=0</formula>
    </cfRule>
  </conditionalFormatting>
  <conditionalFormatting sqref="C98:F98">
    <cfRule type="containsText" dxfId="179" priority="133" operator="containsText" text="ntitulé">
      <formula>NOT(ISERROR(SEARCH("ntitulé",C98)))</formula>
    </cfRule>
    <cfRule type="containsBlanks" dxfId="178" priority="134">
      <formula>LEN(TRIM(C98))=0</formula>
    </cfRule>
  </conditionalFormatting>
  <conditionalFormatting sqref="C99:F99">
    <cfRule type="containsText" dxfId="177" priority="127" operator="containsText" text="ntitulé">
      <formula>NOT(ISERROR(SEARCH("ntitulé",C99)))</formula>
    </cfRule>
    <cfRule type="containsBlanks" dxfId="176" priority="128">
      <formula>LEN(TRIM(C99))=0</formula>
    </cfRule>
  </conditionalFormatting>
  <conditionalFormatting sqref="C100:F100">
    <cfRule type="containsText" dxfId="175" priority="123" operator="containsText" text="ntitulé">
      <formula>NOT(ISERROR(SEARCH("ntitulé",C100)))</formula>
    </cfRule>
    <cfRule type="containsBlanks" dxfId="174" priority="124">
      <formula>LEN(TRIM(C100))=0</formula>
    </cfRule>
  </conditionalFormatting>
  <conditionalFormatting sqref="H97">
    <cfRule type="containsText" dxfId="173" priority="119" operator="containsText" text="ntitulé">
      <formula>NOT(ISERROR(SEARCH("ntitulé",H97)))</formula>
    </cfRule>
    <cfRule type="containsBlanks" dxfId="172" priority="120">
      <formula>LEN(TRIM(H97))=0</formula>
    </cfRule>
  </conditionalFormatting>
  <conditionalFormatting sqref="H98">
    <cfRule type="containsText" dxfId="171" priority="115" operator="containsText" text="ntitulé">
      <formula>NOT(ISERROR(SEARCH("ntitulé",H98)))</formula>
    </cfRule>
    <cfRule type="containsBlanks" dxfId="170" priority="116">
      <formula>LEN(TRIM(H98))=0</formula>
    </cfRule>
  </conditionalFormatting>
  <conditionalFormatting sqref="F28">
    <cfRule type="containsText" dxfId="169" priority="199" operator="containsText" text="ntitulé">
      <formula>NOT(ISERROR(SEARCH("ntitulé",F28)))</formula>
    </cfRule>
    <cfRule type="containsBlanks" dxfId="168" priority="200">
      <formula>LEN(TRIM(F28))=0</formula>
    </cfRule>
  </conditionalFormatting>
  <conditionalFormatting sqref="F28">
    <cfRule type="containsText" dxfId="167" priority="197" operator="containsText" text="ntitulé">
      <formula>NOT(ISERROR(SEARCH("ntitulé",F28)))</formula>
    </cfRule>
    <cfRule type="containsBlanks" dxfId="166" priority="198">
      <formula>LEN(TRIM(F28))=0</formula>
    </cfRule>
  </conditionalFormatting>
  <conditionalFormatting sqref="J28">
    <cfRule type="containsText" dxfId="165" priority="193" operator="containsText" text="ntitulé">
      <formula>NOT(ISERROR(SEARCH("ntitulé",J28)))</formula>
    </cfRule>
    <cfRule type="containsBlanks" dxfId="164" priority="194">
      <formula>LEN(TRIM(J28))=0</formula>
    </cfRule>
  </conditionalFormatting>
  <conditionalFormatting sqref="N28">
    <cfRule type="containsText" dxfId="163" priority="189" operator="containsText" text="ntitulé">
      <formula>NOT(ISERROR(SEARCH("ntitulé",N28)))</formula>
    </cfRule>
    <cfRule type="containsBlanks" dxfId="162" priority="190">
      <formula>LEN(TRIM(N28))=0</formula>
    </cfRule>
  </conditionalFormatting>
  <conditionalFormatting sqref="H28">
    <cfRule type="containsText" dxfId="161" priority="195" operator="containsText" text="ntitulé">
      <formula>NOT(ISERROR(SEARCH("ntitulé",H28)))</formula>
    </cfRule>
    <cfRule type="containsBlanks" dxfId="160" priority="196">
      <formula>LEN(TRIM(H28))=0</formula>
    </cfRule>
  </conditionalFormatting>
  <conditionalFormatting sqref="L28">
    <cfRule type="containsText" dxfId="159" priority="191" operator="containsText" text="ntitulé">
      <formula>NOT(ISERROR(SEARCH("ntitulé",L28)))</formula>
    </cfRule>
    <cfRule type="containsBlanks" dxfId="158" priority="192">
      <formula>LEN(TRIM(L28))=0</formula>
    </cfRule>
  </conditionalFormatting>
  <conditionalFormatting sqref="C37:E37">
    <cfRule type="containsText" dxfId="157" priority="187" operator="containsText" text="ntitulé">
      <formula>NOT(ISERROR(SEARCH("ntitulé",C37)))</formula>
    </cfRule>
    <cfRule type="containsBlanks" dxfId="156" priority="188">
      <formula>LEN(TRIM(C37))=0</formula>
    </cfRule>
  </conditionalFormatting>
  <conditionalFormatting sqref="E37">
    <cfRule type="containsText" dxfId="155" priority="185" operator="containsText" text="ntitulé">
      <formula>NOT(ISERROR(SEARCH("ntitulé",E37)))</formula>
    </cfRule>
    <cfRule type="containsBlanks" dxfId="154" priority="186">
      <formula>LEN(TRIM(E37))=0</formula>
    </cfRule>
  </conditionalFormatting>
  <conditionalFormatting sqref="F37">
    <cfRule type="containsText" dxfId="153" priority="183" operator="containsText" text="ntitulé">
      <formula>NOT(ISERROR(SEARCH("ntitulé",F37)))</formula>
    </cfRule>
    <cfRule type="containsBlanks" dxfId="152" priority="184">
      <formula>LEN(TRIM(F37))=0</formula>
    </cfRule>
  </conditionalFormatting>
  <conditionalFormatting sqref="F37">
    <cfRule type="containsText" dxfId="151" priority="181" operator="containsText" text="ntitulé">
      <formula>NOT(ISERROR(SEARCH("ntitulé",F37)))</formula>
    </cfRule>
    <cfRule type="containsBlanks" dxfId="150" priority="182">
      <formula>LEN(TRIM(F37))=0</formula>
    </cfRule>
  </conditionalFormatting>
  <conditionalFormatting sqref="J37">
    <cfRule type="containsText" dxfId="149" priority="177" operator="containsText" text="ntitulé">
      <formula>NOT(ISERROR(SEARCH("ntitulé",J37)))</formula>
    </cfRule>
    <cfRule type="containsBlanks" dxfId="148" priority="178">
      <formula>LEN(TRIM(J37))=0</formula>
    </cfRule>
  </conditionalFormatting>
  <conditionalFormatting sqref="N37">
    <cfRule type="containsText" dxfId="147" priority="173" operator="containsText" text="ntitulé">
      <formula>NOT(ISERROR(SEARCH("ntitulé",N37)))</formula>
    </cfRule>
    <cfRule type="containsBlanks" dxfId="146" priority="174">
      <formula>LEN(TRIM(N37))=0</formula>
    </cfRule>
  </conditionalFormatting>
  <conditionalFormatting sqref="H37">
    <cfRule type="containsText" dxfId="145" priority="179" operator="containsText" text="ntitulé">
      <formula>NOT(ISERROR(SEARCH("ntitulé",H37)))</formula>
    </cfRule>
    <cfRule type="containsBlanks" dxfId="144" priority="180">
      <formula>LEN(TRIM(H37))=0</formula>
    </cfRule>
  </conditionalFormatting>
  <conditionalFormatting sqref="L37">
    <cfRule type="containsText" dxfId="143" priority="175" operator="containsText" text="ntitulé">
      <formula>NOT(ISERROR(SEARCH("ntitulé",L37)))</formula>
    </cfRule>
    <cfRule type="containsBlanks" dxfId="142" priority="176">
      <formula>LEN(TRIM(L37))=0</formula>
    </cfRule>
  </conditionalFormatting>
  <conditionalFormatting sqref="C49:E49">
    <cfRule type="containsText" dxfId="141" priority="171" operator="containsText" text="ntitulé">
      <formula>NOT(ISERROR(SEARCH("ntitulé",C49)))</formula>
    </cfRule>
    <cfRule type="containsBlanks" dxfId="140" priority="172">
      <formula>LEN(TRIM(C49))=0</formula>
    </cfRule>
  </conditionalFormatting>
  <conditionalFormatting sqref="E49">
    <cfRule type="containsText" dxfId="139" priority="169" operator="containsText" text="ntitulé">
      <formula>NOT(ISERROR(SEARCH("ntitulé",E49)))</formula>
    </cfRule>
    <cfRule type="containsBlanks" dxfId="138" priority="170">
      <formula>LEN(TRIM(E49))=0</formula>
    </cfRule>
  </conditionalFormatting>
  <conditionalFormatting sqref="F49">
    <cfRule type="containsText" dxfId="137" priority="167" operator="containsText" text="ntitulé">
      <formula>NOT(ISERROR(SEARCH("ntitulé",F49)))</formula>
    </cfRule>
    <cfRule type="containsBlanks" dxfId="136" priority="168">
      <formula>LEN(TRIM(F49))=0</formula>
    </cfRule>
  </conditionalFormatting>
  <conditionalFormatting sqref="F49">
    <cfRule type="containsText" dxfId="135" priority="165" operator="containsText" text="ntitulé">
      <formula>NOT(ISERROR(SEARCH("ntitulé",F49)))</formula>
    </cfRule>
    <cfRule type="containsBlanks" dxfId="134" priority="166">
      <formula>LEN(TRIM(F49))=0</formula>
    </cfRule>
  </conditionalFormatting>
  <conditionalFormatting sqref="J49">
    <cfRule type="containsText" dxfId="133" priority="161" operator="containsText" text="ntitulé">
      <formula>NOT(ISERROR(SEARCH("ntitulé",J49)))</formula>
    </cfRule>
    <cfRule type="containsBlanks" dxfId="132" priority="162">
      <formula>LEN(TRIM(J49))=0</formula>
    </cfRule>
  </conditionalFormatting>
  <conditionalFormatting sqref="N49">
    <cfRule type="containsText" dxfId="131" priority="157" operator="containsText" text="ntitulé">
      <formula>NOT(ISERROR(SEARCH("ntitulé",N49)))</formula>
    </cfRule>
    <cfRule type="containsBlanks" dxfId="130" priority="158">
      <formula>LEN(TRIM(N49))=0</formula>
    </cfRule>
  </conditionalFormatting>
  <conditionalFormatting sqref="H49">
    <cfRule type="containsText" dxfId="129" priority="163" operator="containsText" text="ntitulé">
      <formula>NOT(ISERROR(SEARCH("ntitulé",H49)))</formula>
    </cfRule>
    <cfRule type="containsBlanks" dxfId="128" priority="164">
      <formula>LEN(TRIM(H49))=0</formula>
    </cfRule>
  </conditionalFormatting>
  <conditionalFormatting sqref="L49">
    <cfRule type="containsText" dxfId="127" priority="159" operator="containsText" text="ntitulé">
      <formula>NOT(ISERROR(SEARCH("ntitulé",L49)))</formula>
    </cfRule>
    <cfRule type="containsBlanks" dxfId="126" priority="160">
      <formula>LEN(TRIM(L49))=0</formula>
    </cfRule>
  </conditionalFormatting>
  <conditionalFormatting sqref="C63:E63">
    <cfRule type="containsText" dxfId="125" priority="155" operator="containsText" text="ntitulé">
      <formula>NOT(ISERROR(SEARCH("ntitulé",C63)))</formula>
    </cfRule>
    <cfRule type="containsBlanks" dxfId="124" priority="156">
      <formula>LEN(TRIM(C63))=0</formula>
    </cfRule>
  </conditionalFormatting>
  <conditionalFormatting sqref="E63">
    <cfRule type="containsText" dxfId="123" priority="153" operator="containsText" text="ntitulé">
      <formula>NOT(ISERROR(SEARCH("ntitulé",E63)))</formula>
    </cfRule>
    <cfRule type="containsBlanks" dxfId="122" priority="154">
      <formula>LEN(TRIM(E63))=0</formula>
    </cfRule>
  </conditionalFormatting>
  <conditionalFormatting sqref="F63">
    <cfRule type="containsText" dxfId="121" priority="151" operator="containsText" text="ntitulé">
      <formula>NOT(ISERROR(SEARCH("ntitulé",F63)))</formula>
    </cfRule>
    <cfRule type="containsBlanks" dxfId="120" priority="152">
      <formula>LEN(TRIM(F63))=0</formula>
    </cfRule>
  </conditionalFormatting>
  <conditionalFormatting sqref="F63">
    <cfRule type="containsText" dxfId="119" priority="149" operator="containsText" text="ntitulé">
      <formula>NOT(ISERROR(SEARCH("ntitulé",F63)))</formula>
    </cfRule>
    <cfRule type="containsBlanks" dxfId="118" priority="150">
      <formula>LEN(TRIM(F63))=0</formula>
    </cfRule>
  </conditionalFormatting>
  <conditionalFormatting sqref="J63">
    <cfRule type="containsText" dxfId="117" priority="145" operator="containsText" text="ntitulé">
      <formula>NOT(ISERROR(SEARCH("ntitulé",J63)))</formula>
    </cfRule>
    <cfRule type="containsBlanks" dxfId="116" priority="146">
      <formula>LEN(TRIM(J63))=0</formula>
    </cfRule>
  </conditionalFormatting>
  <conditionalFormatting sqref="N63">
    <cfRule type="containsText" dxfId="115" priority="141" operator="containsText" text="ntitulé">
      <formula>NOT(ISERROR(SEARCH("ntitulé",N63)))</formula>
    </cfRule>
    <cfRule type="containsBlanks" dxfId="114" priority="142">
      <formula>LEN(TRIM(N63))=0</formula>
    </cfRule>
  </conditionalFormatting>
  <conditionalFormatting sqref="H63">
    <cfRule type="containsText" dxfId="113" priority="147" operator="containsText" text="ntitulé">
      <formula>NOT(ISERROR(SEARCH("ntitulé",H63)))</formula>
    </cfRule>
    <cfRule type="containsBlanks" dxfId="112" priority="148">
      <formula>LEN(TRIM(H63))=0</formula>
    </cfRule>
  </conditionalFormatting>
  <conditionalFormatting sqref="L63">
    <cfRule type="containsText" dxfId="111" priority="143" operator="containsText" text="ntitulé">
      <formula>NOT(ISERROR(SEARCH("ntitulé",L63)))</formula>
    </cfRule>
    <cfRule type="containsBlanks" dxfId="110" priority="144">
      <formula>LEN(TRIM(L63))=0</formula>
    </cfRule>
  </conditionalFormatting>
  <conditionalFormatting sqref="N100">
    <cfRule type="containsText" dxfId="109" priority="51" operator="containsText" text="ntitulé">
      <formula>NOT(ISERROR(SEARCH("ntitulé",N100)))</formula>
    </cfRule>
    <cfRule type="containsBlanks" dxfId="108" priority="52">
      <formula>LEN(TRIM(N100))=0</formula>
    </cfRule>
  </conditionalFormatting>
  <conditionalFormatting sqref="H100">
    <cfRule type="containsText" dxfId="107" priority="105" operator="containsText" text="ntitulé">
      <formula>NOT(ISERROR(SEARCH("ntitulé",H100)))</formula>
    </cfRule>
    <cfRule type="containsBlanks" dxfId="106" priority="106">
      <formula>LEN(TRIM(H100))=0</formula>
    </cfRule>
  </conditionalFormatting>
  <conditionalFormatting sqref="N99">
    <cfRule type="containsText" dxfId="105" priority="55" operator="containsText" text="ntitulé">
      <formula>NOT(ISERROR(SEARCH("ntitulé",N99)))</formula>
    </cfRule>
    <cfRule type="containsBlanks" dxfId="104" priority="56">
      <formula>LEN(TRIM(N99))=0</formula>
    </cfRule>
  </conditionalFormatting>
  <conditionalFormatting sqref="H99">
    <cfRule type="containsText" dxfId="103" priority="109" operator="containsText" text="ntitulé">
      <formula>NOT(ISERROR(SEARCH("ntitulé",H99)))</formula>
    </cfRule>
    <cfRule type="containsBlanks" dxfId="102" priority="110">
      <formula>LEN(TRIM(H99))=0</formula>
    </cfRule>
  </conditionalFormatting>
  <conditionalFormatting sqref="J97">
    <cfRule type="containsText" dxfId="101" priority="101" operator="containsText" text="ntitulé">
      <formula>NOT(ISERROR(SEARCH("ntitulé",J97)))</formula>
    </cfRule>
    <cfRule type="containsBlanks" dxfId="100" priority="102">
      <formula>LEN(TRIM(J97))=0</formula>
    </cfRule>
  </conditionalFormatting>
  <conditionalFormatting sqref="J98">
    <cfRule type="containsText" dxfId="99" priority="97" operator="containsText" text="ntitulé">
      <formula>NOT(ISERROR(SEARCH("ntitulé",J98)))</formula>
    </cfRule>
    <cfRule type="containsBlanks" dxfId="98" priority="98">
      <formula>LEN(TRIM(J98))=0</formula>
    </cfRule>
  </conditionalFormatting>
  <conditionalFormatting sqref="J99">
    <cfRule type="containsText" dxfId="97" priority="91" operator="containsText" text="ntitulé">
      <formula>NOT(ISERROR(SEARCH("ntitulé",J99)))</formula>
    </cfRule>
    <cfRule type="containsBlanks" dxfId="96" priority="92">
      <formula>LEN(TRIM(J99))=0</formula>
    </cfRule>
  </conditionalFormatting>
  <conditionalFormatting sqref="J100">
    <cfRule type="containsText" dxfId="95" priority="87" operator="containsText" text="ntitulé">
      <formula>NOT(ISERROR(SEARCH("ntitulé",J100)))</formula>
    </cfRule>
    <cfRule type="containsBlanks" dxfId="94" priority="88">
      <formula>LEN(TRIM(J100))=0</formula>
    </cfRule>
  </conditionalFormatting>
  <conditionalFormatting sqref="L97">
    <cfRule type="containsText" dxfId="93" priority="83" operator="containsText" text="ntitulé">
      <formula>NOT(ISERROR(SEARCH("ntitulé",L97)))</formula>
    </cfRule>
    <cfRule type="containsBlanks" dxfId="92" priority="84">
      <formula>LEN(TRIM(L97))=0</formula>
    </cfRule>
  </conditionalFormatting>
  <conditionalFormatting sqref="L98">
    <cfRule type="containsText" dxfId="91" priority="79" operator="containsText" text="ntitulé">
      <formula>NOT(ISERROR(SEARCH("ntitulé",L98)))</formula>
    </cfRule>
    <cfRule type="containsBlanks" dxfId="90" priority="80">
      <formula>LEN(TRIM(L98))=0</formula>
    </cfRule>
  </conditionalFormatting>
  <conditionalFormatting sqref="L99">
    <cfRule type="containsText" dxfId="89" priority="73" operator="containsText" text="ntitulé">
      <formula>NOT(ISERROR(SEARCH("ntitulé",L99)))</formula>
    </cfRule>
    <cfRule type="containsBlanks" dxfId="88" priority="74">
      <formula>LEN(TRIM(L99))=0</formula>
    </cfRule>
  </conditionalFormatting>
  <conditionalFormatting sqref="L100">
    <cfRule type="containsText" dxfId="87" priority="69" operator="containsText" text="ntitulé">
      <formula>NOT(ISERROR(SEARCH("ntitulé",L100)))</formula>
    </cfRule>
    <cfRule type="containsBlanks" dxfId="86" priority="70">
      <formula>LEN(TRIM(L100))=0</formula>
    </cfRule>
  </conditionalFormatting>
  <conditionalFormatting sqref="N97">
    <cfRule type="containsText" dxfId="85" priority="65" operator="containsText" text="ntitulé">
      <formula>NOT(ISERROR(SEARCH("ntitulé",N97)))</formula>
    </cfRule>
    <cfRule type="containsBlanks" dxfId="84" priority="66">
      <formula>LEN(TRIM(N97))=0</formula>
    </cfRule>
  </conditionalFormatting>
  <conditionalFormatting sqref="N98">
    <cfRule type="containsText" dxfId="83" priority="61" operator="containsText" text="ntitulé">
      <formula>NOT(ISERROR(SEARCH("ntitulé",N98)))</formula>
    </cfRule>
    <cfRule type="containsBlanks" dxfId="82" priority="62">
      <formula>LEN(TRIM(N98))=0</formula>
    </cfRule>
  </conditionalFormatting>
  <conditionalFormatting sqref="H105">
    <cfRule type="containsText" dxfId="81" priority="47" operator="containsText" text="ntitulé">
      <formula>NOT(ISERROR(SEARCH("ntitulé",H105)))</formula>
    </cfRule>
    <cfRule type="containsBlanks" dxfId="80" priority="48">
      <formula>LEN(TRIM(H105))=0</formula>
    </cfRule>
  </conditionalFormatting>
  <conditionalFormatting sqref="L105">
    <cfRule type="containsText" dxfId="79" priority="43" operator="containsText" text="ntitulé">
      <formula>NOT(ISERROR(SEARCH("ntitulé",L105)))</formula>
    </cfRule>
    <cfRule type="containsBlanks" dxfId="78" priority="44">
      <formula>LEN(TRIM(L105))=0</formula>
    </cfRule>
  </conditionalFormatting>
  <conditionalFormatting sqref="C105:F105">
    <cfRule type="containsText" dxfId="77" priority="49" operator="containsText" text="ntitulé">
      <formula>NOT(ISERROR(SEARCH("ntitulé",C105)))</formula>
    </cfRule>
    <cfRule type="containsBlanks" dxfId="76" priority="50">
      <formula>LEN(TRIM(C105))=0</formula>
    </cfRule>
  </conditionalFormatting>
  <conditionalFormatting sqref="J105">
    <cfRule type="containsText" dxfId="75" priority="45" operator="containsText" text="ntitulé">
      <formula>NOT(ISERROR(SEARCH("ntitulé",J105)))</formula>
    </cfRule>
    <cfRule type="containsBlanks" dxfId="74" priority="46">
      <formula>LEN(TRIM(J105))=0</formula>
    </cfRule>
  </conditionalFormatting>
  <conditionalFormatting sqref="N105">
    <cfRule type="containsText" dxfId="73" priority="41" operator="containsText" text="ntitulé">
      <formula>NOT(ISERROR(SEARCH("ntitulé",N105)))</formula>
    </cfRule>
    <cfRule type="containsBlanks" dxfId="72" priority="42">
      <formula>LEN(TRIM(N105))=0</formula>
    </cfRule>
  </conditionalFormatting>
  <conditionalFormatting sqref="H106">
    <cfRule type="containsText" dxfId="71" priority="37" operator="containsText" text="ntitulé">
      <formula>NOT(ISERROR(SEARCH("ntitulé",H106)))</formula>
    </cfRule>
    <cfRule type="containsBlanks" dxfId="70" priority="38">
      <formula>LEN(TRIM(H106))=0</formula>
    </cfRule>
  </conditionalFormatting>
  <conditionalFormatting sqref="L106">
    <cfRule type="containsText" dxfId="69" priority="33" operator="containsText" text="ntitulé">
      <formula>NOT(ISERROR(SEARCH("ntitulé",L106)))</formula>
    </cfRule>
    <cfRule type="containsBlanks" dxfId="68" priority="34">
      <formula>LEN(TRIM(L106))=0</formula>
    </cfRule>
  </conditionalFormatting>
  <conditionalFormatting sqref="C106:F106">
    <cfRule type="containsText" dxfId="67" priority="39" operator="containsText" text="ntitulé">
      <formula>NOT(ISERROR(SEARCH("ntitulé",C106)))</formula>
    </cfRule>
    <cfRule type="containsBlanks" dxfId="66" priority="40">
      <formula>LEN(TRIM(C106))=0</formula>
    </cfRule>
  </conditionalFormatting>
  <conditionalFormatting sqref="J106">
    <cfRule type="containsText" dxfId="65" priority="35" operator="containsText" text="ntitulé">
      <formula>NOT(ISERROR(SEARCH("ntitulé",J106)))</formula>
    </cfRule>
    <cfRule type="containsBlanks" dxfId="64" priority="36">
      <formula>LEN(TRIM(J106))=0</formula>
    </cfRule>
  </conditionalFormatting>
  <conditionalFormatting sqref="N106">
    <cfRule type="containsText" dxfId="63" priority="31" operator="containsText" text="ntitulé">
      <formula>NOT(ISERROR(SEARCH("ntitulé",N106)))</formula>
    </cfRule>
    <cfRule type="containsBlanks" dxfId="62" priority="32">
      <formula>LEN(TRIM(N106))=0</formula>
    </cfRule>
  </conditionalFormatting>
  <conditionalFormatting sqref="H107">
    <cfRule type="containsText" dxfId="61" priority="27" operator="containsText" text="ntitulé">
      <formula>NOT(ISERROR(SEARCH("ntitulé",H107)))</formula>
    </cfRule>
    <cfRule type="containsBlanks" dxfId="60" priority="28">
      <formula>LEN(TRIM(H107))=0</formula>
    </cfRule>
  </conditionalFormatting>
  <conditionalFormatting sqref="L107">
    <cfRule type="containsText" dxfId="59" priority="23" operator="containsText" text="ntitulé">
      <formula>NOT(ISERROR(SEARCH("ntitulé",L107)))</formula>
    </cfRule>
    <cfRule type="containsBlanks" dxfId="58" priority="24">
      <formula>LEN(TRIM(L107))=0</formula>
    </cfRule>
  </conditionalFormatting>
  <conditionalFormatting sqref="C107:F107">
    <cfRule type="containsText" dxfId="57" priority="29" operator="containsText" text="ntitulé">
      <formula>NOT(ISERROR(SEARCH("ntitulé",C107)))</formula>
    </cfRule>
    <cfRule type="containsBlanks" dxfId="56" priority="30">
      <formula>LEN(TRIM(C107))=0</formula>
    </cfRule>
  </conditionalFormatting>
  <conditionalFormatting sqref="J107">
    <cfRule type="containsText" dxfId="55" priority="25" operator="containsText" text="ntitulé">
      <formula>NOT(ISERROR(SEARCH("ntitulé",J107)))</formula>
    </cfRule>
    <cfRule type="containsBlanks" dxfId="54" priority="26">
      <formula>LEN(TRIM(J107))=0</formula>
    </cfRule>
  </conditionalFormatting>
  <conditionalFormatting sqref="N107">
    <cfRule type="containsText" dxfId="53" priority="21" operator="containsText" text="ntitulé">
      <formula>NOT(ISERROR(SEARCH("ntitulé",N107)))</formula>
    </cfRule>
    <cfRule type="containsBlanks" dxfId="52" priority="22">
      <formula>LEN(TRIM(N107))=0</formula>
    </cfRule>
  </conditionalFormatting>
  <conditionalFormatting sqref="H46">
    <cfRule type="containsText" dxfId="51" priority="19" operator="containsText" text="ntitulé">
      <formula>NOT(ISERROR(SEARCH("ntitulé",H46)))</formula>
    </cfRule>
    <cfRule type="containsBlanks" dxfId="50" priority="20">
      <formula>LEN(TRIM(H46))=0</formula>
    </cfRule>
  </conditionalFormatting>
  <conditionalFormatting sqref="J46">
    <cfRule type="containsText" dxfId="49" priority="17" operator="containsText" text="ntitulé">
      <formula>NOT(ISERROR(SEARCH("ntitulé",J46)))</formula>
    </cfRule>
    <cfRule type="containsBlanks" dxfId="48" priority="18">
      <formula>LEN(TRIM(J46))=0</formula>
    </cfRule>
  </conditionalFormatting>
  <conditionalFormatting sqref="L46">
    <cfRule type="containsText" dxfId="47" priority="15" operator="containsText" text="ntitulé">
      <formula>NOT(ISERROR(SEARCH("ntitulé",L46)))</formula>
    </cfRule>
    <cfRule type="containsBlanks" dxfId="46" priority="16">
      <formula>LEN(TRIM(L46))=0</formula>
    </cfRule>
  </conditionalFormatting>
  <conditionalFormatting sqref="N46">
    <cfRule type="containsText" dxfId="45" priority="13" operator="containsText" text="ntitulé">
      <formula>NOT(ISERROR(SEARCH("ntitulé",N46)))</formula>
    </cfRule>
    <cfRule type="containsBlanks" dxfId="44" priority="14">
      <formula>LEN(TRIM(N46))=0</formula>
    </cfRule>
  </conditionalFormatting>
  <conditionalFormatting sqref="C60:F60">
    <cfRule type="containsText" dxfId="43" priority="11" operator="containsText" text="ntitulé">
      <formula>NOT(ISERROR(SEARCH("ntitulé",C60)))</formula>
    </cfRule>
    <cfRule type="containsBlanks" dxfId="42" priority="12">
      <formula>LEN(TRIM(C60))=0</formula>
    </cfRule>
  </conditionalFormatting>
  <conditionalFormatting sqref="E60:F60">
    <cfRule type="containsText" dxfId="41" priority="9" operator="containsText" text="ntitulé">
      <formula>NOT(ISERROR(SEARCH("ntitulé",E60)))</formula>
    </cfRule>
    <cfRule type="containsBlanks" dxfId="40" priority="10">
      <formula>LEN(TRIM(E60))=0</formula>
    </cfRule>
  </conditionalFormatting>
  <conditionalFormatting sqref="H60">
    <cfRule type="containsText" dxfId="39" priority="7" operator="containsText" text="ntitulé">
      <formula>NOT(ISERROR(SEARCH("ntitulé",H60)))</formula>
    </cfRule>
    <cfRule type="containsBlanks" dxfId="38" priority="8">
      <formula>LEN(TRIM(H60))=0</formula>
    </cfRule>
  </conditionalFormatting>
  <conditionalFormatting sqref="J60">
    <cfRule type="containsText" dxfId="37" priority="5" operator="containsText" text="ntitulé">
      <formula>NOT(ISERROR(SEARCH("ntitulé",J60)))</formula>
    </cfRule>
    <cfRule type="containsBlanks" dxfId="36" priority="6">
      <formula>LEN(TRIM(J60))=0</formula>
    </cfRule>
  </conditionalFormatting>
  <conditionalFormatting sqref="L60">
    <cfRule type="containsText" dxfId="35" priority="3" operator="containsText" text="ntitulé">
      <formula>NOT(ISERROR(SEARCH("ntitulé",L60)))</formula>
    </cfRule>
    <cfRule type="containsBlanks" dxfId="34" priority="4">
      <formula>LEN(TRIM(L60))=0</formula>
    </cfRule>
  </conditionalFormatting>
  <conditionalFormatting sqref="N60">
    <cfRule type="containsText" dxfId="33" priority="1" operator="containsText" text="ntitulé">
      <formula>NOT(ISERROR(SEARCH("ntitulé",N60)))</formula>
    </cfRule>
    <cfRule type="containsBlanks" dxfId="32" priority="2">
      <formula>LEN(TRIM(N60))=0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113"/>
  <sheetViews>
    <sheetView topLeftCell="A16" zoomScaleNormal="100" workbookViewId="0">
      <selection activeCell="B25" activeCellId="4" sqref="B113 B91 B69 B47 B25"/>
    </sheetView>
  </sheetViews>
  <sheetFormatPr baseColWidth="10" defaultColWidth="8.85546875" defaultRowHeight="15" x14ac:dyDescent="0.3"/>
  <cols>
    <col min="1" max="1" width="47.85546875" style="1" customWidth="1"/>
    <col min="2" max="13" width="16.7109375" style="1" customWidth="1"/>
    <col min="14" max="14" width="16.7109375" style="20" customWidth="1"/>
    <col min="15" max="16384" width="8.85546875" style="1"/>
  </cols>
  <sheetData>
    <row r="3" spans="1:14" ht="29.45" customHeight="1" x14ac:dyDescent="0.3">
      <c r="A3" s="36" t="str">
        <f>TAB00!B41&amp;" : "&amp;TAB00!C41</f>
        <v>TAB4 : Synthèse des produits prévisionnels issus des tarifs de prélèvement</v>
      </c>
      <c r="B3" s="17"/>
      <c r="C3" s="17"/>
      <c r="D3" s="17"/>
      <c r="E3" s="17"/>
      <c r="F3" s="17"/>
      <c r="G3" s="17"/>
      <c r="H3" s="17"/>
      <c r="I3" s="17"/>
      <c r="J3" s="17"/>
      <c r="K3" s="17"/>
      <c r="L3" s="17"/>
      <c r="M3" s="17"/>
      <c r="N3" s="19"/>
    </row>
    <row r="5" spans="1:14" ht="25.15" customHeight="1" x14ac:dyDescent="0.35">
      <c r="A5" s="293" t="s">
        <v>40</v>
      </c>
      <c r="B5" s="293"/>
      <c r="C5" s="293"/>
      <c r="D5" s="293"/>
      <c r="E5" s="293"/>
      <c r="F5" s="293"/>
      <c r="G5" s="293"/>
      <c r="H5" s="293"/>
      <c r="I5" s="293"/>
      <c r="J5" s="293"/>
      <c r="K5" s="293"/>
      <c r="L5" s="293"/>
      <c r="M5" s="293"/>
      <c r="N5" s="293"/>
    </row>
    <row r="6" spans="1:14" s="6" customFormat="1" ht="14.45" customHeight="1" x14ac:dyDescent="0.3">
      <c r="A6" s="304" t="s">
        <v>0</v>
      </c>
      <c r="B6" s="8" t="s">
        <v>20</v>
      </c>
      <c r="C6" s="302" t="s">
        <v>5</v>
      </c>
      <c r="D6" s="302"/>
      <c r="E6" s="302"/>
      <c r="F6" s="302" t="s">
        <v>6</v>
      </c>
      <c r="G6" s="302"/>
      <c r="H6" s="302"/>
      <c r="I6" s="302" t="s">
        <v>7</v>
      </c>
      <c r="J6" s="302"/>
      <c r="K6" s="302"/>
      <c r="L6" s="302" t="s">
        <v>8</v>
      </c>
      <c r="M6" s="302"/>
      <c r="N6" s="302"/>
    </row>
    <row r="7" spans="1:14" s="6" customFormat="1" ht="14.45" customHeight="1" x14ac:dyDescent="0.3">
      <c r="A7" s="304"/>
      <c r="B7" s="8" t="s">
        <v>9</v>
      </c>
      <c r="C7" s="8" t="s">
        <v>71</v>
      </c>
      <c r="D7" s="8" t="s">
        <v>223</v>
      </c>
      <c r="E7" s="8" t="s">
        <v>72</v>
      </c>
      <c r="F7" s="8" t="s">
        <v>71</v>
      </c>
      <c r="G7" s="8" t="s">
        <v>223</v>
      </c>
      <c r="H7" s="8" t="s">
        <v>72</v>
      </c>
      <c r="I7" s="8" t="s">
        <v>71</v>
      </c>
      <c r="J7" s="8" t="s">
        <v>223</v>
      </c>
      <c r="K7" s="8" t="s">
        <v>72</v>
      </c>
      <c r="L7" s="8" t="s">
        <v>71</v>
      </c>
      <c r="M7" s="8" t="s">
        <v>223</v>
      </c>
      <c r="N7" s="58" t="s">
        <v>72</v>
      </c>
    </row>
    <row r="8" spans="1:14" s="6" customFormat="1" ht="14.45" customHeight="1" x14ac:dyDescent="0.3">
      <c r="A8" s="59" t="s">
        <v>11</v>
      </c>
      <c r="B8" s="232">
        <f>SUM(E8,H8,K8,N8)</f>
        <v>0</v>
      </c>
      <c r="C8" s="61"/>
      <c r="D8" s="60"/>
      <c r="E8" s="233">
        <f>SUM(E9,E12,E13)</f>
        <v>0</v>
      </c>
      <c r="F8" s="61"/>
      <c r="G8" s="61"/>
      <c r="H8" s="233">
        <f>SUM(H9,H12,H13)</f>
        <v>0</v>
      </c>
      <c r="I8" s="61"/>
      <c r="J8" s="232"/>
      <c r="K8" s="233">
        <f>SUM(K9,K12,K13)</f>
        <v>0</v>
      </c>
      <c r="L8" s="61"/>
      <c r="M8" s="232"/>
      <c r="N8" s="233">
        <f>SUM(N9,N12,N13)</f>
        <v>0</v>
      </c>
    </row>
    <row r="9" spans="1:14" s="6" customFormat="1" ht="14.45" customHeight="1" x14ac:dyDescent="0.3">
      <c r="A9" s="62" t="s">
        <v>12</v>
      </c>
      <c r="B9" s="232">
        <f>SUM(E9,H9,K9,N9)</f>
        <v>0</v>
      </c>
      <c r="C9" s="61"/>
      <c r="D9" s="61"/>
      <c r="E9" s="233">
        <f>SUM(E10:E11)</f>
        <v>0</v>
      </c>
      <c r="F9" s="61"/>
      <c r="G9" s="61"/>
      <c r="H9" s="233">
        <f>SUM(H10:H11)</f>
        <v>0</v>
      </c>
      <c r="I9" s="61"/>
      <c r="J9" s="232"/>
      <c r="K9" s="233">
        <f>SUM(K10:K11)</f>
        <v>0</v>
      </c>
      <c r="L9" s="61"/>
      <c r="M9" s="232"/>
      <c r="N9" s="233">
        <f>SUM(N10:N11)</f>
        <v>0</v>
      </c>
    </row>
    <row r="10" spans="1:14" s="6" customFormat="1" ht="14.45" customHeight="1" x14ac:dyDescent="0.3">
      <c r="A10" s="63" t="s">
        <v>13</v>
      </c>
      <c r="B10" s="232">
        <f>SUM(E10,H10,K10,N10)</f>
        <v>0</v>
      </c>
      <c r="C10" s="236">
        <f>IF(TAB4.1!$L$14="v",0,TAB4.1!$L$14)</f>
        <v>0</v>
      </c>
      <c r="D10" s="232">
        <f>'TAB3'!F87*12</f>
        <v>0</v>
      </c>
      <c r="E10" s="233">
        <f>C10*D10</f>
        <v>0</v>
      </c>
      <c r="F10" s="236">
        <f>IF(TAB4.1!$M$14="v",0,TAB4.1!$M$14)</f>
        <v>0</v>
      </c>
      <c r="G10" s="232">
        <f>'TAB3'!F88*12</f>
        <v>0</v>
      </c>
      <c r="H10" s="233">
        <f>F10*G10</f>
        <v>0</v>
      </c>
      <c r="I10" s="236">
        <f>IF(TAB4.1!$N$14="v",0,TAB4.1!$N$14)</f>
        <v>0</v>
      </c>
      <c r="J10" s="232">
        <f>'TAB3'!F89*12</f>
        <v>0</v>
      </c>
      <c r="K10" s="233">
        <f>I10*J10</f>
        <v>0</v>
      </c>
      <c r="L10" s="27"/>
      <c r="M10" s="234"/>
      <c r="N10" s="234"/>
    </row>
    <row r="11" spans="1:14" s="6" customFormat="1" ht="14.45" customHeight="1" x14ac:dyDescent="0.3">
      <c r="A11" s="63" t="s">
        <v>158</v>
      </c>
      <c r="B11" s="232">
        <f>SUM(E11,H11,K11,N11)</f>
        <v>0</v>
      </c>
      <c r="C11" s="230"/>
      <c r="D11" s="234"/>
      <c r="E11" s="234"/>
      <c r="F11" s="230"/>
      <c r="G11" s="234"/>
      <c r="H11" s="234"/>
      <c r="I11" s="236">
        <f>IF(TAB4.1!$N$16="v",0,TAB4.1!$N$16)</f>
        <v>0</v>
      </c>
      <c r="J11" s="232">
        <f>'TAB3'!F$90</f>
        <v>0</v>
      </c>
      <c r="K11" s="233">
        <f>I11*J11</f>
        <v>0</v>
      </c>
      <c r="L11" s="236">
        <f>IF(TAB4.1!$O$16="v",0,TAB4.1!$O$16)</f>
        <v>0</v>
      </c>
      <c r="M11" s="232">
        <f>'TAB3'!F$91</f>
        <v>0</v>
      </c>
      <c r="N11" s="233">
        <f>L11*M11</f>
        <v>0</v>
      </c>
    </row>
    <row r="12" spans="1:14" s="6" customFormat="1" ht="14.45" customHeight="1" x14ac:dyDescent="0.3">
      <c r="A12" s="62" t="s">
        <v>14</v>
      </c>
      <c r="B12" s="232">
        <f>SUM(E11,H11,K11,N11)</f>
        <v>0</v>
      </c>
      <c r="C12" s="232">
        <f>IF(TAB4.1!$L$17="v",0,TAB4.1!$L$17)</f>
        <v>0</v>
      </c>
      <c r="D12" s="232">
        <f>'TAB3'!F$9</f>
        <v>0</v>
      </c>
      <c r="E12" s="233">
        <f>C12*D12</f>
        <v>0</v>
      </c>
      <c r="F12" s="232">
        <f>IF(TAB4.1!$M$17="v",0,TAB4.1!$M$17)</f>
        <v>0</v>
      </c>
      <c r="G12" s="232">
        <f>'TAB3'!F$11</f>
        <v>0</v>
      </c>
      <c r="H12" s="233">
        <f>F12*G12</f>
        <v>0</v>
      </c>
      <c r="I12" s="232">
        <f>IF(TAB4.1!$N$17="v",0,TAB4.1!$N$17)</f>
        <v>0</v>
      </c>
      <c r="J12" s="232">
        <f>'TAB3'!F$13</f>
        <v>0</v>
      </c>
      <c r="K12" s="233">
        <f>I12*J12</f>
        <v>0</v>
      </c>
      <c r="L12" s="232">
        <f>IF(TAB4.1!$O$17="v",0,TAB4.1!$O$17)</f>
        <v>0</v>
      </c>
      <c r="M12" s="232">
        <f>'TAB3'!F$15</f>
        <v>0</v>
      </c>
      <c r="N12" s="233">
        <f>L12*M12</f>
        <v>0</v>
      </c>
    </row>
    <row r="13" spans="1:14" s="6" customFormat="1" ht="14.45" customHeight="1" x14ac:dyDescent="0.3">
      <c r="A13" s="62" t="s">
        <v>159</v>
      </c>
      <c r="B13" s="232">
        <f t="shared" ref="B13:B25" si="0">SUM(E13,H13,K13,N13)</f>
        <v>0</v>
      </c>
      <c r="C13" s="231"/>
      <c r="D13" s="233"/>
      <c r="E13" s="233">
        <f>SUM(E14:E17)</f>
        <v>0</v>
      </c>
      <c r="F13" s="231"/>
      <c r="G13" s="233"/>
      <c r="H13" s="233">
        <f>SUM(H14:H17)</f>
        <v>0</v>
      </c>
      <c r="I13" s="231"/>
      <c r="J13" s="233"/>
      <c r="K13" s="233">
        <f>SUM(K14:K17)</f>
        <v>0</v>
      </c>
      <c r="L13" s="231"/>
      <c r="M13" s="233"/>
      <c r="N13" s="233">
        <f>SUM(N14:N17)</f>
        <v>0</v>
      </c>
    </row>
    <row r="14" spans="1:14" s="6" customFormat="1" ht="14.45" customHeight="1" x14ac:dyDescent="0.3">
      <c r="A14" s="63" t="s">
        <v>152</v>
      </c>
      <c r="B14" s="232">
        <f t="shared" si="0"/>
        <v>0</v>
      </c>
      <c r="C14" s="230"/>
      <c r="D14" s="234"/>
      <c r="E14" s="234"/>
      <c r="F14" s="230"/>
      <c r="G14" s="234"/>
      <c r="H14" s="234"/>
      <c r="I14" s="230"/>
      <c r="J14" s="234"/>
      <c r="K14" s="234"/>
      <c r="L14" s="236">
        <f>IF(TAB4.1!$O$19="v",0,TAB4.1!$O$19)</f>
        <v>0</v>
      </c>
      <c r="M14" s="232">
        <f>'TAB3'!F$55</f>
        <v>0</v>
      </c>
      <c r="N14" s="233">
        <f>L14*M14</f>
        <v>0</v>
      </c>
    </row>
    <row r="15" spans="1:14" s="6" customFormat="1" ht="14.45" customHeight="1" x14ac:dyDescent="0.3">
      <c r="A15" s="63" t="s">
        <v>153</v>
      </c>
      <c r="B15" s="232">
        <f t="shared" si="0"/>
        <v>0</v>
      </c>
      <c r="C15" s="236">
        <f>IF(TAB4.1!$L$20="v",0,TAB4.1!$L$20)</f>
        <v>0</v>
      </c>
      <c r="D15" s="232">
        <f>'TAB3'!F$25</f>
        <v>0</v>
      </c>
      <c r="E15" s="233">
        <f>C15*D15</f>
        <v>0</v>
      </c>
      <c r="F15" s="236">
        <f>IF(TAB4.1!$M$20="v",0,TAB4.1!$M$20)</f>
        <v>0</v>
      </c>
      <c r="G15" s="232">
        <f>'TAB3'!F34</f>
        <v>0</v>
      </c>
      <c r="H15" s="233">
        <f>F15*G15</f>
        <v>0</v>
      </c>
      <c r="I15" s="236">
        <f>IF(TAB4.1!$N$20="v",0,TAB4.1!$N$20)</f>
        <v>0</v>
      </c>
      <c r="J15" s="232">
        <f>'TAB3'!F43+'TAB3'!F47</f>
        <v>0</v>
      </c>
      <c r="K15" s="233">
        <f>I15*J15</f>
        <v>0</v>
      </c>
      <c r="L15" s="236">
        <f>IF(TAB4.1!$O$20="v",0,TAB4.1!$O$20)</f>
        <v>0</v>
      </c>
      <c r="M15" s="232">
        <f>'TAB3'!F56+'TAB3'!F61</f>
        <v>0</v>
      </c>
      <c r="N15" s="233">
        <f>L15*M15</f>
        <v>0</v>
      </c>
    </row>
    <row r="16" spans="1:14" s="6" customFormat="1" ht="14.45" customHeight="1" x14ac:dyDescent="0.3">
      <c r="A16" s="63" t="s">
        <v>16</v>
      </c>
      <c r="B16" s="232">
        <f t="shared" si="0"/>
        <v>0</v>
      </c>
      <c r="C16" s="236">
        <f>IF(TAB4.1!$L$21="v",0,TAB4.1!$L$21)</f>
        <v>0</v>
      </c>
      <c r="D16" s="232">
        <f>'TAB3'!F$26</f>
        <v>0</v>
      </c>
      <c r="E16" s="233">
        <f>C16*D16</f>
        <v>0</v>
      </c>
      <c r="F16" s="236">
        <f>IF(TAB4.1!$M$21="v",0,TAB4.1!$M$21)</f>
        <v>0</v>
      </c>
      <c r="G16" s="232">
        <f>'TAB3'!F35</f>
        <v>0</v>
      </c>
      <c r="H16" s="233">
        <f>F16*G16</f>
        <v>0</v>
      </c>
      <c r="I16" s="236">
        <f>IF(TAB4.1!$N$21="v",0,TAB4.1!$N$21)</f>
        <v>0</v>
      </c>
      <c r="J16" s="232">
        <f>'TAB3'!F44+'TAB3'!F48</f>
        <v>0</v>
      </c>
      <c r="K16" s="233">
        <f>I16*J16</f>
        <v>0</v>
      </c>
      <c r="L16" s="236">
        <f>IF(TAB4.1!$O$21="v",0,TAB4.1!$O$21)</f>
        <v>0</v>
      </c>
      <c r="M16" s="232">
        <f>'TAB3'!F57+'TAB3'!F62</f>
        <v>0</v>
      </c>
      <c r="N16" s="233">
        <f>L16*M16</f>
        <v>0</v>
      </c>
    </row>
    <row r="17" spans="1:14" s="6" customFormat="1" ht="14.45" customHeight="1" x14ac:dyDescent="0.3">
      <c r="A17" s="63" t="s">
        <v>154</v>
      </c>
      <c r="B17" s="232">
        <f t="shared" si="0"/>
        <v>0</v>
      </c>
      <c r="C17" s="230"/>
      <c r="D17" s="234"/>
      <c r="E17" s="234"/>
      <c r="F17" s="230"/>
      <c r="G17" s="234"/>
      <c r="H17" s="234"/>
      <c r="I17" s="230"/>
      <c r="J17" s="234"/>
      <c r="K17" s="234"/>
      <c r="L17" s="236">
        <f>IF(TAB4.1!$O$22="v",0,TAB4.1!$O$22)</f>
        <v>0</v>
      </c>
      <c r="M17" s="232">
        <f>'TAB3'!F$58</f>
        <v>0</v>
      </c>
      <c r="N17" s="233">
        <f>L17*M17</f>
        <v>0</v>
      </c>
    </row>
    <row r="18" spans="1:14" s="6" customFormat="1" ht="14.45" customHeight="1" x14ac:dyDescent="0.3">
      <c r="A18" s="59" t="s">
        <v>21</v>
      </c>
      <c r="B18" s="232">
        <f t="shared" si="0"/>
        <v>0</v>
      </c>
      <c r="C18" s="236">
        <f>IF(TAB4.1!$L$24="v",0,TAB4.1!$L$24)</f>
        <v>0</v>
      </c>
      <c r="D18" s="232">
        <f>SUM(D14:D17)</f>
        <v>0</v>
      </c>
      <c r="E18" s="233">
        <f>C18*D18</f>
        <v>0</v>
      </c>
      <c r="F18" s="236">
        <f>IF(TAB4.1!$M$24="v",0,TAB4.1!$M$24)</f>
        <v>0</v>
      </c>
      <c r="G18" s="232">
        <f>SUM(G14:G17)</f>
        <v>0</v>
      </c>
      <c r="H18" s="233">
        <f>F18*G18</f>
        <v>0</v>
      </c>
      <c r="I18" s="236">
        <f>IF(TAB4.1!$N$24="v",0,TAB4.1!$N$24)</f>
        <v>0</v>
      </c>
      <c r="J18" s="232">
        <f>SUM(J14:J17)</f>
        <v>0</v>
      </c>
      <c r="K18" s="233">
        <f>I18*J18</f>
        <v>0</v>
      </c>
      <c r="L18" s="236">
        <f>IF(TAB4.1!$O$24="v",0,TAB4.1!$O$24)</f>
        <v>0</v>
      </c>
      <c r="M18" s="232">
        <f>SUM(M14:M17)</f>
        <v>0</v>
      </c>
      <c r="N18" s="233">
        <f>L18*M18</f>
        <v>0</v>
      </c>
    </row>
    <row r="19" spans="1:14" s="6" customFormat="1" ht="14.45" customHeight="1" x14ac:dyDescent="0.3">
      <c r="A19" s="59" t="s">
        <v>155</v>
      </c>
      <c r="B19" s="232">
        <f t="shared" si="0"/>
        <v>0</v>
      </c>
      <c r="C19" s="231"/>
      <c r="D19" s="233"/>
      <c r="E19" s="233">
        <f>SUM(E20:E22)</f>
        <v>0</v>
      </c>
      <c r="F19" s="229"/>
      <c r="G19" s="233"/>
      <c r="H19" s="233">
        <f>SUM(H20:H22)</f>
        <v>0</v>
      </c>
      <c r="I19" s="229"/>
      <c r="J19" s="233"/>
      <c r="K19" s="233">
        <f>SUM(K20:K22)</f>
        <v>0</v>
      </c>
      <c r="L19" s="229"/>
      <c r="M19" s="233"/>
      <c r="N19" s="233">
        <f>SUM(N20:N22)</f>
        <v>0</v>
      </c>
    </row>
    <row r="20" spans="1:14" s="6" customFormat="1" ht="14.45" customHeight="1" x14ac:dyDescent="0.3">
      <c r="A20" s="62" t="s">
        <v>4</v>
      </c>
      <c r="B20" s="232">
        <f t="shared" si="0"/>
        <v>0</v>
      </c>
      <c r="C20" s="236">
        <f>IF(TAB4.1!$L$27="v",0,TAB4.1!$L$27)</f>
        <v>0</v>
      </c>
      <c r="D20" s="232">
        <f>D18</f>
        <v>0</v>
      </c>
      <c r="E20" s="233">
        <f>C20*D20</f>
        <v>0</v>
      </c>
      <c r="F20" s="236">
        <f>IF(TAB4.1!$M$27="v",0,TAB4.1!$M$27)</f>
        <v>0</v>
      </c>
      <c r="G20" s="232">
        <f>G18</f>
        <v>0</v>
      </c>
      <c r="H20" s="233">
        <f>F20*G20</f>
        <v>0</v>
      </c>
      <c r="I20" s="236">
        <f>IF(TAB4.1!$N$27="v",0,TAB4.1!$N$27)</f>
        <v>0</v>
      </c>
      <c r="J20" s="232">
        <f>J18</f>
        <v>0</v>
      </c>
      <c r="K20" s="233">
        <f>I20*J20</f>
        <v>0</v>
      </c>
      <c r="L20" s="236">
        <f>IF(TAB4.1!$O$27="v",0,TAB4.1!$O$27)</f>
        <v>0</v>
      </c>
      <c r="M20" s="232">
        <f>M18</f>
        <v>0</v>
      </c>
      <c r="N20" s="233">
        <f>L20*M20</f>
        <v>0</v>
      </c>
    </row>
    <row r="21" spans="1:14" s="6" customFormat="1" ht="14.45" customHeight="1" x14ac:dyDescent="0.3">
      <c r="A21" s="62" t="s">
        <v>17</v>
      </c>
      <c r="B21" s="232">
        <f t="shared" si="0"/>
        <v>0</v>
      </c>
      <c r="C21" s="236">
        <f>IF(TAB4.1!$L$28="v",0,TAB4.1!$L$28)</f>
        <v>0</v>
      </c>
      <c r="D21" s="232">
        <f>D20</f>
        <v>0</v>
      </c>
      <c r="E21" s="233">
        <f>C21*D21</f>
        <v>0</v>
      </c>
      <c r="F21" s="236">
        <f>IF(TAB4.1!$M$28="v",0,TAB4.1!$M$28)</f>
        <v>0</v>
      </c>
      <c r="G21" s="232">
        <f>G20</f>
        <v>0</v>
      </c>
      <c r="H21" s="233">
        <f>F21*G21</f>
        <v>0</v>
      </c>
      <c r="I21" s="236">
        <f>IF(TAB4.1!$N$28="v",0,TAB4.1!$N$28)</f>
        <v>0</v>
      </c>
      <c r="J21" s="232">
        <f>J20</f>
        <v>0</v>
      </c>
      <c r="K21" s="233">
        <f>I21*J21</f>
        <v>0</v>
      </c>
      <c r="L21" s="236">
        <f>IF(TAB4.1!$O$28="v",0,TAB4.1!$O$28)</f>
        <v>0</v>
      </c>
      <c r="M21" s="232">
        <f>M20</f>
        <v>0</v>
      </c>
      <c r="N21" s="233">
        <f>L21*M21</f>
        <v>0</v>
      </c>
    </row>
    <row r="22" spans="1:14" s="6" customFormat="1" ht="14.45" customHeight="1" x14ac:dyDescent="0.3">
      <c r="A22" s="62" t="s">
        <v>67</v>
      </c>
      <c r="B22" s="232">
        <f t="shared" si="0"/>
        <v>0</v>
      </c>
      <c r="C22" s="236">
        <f>IF(TAB4.1!$L$29="v",0,TAB4.1!$L$29)</f>
        <v>0</v>
      </c>
      <c r="D22" s="232">
        <f>D21</f>
        <v>0</v>
      </c>
      <c r="E22" s="233">
        <f>C22*D22</f>
        <v>0</v>
      </c>
      <c r="F22" s="236">
        <f>IF(TAB4.1!$M$29="v",0,TAB4.1!$M$29)</f>
        <v>0</v>
      </c>
      <c r="G22" s="232">
        <f>G21</f>
        <v>0</v>
      </c>
      <c r="H22" s="233">
        <f>F22*G22</f>
        <v>0</v>
      </c>
      <c r="I22" s="236">
        <f>IF(TAB4.1!$N$29="v",0,TAB4.1!$N$29)</f>
        <v>0</v>
      </c>
      <c r="J22" s="232">
        <f>J21</f>
        <v>0</v>
      </c>
      <c r="K22" s="233">
        <f>I22*J22</f>
        <v>0</v>
      </c>
      <c r="L22" s="236">
        <f>IF(TAB4.1!$O$29="v",0,TAB4.1!$O$29)</f>
        <v>0</v>
      </c>
      <c r="M22" s="232">
        <f>M21</f>
        <v>0</v>
      </c>
      <c r="N22" s="233">
        <f>L22*M22</f>
        <v>0</v>
      </c>
    </row>
    <row r="23" spans="1:14" s="6" customFormat="1" ht="14.45" customHeight="1" x14ac:dyDescent="0.3">
      <c r="A23" s="59" t="s">
        <v>156</v>
      </c>
      <c r="B23" s="232">
        <f t="shared" si="0"/>
        <v>0</v>
      </c>
      <c r="C23" s="236">
        <f>IF(TAB4.1!$L$31="v",0,TAB4.1!$L$31)</f>
        <v>0</v>
      </c>
      <c r="D23" s="232">
        <f>D22</f>
        <v>0</v>
      </c>
      <c r="E23" s="233">
        <f>C23*D23</f>
        <v>0</v>
      </c>
      <c r="F23" s="236">
        <f>IF(TAB4.1!$M$31="v",0,TAB4.1!$M$31)</f>
        <v>0</v>
      </c>
      <c r="G23" s="232">
        <f>G22</f>
        <v>0</v>
      </c>
      <c r="H23" s="233">
        <f>F23*G23</f>
        <v>0</v>
      </c>
      <c r="I23" s="236">
        <f>IF(TAB4.1!$N$31="v",0,TAB4.1!$N$31)</f>
        <v>0</v>
      </c>
      <c r="J23" s="232">
        <f>J22</f>
        <v>0</v>
      </c>
      <c r="K23" s="233">
        <f>I23*J23</f>
        <v>0</v>
      </c>
      <c r="L23" s="236">
        <f>IF(TAB4.1!$O$31="v",0,TAB4.1!$O$31)</f>
        <v>0</v>
      </c>
      <c r="M23" s="232">
        <f>M22</f>
        <v>0</v>
      </c>
      <c r="N23" s="233">
        <f>L23*M23</f>
        <v>0</v>
      </c>
    </row>
    <row r="24" spans="1:14" s="6" customFormat="1" ht="14.45" customHeight="1" x14ac:dyDescent="0.3">
      <c r="A24" s="59" t="s">
        <v>157</v>
      </c>
      <c r="B24" s="232">
        <f t="shared" si="0"/>
        <v>0</v>
      </c>
      <c r="C24" s="236">
        <f>IF(TAB4.1!$L$33="v",0,TAB4.1!$L$33)</f>
        <v>0</v>
      </c>
      <c r="D24" s="232">
        <f>'TAB3'!F105</f>
        <v>0</v>
      </c>
      <c r="E24" s="233">
        <f>C24*D24</f>
        <v>0</v>
      </c>
      <c r="F24" s="236">
        <f>IF(TAB4.1!$M$33="v",0,TAB4.1!$M$33)</f>
        <v>0</v>
      </c>
      <c r="G24" s="232">
        <f>'TAB3'!F106</f>
        <v>0</v>
      </c>
      <c r="H24" s="233">
        <f>F24*G24</f>
        <v>0</v>
      </c>
      <c r="I24" s="236">
        <f>IF(TAB4.1!$N$33="v",0,TAB4.1!$N$33)</f>
        <v>0</v>
      </c>
      <c r="J24" s="232">
        <f>'TAB3'!F107</f>
        <v>0</v>
      </c>
      <c r="K24" s="233">
        <f>I24*J24</f>
        <v>0</v>
      </c>
      <c r="L24" s="236">
        <f>IF(TAB4.1!$O$33="v",0,TAB4.1!$O$33)</f>
        <v>0</v>
      </c>
      <c r="M24" s="234"/>
      <c r="N24" s="233">
        <f>L24*M24</f>
        <v>0</v>
      </c>
    </row>
    <row r="25" spans="1:14" s="6" customFormat="1" ht="14.45" customHeight="1" x14ac:dyDescent="0.3">
      <c r="A25" s="54" t="s">
        <v>20</v>
      </c>
      <c r="B25" s="235">
        <f t="shared" si="0"/>
        <v>0</v>
      </c>
      <c r="C25" s="15"/>
      <c r="D25" s="15"/>
      <c r="E25" s="235">
        <f>SUM(E8,E18:E19,E23:E24)</f>
        <v>0</v>
      </c>
      <c r="F25" s="15"/>
      <c r="G25" s="15"/>
      <c r="H25" s="235">
        <f>SUM(H8,H18:H19,H23:H24)</f>
        <v>0</v>
      </c>
      <c r="I25" s="15"/>
      <c r="J25" s="15"/>
      <c r="K25" s="235">
        <f>SUM(K8,K18:K19,K23:K24)</f>
        <v>0</v>
      </c>
      <c r="L25" s="15"/>
      <c r="M25" s="15"/>
      <c r="N25" s="235">
        <f>SUM(N8,N18:N19,N23:N24)</f>
        <v>0</v>
      </c>
    </row>
    <row r="26" spans="1:14" s="6" customFormat="1" ht="14.45" customHeight="1" x14ac:dyDescent="0.3">
      <c r="N26" s="21"/>
    </row>
    <row r="27" spans="1:14" ht="21" x14ac:dyDescent="0.35">
      <c r="A27" s="293" t="s">
        <v>39</v>
      </c>
      <c r="B27" s="293"/>
      <c r="C27" s="293"/>
      <c r="D27" s="293"/>
      <c r="E27" s="293"/>
      <c r="F27" s="293"/>
      <c r="G27" s="293"/>
      <c r="H27" s="293"/>
      <c r="I27" s="293"/>
      <c r="J27" s="293"/>
      <c r="K27" s="293"/>
      <c r="L27" s="293"/>
      <c r="M27" s="293"/>
      <c r="N27" s="293"/>
    </row>
    <row r="28" spans="1:14" x14ac:dyDescent="0.3">
      <c r="A28" s="304" t="s">
        <v>0</v>
      </c>
      <c r="B28" s="8" t="s">
        <v>20</v>
      </c>
      <c r="C28" s="302" t="s">
        <v>5</v>
      </c>
      <c r="D28" s="302"/>
      <c r="E28" s="302"/>
      <c r="F28" s="302" t="s">
        <v>6</v>
      </c>
      <c r="G28" s="302"/>
      <c r="H28" s="302"/>
      <c r="I28" s="302" t="s">
        <v>7</v>
      </c>
      <c r="J28" s="302"/>
      <c r="K28" s="302"/>
      <c r="L28" s="302" t="s">
        <v>8</v>
      </c>
      <c r="M28" s="302"/>
      <c r="N28" s="302"/>
    </row>
    <row r="29" spans="1:14" x14ac:dyDescent="0.3">
      <c r="A29" s="304"/>
      <c r="B29" s="8" t="s">
        <v>9</v>
      </c>
      <c r="C29" s="8" t="s">
        <v>71</v>
      </c>
      <c r="D29" s="8" t="s">
        <v>223</v>
      </c>
      <c r="E29" s="8" t="s">
        <v>72</v>
      </c>
      <c r="F29" s="8" t="s">
        <v>71</v>
      </c>
      <c r="G29" s="8" t="s">
        <v>223</v>
      </c>
      <c r="H29" s="8" t="s">
        <v>72</v>
      </c>
      <c r="I29" s="8" t="s">
        <v>71</v>
      </c>
      <c r="J29" s="8" t="s">
        <v>223</v>
      </c>
      <c r="K29" s="8" t="s">
        <v>72</v>
      </c>
      <c r="L29" s="8" t="s">
        <v>71</v>
      </c>
      <c r="M29" s="8" t="s">
        <v>223</v>
      </c>
      <c r="N29" s="58" t="s">
        <v>72</v>
      </c>
    </row>
    <row r="30" spans="1:14" s="6" customFormat="1" ht="14.45" customHeight="1" x14ac:dyDescent="0.3">
      <c r="A30" s="59" t="s">
        <v>11</v>
      </c>
      <c r="B30" s="232">
        <f>SUM(E30,H30,K30,N30)</f>
        <v>0</v>
      </c>
      <c r="C30" s="61"/>
      <c r="D30" s="60"/>
      <c r="E30" s="233">
        <f>SUM(E31,E34,E35)</f>
        <v>0</v>
      </c>
      <c r="F30" s="61"/>
      <c r="G30" s="61"/>
      <c r="H30" s="233">
        <f>SUM(H31,H34,H35)</f>
        <v>0</v>
      </c>
      <c r="I30" s="61"/>
      <c r="J30" s="232"/>
      <c r="K30" s="233">
        <f>SUM(K31,K34,K35)</f>
        <v>0</v>
      </c>
      <c r="L30" s="61"/>
      <c r="M30" s="232"/>
      <c r="N30" s="233">
        <f>SUM(N31,N34,N35)</f>
        <v>0</v>
      </c>
    </row>
    <row r="31" spans="1:14" s="6" customFormat="1" ht="14.45" customHeight="1" x14ac:dyDescent="0.3">
      <c r="A31" s="62" t="s">
        <v>12</v>
      </c>
      <c r="B31" s="232">
        <f>SUM(E31,H31,K31,N31)</f>
        <v>0</v>
      </c>
      <c r="C31" s="61"/>
      <c r="D31" s="61"/>
      <c r="E31" s="233">
        <f>SUM(E32:E33)</f>
        <v>0</v>
      </c>
      <c r="F31" s="61"/>
      <c r="G31" s="61"/>
      <c r="H31" s="233">
        <f>SUM(H32:H33)</f>
        <v>0</v>
      </c>
      <c r="I31" s="61"/>
      <c r="J31" s="232"/>
      <c r="K31" s="233">
        <f>SUM(K32:K33)</f>
        <v>0</v>
      </c>
      <c r="L31" s="61"/>
      <c r="M31" s="232"/>
      <c r="N31" s="233">
        <f>SUM(N32:N33)</f>
        <v>0</v>
      </c>
    </row>
    <row r="32" spans="1:14" s="6" customFormat="1" ht="14.45" customHeight="1" x14ac:dyDescent="0.3">
      <c r="A32" s="63" t="s">
        <v>13</v>
      </c>
      <c r="B32" s="232">
        <f>SUM(E32,H32,K32,N32)</f>
        <v>0</v>
      </c>
      <c r="C32" s="236">
        <f>IF(TAB4.2!$L$14="v",0,TAB4.2!$L$14)</f>
        <v>0</v>
      </c>
      <c r="D32" s="232">
        <f>'TAB3'!H87*12</f>
        <v>0</v>
      </c>
      <c r="E32" s="233">
        <f>C32*D32</f>
        <v>0</v>
      </c>
      <c r="F32" s="236">
        <f>IF(TAB4.2!$M$14="v",0,TAB4.2!$M$14)</f>
        <v>0</v>
      </c>
      <c r="G32" s="232">
        <f>'TAB3'!H88*12</f>
        <v>0</v>
      </c>
      <c r="H32" s="233">
        <f>F32*G32</f>
        <v>0</v>
      </c>
      <c r="I32" s="236">
        <f>IF(TAB4.2!$N$14="v",0,TAB4.2!$N$14)</f>
        <v>0</v>
      </c>
      <c r="J32" s="232">
        <f>'TAB3'!H89*12</f>
        <v>0</v>
      </c>
      <c r="K32" s="233">
        <f>I32*J32</f>
        <v>0</v>
      </c>
      <c r="L32" s="27"/>
      <c r="M32" s="234"/>
      <c r="N32" s="234"/>
    </row>
    <row r="33" spans="1:14" s="6" customFormat="1" ht="14.45" customHeight="1" x14ac:dyDescent="0.3">
      <c r="A33" s="63" t="s">
        <v>158</v>
      </c>
      <c r="B33" s="232">
        <f>SUM(E33,H33,K33,N33)</f>
        <v>0</v>
      </c>
      <c r="C33" s="230"/>
      <c r="D33" s="234"/>
      <c r="E33" s="234"/>
      <c r="F33" s="230"/>
      <c r="G33" s="234"/>
      <c r="H33" s="234"/>
      <c r="I33" s="236">
        <f>IF(TAB4.2!$N$16="v",0,TAB4.2!$N$16)</f>
        <v>0</v>
      </c>
      <c r="J33" s="232">
        <f>'TAB3'!H$90</f>
        <v>0</v>
      </c>
      <c r="K33" s="233">
        <f>I33*J33</f>
        <v>0</v>
      </c>
      <c r="L33" s="236">
        <f>IF(TAB4.2!$O$16="v",0,TAB4.2!$O$16)</f>
        <v>0</v>
      </c>
      <c r="M33" s="232">
        <f>'TAB3'!H$91</f>
        <v>0</v>
      </c>
      <c r="N33" s="233">
        <f>L33*M33</f>
        <v>0</v>
      </c>
    </row>
    <row r="34" spans="1:14" s="6" customFormat="1" ht="14.45" customHeight="1" x14ac:dyDescent="0.3">
      <c r="A34" s="62" t="s">
        <v>14</v>
      </c>
      <c r="B34" s="232">
        <f>SUM(E33,H33,K33,N33)</f>
        <v>0</v>
      </c>
      <c r="C34" s="232">
        <f>IF(TAB4.2!$L$17="v",0,TAB4.2!$L$17)</f>
        <v>0</v>
      </c>
      <c r="D34" s="232">
        <f>'TAB3'!H$9</f>
        <v>0</v>
      </c>
      <c r="E34" s="233">
        <f>C34*D34</f>
        <v>0</v>
      </c>
      <c r="F34" s="232">
        <f>IF(TAB4.2!$M$17="v",0,TAB4.2!$M$17)</f>
        <v>0</v>
      </c>
      <c r="G34" s="232">
        <f>'TAB3'!H$11</f>
        <v>0</v>
      </c>
      <c r="H34" s="233">
        <f>F34*G34</f>
        <v>0</v>
      </c>
      <c r="I34" s="232">
        <f>IF(TAB4.2!$N$17="v",0,TAB4.2!$N$17)</f>
        <v>0</v>
      </c>
      <c r="J34" s="232">
        <f>'TAB3'!H$13</f>
        <v>0</v>
      </c>
      <c r="K34" s="233">
        <f>I34*J34</f>
        <v>0</v>
      </c>
      <c r="L34" s="232">
        <f>IF(TAB4.2!$O$17="v",0,TAB4.2!$O$17)</f>
        <v>0</v>
      </c>
      <c r="M34" s="232">
        <f>'TAB3'!H$15</f>
        <v>0</v>
      </c>
      <c r="N34" s="233">
        <f>L34*M34</f>
        <v>0</v>
      </c>
    </row>
    <row r="35" spans="1:14" s="6" customFormat="1" ht="14.45" customHeight="1" x14ac:dyDescent="0.3">
      <c r="A35" s="62" t="s">
        <v>159</v>
      </c>
      <c r="B35" s="232">
        <f t="shared" ref="B35:B47" si="1">SUM(E35,H35,K35,N35)</f>
        <v>0</v>
      </c>
      <c r="C35" s="231"/>
      <c r="D35" s="233"/>
      <c r="E35" s="233">
        <f>SUM(E36:E39)</f>
        <v>0</v>
      </c>
      <c r="F35" s="231"/>
      <c r="G35" s="233"/>
      <c r="H35" s="233">
        <f>SUM(H36:H39)</f>
        <v>0</v>
      </c>
      <c r="I35" s="231"/>
      <c r="J35" s="233"/>
      <c r="K35" s="233">
        <f>SUM(K36:K39)</f>
        <v>0</v>
      </c>
      <c r="L35" s="231"/>
      <c r="M35" s="233"/>
      <c r="N35" s="233">
        <f>SUM(N36:N39)</f>
        <v>0</v>
      </c>
    </row>
    <row r="36" spans="1:14" s="6" customFormat="1" ht="14.45" customHeight="1" x14ac:dyDescent="0.3">
      <c r="A36" s="63" t="s">
        <v>152</v>
      </c>
      <c r="B36" s="232">
        <f t="shared" si="1"/>
        <v>0</v>
      </c>
      <c r="C36" s="230"/>
      <c r="D36" s="234"/>
      <c r="E36" s="234"/>
      <c r="F36" s="230"/>
      <c r="G36" s="234"/>
      <c r="H36" s="234"/>
      <c r="I36" s="230"/>
      <c r="J36" s="234"/>
      <c r="K36" s="234"/>
      <c r="L36" s="236">
        <f>IF(TAB4.2!$O$19="v",0,TAB4.2!$O$19)</f>
        <v>0</v>
      </c>
      <c r="M36" s="232">
        <f>'TAB3'!H$55</f>
        <v>0</v>
      </c>
      <c r="N36" s="233">
        <f>L36*M36</f>
        <v>0</v>
      </c>
    </row>
    <row r="37" spans="1:14" s="6" customFormat="1" ht="14.45" customHeight="1" x14ac:dyDescent="0.3">
      <c r="A37" s="63" t="s">
        <v>153</v>
      </c>
      <c r="B37" s="232">
        <f t="shared" si="1"/>
        <v>0</v>
      </c>
      <c r="C37" s="236">
        <f>IF(TAB4.2!$L$20="v",0,TAB4.2!$L$20)</f>
        <v>0</v>
      </c>
      <c r="D37" s="232">
        <f>'TAB3'!H$25</f>
        <v>0</v>
      </c>
      <c r="E37" s="233">
        <f>C37*D37</f>
        <v>0</v>
      </c>
      <c r="F37" s="236">
        <f>IF(TAB4.2!$M$20="v",0,TAB4.2!$M$20)</f>
        <v>0</v>
      </c>
      <c r="G37" s="232">
        <f>'TAB3'!H$34</f>
        <v>0</v>
      </c>
      <c r="H37" s="233">
        <f>F37*G37</f>
        <v>0</v>
      </c>
      <c r="I37" s="236">
        <f>IF(TAB4.2!$N$20="v",0,TAB4.2!$N$20)</f>
        <v>0</v>
      </c>
      <c r="J37" s="232">
        <f>'TAB3'!H43+'TAB3'!H47</f>
        <v>0</v>
      </c>
      <c r="K37" s="233">
        <f>I37*J37</f>
        <v>0</v>
      </c>
      <c r="L37" s="236">
        <f>IF(TAB4.2!$O$20="v",0,TAB4.2!$O$20)</f>
        <v>0</v>
      </c>
      <c r="M37" s="232">
        <f>'TAB3'!H56+'TAB3'!H61</f>
        <v>0</v>
      </c>
      <c r="N37" s="233">
        <f>L37*M37</f>
        <v>0</v>
      </c>
    </row>
    <row r="38" spans="1:14" s="6" customFormat="1" ht="14.45" customHeight="1" x14ac:dyDescent="0.3">
      <c r="A38" s="63" t="s">
        <v>16</v>
      </c>
      <c r="B38" s="232">
        <f t="shared" si="1"/>
        <v>0</v>
      </c>
      <c r="C38" s="236">
        <f>IF(TAB4.2!$L$21="v",0,TAB4.2!$L$21)</f>
        <v>0</v>
      </c>
      <c r="D38" s="232">
        <f>'TAB3'!H$26</f>
        <v>0</v>
      </c>
      <c r="E38" s="233">
        <f>C38*D38</f>
        <v>0</v>
      </c>
      <c r="F38" s="236">
        <f>IF(TAB4.2!$M$21="v",0,TAB4.2!$M$21)</f>
        <v>0</v>
      </c>
      <c r="G38" s="232">
        <f>'TAB3'!H$35</f>
        <v>0</v>
      </c>
      <c r="H38" s="233">
        <f>F38*G38</f>
        <v>0</v>
      </c>
      <c r="I38" s="236">
        <f>IF(TAB4.2!$N$21="v",0,TAB4.2!$N$21)</f>
        <v>0</v>
      </c>
      <c r="J38" s="232">
        <f>'TAB3'!H44+'TAB3'!H48</f>
        <v>0</v>
      </c>
      <c r="K38" s="233">
        <f>I38*J38</f>
        <v>0</v>
      </c>
      <c r="L38" s="236">
        <f>IF(TAB4.2!$O$21="v",0,TAB4.2!$O$21)</f>
        <v>0</v>
      </c>
      <c r="M38" s="232">
        <f>'TAB3'!H57+'TAB3'!H62</f>
        <v>0</v>
      </c>
      <c r="N38" s="233">
        <f>L38*M38</f>
        <v>0</v>
      </c>
    </row>
    <row r="39" spans="1:14" s="6" customFormat="1" ht="14.45" customHeight="1" x14ac:dyDescent="0.3">
      <c r="A39" s="63" t="s">
        <v>154</v>
      </c>
      <c r="B39" s="232">
        <f t="shared" si="1"/>
        <v>0</v>
      </c>
      <c r="C39" s="230"/>
      <c r="D39" s="234"/>
      <c r="E39" s="234"/>
      <c r="F39" s="230"/>
      <c r="G39" s="234"/>
      <c r="H39" s="234"/>
      <c r="I39" s="230"/>
      <c r="J39" s="234"/>
      <c r="K39" s="234"/>
      <c r="L39" s="236">
        <f>IF(TAB4.2!$O$22="v",0,TAB4.2!$O$22)</f>
        <v>0</v>
      </c>
      <c r="M39" s="232">
        <f>'TAB3'!H$58</f>
        <v>0</v>
      </c>
      <c r="N39" s="233">
        <f>L39*M39</f>
        <v>0</v>
      </c>
    </row>
    <row r="40" spans="1:14" s="6" customFormat="1" ht="14.45" customHeight="1" x14ac:dyDescent="0.3">
      <c r="A40" s="59" t="s">
        <v>21</v>
      </c>
      <c r="B40" s="232">
        <f t="shared" si="1"/>
        <v>0</v>
      </c>
      <c r="C40" s="236">
        <f>IF(TAB4.2!$L$24="v",0,TAB4.2!$L$24)</f>
        <v>0</v>
      </c>
      <c r="D40" s="232">
        <f>SUM(D36:D39)</f>
        <v>0</v>
      </c>
      <c r="E40" s="233">
        <f>C40*D40</f>
        <v>0</v>
      </c>
      <c r="F40" s="236">
        <f>IF(TAB4.2!$M$24="v",0,TAB4.2!$M$24)</f>
        <v>0</v>
      </c>
      <c r="G40" s="232">
        <f>SUM(G36:G39)</f>
        <v>0</v>
      </c>
      <c r="H40" s="233">
        <f>F40*G40</f>
        <v>0</v>
      </c>
      <c r="I40" s="236">
        <f>IF(TAB4.2!$N$24="v",0,TAB4.2!$N$24)</f>
        <v>0</v>
      </c>
      <c r="J40" s="232">
        <f>SUM(J36:J39)</f>
        <v>0</v>
      </c>
      <c r="K40" s="233">
        <f>I40*J40</f>
        <v>0</v>
      </c>
      <c r="L40" s="236">
        <f>IF(TAB4.2!$O$24="v",0,TAB4.2!$O$24)</f>
        <v>0</v>
      </c>
      <c r="M40" s="232">
        <f>SUM(M36:M39)</f>
        <v>0</v>
      </c>
      <c r="N40" s="233">
        <f>L40*M40</f>
        <v>0</v>
      </c>
    </row>
    <row r="41" spans="1:14" s="6" customFormat="1" ht="14.45" customHeight="1" x14ac:dyDescent="0.3">
      <c r="A41" s="59" t="s">
        <v>155</v>
      </c>
      <c r="B41" s="232">
        <f t="shared" si="1"/>
        <v>0</v>
      </c>
      <c r="C41" s="231"/>
      <c r="D41" s="233"/>
      <c r="E41" s="233">
        <f>SUM(E42:E44)</f>
        <v>0</v>
      </c>
      <c r="F41" s="229"/>
      <c r="G41" s="233"/>
      <c r="H41" s="233">
        <f>SUM(H42:H44)</f>
        <v>0</v>
      </c>
      <c r="I41" s="229"/>
      <c r="J41" s="233"/>
      <c r="K41" s="233">
        <f>SUM(K42:K44)</f>
        <v>0</v>
      </c>
      <c r="L41" s="229"/>
      <c r="M41" s="233"/>
      <c r="N41" s="233">
        <f>SUM(N42:N44)</f>
        <v>0</v>
      </c>
    </row>
    <row r="42" spans="1:14" s="6" customFormat="1" ht="14.45" customHeight="1" x14ac:dyDescent="0.3">
      <c r="A42" s="62" t="s">
        <v>4</v>
      </c>
      <c r="B42" s="232">
        <f t="shared" si="1"/>
        <v>0</v>
      </c>
      <c r="C42" s="236">
        <f>IF(TAB4.2!$L$27="v",0,TAB4.2!$L$27)</f>
        <v>0</v>
      </c>
      <c r="D42" s="232">
        <f>D40</f>
        <v>0</v>
      </c>
      <c r="E42" s="233">
        <f>C42*D42</f>
        <v>0</v>
      </c>
      <c r="F42" s="236">
        <f>IF(TAB4.2!$M$27="v",0,TAB4.2!$M$27)</f>
        <v>0</v>
      </c>
      <c r="G42" s="232">
        <f>G40</f>
        <v>0</v>
      </c>
      <c r="H42" s="233">
        <f>F42*G42</f>
        <v>0</v>
      </c>
      <c r="I42" s="236">
        <f>IF(TAB4.2!$N$27="v",0,TAB4.2!$N$27)</f>
        <v>0</v>
      </c>
      <c r="J42" s="232">
        <f>J40</f>
        <v>0</v>
      </c>
      <c r="K42" s="233">
        <f>I42*J42</f>
        <v>0</v>
      </c>
      <c r="L42" s="236">
        <f>IF(TAB4.2!$O$27="v",0,TAB4.2!$O$27)</f>
        <v>0</v>
      </c>
      <c r="M42" s="232">
        <f>M40</f>
        <v>0</v>
      </c>
      <c r="N42" s="233">
        <f>L42*M42</f>
        <v>0</v>
      </c>
    </row>
    <row r="43" spans="1:14" s="6" customFormat="1" ht="14.45" customHeight="1" x14ac:dyDescent="0.3">
      <c r="A43" s="62" t="s">
        <v>17</v>
      </c>
      <c r="B43" s="232">
        <f t="shared" si="1"/>
        <v>0</v>
      </c>
      <c r="C43" s="236">
        <f>IF(TAB4.2!$L$28="v",0,TAB4.2!$L$28)</f>
        <v>0</v>
      </c>
      <c r="D43" s="232">
        <f>D42</f>
        <v>0</v>
      </c>
      <c r="E43" s="233">
        <f>C43*D43</f>
        <v>0</v>
      </c>
      <c r="F43" s="236">
        <f>IF(TAB4.2!$M$28="v",0,TAB4.2!$M$28)</f>
        <v>0</v>
      </c>
      <c r="G43" s="232">
        <f>G42</f>
        <v>0</v>
      </c>
      <c r="H43" s="233">
        <f>F43*G43</f>
        <v>0</v>
      </c>
      <c r="I43" s="236">
        <f>IF(TAB4.2!$N$28="v",0,TAB4.2!$N$28)</f>
        <v>0</v>
      </c>
      <c r="J43" s="232">
        <f>J42</f>
        <v>0</v>
      </c>
      <c r="K43" s="233">
        <f>I43*J43</f>
        <v>0</v>
      </c>
      <c r="L43" s="236">
        <f>IF(TAB4.2!$O$28="v",0,TAB4.2!$O$28)</f>
        <v>0</v>
      </c>
      <c r="M43" s="232">
        <f>M42</f>
        <v>0</v>
      </c>
      <c r="N43" s="233">
        <f>L43*M43</f>
        <v>0</v>
      </c>
    </row>
    <row r="44" spans="1:14" s="6" customFormat="1" ht="14.45" customHeight="1" x14ac:dyDescent="0.3">
      <c r="A44" s="62" t="s">
        <v>67</v>
      </c>
      <c r="B44" s="232">
        <f t="shared" si="1"/>
        <v>0</v>
      </c>
      <c r="C44" s="236">
        <f>IF(TAB4.2!$L$29="v",0,TAB4.2!$L$29)</f>
        <v>0</v>
      </c>
      <c r="D44" s="232">
        <f>D43</f>
        <v>0</v>
      </c>
      <c r="E44" s="233">
        <f>C44*D44</f>
        <v>0</v>
      </c>
      <c r="F44" s="236">
        <f>IF(TAB4.2!$M$29="v",0,TAB4.2!$M$29)</f>
        <v>0</v>
      </c>
      <c r="G44" s="232">
        <f>G43</f>
        <v>0</v>
      </c>
      <c r="H44" s="233">
        <f>F44*G44</f>
        <v>0</v>
      </c>
      <c r="I44" s="236">
        <f>IF(TAB4.2!$N$29="v",0,TAB4.2!$N$29)</f>
        <v>0</v>
      </c>
      <c r="J44" s="232">
        <f>J43</f>
        <v>0</v>
      </c>
      <c r="K44" s="233">
        <f>I44*J44</f>
        <v>0</v>
      </c>
      <c r="L44" s="236">
        <f>IF(TAB4.2!$O$29="v",0,TAB4.2!$O$29)</f>
        <v>0</v>
      </c>
      <c r="M44" s="232">
        <f>M43</f>
        <v>0</v>
      </c>
      <c r="N44" s="233">
        <f>L44*M44</f>
        <v>0</v>
      </c>
    </row>
    <row r="45" spans="1:14" s="6" customFormat="1" ht="14.45" customHeight="1" x14ac:dyDescent="0.3">
      <c r="A45" s="59" t="s">
        <v>156</v>
      </c>
      <c r="B45" s="232">
        <f t="shared" si="1"/>
        <v>0</v>
      </c>
      <c r="C45" s="236">
        <f>IF(TAB4.2!$L$31="v",0,TAB4.2!$L$31)</f>
        <v>0</v>
      </c>
      <c r="D45" s="232">
        <f>D44</f>
        <v>0</v>
      </c>
      <c r="E45" s="233">
        <f>C45*D45</f>
        <v>0</v>
      </c>
      <c r="F45" s="236">
        <f>IF(TAB4.2!$M$31="v",0,TAB4.2!$M$31)</f>
        <v>0</v>
      </c>
      <c r="G45" s="232">
        <f>G44</f>
        <v>0</v>
      </c>
      <c r="H45" s="233">
        <f>F45*G45</f>
        <v>0</v>
      </c>
      <c r="I45" s="236">
        <f>IF(TAB4.2!$N$31="v",0,TAB4.2!$N$31)</f>
        <v>0</v>
      </c>
      <c r="J45" s="232">
        <f>J44</f>
        <v>0</v>
      </c>
      <c r="K45" s="233">
        <f>I45*J45</f>
        <v>0</v>
      </c>
      <c r="L45" s="236">
        <f>IF(TAB4.2!$O$31="v",0,TAB4.2!$O$31)</f>
        <v>0</v>
      </c>
      <c r="M45" s="232">
        <f>M44</f>
        <v>0</v>
      </c>
      <c r="N45" s="233">
        <f>L45*M45</f>
        <v>0</v>
      </c>
    </row>
    <row r="46" spans="1:14" s="6" customFormat="1" ht="14.45" customHeight="1" x14ac:dyDescent="0.3">
      <c r="A46" s="59" t="s">
        <v>157</v>
      </c>
      <c r="B46" s="232">
        <f t="shared" si="1"/>
        <v>0</v>
      </c>
      <c r="C46" s="236">
        <f>IF(TAB4.2!$L$33="v",0,TAB4.2!$L$33)</f>
        <v>0</v>
      </c>
      <c r="D46" s="232">
        <f>'TAB3'!H105</f>
        <v>0</v>
      </c>
      <c r="E46" s="233">
        <f>C46*D46</f>
        <v>0</v>
      </c>
      <c r="F46" s="236">
        <f>IF(TAB4.2!$M$33="v",0,TAB4.2!$M$33)</f>
        <v>0</v>
      </c>
      <c r="G46" s="232">
        <f>'TAB3'!H106</f>
        <v>0</v>
      </c>
      <c r="H46" s="233">
        <f>F46*G46</f>
        <v>0</v>
      </c>
      <c r="I46" s="236">
        <f>IF(TAB4.2!$N$33="v",0,TAB4.2!$N$33)</f>
        <v>0</v>
      </c>
      <c r="J46" s="232">
        <f>'TAB3'!H107</f>
        <v>0</v>
      </c>
      <c r="K46" s="233">
        <f>I46*J46</f>
        <v>0</v>
      </c>
      <c r="L46" s="236">
        <f>IF(TAB4.2!$O$33="v",0,TAB4.2!$O$33)</f>
        <v>0</v>
      </c>
      <c r="M46" s="234"/>
      <c r="N46" s="233">
        <f>L46*M46</f>
        <v>0</v>
      </c>
    </row>
    <row r="47" spans="1:14" s="6" customFormat="1" ht="14.45" customHeight="1" x14ac:dyDescent="0.3">
      <c r="A47" s="54" t="s">
        <v>20</v>
      </c>
      <c r="B47" s="235">
        <f t="shared" si="1"/>
        <v>0</v>
      </c>
      <c r="C47" s="15"/>
      <c r="D47" s="15"/>
      <c r="E47" s="235">
        <f>SUM(E30,E40:E41,E45:E46)</f>
        <v>0</v>
      </c>
      <c r="F47" s="15"/>
      <c r="G47" s="15"/>
      <c r="H47" s="235">
        <f>SUM(H30,H40:H41,H45:H46)</f>
        <v>0</v>
      </c>
      <c r="I47" s="15"/>
      <c r="J47" s="15"/>
      <c r="K47" s="235">
        <f>SUM(K30,K40:K41,K45:K46)</f>
        <v>0</v>
      </c>
      <c r="L47" s="15"/>
      <c r="M47" s="15"/>
      <c r="N47" s="235">
        <f>SUM(N30,N40:N41,N45:N46)</f>
        <v>0</v>
      </c>
    </row>
    <row r="49" spans="1:14" ht="21" x14ac:dyDescent="0.35">
      <c r="A49" s="293" t="s">
        <v>43</v>
      </c>
      <c r="B49" s="293"/>
      <c r="C49" s="293"/>
      <c r="D49" s="293"/>
      <c r="E49" s="293"/>
      <c r="F49" s="293"/>
      <c r="G49" s="293"/>
      <c r="H49" s="293"/>
      <c r="I49" s="293"/>
      <c r="J49" s="293"/>
      <c r="K49" s="293"/>
      <c r="L49" s="293"/>
      <c r="M49" s="293"/>
      <c r="N49" s="293"/>
    </row>
    <row r="50" spans="1:14" x14ac:dyDescent="0.3">
      <c r="A50" s="304" t="s">
        <v>0</v>
      </c>
      <c r="B50" s="8" t="s">
        <v>20</v>
      </c>
      <c r="C50" s="302" t="s">
        <v>5</v>
      </c>
      <c r="D50" s="302"/>
      <c r="E50" s="302"/>
      <c r="F50" s="302" t="s">
        <v>6</v>
      </c>
      <c r="G50" s="302"/>
      <c r="H50" s="302"/>
      <c r="I50" s="302" t="s">
        <v>7</v>
      </c>
      <c r="J50" s="302"/>
      <c r="K50" s="302"/>
      <c r="L50" s="302" t="s">
        <v>8</v>
      </c>
      <c r="M50" s="302"/>
      <c r="N50" s="302"/>
    </row>
    <row r="51" spans="1:14" x14ac:dyDescent="0.3">
      <c r="A51" s="304"/>
      <c r="B51" s="8" t="s">
        <v>9</v>
      </c>
      <c r="C51" s="8" t="s">
        <v>71</v>
      </c>
      <c r="D51" s="8" t="s">
        <v>223</v>
      </c>
      <c r="E51" s="8" t="s">
        <v>72</v>
      </c>
      <c r="F51" s="8" t="s">
        <v>71</v>
      </c>
      <c r="G51" s="8" t="s">
        <v>223</v>
      </c>
      <c r="H51" s="8" t="s">
        <v>72</v>
      </c>
      <c r="I51" s="8" t="s">
        <v>71</v>
      </c>
      <c r="J51" s="8" t="s">
        <v>223</v>
      </c>
      <c r="K51" s="8" t="s">
        <v>72</v>
      </c>
      <c r="L51" s="8" t="s">
        <v>71</v>
      </c>
      <c r="M51" s="8" t="s">
        <v>223</v>
      </c>
      <c r="N51" s="58" t="s">
        <v>72</v>
      </c>
    </row>
    <row r="52" spans="1:14" s="6" customFormat="1" ht="14.45" customHeight="1" x14ac:dyDescent="0.3">
      <c r="A52" s="59" t="s">
        <v>11</v>
      </c>
      <c r="B52" s="232">
        <f>SUM(E52,H52,K52,N52)</f>
        <v>0</v>
      </c>
      <c r="C52" s="61"/>
      <c r="D52" s="60"/>
      <c r="E52" s="233">
        <f>SUM(E53,E56,E57)</f>
        <v>0</v>
      </c>
      <c r="F52" s="61"/>
      <c r="G52" s="61"/>
      <c r="H52" s="233">
        <f>SUM(H53,H56,H57)</f>
        <v>0</v>
      </c>
      <c r="I52" s="61"/>
      <c r="J52" s="232"/>
      <c r="K52" s="233">
        <f>SUM(K53,K56,K57)</f>
        <v>0</v>
      </c>
      <c r="L52" s="61"/>
      <c r="M52" s="232"/>
      <c r="N52" s="233">
        <f>SUM(N53,N56,N57)</f>
        <v>0</v>
      </c>
    </row>
    <row r="53" spans="1:14" s="6" customFormat="1" ht="14.45" customHeight="1" x14ac:dyDescent="0.3">
      <c r="A53" s="62" t="s">
        <v>12</v>
      </c>
      <c r="B53" s="232">
        <f>SUM(E53,H53,K53,N53)</f>
        <v>0</v>
      </c>
      <c r="C53" s="61"/>
      <c r="D53" s="61"/>
      <c r="E53" s="233">
        <f>SUM(E54:E55)</f>
        <v>0</v>
      </c>
      <c r="F53" s="61"/>
      <c r="G53" s="61"/>
      <c r="H53" s="233">
        <f>SUM(H54:H55)</f>
        <v>0</v>
      </c>
      <c r="I53" s="61"/>
      <c r="J53" s="232"/>
      <c r="K53" s="233">
        <f>SUM(K54:K55)</f>
        <v>0</v>
      </c>
      <c r="L53" s="61"/>
      <c r="M53" s="232"/>
      <c r="N53" s="233">
        <f>SUM(N54:N55)</f>
        <v>0</v>
      </c>
    </row>
    <row r="54" spans="1:14" s="6" customFormat="1" ht="14.45" customHeight="1" x14ac:dyDescent="0.3">
      <c r="A54" s="63" t="s">
        <v>13</v>
      </c>
      <c r="B54" s="232">
        <f>SUM(E54,H54,K54,N54)</f>
        <v>0</v>
      </c>
      <c r="C54" s="236">
        <f>IF(TAB4.3!$L$14="v",0,TAB4.3!$L$14)</f>
        <v>0</v>
      </c>
      <c r="D54" s="232">
        <f>'TAB3'!J87*12</f>
        <v>0</v>
      </c>
      <c r="E54" s="233">
        <f>C54*D54</f>
        <v>0</v>
      </c>
      <c r="F54" s="236">
        <f>IF(TAB4.3!$M$14="v",0,TAB4.3!$M$14)</f>
        <v>0</v>
      </c>
      <c r="G54" s="232">
        <f>'TAB3'!J88*12</f>
        <v>0</v>
      </c>
      <c r="H54" s="233">
        <f>F54*G54</f>
        <v>0</v>
      </c>
      <c r="I54" s="236">
        <f>IF(TAB4.3!$N$14="v",0,TAB4.3!$N$14)</f>
        <v>0</v>
      </c>
      <c r="J54" s="232">
        <f>'TAB3'!J89*12</f>
        <v>0</v>
      </c>
      <c r="K54" s="233">
        <f>I54*J54</f>
        <v>0</v>
      </c>
      <c r="L54" s="27"/>
      <c r="M54" s="234"/>
      <c r="N54" s="234"/>
    </row>
    <row r="55" spans="1:14" s="6" customFormat="1" ht="14.45" customHeight="1" x14ac:dyDescent="0.3">
      <c r="A55" s="63" t="s">
        <v>158</v>
      </c>
      <c r="B55" s="232">
        <f>SUM(E55,H55,K55,N55)</f>
        <v>0</v>
      </c>
      <c r="C55" s="230"/>
      <c r="D55" s="234"/>
      <c r="E55" s="234"/>
      <c r="F55" s="230"/>
      <c r="G55" s="234"/>
      <c r="H55" s="234"/>
      <c r="I55" s="236">
        <f>IF(TAB4.3!$N$16="v",0,TAB4.3!$N$16)</f>
        <v>0</v>
      </c>
      <c r="J55" s="232">
        <f>'TAB3'!J90</f>
        <v>0</v>
      </c>
      <c r="K55" s="233">
        <f>I55*J55</f>
        <v>0</v>
      </c>
      <c r="L55" s="236">
        <f>IF(TAB4.3!$O$16="v",0,TAB4.3!$O$16)</f>
        <v>0</v>
      </c>
      <c r="M55" s="232">
        <f>'TAB3'!J$91</f>
        <v>0</v>
      </c>
      <c r="N55" s="233">
        <f>L55*M55</f>
        <v>0</v>
      </c>
    </row>
    <row r="56" spans="1:14" s="6" customFormat="1" ht="14.45" customHeight="1" x14ac:dyDescent="0.3">
      <c r="A56" s="62" t="s">
        <v>14</v>
      </c>
      <c r="B56" s="232">
        <f>SUM(E55,H55,K55,N55)</f>
        <v>0</v>
      </c>
      <c r="C56" s="232">
        <f>IF(TAB4.3!$L$17="v",0,TAB4.3!$L$17)</f>
        <v>0</v>
      </c>
      <c r="D56" s="232">
        <f>'TAB3'!J$9</f>
        <v>0</v>
      </c>
      <c r="E56" s="233">
        <f>C56*D56</f>
        <v>0</v>
      </c>
      <c r="F56" s="232">
        <f>IF(TAB4.3!$M$17="v",0,TAB4.3!$M$17)</f>
        <v>0</v>
      </c>
      <c r="G56" s="232">
        <f>'TAB3'!J$11</f>
        <v>0</v>
      </c>
      <c r="H56" s="233">
        <f>F56*G56</f>
        <v>0</v>
      </c>
      <c r="I56" s="232">
        <f>IF(TAB4.3!$N$17="v",0,TAB4.3!$N$17)</f>
        <v>0</v>
      </c>
      <c r="J56" s="232">
        <f>'TAB3'!J$13</f>
        <v>0</v>
      </c>
      <c r="K56" s="233">
        <f>I56*J56</f>
        <v>0</v>
      </c>
      <c r="L56" s="232">
        <f>IF(TAB4.3!$O$17="v",0,TAB4.3!$O$17)</f>
        <v>0</v>
      </c>
      <c r="M56" s="232">
        <f>'TAB3'!J$15</f>
        <v>0</v>
      </c>
      <c r="N56" s="233">
        <f>L56*M56</f>
        <v>0</v>
      </c>
    </row>
    <row r="57" spans="1:14" s="6" customFormat="1" ht="14.45" customHeight="1" x14ac:dyDescent="0.3">
      <c r="A57" s="62" t="s">
        <v>159</v>
      </c>
      <c r="B57" s="232">
        <f t="shared" ref="B57:B69" si="2">SUM(E57,H57,K57,N57)</f>
        <v>0</v>
      </c>
      <c r="C57" s="231"/>
      <c r="D57" s="233"/>
      <c r="E57" s="233">
        <f>SUM(E58:E61)</f>
        <v>0</v>
      </c>
      <c r="F57" s="231"/>
      <c r="G57" s="233"/>
      <c r="H57" s="233">
        <f>SUM(H58:H61)</f>
        <v>0</v>
      </c>
      <c r="I57" s="231"/>
      <c r="J57" s="233"/>
      <c r="K57" s="233">
        <f>SUM(K58:K61)</f>
        <v>0</v>
      </c>
      <c r="L57" s="231"/>
      <c r="M57" s="233"/>
      <c r="N57" s="233">
        <f>SUM(N58:N61)</f>
        <v>0</v>
      </c>
    </row>
    <row r="58" spans="1:14" s="6" customFormat="1" ht="14.45" customHeight="1" x14ac:dyDescent="0.3">
      <c r="A58" s="63" t="s">
        <v>152</v>
      </c>
      <c r="B58" s="232">
        <f t="shared" si="2"/>
        <v>0</v>
      </c>
      <c r="C58" s="230"/>
      <c r="D58" s="234"/>
      <c r="E58" s="234"/>
      <c r="F58" s="230"/>
      <c r="G58" s="234"/>
      <c r="H58" s="234"/>
      <c r="I58" s="230"/>
      <c r="J58" s="234"/>
      <c r="K58" s="234"/>
      <c r="L58" s="236">
        <f>IF(TAB4.3!$O$19="v",0,TAB4.3!$O$19)</f>
        <v>0</v>
      </c>
      <c r="M58" s="232">
        <f>'TAB3'!J$55</f>
        <v>0</v>
      </c>
      <c r="N58" s="233">
        <f>L58*M58</f>
        <v>0</v>
      </c>
    </row>
    <row r="59" spans="1:14" s="6" customFormat="1" ht="14.45" customHeight="1" x14ac:dyDescent="0.3">
      <c r="A59" s="63" t="s">
        <v>153</v>
      </c>
      <c r="B59" s="232">
        <f t="shared" si="2"/>
        <v>0</v>
      </c>
      <c r="C59" s="236">
        <f>IF(TAB4.3!$L$20="v",0,TAB4.3!$L$20)</f>
        <v>0</v>
      </c>
      <c r="D59" s="232">
        <f>'TAB3'!J$25</f>
        <v>0</v>
      </c>
      <c r="E59" s="233">
        <f>C59*D59</f>
        <v>0</v>
      </c>
      <c r="F59" s="236">
        <f>IF(TAB4.3!$M$20="v",0,TAB4.3!$M$20)</f>
        <v>0</v>
      </c>
      <c r="G59" s="232">
        <f>'TAB3'!J$34</f>
        <v>0</v>
      </c>
      <c r="H59" s="233">
        <f>F59*G59</f>
        <v>0</v>
      </c>
      <c r="I59" s="236">
        <f>IF(TAB4.3!$N$20="v",0,TAB4.3!$N$20)</f>
        <v>0</v>
      </c>
      <c r="J59" s="232">
        <f>'TAB3'!J43+'TAB3'!J47</f>
        <v>0</v>
      </c>
      <c r="K59" s="233">
        <f>I59*J59</f>
        <v>0</v>
      </c>
      <c r="L59" s="236">
        <f>IF(TAB4.3!$O$20="v",0,TAB4.3!$O$20)</f>
        <v>0</v>
      </c>
      <c r="M59" s="232">
        <f>'TAB3'!J56+'TAB3'!J61</f>
        <v>0</v>
      </c>
      <c r="N59" s="233">
        <f>L59*M59</f>
        <v>0</v>
      </c>
    </row>
    <row r="60" spans="1:14" s="6" customFormat="1" ht="14.45" customHeight="1" x14ac:dyDescent="0.3">
      <c r="A60" s="63" t="s">
        <v>16</v>
      </c>
      <c r="B60" s="232">
        <f t="shared" si="2"/>
        <v>0</v>
      </c>
      <c r="C60" s="236">
        <f>IF(TAB4.3!$L$21="v",0,TAB4.3!$L$21)</f>
        <v>0</v>
      </c>
      <c r="D60" s="232">
        <f>'TAB3'!J$26</f>
        <v>0</v>
      </c>
      <c r="E60" s="233">
        <f>C60*D60</f>
        <v>0</v>
      </c>
      <c r="F60" s="236">
        <f>IF(TAB4.3!$M$21="v",0,TAB4.3!$M$21)</f>
        <v>0</v>
      </c>
      <c r="G60" s="232">
        <f>'TAB3'!J$35</f>
        <v>0</v>
      </c>
      <c r="H60" s="233">
        <f>F60*G60</f>
        <v>0</v>
      </c>
      <c r="I60" s="236">
        <f>IF(TAB4.3!$N$21="v",0,TAB4.3!$N$21)</f>
        <v>0</v>
      </c>
      <c r="J60" s="232">
        <f>'TAB3'!J44+'TAB3'!J48</f>
        <v>0</v>
      </c>
      <c r="K60" s="233">
        <f>I60*J60</f>
        <v>0</v>
      </c>
      <c r="L60" s="236">
        <f>IF(TAB4.3!$O$21="v",0,TAB4.3!$O$21)</f>
        <v>0</v>
      </c>
      <c r="M60" s="232">
        <f>'TAB3'!J57+'TAB3'!J62</f>
        <v>0</v>
      </c>
      <c r="N60" s="233">
        <f>L60*M60</f>
        <v>0</v>
      </c>
    </row>
    <row r="61" spans="1:14" s="6" customFormat="1" ht="14.45" customHeight="1" x14ac:dyDescent="0.3">
      <c r="A61" s="63" t="s">
        <v>154</v>
      </c>
      <c r="B61" s="232">
        <f t="shared" si="2"/>
        <v>0</v>
      </c>
      <c r="C61" s="230"/>
      <c r="D61" s="234"/>
      <c r="E61" s="234"/>
      <c r="F61" s="230"/>
      <c r="G61" s="234"/>
      <c r="H61" s="234"/>
      <c r="I61" s="230"/>
      <c r="J61" s="234"/>
      <c r="K61" s="234"/>
      <c r="L61" s="236">
        <f>IF(TAB4.3!$O$22="v",0,TAB4.3!$O$22)</f>
        <v>0</v>
      </c>
      <c r="M61" s="232">
        <f>'TAB3'!J$58</f>
        <v>0</v>
      </c>
      <c r="N61" s="233">
        <f>L61*M61</f>
        <v>0</v>
      </c>
    </row>
    <row r="62" spans="1:14" s="6" customFormat="1" ht="14.45" customHeight="1" x14ac:dyDescent="0.3">
      <c r="A62" s="59" t="s">
        <v>21</v>
      </c>
      <c r="B62" s="232">
        <f t="shared" si="2"/>
        <v>0</v>
      </c>
      <c r="C62" s="236">
        <f>IF(TAB4.3!$L$24="v",0,TAB4.3!$L$24)</f>
        <v>0</v>
      </c>
      <c r="D62" s="232">
        <f>SUM(D58:D61)</f>
        <v>0</v>
      </c>
      <c r="E62" s="233">
        <f>C62*D62</f>
        <v>0</v>
      </c>
      <c r="F62" s="236">
        <f>IF(TAB4.3!$M$24="v",0,TAB4.3!$M$24)</f>
        <v>0</v>
      </c>
      <c r="G62" s="232">
        <f>SUM(G58:G61)</f>
        <v>0</v>
      </c>
      <c r="H62" s="233">
        <f>F62*G62</f>
        <v>0</v>
      </c>
      <c r="I62" s="236">
        <f>IF(TAB4.3!$N$24="v",0,TAB4.3!$N$24)</f>
        <v>0</v>
      </c>
      <c r="J62" s="232">
        <f>SUM(J58:J61)</f>
        <v>0</v>
      </c>
      <c r="K62" s="233">
        <f>I62*J62</f>
        <v>0</v>
      </c>
      <c r="L62" s="236">
        <f>IF(TAB4.3!$O$24="v",0,TAB4.3!$O$24)</f>
        <v>0</v>
      </c>
      <c r="M62" s="232">
        <f>SUM(M58:M61)</f>
        <v>0</v>
      </c>
      <c r="N62" s="233">
        <f>L62*M62</f>
        <v>0</v>
      </c>
    </row>
    <row r="63" spans="1:14" s="6" customFormat="1" ht="14.45" customHeight="1" x14ac:dyDescent="0.3">
      <c r="A63" s="59" t="s">
        <v>155</v>
      </c>
      <c r="B63" s="232">
        <f t="shared" si="2"/>
        <v>0</v>
      </c>
      <c r="C63" s="231"/>
      <c r="D63" s="233"/>
      <c r="E63" s="233">
        <f>SUM(E64:E66)</f>
        <v>0</v>
      </c>
      <c r="F63" s="229"/>
      <c r="G63" s="233"/>
      <c r="H63" s="233">
        <f>SUM(H64:H66)</f>
        <v>0</v>
      </c>
      <c r="I63" s="229"/>
      <c r="J63" s="233"/>
      <c r="K63" s="233">
        <f>SUM(K64:K66)</f>
        <v>0</v>
      </c>
      <c r="L63" s="229"/>
      <c r="M63" s="233"/>
      <c r="N63" s="233">
        <f>SUM(N64:N66)</f>
        <v>0</v>
      </c>
    </row>
    <row r="64" spans="1:14" s="6" customFormat="1" ht="14.45" customHeight="1" x14ac:dyDescent="0.3">
      <c r="A64" s="62" t="s">
        <v>4</v>
      </c>
      <c r="B64" s="232">
        <f t="shared" si="2"/>
        <v>0</v>
      </c>
      <c r="C64" s="236">
        <f>IF(TAB4.3!$L$27="v",0,TAB4.3!$L$27)</f>
        <v>0</v>
      </c>
      <c r="D64" s="232">
        <f>D62</f>
        <v>0</v>
      </c>
      <c r="E64" s="233">
        <f>C64*D64</f>
        <v>0</v>
      </c>
      <c r="F64" s="236">
        <f>IF(TAB4.3!$M$27="v",0,TAB4.3!$M$27)</f>
        <v>0</v>
      </c>
      <c r="G64" s="232">
        <f>G62</f>
        <v>0</v>
      </c>
      <c r="H64" s="233">
        <f>F64*G64</f>
        <v>0</v>
      </c>
      <c r="I64" s="236">
        <f>IF(TAB4.3!$N$27="v",0,TAB4.3!$N$27)</f>
        <v>0</v>
      </c>
      <c r="J64" s="232">
        <f>J62</f>
        <v>0</v>
      </c>
      <c r="K64" s="233">
        <f>I64*J64</f>
        <v>0</v>
      </c>
      <c r="L64" s="236">
        <f>IF(TAB4.3!$O$27="v",0,TAB4.3!$O$27)</f>
        <v>0</v>
      </c>
      <c r="M64" s="232">
        <f>M62</f>
        <v>0</v>
      </c>
      <c r="N64" s="233">
        <f>L64*M64</f>
        <v>0</v>
      </c>
    </row>
    <row r="65" spans="1:14" s="6" customFormat="1" ht="14.45" customHeight="1" x14ac:dyDescent="0.3">
      <c r="A65" s="62" t="s">
        <v>17</v>
      </c>
      <c r="B65" s="232">
        <f t="shared" si="2"/>
        <v>0</v>
      </c>
      <c r="C65" s="236">
        <f>IF(TAB4.3!$L$28="v",0,TAB4.3!$L$28)</f>
        <v>0</v>
      </c>
      <c r="D65" s="232">
        <f>D64</f>
        <v>0</v>
      </c>
      <c r="E65" s="233">
        <f>C65*D65</f>
        <v>0</v>
      </c>
      <c r="F65" s="236">
        <f>IF(TAB4.3!$M$28="v",0,TAB4.3!$M$28)</f>
        <v>0</v>
      </c>
      <c r="G65" s="232">
        <f>G64</f>
        <v>0</v>
      </c>
      <c r="H65" s="233">
        <f>F65*G65</f>
        <v>0</v>
      </c>
      <c r="I65" s="236">
        <f>IF(TAB4.3!$N$28="v",0,TAB4.3!$N$28)</f>
        <v>0</v>
      </c>
      <c r="J65" s="232">
        <f>J64</f>
        <v>0</v>
      </c>
      <c r="K65" s="233">
        <f>I65*J65</f>
        <v>0</v>
      </c>
      <c r="L65" s="236">
        <f>IF(TAB4.3!$O$28="v",0,TAB4.3!$O$28)</f>
        <v>0</v>
      </c>
      <c r="M65" s="232">
        <f>M64</f>
        <v>0</v>
      </c>
      <c r="N65" s="233">
        <f>L65*M65</f>
        <v>0</v>
      </c>
    </row>
    <row r="66" spans="1:14" s="6" customFormat="1" ht="14.45" customHeight="1" x14ac:dyDescent="0.3">
      <c r="A66" s="62" t="s">
        <v>67</v>
      </c>
      <c r="B66" s="232">
        <f t="shared" si="2"/>
        <v>0</v>
      </c>
      <c r="C66" s="236">
        <f>IF(TAB4.3!$L$29="v",0,TAB4.3!$L$29)</f>
        <v>0</v>
      </c>
      <c r="D66" s="232">
        <f>D65</f>
        <v>0</v>
      </c>
      <c r="E66" s="233">
        <f>C66*D66</f>
        <v>0</v>
      </c>
      <c r="F66" s="236">
        <f>IF(TAB4.3!$M$29="v",0,TAB4.3!$M$29)</f>
        <v>0</v>
      </c>
      <c r="G66" s="232">
        <f>G65</f>
        <v>0</v>
      </c>
      <c r="H66" s="233">
        <f>F66*G66</f>
        <v>0</v>
      </c>
      <c r="I66" s="236">
        <f>IF(TAB4.3!$N$29="v",0,TAB4.3!$N$29)</f>
        <v>0</v>
      </c>
      <c r="J66" s="232">
        <f>J65</f>
        <v>0</v>
      </c>
      <c r="K66" s="233">
        <f>I66*J66</f>
        <v>0</v>
      </c>
      <c r="L66" s="236">
        <f>IF(TAB4.3!$O$29="v",0,TAB4.3!$O$29)</f>
        <v>0</v>
      </c>
      <c r="M66" s="232">
        <f>M65</f>
        <v>0</v>
      </c>
      <c r="N66" s="233">
        <f>L66*M66</f>
        <v>0</v>
      </c>
    </row>
    <row r="67" spans="1:14" s="6" customFormat="1" ht="14.45" customHeight="1" x14ac:dyDescent="0.3">
      <c r="A67" s="59" t="s">
        <v>156</v>
      </c>
      <c r="B67" s="232">
        <f t="shared" si="2"/>
        <v>0</v>
      </c>
      <c r="C67" s="236">
        <f>IF(TAB4.3!$L$31="v",0,TAB4.3!$L$31)</f>
        <v>0</v>
      </c>
      <c r="D67" s="232">
        <f>D66</f>
        <v>0</v>
      </c>
      <c r="E67" s="233">
        <f>C67*D67</f>
        <v>0</v>
      </c>
      <c r="F67" s="236">
        <f>IF(TAB4.3!$M$31="v",0,TAB4.3!$M$31)</f>
        <v>0</v>
      </c>
      <c r="G67" s="232">
        <f>G66</f>
        <v>0</v>
      </c>
      <c r="H67" s="233">
        <f>F67*G67</f>
        <v>0</v>
      </c>
      <c r="I67" s="236">
        <f>IF(TAB4.3!$N$31="v",0,TAB4.3!$N$31)</f>
        <v>0</v>
      </c>
      <c r="J67" s="232">
        <f>J66</f>
        <v>0</v>
      </c>
      <c r="K67" s="233">
        <f>I67*J67</f>
        <v>0</v>
      </c>
      <c r="L67" s="236">
        <f>IF(TAB4.3!$O$31="v",0,TAB4.3!$O$31)</f>
        <v>0</v>
      </c>
      <c r="M67" s="232">
        <f>M66</f>
        <v>0</v>
      </c>
      <c r="N67" s="233">
        <f>L67*M67</f>
        <v>0</v>
      </c>
    </row>
    <row r="68" spans="1:14" s="6" customFormat="1" ht="14.45" customHeight="1" x14ac:dyDescent="0.3">
      <c r="A68" s="59" t="s">
        <v>157</v>
      </c>
      <c r="B68" s="232">
        <f t="shared" si="2"/>
        <v>0</v>
      </c>
      <c r="C68" s="236">
        <f>IF(TAB4.3!$L$33="v",0,TAB4.3!$L$33)</f>
        <v>0</v>
      </c>
      <c r="D68" s="232">
        <f>'TAB3'!J105</f>
        <v>0</v>
      </c>
      <c r="E68" s="233">
        <f>C68*D68</f>
        <v>0</v>
      </c>
      <c r="F68" s="236">
        <f>IF(TAB4.3!$M$33="v",0,TAB4.3!$M$33)</f>
        <v>0</v>
      </c>
      <c r="G68" s="232">
        <f>'TAB3'!J106</f>
        <v>0</v>
      </c>
      <c r="H68" s="233">
        <f>F68*G68</f>
        <v>0</v>
      </c>
      <c r="I68" s="236">
        <f>IF(TAB4.3!$N$33="v",0,TAB4.3!$N$33)</f>
        <v>0</v>
      </c>
      <c r="J68" s="232">
        <f>'TAB3'!J107</f>
        <v>0</v>
      </c>
      <c r="K68" s="233">
        <f>I68*J68</f>
        <v>0</v>
      </c>
      <c r="L68" s="236">
        <f>IF(TAB4.3!$O$33="v",0,TAB4.3!$O$33)</f>
        <v>0</v>
      </c>
      <c r="M68" s="234"/>
      <c r="N68" s="233">
        <f>L68*M68</f>
        <v>0</v>
      </c>
    </row>
    <row r="69" spans="1:14" s="6" customFormat="1" ht="14.45" customHeight="1" x14ac:dyDescent="0.3">
      <c r="A69" s="54" t="s">
        <v>20</v>
      </c>
      <c r="B69" s="235">
        <f t="shared" si="2"/>
        <v>0</v>
      </c>
      <c r="C69" s="15"/>
      <c r="D69" s="15"/>
      <c r="E69" s="235">
        <f>SUM(E52,E62:E63,E67:E68)</f>
        <v>0</v>
      </c>
      <c r="F69" s="15"/>
      <c r="G69" s="15"/>
      <c r="H69" s="235">
        <f>SUM(H52,H62:H63,H67:H68)</f>
        <v>0</v>
      </c>
      <c r="I69" s="15"/>
      <c r="J69" s="15"/>
      <c r="K69" s="235">
        <f>SUM(K52,K62:K63,K67:K68)</f>
        <v>0</v>
      </c>
      <c r="L69" s="15"/>
      <c r="M69" s="15"/>
      <c r="N69" s="235">
        <f>SUM(N52,N62:N63,N67:N68)</f>
        <v>0</v>
      </c>
    </row>
    <row r="71" spans="1:14" ht="21" x14ac:dyDescent="0.35">
      <c r="A71" s="293" t="s">
        <v>42</v>
      </c>
      <c r="B71" s="293"/>
      <c r="C71" s="293"/>
      <c r="D71" s="293"/>
      <c r="E71" s="293"/>
      <c r="F71" s="293"/>
      <c r="G71" s="293"/>
      <c r="H71" s="293"/>
      <c r="I71" s="293"/>
      <c r="J71" s="293"/>
      <c r="K71" s="293"/>
      <c r="L71" s="293"/>
      <c r="M71" s="293"/>
      <c r="N71" s="293"/>
    </row>
    <row r="72" spans="1:14" x14ac:dyDescent="0.3">
      <c r="A72" s="304" t="s">
        <v>0</v>
      </c>
      <c r="B72" s="8" t="s">
        <v>20</v>
      </c>
      <c r="C72" s="302" t="s">
        <v>5</v>
      </c>
      <c r="D72" s="302"/>
      <c r="E72" s="302"/>
      <c r="F72" s="302" t="s">
        <v>6</v>
      </c>
      <c r="G72" s="302"/>
      <c r="H72" s="302"/>
      <c r="I72" s="302" t="s">
        <v>7</v>
      </c>
      <c r="J72" s="302"/>
      <c r="K72" s="302"/>
      <c r="L72" s="302" t="s">
        <v>8</v>
      </c>
      <c r="M72" s="302"/>
      <c r="N72" s="302"/>
    </row>
    <row r="73" spans="1:14" x14ac:dyDescent="0.3">
      <c r="A73" s="304"/>
      <c r="B73" s="8" t="s">
        <v>9</v>
      </c>
      <c r="C73" s="8" t="s">
        <v>71</v>
      </c>
      <c r="D73" s="8" t="s">
        <v>223</v>
      </c>
      <c r="E73" s="8" t="s">
        <v>72</v>
      </c>
      <c r="F73" s="8" t="s">
        <v>71</v>
      </c>
      <c r="G73" s="8" t="s">
        <v>223</v>
      </c>
      <c r="H73" s="8" t="s">
        <v>72</v>
      </c>
      <c r="I73" s="8" t="s">
        <v>71</v>
      </c>
      <c r="J73" s="8" t="s">
        <v>223</v>
      </c>
      <c r="K73" s="8" t="s">
        <v>72</v>
      </c>
      <c r="L73" s="8" t="s">
        <v>71</v>
      </c>
      <c r="M73" s="8" t="s">
        <v>223</v>
      </c>
      <c r="N73" s="58" t="s">
        <v>72</v>
      </c>
    </row>
    <row r="74" spans="1:14" s="6" customFormat="1" ht="14.45" customHeight="1" x14ac:dyDescent="0.3">
      <c r="A74" s="59" t="s">
        <v>11</v>
      </c>
      <c r="B74" s="232">
        <f>SUM(E74,H74,K74,N74)</f>
        <v>0</v>
      </c>
      <c r="C74" s="61"/>
      <c r="D74" s="60"/>
      <c r="E74" s="233">
        <f>SUM(E75,E78,E79)</f>
        <v>0</v>
      </c>
      <c r="F74" s="61"/>
      <c r="G74" s="61"/>
      <c r="H74" s="233">
        <f>SUM(H75,H78,H79)</f>
        <v>0</v>
      </c>
      <c r="I74" s="61"/>
      <c r="J74" s="232"/>
      <c r="K74" s="233">
        <f>SUM(K75,K78,K79)</f>
        <v>0</v>
      </c>
      <c r="L74" s="61"/>
      <c r="M74" s="232"/>
      <c r="N74" s="233">
        <f>SUM(N75,N78,N79)</f>
        <v>0</v>
      </c>
    </row>
    <row r="75" spans="1:14" s="6" customFormat="1" ht="14.45" customHeight="1" x14ac:dyDescent="0.3">
      <c r="A75" s="62" t="s">
        <v>12</v>
      </c>
      <c r="B75" s="232">
        <f>SUM(E75,H75,K75,N75)</f>
        <v>0</v>
      </c>
      <c r="C75" s="61"/>
      <c r="D75" s="61"/>
      <c r="E75" s="233">
        <f>SUM(E76:E77)</f>
        <v>0</v>
      </c>
      <c r="F75" s="61"/>
      <c r="G75" s="61"/>
      <c r="H75" s="233">
        <f>SUM(H76:H77)</f>
        <v>0</v>
      </c>
      <c r="I75" s="61"/>
      <c r="J75" s="232"/>
      <c r="K75" s="233">
        <f>SUM(K76:K77)</f>
        <v>0</v>
      </c>
      <c r="L75" s="61"/>
      <c r="M75" s="232"/>
      <c r="N75" s="233">
        <f>SUM(N76:N77)</f>
        <v>0</v>
      </c>
    </row>
    <row r="76" spans="1:14" s="6" customFormat="1" ht="14.45" customHeight="1" x14ac:dyDescent="0.3">
      <c r="A76" s="63" t="s">
        <v>13</v>
      </c>
      <c r="B76" s="232">
        <f>SUM(E76,H76,K76,N76)</f>
        <v>0</v>
      </c>
      <c r="C76" s="236">
        <f>IF(TAB4.4!$L$14="v",0,TAB4.4!$L$14)</f>
        <v>0</v>
      </c>
      <c r="D76" s="232">
        <f>'TAB3'!L87*12</f>
        <v>0</v>
      </c>
      <c r="E76" s="233">
        <f>C76*D76</f>
        <v>0</v>
      </c>
      <c r="F76" s="236">
        <f>IF(TAB4.4!$M$14="v",0,TAB4.4!$M$14)</f>
        <v>0</v>
      </c>
      <c r="G76" s="232">
        <f>'TAB3'!L88*12</f>
        <v>0</v>
      </c>
      <c r="H76" s="233">
        <f>F76*G76</f>
        <v>0</v>
      </c>
      <c r="I76" s="236">
        <f>IF(TAB4.4!$N$14="v",0,TAB4.4!$N$14)</f>
        <v>0</v>
      </c>
      <c r="J76" s="232">
        <f>'TAB3'!L89*12</f>
        <v>0</v>
      </c>
      <c r="K76" s="233">
        <f>I76*J76</f>
        <v>0</v>
      </c>
      <c r="L76" s="27"/>
      <c r="M76" s="234"/>
      <c r="N76" s="234"/>
    </row>
    <row r="77" spans="1:14" s="6" customFormat="1" ht="14.45" customHeight="1" x14ac:dyDescent="0.3">
      <c r="A77" s="63" t="s">
        <v>158</v>
      </c>
      <c r="B77" s="232">
        <f>SUM(E77,H77,K77,N77)</f>
        <v>0</v>
      </c>
      <c r="C77" s="230"/>
      <c r="D77" s="234"/>
      <c r="E77" s="234"/>
      <c r="F77" s="230"/>
      <c r="G77" s="234"/>
      <c r="H77" s="234"/>
      <c r="I77" s="236">
        <f>IF(TAB4.4!$N$16="v",0,TAB4.4!$N$16)</f>
        <v>0</v>
      </c>
      <c r="J77" s="232">
        <f>'TAB3'!L$90</f>
        <v>0</v>
      </c>
      <c r="K77" s="233">
        <f>I77*J77</f>
        <v>0</v>
      </c>
      <c r="L77" s="236">
        <f>IF(TAB4.4!$O$16="v",0,TAB4.4!$O$16)</f>
        <v>0</v>
      </c>
      <c r="M77" s="232">
        <f>'TAB3'!L$91</f>
        <v>0</v>
      </c>
      <c r="N77" s="233">
        <f>L77*M77</f>
        <v>0</v>
      </c>
    </row>
    <row r="78" spans="1:14" s="6" customFormat="1" ht="14.45" customHeight="1" x14ac:dyDescent="0.3">
      <c r="A78" s="62" t="s">
        <v>14</v>
      </c>
      <c r="B78" s="232">
        <f>SUM(E77,H77,K77,N77)</f>
        <v>0</v>
      </c>
      <c r="C78" s="232">
        <f>IF(TAB4.4!$L$17="v",0,TAB4.4!$L$17)</f>
        <v>0</v>
      </c>
      <c r="D78" s="232">
        <f>'TAB3'!L$9</f>
        <v>0</v>
      </c>
      <c r="E78" s="233">
        <f>C78*D78</f>
        <v>0</v>
      </c>
      <c r="F78" s="232">
        <f>IF(TAB4.4!$M$17="v",0,TAB4.4!$M$17)</f>
        <v>0</v>
      </c>
      <c r="G78" s="232">
        <f>'TAB3'!L$11</f>
        <v>0</v>
      </c>
      <c r="H78" s="233">
        <f>F78*G78</f>
        <v>0</v>
      </c>
      <c r="I78" s="232">
        <f>IF(TAB4.4!$N$17="v",0,TAB4.4!$N$17)</f>
        <v>0</v>
      </c>
      <c r="J78" s="232">
        <f>'TAB3'!L$13</f>
        <v>0</v>
      </c>
      <c r="K78" s="233">
        <f>I78*J78</f>
        <v>0</v>
      </c>
      <c r="L78" s="232">
        <f>IF(TAB4.4!$O$17="v",0,TAB4.4!$O$17)</f>
        <v>0</v>
      </c>
      <c r="M78" s="232">
        <f>'TAB3'!L$15</f>
        <v>0</v>
      </c>
      <c r="N78" s="233">
        <f>L78*M78</f>
        <v>0</v>
      </c>
    </row>
    <row r="79" spans="1:14" s="6" customFormat="1" ht="14.45" customHeight="1" x14ac:dyDescent="0.3">
      <c r="A79" s="62" t="s">
        <v>159</v>
      </c>
      <c r="B79" s="232">
        <f t="shared" ref="B79:B91" si="3">SUM(E79,H79,K79,N79)</f>
        <v>0</v>
      </c>
      <c r="C79" s="231"/>
      <c r="D79" s="233"/>
      <c r="E79" s="233">
        <f>SUM(E80:E83)</f>
        <v>0</v>
      </c>
      <c r="F79" s="231"/>
      <c r="G79" s="233"/>
      <c r="H79" s="233">
        <f>SUM(H80:H83)</f>
        <v>0</v>
      </c>
      <c r="I79" s="231"/>
      <c r="J79" s="233"/>
      <c r="K79" s="233">
        <f>SUM(K80:K83)</f>
        <v>0</v>
      </c>
      <c r="L79" s="231"/>
      <c r="M79" s="233"/>
      <c r="N79" s="233">
        <f>SUM(N80:N83)</f>
        <v>0</v>
      </c>
    </row>
    <row r="80" spans="1:14" s="6" customFormat="1" ht="14.45" customHeight="1" x14ac:dyDescent="0.3">
      <c r="A80" s="63" t="s">
        <v>152</v>
      </c>
      <c r="B80" s="232">
        <f t="shared" si="3"/>
        <v>0</v>
      </c>
      <c r="C80" s="230"/>
      <c r="D80" s="234"/>
      <c r="E80" s="234"/>
      <c r="F80" s="230"/>
      <c r="G80" s="234"/>
      <c r="H80" s="234"/>
      <c r="I80" s="230"/>
      <c r="J80" s="234"/>
      <c r="K80" s="234"/>
      <c r="L80" s="236">
        <f>IF(TAB4.4!$O$19="v",0,TAB4.4!$O$19)</f>
        <v>0</v>
      </c>
      <c r="M80" s="232">
        <f>'TAB3'!L$55</f>
        <v>0</v>
      </c>
      <c r="N80" s="233">
        <f>L80*M80</f>
        <v>0</v>
      </c>
    </row>
    <row r="81" spans="1:14" s="6" customFormat="1" ht="14.45" customHeight="1" x14ac:dyDescent="0.3">
      <c r="A81" s="63" t="s">
        <v>153</v>
      </c>
      <c r="B81" s="232">
        <f t="shared" si="3"/>
        <v>0</v>
      </c>
      <c r="C81" s="236">
        <f>IF(TAB4.4!$L$20="v",0,TAB4.4!$L$20)</f>
        <v>0</v>
      </c>
      <c r="D81" s="232">
        <f>'TAB3'!L$25</f>
        <v>0</v>
      </c>
      <c r="E81" s="233">
        <f>C81*D81</f>
        <v>0</v>
      </c>
      <c r="F81" s="236">
        <f>IF(TAB4.4!$M$20="v",0,TAB4.4!$M$20)</f>
        <v>0</v>
      </c>
      <c r="G81" s="232">
        <f>'TAB3'!L$34</f>
        <v>0</v>
      </c>
      <c r="H81" s="233">
        <f>F81*G81</f>
        <v>0</v>
      </c>
      <c r="I81" s="236">
        <f>IF(TAB4.4!$N$20="v",0,TAB4.4!$N$20)</f>
        <v>0</v>
      </c>
      <c r="J81" s="232">
        <f>'TAB3'!L43+'TAB3'!L47</f>
        <v>0</v>
      </c>
      <c r="K81" s="233">
        <f>I81*J81</f>
        <v>0</v>
      </c>
      <c r="L81" s="236">
        <f>IF(TAB4.4!$O$20="v",0,TAB4.4!$O$20)</f>
        <v>0</v>
      </c>
      <c r="M81" s="232">
        <f>'TAB3'!L56+'TAB3'!L61</f>
        <v>0</v>
      </c>
      <c r="N81" s="233">
        <f>L81*M81</f>
        <v>0</v>
      </c>
    </row>
    <row r="82" spans="1:14" s="6" customFormat="1" ht="14.45" customHeight="1" x14ac:dyDescent="0.3">
      <c r="A82" s="63" t="s">
        <v>16</v>
      </c>
      <c r="B82" s="232">
        <f t="shared" si="3"/>
        <v>0</v>
      </c>
      <c r="C82" s="236">
        <f>IF(TAB4.4!$L$21="v",0,TAB4.4!$L$21)</f>
        <v>0</v>
      </c>
      <c r="D82" s="232">
        <f>'TAB3'!L$26</f>
        <v>0</v>
      </c>
      <c r="E82" s="233">
        <f>C82*D82</f>
        <v>0</v>
      </c>
      <c r="F82" s="236">
        <f>IF(TAB4.4!$M$21="v",0,TAB4.4!$M$21)</f>
        <v>0</v>
      </c>
      <c r="G82" s="232">
        <f>'TAB3'!L$35</f>
        <v>0</v>
      </c>
      <c r="H82" s="233">
        <f>F82*G82</f>
        <v>0</v>
      </c>
      <c r="I82" s="236">
        <f>IF(TAB4.4!$N$21="v",0,TAB4.4!$N$21)</f>
        <v>0</v>
      </c>
      <c r="J82" s="232">
        <f>'TAB3'!L44+'TAB3'!L48</f>
        <v>0</v>
      </c>
      <c r="K82" s="233">
        <f>I82*J82</f>
        <v>0</v>
      </c>
      <c r="L82" s="236">
        <f>IF(TAB4.4!$O$21="v",0,TAB4.4!$O$21)</f>
        <v>0</v>
      </c>
      <c r="M82" s="232">
        <f>'TAB3'!L57+'TAB3'!L62</f>
        <v>0</v>
      </c>
      <c r="N82" s="233">
        <f>L82*M82</f>
        <v>0</v>
      </c>
    </row>
    <row r="83" spans="1:14" s="6" customFormat="1" ht="14.45" customHeight="1" x14ac:dyDescent="0.3">
      <c r="A83" s="63" t="s">
        <v>154</v>
      </c>
      <c r="B83" s="232">
        <f t="shared" si="3"/>
        <v>0</v>
      </c>
      <c r="C83" s="230"/>
      <c r="D83" s="234"/>
      <c r="E83" s="234"/>
      <c r="F83" s="230"/>
      <c r="G83" s="234"/>
      <c r="H83" s="234"/>
      <c r="I83" s="230"/>
      <c r="J83" s="234"/>
      <c r="K83" s="234"/>
      <c r="L83" s="236">
        <f>IF(TAB4.4!$O$22="v",0,TAB4.4!$O$22)</f>
        <v>0</v>
      </c>
      <c r="M83" s="232">
        <f>'TAB3'!L$58</f>
        <v>0</v>
      </c>
      <c r="N83" s="233">
        <f>L83*M83</f>
        <v>0</v>
      </c>
    </row>
    <row r="84" spans="1:14" s="6" customFormat="1" ht="14.45" customHeight="1" x14ac:dyDescent="0.3">
      <c r="A84" s="59" t="s">
        <v>21</v>
      </c>
      <c r="B84" s="232">
        <f t="shared" si="3"/>
        <v>0</v>
      </c>
      <c r="C84" s="236">
        <f>IF(TAB4.4!$L$24="v",0,TAB4.4!$L$24)</f>
        <v>0</v>
      </c>
      <c r="D84" s="232">
        <f>SUM(D80:D83)</f>
        <v>0</v>
      </c>
      <c r="E84" s="233">
        <f>C84*D84</f>
        <v>0</v>
      </c>
      <c r="F84" s="236">
        <f>IF(TAB4.4!$M$24="v",0,TAB4.4!$M$24)</f>
        <v>0</v>
      </c>
      <c r="G84" s="232">
        <f>SUM(G80:G83)</f>
        <v>0</v>
      </c>
      <c r="H84" s="233">
        <f>F84*G84</f>
        <v>0</v>
      </c>
      <c r="I84" s="236">
        <f>IF(TAB4.4!$N$24="v",0,TAB4.4!$N$24)</f>
        <v>0</v>
      </c>
      <c r="J84" s="232">
        <f>SUM(J80:J83)</f>
        <v>0</v>
      </c>
      <c r="K84" s="233">
        <f>I84*J84</f>
        <v>0</v>
      </c>
      <c r="L84" s="236">
        <f>IF(TAB4.4!$O$24="v",0,TAB4.4!$O$24)</f>
        <v>0</v>
      </c>
      <c r="M84" s="232">
        <f>SUM(M80:M83)</f>
        <v>0</v>
      </c>
      <c r="N84" s="233">
        <f>L84*M84</f>
        <v>0</v>
      </c>
    </row>
    <row r="85" spans="1:14" s="6" customFormat="1" ht="14.45" customHeight="1" x14ac:dyDescent="0.3">
      <c r="A85" s="59" t="s">
        <v>155</v>
      </c>
      <c r="B85" s="232">
        <f t="shared" si="3"/>
        <v>0</v>
      </c>
      <c r="C85" s="231"/>
      <c r="D85" s="233"/>
      <c r="E85" s="233">
        <f>SUM(E86:E88)</f>
        <v>0</v>
      </c>
      <c r="F85" s="229"/>
      <c r="G85" s="233"/>
      <c r="H85" s="233">
        <f>SUM(H86:H88)</f>
        <v>0</v>
      </c>
      <c r="I85" s="229"/>
      <c r="J85" s="233"/>
      <c r="K85" s="233">
        <f>SUM(K86:K88)</f>
        <v>0</v>
      </c>
      <c r="L85" s="229"/>
      <c r="M85" s="233"/>
      <c r="N85" s="233">
        <f>SUM(N86:N88)</f>
        <v>0</v>
      </c>
    </row>
    <row r="86" spans="1:14" s="6" customFormat="1" ht="14.45" customHeight="1" x14ac:dyDescent="0.3">
      <c r="A86" s="62" t="s">
        <v>4</v>
      </c>
      <c r="B86" s="232">
        <f t="shared" si="3"/>
        <v>0</v>
      </c>
      <c r="C86" s="236">
        <f>IF(TAB4.4!$L$27="v",0,TAB4.4!$L$27)</f>
        <v>0</v>
      </c>
      <c r="D86" s="232">
        <f>D84</f>
        <v>0</v>
      </c>
      <c r="E86" s="233">
        <f>C86*D86</f>
        <v>0</v>
      </c>
      <c r="F86" s="236">
        <f>IF(TAB4.4!$M$27="v",0,TAB4.4!$M$27)</f>
        <v>0</v>
      </c>
      <c r="G86" s="232">
        <f>G84</f>
        <v>0</v>
      </c>
      <c r="H86" s="233">
        <f>F86*G86</f>
        <v>0</v>
      </c>
      <c r="I86" s="236">
        <f>IF(TAB4.4!$N$27="v",0,TAB4.4!$N$27)</f>
        <v>0</v>
      </c>
      <c r="J86" s="232">
        <f>J84</f>
        <v>0</v>
      </c>
      <c r="K86" s="233">
        <f>I86*J86</f>
        <v>0</v>
      </c>
      <c r="L86" s="236">
        <f>IF(TAB4.4!$O$27="v",0,TAB4.4!$O$27)</f>
        <v>0</v>
      </c>
      <c r="M86" s="232">
        <f>M84</f>
        <v>0</v>
      </c>
      <c r="N86" s="233">
        <f>L86*M86</f>
        <v>0</v>
      </c>
    </row>
    <row r="87" spans="1:14" s="6" customFormat="1" ht="14.45" customHeight="1" x14ac:dyDescent="0.3">
      <c r="A87" s="62" t="s">
        <v>17</v>
      </c>
      <c r="B87" s="232">
        <f t="shared" si="3"/>
        <v>0</v>
      </c>
      <c r="C87" s="236">
        <f>IF(TAB4.4!$L$28="v",0,TAB4.4!$L$28)</f>
        <v>0</v>
      </c>
      <c r="D87" s="232">
        <f>D86</f>
        <v>0</v>
      </c>
      <c r="E87" s="233">
        <f>C87*D87</f>
        <v>0</v>
      </c>
      <c r="F87" s="236">
        <f>IF(TAB4.4!$M$28="v",0,TAB4.4!$M$28)</f>
        <v>0</v>
      </c>
      <c r="G87" s="232">
        <f>G86</f>
        <v>0</v>
      </c>
      <c r="H87" s="233">
        <f>F87*G87</f>
        <v>0</v>
      </c>
      <c r="I87" s="236">
        <f>IF(TAB4.4!$N$28="v",0,TAB4.4!$N$28)</f>
        <v>0</v>
      </c>
      <c r="J87" s="232">
        <f>J86</f>
        <v>0</v>
      </c>
      <c r="K87" s="233">
        <f>I87*J87</f>
        <v>0</v>
      </c>
      <c r="L87" s="236">
        <f>IF(TAB4.4!$O$28="v",0,TAB4.4!$O$28)</f>
        <v>0</v>
      </c>
      <c r="M87" s="232">
        <f>M86</f>
        <v>0</v>
      </c>
      <c r="N87" s="233">
        <f>L87*M87</f>
        <v>0</v>
      </c>
    </row>
    <row r="88" spans="1:14" s="6" customFormat="1" ht="14.45" customHeight="1" x14ac:dyDescent="0.3">
      <c r="A88" s="62" t="s">
        <v>67</v>
      </c>
      <c r="B88" s="232">
        <f t="shared" si="3"/>
        <v>0</v>
      </c>
      <c r="C88" s="236">
        <f>IF(TAB4.4!$L$29="v",0,TAB4.4!$L$29)</f>
        <v>0</v>
      </c>
      <c r="D88" s="232">
        <f>D87</f>
        <v>0</v>
      </c>
      <c r="E88" s="233">
        <f>C88*D88</f>
        <v>0</v>
      </c>
      <c r="F88" s="236">
        <f>IF(TAB4.4!$M$29="v",0,TAB4.4!$M$29)</f>
        <v>0</v>
      </c>
      <c r="G88" s="232">
        <f>G87</f>
        <v>0</v>
      </c>
      <c r="H88" s="233">
        <f>F88*G88</f>
        <v>0</v>
      </c>
      <c r="I88" s="236">
        <f>IF(TAB4.4!$N$29="v",0,TAB4.4!$N$29)</f>
        <v>0</v>
      </c>
      <c r="J88" s="232">
        <f>J87</f>
        <v>0</v>
      </c>
      <c r="K88" s="233">
        <f>I88*J88</f>
        <v>0</v>
      </c>
      <c r="L88" s="236">
        <f>IF(TAB4.4!$O$29="v",0,TAB4.4!$O$29)</f>
        <v>0</v>
      </c>
      <c r="M88" s="232">
        <f>M87</f>
        <v>0</v>
      </c>
      <c r="N88" s="233">
        <f>L88*M88</f>
        <v>0</v>
      </c>
    </row>
    <row r="89" spans="1:14" s="6" customFormat="1" ht="14.45" customHeight="1" x14ac:dyDescent="0.3">
      <c r="A89" s="59" t="s">
        <v>156</v>
      </c>
      <c r="B89" s="232">
        <f t="shared" si="3"/>
        <v>0</v>
      </c>
      <c r="C89" s="236">
        <f>IF(TAB4.4!$L$31="v",0,TAB4.4!$L$31)</f>
        <v>0</v>
      </c>
      <c r="D89" s="232">
        <f>D88</f>
        <v>0</v>
      </c>
      <c r="E89" s="233">
        <f>C89*D89</f>
        <v>0</v>
      </c>
      <c r="F89" s="236">
        <f>IF(TAB4.4!$M$31="v",0,TAB4.4!$M$31)</f>
        <v>0</v>
      </c>
      <c r="G89" s="232">
        <f>G88</f>
        <v>0</v>
      </c>
      <c r="H89" s="233">
        <f>F89*G89</f>
        <v>0</v>
      </c>
      <c r="I89" s="236">
        <f>IF(TAB4.4!$N$31="v",0,TAB4.4!$N$31)</f>
        <v>0</v>
      </c>
      <c r="J89" s="232">
        <f>J88</f>
        <v>0</v>
      </c>
      <c r="K89" s="233">
        <f>I89*J89</f>
        <v>0</v>
      </c>
      <c r="L89" s="236">
        <f>IF(TAB4.4!$O$31="v",0,TAB4.4!$O$31)</f>
        <v>0</v>
      </c>
      <c r="M89" s="232">
        <f>M88</f>
        <v>0</v>
      </c>
      <c r="N89" s="233">
        <f>L89*M89</f>
        <v>0</v>
      </c>
    </row>
    <row r="90" spans="1:14" s="6" customFormat="1" ht="14.45" customHeight="1" x14ac:dyDescent="0.3">
      <c r="A90" s="59" t="s">
        <v>157</v>
      </c>
      <c r="B90" s="232">
        <f t="shared" si="3"/>
        <v>0</v>
      </c>
      <c r="C90" s="236">
        <f>IF(TAB4.4!$L$33="v",0,TAB4.4!$L$33)</f>
        <v>0</v>
      </c>
      <c r="D90" s="232">
        <f>'TAB3'!L105</f>
        <v>0</v>
      </c>
      <c r="E90" s="233">
        <f>C90*D90</f>
        <v>0</v>
      </c>
      <c r="F90" s="236">
        <f>IF(TAB4.4!$M$33="v",0,TAB4.4!$M$33)</f>
        <v>0</v>
      </c>
      <c r="G90" s="232">
        <f>'TAB3'!L106</f>
        <v>0</v>
      </c>
      <c r="H90" s="233">
        <f>F90*G90</f>
        <v>0</v>
      </c>
      <c r="I90" s="236">
        <f>IF(TAB4.4!$N$33="v",0,TAB4.4!$N$33)</f>
        <v>0</v>
      </c>
      <c r="J90" s="232">
        <f>'TAB3'!L107</f>
        <v>0</v>
      </c>
      <c r="K90" s="233">
        <f>I90*J90</f>
        <v>0</v>
      </c>
      <c r="L90" s="236">
        <f>IF(TAB4.4!$O$33="v",0,TAB4.4!$O$33)</f>
        <v>0</v>
      </c>
      <c r="M90" s="234"/>
      <c r="N90" s="233">
        <f>L90*M90</f>
        <v>0</v>
      </c>
    </row>
    <row r="91" spans="1:14" s="6" customFormat="1" ht="14.45" customHeight="1" x14ac:dyDescent="0.3">
      <c r="A91" s="54" t="s">
        <v>20</v>
      </c>
      <c r="B91" s="235">
        <f t="shared" si="3"/>
        <v>0</v>
      </c>
      <c r="C91" s="15"/>
      <c r="D91" s="15"/>
      <c r="E91" s="235">
        <f>SUM(E74,E84:E85,E89:E90)</f>
        <v>0</v>
      </c>
      <c r="F91" s="15"/>
      <c r="G91" s="15"/>
      <c r="H91" s="235">
        <f>SUM(H74,H84:H85,H89:H90)</f>
        <v>0</v>
      </c>
      <c r="I91" s="15"/>
      <c r="J91" s="15"/>
      <c r="K91" s="235">
        <f>SUM(K74,K84:K85,K89:K90)</f>
        <v>0</v>
      </c>
      <c r="L91" s="15"/>
      <c r="M91" s="15"/>
      <c r="N91" s="235">
        <f>SUM(N74,N84:N85,N89:N90)</f>
        <v>0</v>
      </c>
    </row>
    <row r="93" spans="1:14" ht="21" x14ac:dyDescent="0.35">
      <c r="A93" s="293" t="s">
        <v>41</v>
      </c>
      <c r="B93" s="293"/>
      <c r="C93" s="293"/>
      <c r="D93" s="293"/>
      <c r="E93" s="293"/>
      <c r="F93" s="293"/>
      <c r="G93" s="293"/>
      <c r="H93" s="293"/>
      <c r="I93" s="293"/>
      <c r="J93" s="293"/>
      <c r="K93" s="293"/>
      <c r="L93" s="293"/>
      <c r="M93" s="293"/>
      <c r="N93" s="293"/>
    </row>
    <row r="94" spans="1:14" x14ac:dyDescent="0.3">
      <c r="A94" s="304" t="s">
        <v>0</v>
      </c>
      <c r="B94" s="8" t="s">
        <v>20</v>
      </c>
      <c r="C94" s="302" t="s">
        <v>5</v>
      </c>
      <c r="D94" s="302"/>
      <c r="E94" s="302"/>
      <c r="F94" s="302" t="s">
        <v>6</v>
      </c>
      <c r="G94" s="302"/>
      <c r="H94" s="302"/>
      <c r="I94" s="302" t="s">
        <v>7</v>
      </c>
      <c r="J94" s="302"/>
      <c r="K94" s="302"/>
      <c r="L94" s="302" t="s">
        <v>8</v>
      </c>
      <c r="M94" s="302"/>
      <c r="N94" s="302"/>
    </row>
    <row r="95" spans="1:14" x14ac:dyDescent="0.3">
      <c r="A95" s="304"/>
      <c r="B95" s="8" t="s">
        <v>9</v>
      </c>
      <c r="C95" s="8" t="s">
        <v>71</v>
      </c>
      <c r="D95" s="8" t="s">
        <v>223</v>
      </c>
      <c r="E95" s="8" t="s">
        <v>72</v>
      </c>
      <c r="F95" s="8" t="s">
        <v>71</v>
      </c>
      <c r="G95" s="8" t="s">
        <v>223</v>
      </c>
      <c r="H95" s="8" t="s">
        <v>72</v>
      </c>
      <c r="I95" s="8" t="s">
        <v>71</v>
      </c>
      <c r="J95" s="8" t="s">
        <v>223</v>
      </c>
      <c r="K95" s="8" t="s">
        <v>72</v>
      </c>
      <c r="L95" s="8" t="s">
        <v>71</v>
      </c>
      <c r="M95" s="8" t="s">
        <v>223</v>
      </c>
      <c r="N95" s="58" t="s">
        <v>72</v>
      </c>
    </row>
    <row r="96" spans="1:14" s="6" customFormat="1" ht="14.45" customHeight="1" x14ac:dyDescent="0.3">
      <c r="A96" s="59" t="s">
        <v>11</v>
      </c>
      <c r="B96" s="232">
        <f>SUM(E96,H96,K96,N96)</f>
        <v>0</v>
      </c>
      <c r="C96" s="61"/>
      <c r="D96" s="60"/>
      <c r="E96" s="233">
        <f>SUM(E97,E100,E101)</f>
        <v>0</v>
      </c>
      <c r="F96" s="61"/>
      <c r="G96" s="61"/>
      <c r="H96" s="233">
        <f>SUM(H97,H100,H101)</f>
        <v>0</v>
      </c>
      <c r="I96" s="61"/>
      <c r="J96" s="232"/>
      <c r="K96" s="233">
        <f>SUM(K97,K100,K101)</f>
        <v>0</v>
      </c>
      <c r="L96" s="61"/>
      <c r="M96" s="232"/>
      <c r="N96" s="233">
        <f>SUM(N97,N100,N101)</f>
        <v>0</v>
      </c>
    </row>
    <row r="97" spans="1:14" s="6" customFormat="1" ht="14.45" customHeight="1" x14ac:dyDescent="0.3">
      <c r="A97" s="62" t="s">
        <v>12</v>
      </c>
      <c r="B97" s="232">
        <f>SUM(E97,H97,K97,N97)</f>
        <v>0</v>
      </c>
      <c r="C97" s="61"/>
      <c r="D97" s="61"/>
      <c r="E97" s="233">
        <f>SUM(E98:E99)</f>
        <v>0</v>
      </c>
      <c r="F97" s="61"/>
      <c r="G97" s="61"/>
      <c r="H97" s="233">
        <f>SUM(H98:H99)</f>
        <v>0</v>
      </c>
      <c r="I97" s="61"/>
      <c r="J97" s="232"/>
      <c r="K97" s="233">
        <f>SUM(K98:K99)</f>
        <v>0</v>
      </c>
      <c r="L97" s="61"/>
      <c r="M97" s="232"/>
      <c r="N97" s="233">
        <f>SUM(N98:N99)</f>
        <v>0</v>
      </c>
    </row>
    <row r="98" spans="1:14" s="6" customFormat="1" ht="14.45" customHeight="1" x14ac:dyDescent="0.3">
      <c r="A98" s="63" t="s">
        <v>13</v>
      </c>
      <c r="B98" s="232">
        <f>SUM(E98,H98,K98,N98)</f>
        <v>0</v>
      </c>
      <c r="C98" s="236">
        <f>IF(TAB4.5!$L$14="v",0,TAB4.5!$L$14)</f>
        <v>0</v>
      </c>
      <c r="D98" s="232">
        <f>'TAB3'!N87*12</f>
        <v>0</v>
      </c>
      <c r="E98" s="233">
        <f>C98*D98</f>
        <v>0</v>
      </c>
      <c r="F98" s="236">
        <f>IF(TAB4.5!$M$14="v",0,TAB4.5!$M$14)</f>
        <v>0</v>
      </c>
      <c r="G98" s="232">
        <f>'TAB3'!N88*12</f>
        <v>0</v>
      </c>
      <c r="H98" s="233">
        <f>F98*G98</f>
        <v>0</v>
      </c>
      <c r="I98" s="236">
        <f>IF(TAB4.5!$N$14="v",0,TAB4.5!$N$14)</f>
        <v>0</v>
      </c>
      <c r="J98" s="232">
        <f>'TAB3'!N89*12</f>
        <v>0</v>
      </c>
      <c r="K98" s="233">
        <f>I98*J98</f>
        <v>0</v>
      </c>
      <c r="L98" s="27"/>
      <c r="M98" s="234"/>
      <c r="N98" s="234"/>
    </row>
    <row r="99" spans="1:14" s="6" customFormat="1" ht="14.45" customHeight="1" x14ac:dyDescent="0.3">
      <c r="A99" s="63" t="s">
        <v>158</v>
      </c>
      <c r="B99" s="232">
        <f>SUM(E99,H99,K99,N99)</f>
        <v>0</v>
      </c>
      <c r="C99" s="230"/>
      <c r="D99" s="234"/>
      <c r="E99" s="234"/>
      <c r="F99" s="230"/>
      <c r="G99" s="234"/>
      <c r="H99" s="234"/>
      <c r="I99" s="236">
        <f>IF(TAB4.5!$N$16="v",0,TAB4.5!$N$16)</f>
        <v>0</v>
      </c>
      <c r="J99" s="232">
        <f>'TAB3'!N$90</f>
        <v>0</v>
      </c>
      <c r="K99" s="233">
        <f>I99*J99</f>
        <v>0</v>
      </c>
      <c r="L99" s="236">
        <f>IF(TAB4.5!$O$16="v",0,TAB4.5!$O$16)</f>
        <v>0</v>
      </c>
      <c r="M99" s="232">
        <f>'TAB3'!N$91</f>
        <v>0</v>
      </c>
      <c r="N99" s="233">
        <f>L99*M99</f>
        <v>0</v>
      </c>
    </row>
    <row r="100" spans="1:14" s="6" customFormat="1" ht="14.45" customHeight="1" x14ac:dyDescent="0.3">
      <c r="A100" s="62" t="s">
        <v>14</v>
      </c>
      <c r="B100" s="232">
        <f>SUM(E99,H99,K99,N99)</f>
        <v>0</v>
      </c>
      <c r="C100" s="232">
        <f>IF(TAB4.5!$L$17="v",0,TAB4.5!$L$17)</f>
        <v>0</v>
      </c>
      <c r="D100" s="232">
        <f>'TAB3'!N$9</f>
        <v>0</v>
      </c>
      <c r="E100" s="233">
        <f>C100*D100</f>
        <v>0</v>
      </c>
      <c r="F100" s="232">
        <f>IF(TAB4.5!$M$17="v",0,TAB4.5!$M$17)</f>
        <v>0</v>
      </c>
      <c r="G100" s="232">
        <f>'TAB3'!N$11</f>
        <v>0</v>
      </c>
      <c r="H100" s="233">
        <f>F100*G100</f>
        <v>0</v>
      </c>
      <c r="I100" s="232">
        <f>IF(TAB4.5!$N$17="v",0,TAB4.5!$N$17)</f>
        <v>0</v>
      </c>
      <c r="J100" s="232">
        <f>'TAB3'!N$13</f>
        <v>0</v>
      </c>
      <c r="K100" s="233">
        <f>I100*J100</f>
        <v>0</v>
      </c>
      <c r="L100" s="232">
        <f>IF(TAB4.5!$O$17="v",0,TAB4.5!$O$17)</f>
        <v>0</v>
      </c>
      <c r="M100" s="232">
        <f>'TAB3'!N$15</f>
        <v>0</v>
      </c>
      <c r="N100" s="233">
        <f>L100*M100</f>
        <v>0</v>
      </c>
    </row>
    <row r="101" spans="1:14" s="6" customFormat="1" ht="14.45" customHeight="1" x14ac:dyDescent="0.3">
      <c r="A101" s="62" t="s">
        <v>159</v>
      </c>
      <c r="B101" s="232">
        <f t="shared" ref="B101:B113" si="4">SUM(E101,H101,K101,N101)</f>
        <v>0</v>
      </c>
      <c r="C101" s="231"/>
      <c r="D101" s="233"/>
      <c r="E101" s="233">
        <f>SUM(E102:E105)</f>
        <v>0</v>
      </c>
      <c r="F101" s="231"/>
      <c r="G101" s="233"/>
      <c r="H101" s="233">
        <f>SUM(H102:H105)</f>
        <v>0</v>
      </c>
      <c r="I101" s="231"/>
      <c r="J101" s="233"/>
      <c r="K101" s="233">
        <f>SUM(K102:K105)</f>
        <v>0</v>
      </c>
      <c r="L101" s="231"/>
      <c r="M101" s="233"/>
      <c r="N101" s="233">
        <f>SUM(N102:N105)</f>
        <v>0</v>
      </c>
    </row>
    <row r="102" spans="1:14" s="6" customFormat="1" ht="14.45" customHeight="1" x14ac:dyDescent="0.3">
      <c r="A102" s="63" t="s">
        <v>152</v>
      </c>
      <c r="B102" s="232">
        <f t="shared" si="4"/>
        <v>0</v>
      </c>
      <c r="C102" s="230"/>
      <c r="D102" s="234"/>
      <c r="E102" s="234"/>
      <c r="F102" s="230"/>
      <c r="G102" s="234"/>
      <c r="H102" s="234"/>
      <c r="I102" s="230"/>
      <c r="J102" s="234"/>
      <c r="K102" s="234"/>
      <c r="L102" s="236">
        <f>IF(TAB4.5!$O$19="v",0,TAB4.5!$O$19)</f>
        <v>0</v>
      </c>
      <c r="M102" s="232">
        <f>'TAB3'!N$55</f>
        <v>0</v>
      </c>
      <c r="N102" s="233">
        <f>L102*M102</f>
        <v>0</v>
      </c>
    </row>
    <row r="103" spans="1:14" s="6" customFormat="1" ht="14.45" customHeight="1" x14ac:dyDescent="0.3">
      <c r="A103" s="63" t="s">
        <v>153</v>
      </c>
      <c r="B103" s="232">
        <f t="shared" si="4"/>
        <v>0</v>
      </c>
      <c r="C103" s="236">
        <f>IF(TAB4.5!$L$20="v",0,TAB4.5!$L$20)</f>
        <v>0</v>
      </c>
      <c r="D103" s="232">
        <f>'TAB3'!N$25</f>
        <v>0</v>
      </c>
      <c r="E103" s="233">
        <f>C103*D103</f>
        <v>0</v>
      </c>
      <c r="F103" s="236">
        <f>IF(TAB4.5!$M$20="v",0,TAB4.5!$M$20)</f>
        <v>0</v>
      </c>
      <c r="G103" s="232">
        <f>'TAB3'!N$34</f>
        <v>0</v>
      </c>
      <c r="H103" s="233">
        <f>F103*G103</f>
        <v>0</v>
      </c>
      <c r="I103" s="236">
        <f>IF(TAB4.5!$N$20="v",0,TAB4.5!$N$20)</f>
        <v>0</v>
      </c>
      <c r="J103" s="232">
        <f>'TAB3'!N43+'TAB3'!N47</f>
        <v>0</v>
      </c>
      <c r="K103" s="233">
        <f>I103*J103</f>
        <v>0</v>
      </c>
      <c r="L103" s="236">
        <f>IF(TAB4.5!$O$20="v",0,TAB4.5!$O$20)</f>
        <v>0</v>
      </c>
      <c r="M103" s="232">
        <f>'TAB3'!N56+'TAB3'!N61</f>
        <v>0</v>
      </c>
      <c r="N103" s="233">
        <f>L103*M103</f>
        <v>0</v>
      </c>
    </row>
    <row r="104" spans="1:14" s="6" customFormat="1" ht="14.45" customHeight="1" x14ac:dyDescent="0.3">
      <c r="A104" s="63" t="s">
        <v>16</v>
      </c>
      <c r="B104" s="232">
        <f t="shared" si="4"/>
        <v>0</v>
      </c>
      <c r="C104" s="236">
        <f>IF(TAB4.5!$L$21="v",0,TAB4.5!$L$21)</f>
        <v>0</v>
      </c>
      <c r="D104" s="232">
        <f>'TAB3'!N$26</f>
        <v>0</v>
      </c>
      <c r="E104" s="233">
        <f>C104*D104</f>
        <v>0</v>
      </c>
      <c r="F104" s="236">
        <f>IF(TAB4.5!$M$21="v",0,TAB4.5!$M$21)</f>
        <v>0</v>
      </c>
      <c r="G104" s="232">
        <f>'TAB3'!N$35</f>
        <v>0</v>
      </c>
      <c r="H104" s="233">
        <f>F104*G104</f>
        <v>0</v>
      </c>
      <c r="I104" s="236">
        <f>IF(TAB4.5!$N$21="v",0,TAB4.5!$N$21)</f>
        <v>0</v>
      </c>
      <c r="J104" s="232">
        <f>'TAB3'!N44+'TAB3'!N48</f>
        <v>0</v>
      </c>
      <c r="K104" s="233">
        <f>I104*J104</f>
        <v>0</v>
      </c>
      <c r="L104" s="236">
        <f>IF(TAB4.5!$O$21="v",0,TAB4.5!$O$21)</f>
        <v>0</v>
      </c>
      <c r="M104" s="232">
        <f>'TAB3'!N57+'TAB3'!N62</f>
        <v>0</v>
      </c>
      <c r="N104" s="233">
        <f>L104*M104</f>
        <v>0</v>
      </c>
    </row>
    <row r="105" spans="1:14" s="6" customFormat="1" ht="14.45" customHeight="1" x14ac:dyDescent="0.3">
      <c r="A105" s="63" t="s">
        <v>154</v>
      </c>
      <c r="B105" s="232">
        <f t="shared" si="4"/>
        <v>0</v>
      </c>
      <c r="C105" s="230"/>
      <c r="D105" s="234"/>
      <c r="E105" s="234"/>
      <c r="F105" s="230"/>
      <c r="G105" s="234"/>
      <c r="H105" s="234"/>
      <c r="I105" s="230"/>
      <c r="J105" s="234"/>
      <c r="K105" s="234"/>
      <c r="L105" s="236">
        <f>IF(TAB4.5!$O$22="v",0,TAB4.5!$O$22)</f>
        <v>0</v>
      </c>
      <c r="M105" s="232">
        <f>'TAB3'!N$58</f>
        <v>0</v>
      </c>
      <c r="N105" s="233">
        <f>L105*M105</f>
        <v>0</v>
      </c>
    </row>
    <row r="106" spans="1:14" s="6" customFormat="1" ht="14.45" customHeight="1" x14ac:dyDescent="0.3">
      <c r="A106" s="59" t="s">
        <v>21</v>
      </c>
      <c r="B106" s="232">
        <f t="shared" si="4"/>
        <v>0</v>
      </c>
      <c r="C106" s="236">
        <f>IF(TAB4.5!$L$24="v",0,TAB4.5!$L$24)</f>
        <v>0</v>
      </c>
      <c r="D106" s="232">
        <f>SUM(D102:D105)</f>
        <v>0</v>
      </c>
      <c r="E106" s="233">
        <f>C106*D106</f>
        <v>0</v>
      </c>
      <c r="F106" s="236">
        <f>IF(TAB4.5!$M$24="v",0,TAB4.5!$M$24)</f>
        <v>0</v>
      </c>
      <c r="G106" s="232">
        <f>SUM(G102:G105)</f>
        <v>0</v>
      </c>
      <c r="H106" s="233">
        <f>F106*G106</f>
        <v>0</v>
      </c>
      <c r="I106" s="236">
        <f>IF(TAB4.5!$N$24="v",0,TAB4.5!$N$24)</f>
        <v>0</v>
      </c>
      <c r="J106" s="232">
        <f>SUM(J102:J105)</f>
        <v>0</v>
      </c>
      <c r="K106" s="233">
        <f>I106*J106</f>
        <v>0</v>
      </c>
      <c r="L106" s="236">
        <f>IF(TAB4.5!$O$24="v",0,TAB4.5!$O$24)</f>
        <v>0</v>
      </c>
      <c r="M106" s="232">
        <f>SUM(M102:M105)</f>
        <v>0</v>
      </c>
      <c r="N106" s="233">
        <f>L106*M106</f>
        <v>0</v>
      </c>
    </row>
    <row r="107" spans="1:14" s="6" customFormat="1" ht="14.45" customHeight="1" x14ac:dyDescent="0.3">
      <c r="A107" s="59" t="s">
        <v>155</v>
      </c>
      <c r="B107" s="232">
        <f t="shared" si="4"/>
        <v>0</v>
      </c>
      <c r="C107" s="231"/>
      <c r="D107" s="233"/>
      <c r="E107" s="233">
        <f>SUM(E108:E110)</f>
        <v>0</v>
      </c>
      <c r="F107" s="229"/>
      <c r="G107" s="233"/>
      <c r="H107" s="233">
        <f>SUM(H108:H110)</f>
        <v>0</v>
      </c>
      <c r="I107" s="229"/>
      <c r="J107" s="233"/>
      <c r="K107" s="233">
        <f>SUM(K108:K110)</f>
        <v>0</v>
      </c>
      <c r="L107" s="229"/>
      <c r="M107" s="233"/>
      <c r="N107" s="233">
        <f>SUM(N108:N110)</f>
        <v>0</v>
      </c>
    </row>
    <row r="108" spans="1:14" s="6" customFormat="1" ht="14.45" customHeight="1" x14ac:dyDescent="0.3">
      <c r="A108" s="62" t="s">
        <v>4</v>
      </c>
      <c r="B108" s="232">
        <f t="shared" si="4"/>
        <v>0</v>
      </c>
      <c r="C108" s="236">
        <f>IF(TAB4.5!$L$27="v",0,TAB4.5!$L$27)</f>
        <v>0</v>
      </c>
      <c r="D108" s="232">
        <f>D106</f>
        <v>0</v>
      </c>
      <c r="E108" s="233">
        <f>C108*D108</f>
        <v>0</v>
      </c>
      <c r="F108" s="236">
        <f>IF(TAB4.5!$M$27="v",0,TAB4.5!$M$27)</f>
        <v>0</v>
      </c>
      <c r="G108" s="232">
        <f>G106</f>
        <v>0</v>
      </c>
      <c r="H108" s="233">
        <f>F108*G108</f>
        <v>0</v>
      </c>
      <c r="I108" s="236">
        <f>IF(TAB4.5!$N$27="v",0,TAB4.5!$N$27)</f>
        <v>0</v>
      </c>
      <c r="J108" s="232">
        <f>J106</f>
        <v>0</v>
      </c>
      <c r="K108" s="233">
        <f>I108*J108</f>
        <v>0</v>
      </c>
      <c r="L108" s="236">
        <f>IF(TAB4.5!$O$27="v",0,TAB4.5!$O$27)</f>
        <v>0</v>
      </c>
      <c r="M108" s="232">
        <f>M106</f>
        <v>0</v>
      </c>
      <c r="N108" s="233">
        <f>L108*M108</f>
        <v>0</v>
      </c>
    </row>
    <row r="109" spans="1:14" s="6" customFormat="1" ht="14.45" customHeight="1" x14ac:dyDescent="0.3">
      <c r="A109" s="62" t="s">
        <v>17</v>
      </c>
      <c r="B109" s="232">
        <f t="shared" si="4"/>
        <v>0</v>
      </c>
      <c r="C109" s="236">
        <f>IF(TAB4.5!$L$28="v",0,TAB4.5!$L$28)</f>
        <v>0</v>
      </c>
      <c r="D109" s="232">
        <f>D108</f>
        <v>0</v>
      </c>
      <c r="E109" s="233">
        <f>C109*D109</f>
        <v>0</v>
      </c>
      <c r="F109" s="236">
        <f>IF(TAB4.5!$M$28="v",0,TAB4.5!$M$28)</f>
        <v>0</v>
      </c>
      <c r="G109" s="232">
        <f>G108</f>
        <v>0</v>
      </c>
      <c r="H109" s="233">
        <f>F109*G109</f>
        <v>0</v>
      </c>
      <c r="I109" s="236">
        <f>IF(TAB4.5!$N$28="v",0,TAB4.5!$N$28)</f>
        <v>0</v>
      </c>
      <c r="J109" s="232">
        <f>J108</f>
        <v>0</v>
      </c>
      <c r="K109" s="233">
        <f>I109*J109</f>
        <v>0</v>
      </c>
      <c r="L109" s="236">
        <f>IF(TAB4.5!$O$28="v",0,TAB4.5!$O$28)</f>
        <v>0</v>
      </c>
      <c r="M109" s="232">
        <f>M108</f>
        <v>0</v>
      </c>
      <c r="N109" s="233">
        <f>L109*M109</f>
        <v>0</v>
      </c>
    </row>
    <row r="110" spans="1:14" s="6" customFormat="1" ht="14.45" customHeight="1" x14ac:dyDescent="0.3">
      <c r="A110" s="62" t="s">
        <v>67</v>
      </c>
      <c r="B110" s="232">
        <f t="shared" si="4"/>
        <v>0</v>
      </c>
      <c r="C110" s="236">
        <f>IF(TAB4.5!$L$29="v",0,TAB4.5!$L$29)</f>
        <v>0</v>
      </c>
      <c r="D110" s="232">
        <f>D109</f>
        <v>0</v>
      </c>
      <c r="E110" s="233">
        <f>C110*D110</f>
        <v>0</v>
      </c>
      <c r="F110" s="236">
        <f>IF(TAB4.5!$M$29="v",0,TAB4.5!$M$29)</f>
        <v>0</v>
      </c>
      <c r="G110" s="232">
        <f>G109</f>
        <v>0</v>
      </c>
      <c r="H110" s="233">
        <f>F110*G110</f>
        <v>0</v>
      </c>
      <c r="I110" s="236">
        <f>IF(TAB4.5!$N$29="v",0,TAB4.5!$N$29)</f>
        <v>0</v>
      </c>
      <c r="J110" s="232">
        <f>J109</f>
        <v>0</v>
      </c>
      <c r="K110" s="233">
        <f>I110*J110</f>
        <v>0</v>
      </c>
      <c r="L110" s="236">
        <f>IF(TAB4.5!$O$29="v",0,TAB4.5!$O$29)</f>
        <v>0</v>
      </c>
      <c r="M110" s="232">
        <f>M109</f>
        <v>0</v>
      </c>
      <c r="N110" s="233">
        <f>L110*M110</f>
        <v>0</v>
      </c>
    </row>
    <row r="111" spans="1:14" s="6" customFormat="1" ht="14.45" customHeight="1" x14ac:dyDescent="0.3">
      <c r="A111" s="59" t="s">
        <v>156</v>
      </c>
      <c r="B111" s="232">
        <f t="shared" si="4"/>
        <v>0</v>
      </c>
      <c r="C111" s="236">
        <f>IF(TAB4.5!$L$31="v",0,TAB4.5!$L$31)</f>
        <v>0</v>
      </c>
      <c r="D111" s="232">
        <f>D110</f>
        <v>0</v>
      </c>
      <c r="E111" s="233">
        <f>C111*D111</f>
        <v>0</v>
      </c>
      <c r="F111" s="236">
        <f>IF(TAB4.5!$M$31="v",0,TAB4.5!$M$31)</f>
        <v>0</v>
      </c>
      <c r="G111" s="232">
        <f>G110</f>
        <v>0</v>
      </c>
      <c r="H111" s="233">
        <f>F111*G111</f>
        <v>0</v>
      </c>
      <c r="I111" s="236">
        <f>IF(TAB4.5!$N$31="v",0,TAB4.5!$N$31)</f>
        <v>0</v>
      </c>
      <c r="J111" s="232">
        <f>J110</f>
        <v>0</v>
      </c>
      <c r="K111" s="233">
        <f>I111*J111</f>
        <v>0</v>
      </c>
      <c r="L111" s="236">
        <f>IF(TAB4.5!$O$31="v",0,TAB4.5!$O$31)</f>
        <v>0</v>
      </c>
      <c r="M111" s="232">
        <f>M110</f>
        <v>0</v>
      </c>
      <c r="N111" s="233">
        <f>L111*M111</f>
        <v>0</v>
      </c>
    </row>
    <row r="112" spans="1:14" s="6" customFormat="1" ht="14.45" customHeight="1" x14ac:dyDescent="0.3">
      <c r="A112" s="59" t="s">
        <v>157</v>
      </c>
      <c r="B112" s="232">
        <f t="shared" si="4"/>
        <v>0</v>
      </c>
      <c r="C112" s="236">
        <f>IF(TAB4.5!$L$33="v",0,TAB4.5!$L$33)</f>
        <v>0</v>
      </c>
      <c r="D112" s="232">
        <f>'TAB3'!N105</f>
        <v>0</v>
      </c>
      <c r="E112" s="233">
        <f>C112*D112</f>
        <v>0</v>
      </c>
      <c r="F112" s="236">
        <f>IF(TAB4.5!$M$33="v",0,TAB4.5!$M$33)</f>
        <v>0</v>
      </c>
      <c r="G112" s="232">
        <f>'TAB3'!N106</f>
        <v>0</v>
      </c>
      <c r="H112" s="233">
        <f>F112*G112</f>
        <v>0</v>
      </c>
      <c r="I112" s="236">
        <f>IF(TAB4.5!$N$33="v",0,TAB4.5!$N$33)</f>
        <v>0</v>
      </c>
      <c r="J112" s="232">
        <f>'TAB3'!N107</f>
        <v>0</v>
      </c>
      <c r="K112" s="233">
        <f>I112*J112</f>
        <v>0</v>
      </c>
      <c r="L112" s="236">
        <f>IF(TAB4.5!$O$33="v",0,TAB4.5!$O$33)</f>
        <v>0</v>
      </c>
      <c r="M112" s="234"/>
      <c r="N112" s="233">
        <f>L112*M112</f>
        <v>0</v>
      </c>
    </row>
    <row r="113" spans="1:14" s="6" customFormat="1" ht="14.45" customHeight="1" x14ac:dyDescent="0.3">
      <c r="A113" s="54" t="s">
        <v>20</v>
      </c>
      <c r="B113" s="235">
        <f t="shared" si="4"/>
        <v>0</v>
      </c>
      <c r="C113" s="15"/>
      <c r="D113" s="15"/>
      <c r="E113" s="235">
        <f>SUM(E96,E106:E107,E111:E112)</f>
        <v>0</v>
      </c>
      <c r="F113" s="15"/>
      <c r="G113" s="15"/>
      <c r="H113" s="235">
        <f>SUM(H96,H106:H107,H111:H112)</f>
        <v>0</v>
      </c>
      <c r="I113" s="15"/>
      <c r="J113" s="15"/>
      <c r="K113" s="235">
        <f>SUM(K96,K106:K107,K111:K112)</f>
        <v>0</v>
      </c>
      <c r="L113" s="15"/>
      <c r="M113" s="15"/>
      <c r="N113" s="235">
        <f>SUM(N96,N106:N107,N111:N112)</f>
        <v>0</v>
      </c>
    </row>
  </sheetData>
  <mergeCells count="30">
    <mergeCell ref="A93:N93"/>
    <mergeCell ref="A94:A95"/>
    <mergeCell ref="C94:E94"/>
    <mergeCell ref="F94:H94"/>
    <mergeCell ref="I94:K94"/>
    <mergeCell ref="L94:N94"/>
    <mergeCell ref="A71:N71"/>
    <mergeCell ref="A72:A73"/>
    <mergeCell ref="C72:E72"/>
    <mergeCell ref="F72:H72"/>
    <mergeCell ref="I72:K72"/>
    <mergeCell ref="L72:N72"/>
    <mergeCell ref="A49:N49"/>
    <mergeCell ref="A50:A51"/>
    <mergeCell ref="C50:E50"/>
    <mergeCell ref="F50:H50"/>
    <mergeCell ref="I50:K50"/>
    <mergeCell ref="L50:N50"/>
    <mergeCell ref="A27:N27"/>
    <mergeCell ref="A28:A29"/>
    <mergeCell ref="C28:E28"/>
    <mergeCell ref="F28:H28"/>
    <mergeCell ref="I28:K28"/>
    <mergeCell ref="L28:N28"/>
    <mergeCell ref="A6:A7"/>
    <mergeCell ref="C6:E6"/>
    <mergeCell ref="F6:H6"/>
    <mergeCell ref="I6:K6"/>
    <mergeCell ref="A5:N5"/>
    <mergeCell ref="L6:N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43"/>
  <sheetViews>
    <sheetView showGridLines="0" topLeftCell="A4" workbookViewId="0">
      <selection activeCell="U25" sqref="U25"/>
    </sheetView>
  </sheetViews>
  <sheetFormatPr baseColWidth="10" defaultColWidth="9.140625" defaultRowHeight="14.25" x14ac:dyDescent="0.2"/>
  <cols>
    <col min="1" max="1" width="2.7109375" style="111" customWidth="1"/>
    <col min="2" max="3" width="1.7109375" style="111" customWidth="1"/>
    <col min="4" max="5" width="5.7109375" style="111" customWidth="1"/>
    <col min="6" max="7" width="7.7109375" style="111" customWidth="1"/>
    <col min="8" max="8" width="18.7109375" style="111" customWidth="1"/>
    <col min="9" max="9" width="18" style="111" customWidth="1"/>
    <col min="10" max="10" width="13.7109375" style="111" customWidth="1"/>
    <col min="11" max="11" width="9.7109375" style="111" customWidth="1"/>
    <col min="12" max="15" width="17.7109375" style="112" customWidth="1"/>
    <col min="16" max="16" width="1.7109375" style="111" customWidth="1"/>
    <col min="17" max="17" width="2.7109375" style="111" customWidth="1"/>
    <col min="18" max="16384" width="9.140625" style="111"/>
  </cols>
  <sheetData>
    <row r="2" spans="1:18" s="4" customFormat="1" ht="29.45" customHeight="1" x14ac:dyDescent="0.3">
      <c r="A2" s="36" t="str">
        <f>TAB00!B42&amp;" : "&amp;TAB00!C42</f>
        <v>TAB4.1 : Tarifs de prélèvement 2019</v>
      </c>
      <c r="B2" s="41"/>
      <c r="C2" s="41"/>
      <c r="D2" s="41"/>
      <c r="E2" s="41"/>
      <c r="F2" s="41"/>
      <c r="G2" s="41"/>
      <c r="H2" s="41"/>
      <c r="I2" s="41"/>
      <c r="J2" s="41"/>
      <c r="K2" s="41"/>
      <c r="L2" s="41"/>
      <c r="M2" s="41"/>
      <c r="N2" s="41"/>
      <c r="O2" s="41"/>
      <c r="P2" s="41"/>
    </row>
    <row r="4" spans="1:18" ht="14.25" customHeight="1" x14ac:dyDescent="0.2"/>
    <row r="5" spans="1:18" ht="8.25" customHeight="1" x14ac:dyDescent="0.2">
      <c r="B5" s="113"/>
      <c r="C5" s="114"/>
      <c r="D5" s="114"/>
      <c r="E5" s="114"/>
      <c r="F5" s="114"/>
      <c r="G5" s="114"/>
      <c r="H5" s="114"/>
      <c r="I5" s="114"/>
      <c r="J5" s="114"/>
      <c r="K5" s="114"/>
      <c r="L5" s="115"/>
      <c r="M5" s="115"/>
      <c r="N5" s="115"/>
      <c r="O5" s="115"/>
      <c r="P5" s="116"/>
      <c r="Q5" s="117"/>
      <c r="R5" s="117"/>
    </row>
    <row r="6" spans="1:18" s="118" customFormat="1" ht="15.75" x14ac:dyDescent="0.25">
      <c r="B6" s="119"/>
      <c r="C6" s="310" t="s">
        <v>186</v>
      </c>
      <c r="D6" s="310"/>
      <c r="E6" s="310"/>
      <c r="F6" s="310"/>
      <c r="G6" s="310"/>
      <c r="H6" s="310"/>
      <c r="I6" s="310"/>
      <c r="J6" s="305" t="s">
        <v>187</v>
      </c>
      <c r="K6" s="305"/>
      <c r="L6" s="305"/>
      <c r="M6" s="306" t="str">
        <f>IF(TAB00!C11=0,"# Nom du GRD",TAB00!C11)</f>
        <v># Nom du GRD</v>
      </c>
      <c r="N6" s="306"/>
      <c r="O6" s="306"/>
      <c r="P6" s="120"/>
      <c r="Q6" s="121"/>
      <c r="R6" s="121"/>
    </row>
    <row r="7" spans="1:18" s="118" customFormat="1" ht="5.0999999999999996" customHeight="1" x14ac:dyDescent="0.25">
      <c r="B7" s="119"/>
      <c r="C7" s="122"/>
      <c r="D7" s="123"/>
      <c r="E7" s="122"/>
      <c r="F7" s="122"/>
      <c r="G7" s="122"/>
      <c r="H7" s="122"/>
      <c r="I7" s="122"/>
      <c r="J7" s="122"/>
      <c r="K7" s="122"/>
      <c r="L7" s="124"/>
      <c r="M7" s="124"/>
      <c r="N7" s="124"/>
      <c r="O7" s="124"/>
      <c r="P7" s="120"/>
      <c r="Q7" s="121"/>
      <c r="R7" s="121"/>
    </row>
    <row r="8" spans="1:18" s="118" customFormat="1" ht="15" customHeight="1" x14ac:dyDescent="0.2">
      <c r="B8" s="119"/>
      <c r="C8" s="307" t="s">
        <v>188</v>
      </c>
      <c r="D8" s="307"/>
      <c r="E8" s="307"/>
      <c r="F8" s="307"/>
      <c r="G8" s="308" t="str">
        <f>"du 01.01.20"&amp;RIGHT(A2,2)&amp;" au 31.12.20"&amp;RIGHT(A2,2)</f>
        <v>du 01.01.2019 au 31.12.2019</v>
      </c>
      <c r="H8" s="308"/>
      <c r="I8" s="125"/>
      <c r="J8" s="122"/>
      <c r="K8" s="122"/>
      <c r="L8" s="124"/>
      <c r="M8" s="124"/>
      <c r="N8" s="124"/>
      <c r="O8" s="124"/>
      <c r="P8" s="120"/>
      <c r="Q8" s="121"/>
      <c r="R8" s="121"/>
    </row>
    <row r="9" spans="1:18" ht="15" customHeight="1" thickBot="1" x14ac:dyDescent="0.25">
      <c r="B9" s="126"/>
      <c r="C9" s="79"/>
      <c r="D9" s="127"/>
      <c r="E9" s="79"/>
      <c r="F9" s="79"/>
      <c r="G9" s="79"/>
      <c r="H9" s="79"/>
      <c r="I9" s="79"/>
      <c r="J9" s="79"/>
      <c r="K9" s="79"/>
      <c r="L9" s="103"/>
      <c r="M9" s="103"/>
      <c r="N9" s="103"/>
      <c r="O9" s="103"/>
      <c r="P9" s="128"/>
      <c r="Q9" s="117"/>
      <c r="R9" s="117"/>
    </row>
    <row r="10" spans="1:18" ht="30.75" customHeight="1" thickBot="1" x14ac:dyDescent="0.25">
      <c r="B10" s="126"/>
      <c r="C10" s="69"/>
      <c r="D10" s="70"/>
      <c r="E10" s="70"/>
      <c r="F10" s="70"/>
      <c r="G10" s="70"/>
      <c r="H10" s="70"/>
      <c r="I10" s="70"/>
      <c r="J10" s="71"/>
      <c r="K10" s="72" t="s">
        <v>166</v>
      </c>
      <c r="L10" s="73" t="s">
        <v>5</v>
      </c>
      <c r="M10" s="74" t="s">
        <v>6</v>
      </c>
      <c r="N10" s="75" t="s">
        <v>7</v>
      </c>
      <c r="O10" s="76" t="s">
        <v>8</v>
      </c>
      <c r="P10" s="128"/>
      <c r="Q10" s="117"/>
      <c r="R10" s="117"/>
    </row>
    <row r="11" spans="1:18" x14ac:dyDescent="0.2">
      <c r="B11" s="126"/>
      <c r="C11" s="77"/>
      <c r="D11" s="78" t="s">
        <v>11</v>
      </c>
      <c r="E11" s="78"/>
      <c r="F11" s="78"/>
      <c r="G11" s="78"/>
      <c r="H11" s="79"/>
      <c r="I11" s="79"/>
      <c r="J11" s="80"/>
      <c r="K11" s="80"/>
      <c r="L11" s="81"/>
      <c r="M11" s="82"/>
      <c r="N11" s="82"/>
      <c r="O11" s="82"/>
      <c r="P11" s="128"/>
      <c r="Q11" s="117"/>
      <c r="R11" s="117"/>
    </row>
    <row r="12" spans="1:18" x14ac:dyDescent="0.2">
      <c r="B12" s="126"/>
      <c r="C12" s="77"/>
      <c r="D12" s="78"/>
      <c r="E12" s="78" t="s">
        <v>12</v>
      </c>
      <c r="F12" s="78"/>
      <c r="G12" s="78"/>
      <c r="H12" s="79"/>
      <c r="I12" s="79"/>
      <c r="J12" s="80"/>
      <c r="K12" s="80"/>
      <c r="L12" s="83"/>
      <c r="M12" s="84"/>
      <c r="N12" s="84"/>
      <c r="O12" s="84"/>
      <c r="P12" s="128"/>
      <c r="Q12" s="117"/>
      <c r="R12" s="117"/>
    </row>
    <row r="13" spans="1:18" x14ac:dyDescent="0.2">
      <c r="B13" s="126"/>
      <c r="C13" s="77"/>
      <c r="D13" s="79"/>
      <c r="E13" s="79"/>
      <c r="F13" s="85" t="s">
        <v>13</v>
      </c>
      <c r="G13" s="86"/>
      <c r="H13" s="79"/>
      <c r="I13" s="79"/>
      <c r="J13" s="80"/>
      <c r="K13" s="87"/>
      <c r="L13" s="88"/>
      <c r="M13" s="88"/>
      <c r="N13" s="88"/>
      <c r="O13" s="88"/>
      <c r="P13" s="128"/>
      <c r="Q13" s="117"/>
      <c r="R13" s="117"/>
    </row>
    <row r="14" spans="1:18" x14ac:dyDescent="0.2">
      <c r="B14" s="126"/>
      <c r="C14" s="77"/>
      <c r="D14" s="79"/>
      <c r="E14" s="79"/>
      <c r="F14" s="79"/>
      <c r="G14" s="89" t="s">
        <v>167</v>
      </c>
      <c r="H14" s="90"/>
      <c r="I14" s="90"/>
      <c r="J14" s="91" t="s">
        <v>168</v>
      </c>
      <c r="K14" s="92" t="s">
        <v>169</v>
      </c>
      <c r="L14" s="237" t="s">
        <v>170</v>
      </c>
      <c r="M14" s="238" t="s">
        <v>170</v>
      </c>
      <c r="N14" s="238" t="s">
        <v>170</v>
      </c>
      <c r="O14" s="238"/>
      <c r="P14" s="128"/>
      <c r="Q14" s="117"/>
      <c r="R14" s="117"/>
    </row>
    <row r="15" spans="1:18" x14ac:dyDescent="0.2">
      <c r="B15" s="126"/>
      <c r="C15" s="77"/>
      <c r="D15" s="79"/>
      <c r="E15" s="79"/>
      <c r="F15" s="85" t="s">
        <v>158</v>
      </c>
      <c r="G15" s="79"/>
      <c r="H15" s="79"/>
      <c r="I15" s="79"/>
      <c r="J15" s="80"/>
      <c r="K15" s="92"/>
      <c r="L15" s="237"/>
      <c r="M15" s="238"/>
      <c r="N15" s="238"/>
      <c r="O15" s="238"/>
      <c r="P15" s="128"/>
      <c r="Q15" s="117"/>
      <c r="R15" s="117"/>
    </row>
    <row r="16" spans="1:18" x14ac:dyDescent="0.2">
      <c r="B16" s="126"/>
      <c r="C16" s="77"/>
      <c r="D16" s="79"/>
      <c r="E16" s="79"/>
      <c r="F16" s="85"/>
      <c r="G16" s="89" t="s">
        <v>171</v>
      </c>
      <c r="H16" s="90"/>
      <c r="I16" s="90"/>
      <c r="J16" s="91" t="s">
        <v>172</v>
      </c>
      <c r="K16" s="92" t="s">
        <v>169</v>
      </c>
      <c r="L16" s="238"/>
      <c r="M16" s="238"/>
      <c r="N16" s="238" t="s">
        <v>170</v>
      </c>
      <c r="O16" s="238" t="s">
        <v>170</v>
      </c>
      <c r="P16" s="128"/>
      <c r="Q16" s="117"/>
      <c r="R16" s="117"/>
    </row>
    <row r="17" spans="2:18" x14ac:dyDescent="0.2">
      <c r="B17" s="126"/>
      <c r="C17" s="77"/>
      <c r="D17" s="79"/>
      <c r="E17" s="78" t="s">
        <v>14</v>
      </c>
      <c r="F17" s="85"/>
      <c r="G17" s="95"/>
      <c r="H17" s="96"/>
      <c r="I17" s="96"/>
      <c r="J17" s="97" t="s">
        <v>173</v>
      </c>
      <c r="K17" s="98" t="s">
        <v>169</v>
      </c>
      <c r="L17" s="247" t="s">
        <v>170</v>
      </c>
      <c r="M17" s="248" t="s">
        <v>170</v>
      </c>
      <c r="N17" s="248" t="s">
        <v>170</v>
      </c>
      <c r="O17" s="249" t="s">
        <v>170</v>
      </c>
      <c r="P17" s="128"/>
      <c r="Q17" s="117"/>
      <c r="R17" s="117"/>
    </row>
    <row r="18" spans="2:18" x14ac:dyDescent="0.2">
      <c r="B18" s="126"/>
      <c r="C18" s="77"/>
      <c r="D18" s="79"/>
      <c r="E18" s="78" t="s">
        <v>15</v>
      </c>
      <c r="F18" s="86"/>
      <c r="G18" s="79"/>
      <c r="H18" s="79"/>
      <c r="I18" s="79"/>
      <c r="J18" s="80"/>
      <c r="K18" s="92"/>
      <c r="L18" s="237"/>
      <c r="M18" s="238"/>
      <c r="N18" s="238"/>
      <c r="O18" s="238"/>
      <c r="P18" s="128"/>
      <c r="Q18" s="117"/>
      <c r="R18" s="117"/>
    </row>
    <row r="19" spans="2:18" x14ac:dyDescent="0.2">
      <c r="B19" s="126"/>
      <c r="C19" s="77"/>
      <c r="D19" s="79"/>
      <c r="E19" s="78"/>
      <c r="F19" s="86"/>
      <c r="G19" s="89" t="s">
        <v>152</v>
      </c>
      <c r="H19" s="90"/>
      <c r="I19" s="90"/>
      <c r="J19" s="91" t="s">
        <v>174</v>
      </c>
      <c r="K19" s="92" t="s">
        <v>169</v>
      </c>
      <c r="L19" s="237"/>
      <c r="M19" s="237"/>
      <c r="N19" s="237"/>
      <c r="O19" s="238" t="s">
        <v>170</v>
      </c>
      <c r="P19" s="128"/>
      <c r="Q19" s="117"/>
      <c r="R19" s="117"/>
    </row>
    <row r="20" spans="2:18" x14ac:dyDescent="0.2">
      <c r="B20" s="126"/>
      <c r="C20" s="77"/>
      <c r="D20" s="79"/>
      <c r="E20" s="79"/>
      <c r="F20" s="79"/>
      <c r="G20" s="89" t="s">
        <v>153</v>
      </c>
      <c r="H20" s="90"/>
      <c r="I20" s="90"/>
      <c r="J20" s="91" t="s">
        <v>174</v>
      </c>
      <c r="K20" s="98" t="s">
        <v>169</v>
      </c>
      <c r="L20" s="239" t="s">
        <v>170</v>
      </c>
      <c r="M20" s="238" t="s">
        <v>170</v>
      </c>
      <c r="N20" s="238" t="s">
        <v>170</v>
      </c>
      <c r="O20" s="238" t="s">
        <v>170</v>
      </c>
      <c r="P20" s="128"/>
      <c r="Q20" s="117"/>
      <c r="R20" s="117"/>
    </row>
    <row r="21" spans="2:18" x14ac:dyDescent="0.2">
      <c r="B21" s="126"/>
      <c r="C21" s="77"/>
      <c r="D21" s="79"/>
      <c r="E21" s="79"/>
      <c r="F21" s="79"/>
      <c r="G21" s="95" t="s">
        <v>16</v>
      </c>
      <c r="H21" s="96"/>
      <c r="I21" s="96"/>
      <c r="J21" s="97" t="s">
        <v>174</v>
      </c>
      <c r="K21" s="98" t="s">
        <v>169</v>
      </c>
      <c r="L21" s="239" t="s">
        <v>170</v>
      </c>
      <c r="M21" s="238" t="s">
        <v>170</v>
      </c>
      <c r="N21" s="238" t="s">
        <v>170</v>
      </c>
      <c r="O21" s="238" t="s">
        <v>170</v>
      </c>
      <c r="P21" s="128"/>
      <c r="Q21" s="117"/>
      <c r="R21" s="117"/>
    </row>
    <row r="22" spans="2:18" x14ac:dyDescent="0.2">
      <c r="B22" s="126"/>
      <c r="C22" s="77"/>
      <c r="D22" s="79"/>
      <c r="E22" s="79"/>
      <c r="F22" s="79"/>
      <c r="G22" s="95" t="s">
        <v>154</v>
      </c>
      <c r="H22" s="96"/>
      <c r="I22" s="96"/>
      <c r="J22" s="97" t="s">
        <v>174</v>
      </c>
      <c r="K22" s="92" t="s">
        <v>169</v>
      </c>
      <c r="L22" s="237"/>
      <c r="M22" s="237"/>
      <c r="N22" s="237"/>
      <c r="O22" s="238" t="s">
        <v>170</v>
      </c>
      <c r="P22" s="128"/>
      <c r="Q22" s="117"/>
      <c r="R22" s="117"/>
    </row>
    <row r="23" spans="2:18" x14ac:dyDescent="0.2">
      <c r="B23" s="126"/>
      <c r="C23" s="77"/>
      <c r="D23" s="79"/>
      <c r="E23" s="79"/>
      <c r="F23" s="79"/>
      <c r="G23" s="99"/>
      <c r="H23" s="79"/>
      <c r="I23" s="79"/>
      <c r="J23" s="80"/>
      <c r="K23" s="92"/>
      <c r="L23" s="237"/>
      <c r="M23" s="238"/>
      <c r="N23" s="238"/>
      <c r="O23" s="238"/>
      <c r="P23" s="128"/>
      <c r="Q23" s="117"/>
      <c r="R23" s="117"/>
    </row>
    <row r="24" spans="2:18" x14ac:dyDescent="0.2">
      <c r="B24" s="126"/>
      <c r="C24" s="77"/>
      <c r="D24" s="100" t="s">
        <v>175</v>
      </c>
      <c r="E24" s="100"/>
      <c r="F24" s="79"/>
      <c r="G24" s="95"/>
      <c r="H24" s="95"/>
      <c r="I24" s="95"/>
      <c r="J24" s="97" t="s">
        <v>174</v>
      </c>
      <c r="K24" s="92" t="s">
        <v>176</v>
      </c>
      <c r="L24" s="237" t="s">
        <v>170</v>
      </c>
      <c r="M24" s="238" t="s">
        <v>170</v>
      </c>
      <c r="N24" s="238" t="s">
        <v>170</v>
      </c>
      <c r="O24" s="238" t="s">
        <v>170</v>
      </c>
      <c r="P24" s="128"/>
      <c r="Q24" s="117"/>
      <c r="R24" s="117"/>
    </row>
    <row r="25" spans="2:18" x14ac:dyDescent="0.2">
      <c r="B25" s="126"/>
      <c r="C25" s="77"/>
      <c r="D25" s="100"/>
      <c r="E25" s="100"/>
      <c r="F25" s="79"/>
      <c r="G25" s="79"/>
      <c r="H25" s="79"/>
      <c r="I25" s="79"/>
      <c r="J25" s="80"/>
      <c r="K25" s="92"/>
      <c r="L25" s="237"/>
      <c r="M25" s="238"/>
      <c r="N25" s="238"/>
      <c r="O25" s="238"/>
      <c r="P25" s="128"/>
      <c r="Q25" s="117"/>
      <c r="R25" s="117"/>
    </row>
    <row r="26" spans="2:18" x14ac:dyDescent="0.2">
      <c r="B26" s="126"/>
      <c r="C26" s="77"/>
      <c r="D26" s="100" t="s">
        <v>177</v>
      </c>
      <c r="E26" s="100"/>
      <c r="F26" s="79"/>
      <c r="G26" s="79"/>
      <c r="H26" s="79"/>
      <c r="I26" s="79"/>
      <c r="J26" s="80"/>
      <c r="K26" s="92"/>
      <c r="L26" s="237"/>
      <c r="M26" s="238"/>
      <c r="N26" s="238"/>
      <c r="O26" s="238"/>
      <c r="P26" s="128"/>
      <c r="Q26" s="117"/>
      <c r="R26" s="117"/>
    </row>
    <row r="27" spans="2:18" x14ac:dyDescent="0.2">
      <c r="B27" s="126"/>
      <c r="C27" s="77"/>
      <c r="D27" s="100"/>
      <c r="E27" s="100"/>
      <c r="F27" s="79"/>
      <c r="G27" s="95" t="s">
        <v>178</v>
      </c>
      <c r="H27" s="96"/>
      <c r="I27" s="96"/>
      <c r="J27" s="97" t="s">
        <v>174</v>
      </c>
      <c r="K27" s="92" t="s">
        <v>179</v>
      </c>
      <c r="L27" s="237" t="s">
        <v>170</v>
      </c>
      <c r="M27" s="238" t="s">
        <v>170</v>
      </c>
      <c r="N27" s="238" t="s">
        <v>170</v>
      </c>
      <c r="O27" s="238" t="s">
        <v>170</v>
      </c>
      <c r="P27" s="128"/>
      <c r="Q27" s="117"/>
      <c r="R27" s="117"/>
    </row>
    <row r="28" spans="2:18" x14ac:dyDescent="0.2">
      <c r="B28" s="126"/>
      <c r="C28" s="77"/>
      <c r="D28" s="100"/>
      <c r="E28" s="100"/>
      <c r="F28" s="79"/>
      <c r="G28" s="95" t="s">
        <v>180</v>
      </c>
      <c r="H28" s="96"/>
      <c r="I28" s="96"/>
      <c r="J28" s="97" t="s">
        <v>174</v>
      </c>
      <c r="K28" s="92" t="s">
        <v>181</v>
      </c>
      <c r="L28" s="237" t="s">
        <v>170</v>
      </c>
      <c r="M28" s="238" t="s">
        <v>170</v>
      </c>
      <c r="N28" s="238" t="s">
        <v>170</v>
      </c>
      <c r="O28" s="238" t="s">
        <v>170</v>
      </c>
      <c r="P28" s="128"/>
      <c r="Q28" s="117"/>
      <c r="R28" s="117"/>
    </row>
    <row r="29" spans="2:18" ht="15" customHeight="1" thickBot="1" x14ac:dyDescent="0.25">
      <c r="B29" s="126"/>
      <c r="C29" s="77"/>
      <c r="D29" s="100"/>
      <c r="E29" s="100"/>
      <c r="F29" s="79"/>
      <c r="G29" s="95" t="s">
        <v>182</v>
      </c>
      <c r="H29" s="96"/>
      <c r="I29" s="96"/>
      <c r="J29" s="97" t="s">
        <v>174</v>
      </c>
      <c r="K29" s="101" t="s">
        <v>183</v>
      </c>
      <c r="L29" s="240" t="s">
        <v>170</v>
      </c>
      <c r="M29" s="241" t="s">
        <v>170</v>
      </c>
      <c r="N29" s="241" t="s">
        <v>170</v>
      </c>
      <c r="O29" s="241" t="s">
        <v>170</v>
      </c>
      <c r="P29" s="128"/>
      <c r="Q29" s="117"/>
      <c r="R29" s="117"/>
    </row>
    <row r="30" spans="2:18" ht="15" thickBot="1" x14ac:dyDescent="0.25">
      <c r="B30" s="126"/>
      <c r="C30" s="77"/>
      <c r="D30" s="100"/>
      <c r="E30" s="100"/>
      <c r="F30" s="79"/>
      <c r="G30" s="79"/>
      <c r="H30" s="79"/>
      <c r="I30" s="79"/>
      <c r="J30" s="79"/>
      <c r="K30" s="102"/>
      <c r="L30" s="242"/>
      <c r="M30" s="242"/>
      <c r="N30" s="242"/>
      <c r="O30" s="243"/>
      <c r="P30" s="128"/>
      <c r="Q30" s="117"/>
      <c r="R30" s="117"/>
    </row>
    <row r="31" spans="2:18" ht="15" thickBot="1" x14ac:dyDescent="0.25">
      <c r="B31" s="126"/>
      <c r="C31" s="77"/>
      <c r="D31" s="104" t="s">
        <v>156</v>
      </c>
      <c r="E31" s="100"/>
      <c r="F31" s="79"/>
      <c r="G31" s="89"/>
      <c r="H31" s="90"/>
      <c r="I31" s="90"/>
      <c r="J31" s="91" t="s">
        <v>174</v>
      </c>
      <c r="K31" s="105" t="s">
        <v>169</v>
      </c>
      <c r="L31" s="244" t="s">
        <v>170</v>
      </c>
      <c r="M31" s="245" t="s">
        <v>170</v>
      </c>
      <c r="N31" s="245" t="s">
        <v>170</v>
      </c>
      <c r="O31" s="245" t="s">
        <v>170</v>
      </c>
      <c r="P31" s="128"/>
      <c r="Q31" s="117"/>
      <c r="R31" s="117"/>
    </row>
    <row r="32" spans="2:18" ht="15" thickBot="1" x14ac:dyDescent="0.25">
      <c r="B32" s="126"/>
      <c r="C32" s="77"/>
      <c r="D32" s="79"/>
      <c r="E32" s="79"/>
      <c r="F32" s="79"/>
      <c r="G32" s="79"/>
      <c r="H32" s="79"/>
      <c r="I32" s="79"/>
      <c r="J32" s="79"/>
      <c r="K32" s="106"/>
      <c r="L32" s="246"/>
      <c r="M32" s="242"/>
      <c r="N32" s="242"/>
      <c r="O32" s="243"/>
      <c r="P32" s="128"/>
      <c r="Q32" s="117"/>
      <c r="R32" s="117"/>
    </row>
    <row r="33" spans="2:18" ht="15" thickBot="1" x14ac:dyDescent="0.25">
      <c r="B33" s="126"/>
      <c r="C33" s="77"/>
      <c r="D33" s="104" t="s">
        <v>157</v>
      </c>
      <c r="E33" s="79"/>
      <c r="F33" s="79"/>
      <c r="G33" s="79"/>
      <c r="H33" s="79"/>
      <c r="I33" s="90"/>
      <c r="J33" s="91" t="s">
        <v>184</v>
      </c>
      <c r="K33" s="105" t="s">
        <v>185</v>
      </c>
      <c r="L33" s="244" t="s">
        <v>170</v>
      </c>
      <c r="M33" s="245" t="s">
        <v>170</v>
      </c>
      <c r="N33" s="245" t="s">
        <v>170</v>
      </c>
      <c r="O33" s="245"/>
      <c r="P33" s="128"/>
      <c r="Q33" s="117"/>
      <c r="R33" s="117"/>
    </row>
    <row r="34" spans="2:18" ht="15" thickBot="1" x14ac:dyDescent="0.25">
      <c r="B34" s="126"/>
      <c r="C34" s="107"/>
      <c r="D34" s="108"/>
      <c r="E34" s="108"/>
      <c r="F34" s="108"/>
      <c r="G34" s="109"/>
      <c r="H34" s="108"/>
      <c r="I34" s="108"/>
      <c r="J34" s="108"/>
      <c r="K34" s="102"/>
      <c r="L34" s="74"/>
      <c r="M34" s="74"/>
      <c r="N34" s="74"/>
      <c r="O34" s="110"/>
      <c r="P34" s="128"/>
      <c r="Q34" s="117"/>
      <c r="R34" s="117"/>
    </row>
    <row r="35" spans="2:18" ht="11.25" customHeight="1" x14ac:dyDescent="0.2">
      <c r="B35" s="129"/>
      <c r="C35" s="130"/>
      <c r="D35" s="130"/>
      <c r="E35" s="130"/>
      <c r="F35" s="130"/>
      <c r="G35" s="130"/>
      <c r="H35" s="130"/>
      <c r="I35" s="130"/>
      <c r="J35" s="130"/>
      <c r="K35" s="130"/>
      <c r="L35" s="131"/>
      <c r="M35" s="131"/>
      <c r="N35" s="131"/>
      <c r="O35" s="131"/>
      <c r="P35" s="132"/>
      <c r="Q35" s="117"/>
      <c r="R35" s="117"/>
    </row>
    <row r="36" spans="2:18" x14ac:dyDescent="0.2">
      <c r="B36" s="117"/>
      <c r="C36" s="117"/>
      <c r="D36" s="133"/>
      <c r="E36" s="133"/>
      <c r="F36" s="117"/>
      <c r="G36" s="117"/>
      <c r="H36" s="79"/>
      <c r="I36" s="79"/>
      <c r="J36" s="117"/>
      <c r="K36" s="117"/>
      <c r="L36" s="134"/>
      <c r="M36" s="134"/>
      <c r="N36" s="134"/>
      <c r="O36" s="134"/>
      <c r="P36" s="117"/>
      <c r="Q36" s="117"/>
      <c r="R36" s="117"/>
    </row>
    <row r="37" spans="2:18" ht="15" customHeight="1" x14ac:dyDescent="0.2">
      <c r="B37" s="135"/>
      <c r="C37" s="136"/>
      <c r="D37" s="309" t="s">
        <v>189</v>
      </c>
      <c r="E37" s="309"/>
      <c r="F37" s="309"/>
      <c r="G37" s="309"/>
      <c r="H37" s="309"/>
      <c r="I37" s="309"/>
      <c r="J37" s="137"/>
      <c r="K37" s="137"/>
      <c r="L37" s="137"/>
      <c r="M37" s="138"/>
      <c r="N37" s="138"/>
      <c r="O37" s="138"/>
      <c r="P37" s="139"/>
      <c r="Q37" s="117"/>
      <c r="R37" s="117"/>
    </row>
    <row r="38" spans="2:18" x14ac:dyDescent="0.2">
      <c r="B38" s="126"/>
      <c r="C38" s="79"/>
      <c r="D38" s="140"/>
      <c r="E38" s="140"/>
      <c r="F38" s="140"/>
      <c r="G38" s="140"/>
      <c r="H38" s="140"/>
      <c r="I38" s="140"/>
      <c r="J38" s="140"/>
      <c r="K38" s="140"/>
      <c r="L38" s="140"/>
      <c r="M38" s="103"/>
      <c r="N38" s="103"/>
      <c r="O38" s="103"/>
      <c r="P38" s="128"/>
      <c r="Q38" s="117"/>
      <c r="R38" s="117"/>
    </row>
    <row r="39" spans="2:18" x14ac:dyDescent="0.2">
      <c r="B39" s="126"/>
      <c r="C39" s="79"/>
      <c r="D39" s="79"/>
      <c r="E39" s="79"/>
      <c r="F39" s="79"/>
      <c r="G39" s="79"/>
      <c r="H39" s="79"/>
      <c r="I39" s="79"/>
      <c r="J39" s="79"/>
      <c r="K39" s="79"/>
      <c r="L39" s="103"/>
      <c r="M39" s="103"/>
      <c r="N39" s="103"/>
      <c r="O39" s="103"/>
      <c r="P39" s="128"/>
      <c r="Q39" s="117"/>
      <c r="R39" s="117"/>
    </row>
    <row r="40" spans="2:18" x14ac:dyDescent="0.2">
      <c r="B40" s="126"/>
      <c r="C40" s="79"/>
      <c r="D40" s="79"/>
      <c r="E40" s="79"/>
      <c r="F40" s="79"/>
      <c r="G40" s="79"/>
      <c r="H40" s="79"/>
      <c r="I40" s="79"/>
      <c r="J40" s="79"/>
      <c r="K40" s="79"/>
      <c r="L40" s="103"/>
      <c r="M40" s="103"/>
      <c r="N40" s="103"/>
      <c r="O40" s="103"/>
      <c r="P40" s="128"/>
      <c r="Q40" s="117"/>
      <c r="R40" s="117"/>
    </row>
    <row r="41" spans="2:18" x14ac:dyDescent="0.2">
      <c r="B41" s="141"/>
      <c r="C41" s="142"/>
      <c r="D41" s="142"/>
      <c r="E41" s="142"/>
      <c r="F41" s="142"/>
      <c r="G41" s="142"/>
      <c r="H41" s="142"/>
      <c r="I41" s="142"/>
      <c r="J41" s="142"/>
      <c r="K41" s="142"/>
      <c r="L41" s="143"/>
      <c r="M41" s="143"/>
      <c r="N41" s="143"/>
      <c r="O41" s="143"/>
      <c r="P41" s="144"/>
    </row>
    <row r="42" spans="2:18" x14ac:dyDescent="0.2">
      <c r="B42" s="141"/>
      <c r="C42" s="142"/>
      <c r="D42" s="142"/>
      <c r="E42" s="142"/>
      <c r="F42" s="142"/>
      <c r="G42" s="142"/>
      <c r="H42" s="142"/>
      <c r="I42" s="142"/>
      <c r="J42" s="142"/>
      <c r="K42" s="142"/>
      <c r="L42" s="143"/>
      <c r="M42" s="143"/>
      <c r="N42" s="143"/>
      <c r="O42" s="143"/>
      <c r="P42" s="144"/>
    </row>
    <row r="43" spans="2:18" x14ac:dyDescent="0.2">
      <c r="B43" s="145"/>
      <c r="C43" s="146"/>
      <c r="D43" s="146"/>
      <c r="E43" s="146"/>
      <c r="F43" s="146"/>
      <c r="G43" s="146"/>
      <c r="H43" s="146"/>
      <c r="I43" s="146"/>
      <c r="J43" s="146"/>
      <c r="K43" s="146"/>
      <c r="L43" s="147"/>
      <c r="M43" s="147"/>
      <c r="N43" s="147"/>
      <c r="O43" s="147"/>
      <c r="P43" s="148"/>
    </row>
  </sheetData>
  <mergeCells count="6">
    <mergeCell ref="J6:L6"/>
    <mergeCell ref="M6:O6"/>
    <mergeCell ref="C8:F8"/>
    <mergeCell ref="G8:H8"/>
    <mergeCell ref="D37:I37"/>
    <mergeCell ref="C6:I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43"/>
  <sheetViews>
    <sheetView showGridLines="0" topLeftCell="A4" workbookViewId="0">
      <selection activeCell="T30" sqref="T30"/>
    </sheetView>
  </sheetViews>
  <sheetFormatPr baseColWidth="10" defaultColWidth="9.140625" defaultRowHeight="14.25" x14ac:dyDescent="0.2"/>
  <cols>
    <col min="1" max="1" width="2.7109375" style="111" customWidth="1"/>
    <col min="2" max="3" width="1.7109375" style="111" customWidth="1"/>
    <col min="4" max="5" width="5.7109375" style="111" customWidth="1"/>
    <col min="6" max="7" width="7.7109375" style="111" customWidth="1"/>
    <col min="8" max="8" width="18.7109375" style="111" customWidth="1"/>
    <col min="9" max="9" width="18" style="111" customWidth="1"/>
    <col min="10" max="10" width="13.7109375" style="111" customWidth="1"/>
    <col min="11" max="11" width="9.7109375" style="111" customWidth="1"/>
    <col min="12" max="15" width="17.7109375" style="112" customWidth="1"/>
    <col min="16" max="16" width="1.7109375" style="111" customWidth="1"/>
    <col min="17" max="17" width="2.7109375" style="111" customWidth="1"/>
    <col min="18" max="16384" width="9.140625" style="111"/>
  </cols>
  <sheetData>
    <row r="2" spans="1:18" s="4" customFormat="1" ht="29.45" customHeight="1" x14ac:dyDescent="0.3">
      <c r="A2" s="36" t="str">
        <f>TAB00!B43&amp;" : "&amp;TAB00!C43</f>
        <v>TAB4.2 : Tarifs de prélèvement 2020</v>
      </c>
      <c r="B2" s="41"/>
      <c r="C2" s="41"/>
      <c r="D2" s="41"/>
      <c r="E2" s="41"/>
      <c r="F2" s="41"/>
      <c r="G2" s="41"/>
      <c r="H2" s="41"/>
      <c r="I2" s="41"/>
      <c r="J2" s="41"/>
      <c r="K2" s="41"/>
      <c r="L2" s="41"/>
      <c r="M2" s="41"/>
      <c r="N2" s="41"/>
      <c r="O2" s="41"/>
      <c r="P2" s="41"/>
    </row>
    <row r="4" spans="1:18" ht="14.25" customHeight="1" x14ac:dyDescent="0.2"/>
    <row r="5" spans="1:18" ht="8.25" customHeight="1" x14ac:dyDescent="0.2">
      <c r="B5" s="113"/>
      <c r="C5" s="114"/>
      <c r="D5" s="114"/>
      <c r="E5" s="114"/>
      <c r="F5" s="114"/>
      <c r="G5" s="114"/>
      <c r="H5" s="114"/>
      <c r="I5" s="114"/>
      <c r="J5" s="114"/>
      <c r="K5" s="114"/>
      <c r="L5" s="115"/>
      <c r="M5" s="115"/>
      <c r="N5" s="115"/>
      <c r="O5" s="115"/>
      <c r="P5" s="116"/>
      <c r="Q5" s="117"/>
      <c r="R5" s="117"/>
    </row>
    <row r="6" spans="1:18" s="118" customFormat="1" ht="15.75" x14ac:dyDescent="0.25">
      <c r="B6" s="119"/>
      <c r="C6" s="310" t="s">
        <v>186</v>
      </c>
      <c r="D6" s="310"/>
      <c r="E6" s="310"/>
      <c r="F6" s="310"/>
      <c r="G6" s="310"/>
      <c r="H6" s="310"/>
      <c r="I6" s="310"/>
      <c r="J6" s="305" t="s">
        <v>187</v>
      </c>
      <c r="K6" s="305"/>
      <c r="L6" s="305"/>
      <c r="M6" s="306" t="str">
        <f>IF(TAB00!C11=0,"# Nom du GRD",TAB00!C11)</f>
        <v># Nom du GRD</v>
      </c>
      <c r="N6" s="306"/>
      <c r="O6" s="306"/>
      <c r="P6" s="120"/>
      <c r="Q6" s="121"/>
      <c r="R6" s="121"/>
    </row>
    <row r="7" spans="1:18" s="118" customFormat="1" ht="5.0999999999999996" customHeight="1" x14ac:dyDescent="0.25">
      <c r="B7" s="119"/>
      <c r="C7" s="122"/>
      <c r="D7" s="123"/>
      <c r="E7" s="122"/>
      <c r="F7" s="122"/>
      <c r="G7" s="122"/>
      <c r="H7" s="122"/>
      <c r="I7" s="122"/>
      <c r="J7" s="122"/>
      <c r="K7" s="122"/>
      <c r="L7" s="124"/>
      <c r="M7" s="124"/>
      <c r="N7" s="124"/>
      <c r="O7" s="124"/>
      <c r="P7" s="120"/>
      <c r="Q7" s="121"/>
      <c r="R7" s="121"/>
    </row>
    <row r="8" spans="1:18" s="118" customFormat="1" ht="15" customHeight="1" x14ac:dyDescent="0.2">
      <c r="B8" s="119"/>
      <c r="C8" s="307" t="s">
        <v>188</v>
      </c>
      <c r="D8" s="307"/>
      <c r="E8" s="307"/>
      <c r="F8" s="307"/>
      <c r="G8" s="308" t="str">
        <f>"du 01.01.20"&amp;RIGHT(A2,2)&amp;" au 31.12.20"&amp;RIGHT(A2,2)</f>
        <v>du 01.01.2020 au 31.12.2020</v>
      </c>
      <c r="H8" s="308"/>
      <c r="I8" s="125"/>
      <c r="J8" s="122"/>
      <c r="K8" s="122"/>
      <c r="L8" s="124"/>
      <c r="M8" s="124"/>
      <c r="N8" s="124"/>
      <c r="O8" s="124"/>
      <c r="P8" s="120"/>
      <c r="Q8" s="121"/>
      <c r="R8" s="121"/>
    </row>
    <row r="9" spans="1:18" ht="15" customHeight="1" thickBot="1" x14ac:dyDescent="0.25">
      <c r="B9" s="126"/>
      <c r="C9" s="79"/>
      <c r="D9" s="127"/>
      <c r="E9" s="79"/>
      <c r="F9" s="79"/>
      <c r="G9" s="79"/>
      <c r="H9" s="79"/>
      <c r="I9" s="79"/>
      <c r="J9" s="79"/>
      <c r="K9" s="79"/>
      <c r="L9" s="103"/>
      <c r="M9" s="103"/>
      <c r="N9" s="103"/>
      <c r="O9" s="103"/>
      <c r="P9" s="128"/>
      <c r="Q9" s="117"/>
      <c r="R9" s="117"/>
    </row>
    <row r="10" spans="1:18" ht="30.75" customHeight="1" thickBot="1" x14ac:dyDescent="0.25">
      <c r="B10" s="126"/>
      <c r="C10" s="69"/>
      <c r="D10" s="70"/>
      <c r="E10" s="70"/>
      <c r="F10" s="70"/>
      <c r="G10" s="70"/>
      <c r="H10" s="70"/>
      <c r="I10" s="70"/>
      <c r="J10" s="71"/>
      <c r="K10" s="72" t="s">
        <v>166</v>
      </c>
      <c r="L10" s="73" t="s">
        <v>5</v>
      </c>
      <c r="M10" s="74" t="s">
        <v>6</v>
      </c>
      <c r="N10" s="75" t="s">
        <v>7</v>
      </c>
      <c r="O10" s="76" t="s">
        <v>8</v>
      </c>
      <c r="P10" s="128"/>
      <c r="Q10" s="117"/>
      <c r="R10" s="117"/>
    </row>
    <row r="11" spans="1:18" x14ac:dyDescent="0.2">
      <c r="B11" s="126"/>
      <c r="C11" s="77"/>
      <c r="D11" s="78" t="s">
        <v>11</v>
      </c>
      <c r="E11" s="78"/>
      <c r="F11" s="78"/>
      <c r="G11" s="78"/>
      <c r="H11" s="79"/>
      <c r="I11" s="79"/>
      <c r="J11" s="80"/>
      <c r="K11" s="80"/>
      <c r="L11" s="81"/>
      <c r="M11" s="82"/>
      <c r="N11" s="82"/>
      <c r="O11" s="82"/>
      <c r="P11" s="128"/>
      <c r="Q11" s="117"/>
      <c r="R11" s="117"/>
    </row>
    <row r="12" spans="1:18" x14ac:dyDescent="0.2">
      <c r="B12" s="126"/>
      <c r="C12" s="77"/>
      <c r="D12" s="78"/>
      <c r="E12" s="78" t="s">
        <v>12</v>
      </c>
      <c r="F12" s="78"/>
      <c r="G12" s="78"/>
      <c r="H12" s="79"/>
      <c r="I12" s="79"/>
      <c r="J12" s="80"/>
      <c r="K12" s="80"/>
      <c r="L12" s="83"/>
      <c r="M12" s="84"/>
      <c r="N12" s="84"/>
      <c r="O12" s="84"/>
      <c r="P12" s="128"/>
      <c r="Q12" s="117"/>
      <c r="R12" s="117"/>
    </row>
    <row r="13" spans="1:18" x14ac:dyDescent="0.2">
      <c r="B13" s="126"/>
      <c r="C13" s="77"/>
      <c r="D13" s="79"/>
      <c r="E13" s="79"/>
      <c r="F13" s="85" t="s">
        <v>13</v>
      </c>
      <c r="G13" s="86"/>
      <c r="H13" s="79"/>
      <c r="I13" s="79"/>
      <c r="J13" s="80"/>
      <c r="K13" s="87"/>
      <c r="L13" s="88"/>
      <c r="M13" s="88"/>
      <c r="N13" s="88"/>
      <c r="O13" s="88"/>
      <c r="P13" s="128"/>
      <c r="Q13" s="117"/>
      <c r="R13" s="117"/>
    </row>
    <row r="14" spans="1:18" x14ac:dyDescent="0.2">
      <c r="B14" s="126"/>
      <c r="C14" s="77"/>
      <c r="D14" s="79"/>
      <c r="E14" s="79"/>
      <c r="F14" s="79"/>
      <c r="G14" s="89" t="s">
        <v>167</v>
      </c>
      <c r="H14" s="90"/>
      <c r="I14" s="90"/>
      <c r="J14" s="91" t="s">
        <v>168</v>
      </c>
      <c r="K14" s="92" t="s">
        <v>169</v>
      </c>
      <c r="L14" s="237" t="s">
        <v>170</v>
      </c>
      <c r="M14" s="238" t="s">
        <v>170</v>
      </c>
      <c r="N14" s="238" t="s">
        <v>170</v>
      </c>
      <c r="O14" s="238"/>
      <c r="P14" s="128"/>
      <c r="Q14" s="117"/>
      <c r="R14" s="117"/>
    </row>
    <row r="15" spans="1:18" x14ac:dyDescent="0.2">
      <c r="B15" s="126"/>
      <c r="C15" s="77"/>
      <c r="D15" s="79"/>
      <c r="E15" s="79"/>
      <c r="F15" s="85" t="s">
        <v>158</v>
      </c>
      <c r="G15" s="79"/>
      <c r="H15" s="79"/>
      <c r="I15" s="79"/>
      <c r="J15" s="80"/>
      <c r="K15" s="92"/>
      <c r="L15" s="237"/>
      <c r="M15" s="238"/>
      <c r="N15" s="238"/>
      <c r="O15" s="238"/>
      <c r="P15" s="128"/>
      <c r="Q15" s="117"/>
      <c r="R15" s="117"/>
    </row>
    <row r="16" spans="1:18" x14ac:dyDescent="0.2">
      <c r="B16" s="126"/>
      <c r="C16" s="77"/>
      <c r="D16" s="79"/>
      <c r="E16" s="79"/>
      <c r="F16" s="85"/>
      <c r="G16" s="89" t="s">
        <v>171</v>
      </c>
      <c r="H16" s="90"/>
      <c r="I16" s="90"/>
      <c r="J16" s="91" t="s">
        <v>172</v>
      </c>
      <c r="K16" s="92" t="s">
        <v>169</v>
      </c>
      <c r="L16" s="238"/>
      <c r="M16" s="238"/>
      <c r="N16" s="238" t="s">
        <v>170</v>
      </c>
      <c r="O16" s="238" t="s">
        <v>170</v>
      </c>
      <c r="P16" s="128"/>
      <c r="Q16" s="117"/>
      <c r="R16" s="117"/>
    </row>
    <row r="17" spans="2:18" x14ac:dyDescent="0.2">
      <c r="B17" s="126"/>
      <c r="C17" s="77"/>
      <c r="D17" s="79"/>
      <c r="E17" s="78" t="s">
        <v>14</v>
      </c>
      <c r="F17" s="85"/>
      <c r="G17" s="95"/>
      <c r="H17" s="96"/>
      <c r="I17" s="96"/>
      <c r="J17" s="97" t="s">
        <v>173</v>
      </c>
      <c r="K17" s="98" t="s">
        <v>169</v>
      </c>
      <c r="L17" s="247" t="s">
        <v>170</v>
      </c>
      <c r="M17" s="248" t="s">
        <v>170</v>
      </c>
      <c r="N17" s="248" t="s">
        <v>170</v>
      </c>
      <c r="O17" s="249" t="s">
        <v>170</v>
      </c>
      <c r="P17" s="128"/>
      <c r="Q17" s="117"/>
      <c r="R17" s="117"/>
    </row>
    <row r="18" spans="2:18" x14ac:dyDescent="0.2">
      <c r="B18" s="126"/>
      <c r="C18" s="77"/>
      <c r="D18" s="79"/>
      <c r="E18" s="78" t="s">
        <v>15</v>
      </c>
      <c r="F18" s="86"/>
      <c r="G18" s="79"/>
      <c r="H18" s="79"/>
      <c r="I18" s="79"/>
      <c r="J18" s="80"/>
      <c r="K18" s="92"/>
      <c r="L18" s="237"/>
      <c r="M18" s="238"/>
      <c r="N18" s="238"/>
      <c r="O18" s="238"/>
      <c r="P18" s="128"/>
      <c r="Q18" s="117"/>
      <c r="R18" s="117"/>
    </row>
    <row r="19" spans="2:18" x14ac:dyDescent="0.2">
      <c r="B19" s="126"/>
      <c r="C19" s="77"/>
      <c r="D19" s="79"/>
      <c r="E19" s="78"/>
      <c r="F19" s="86"/>
      <c r="G19" s="89" t="s">
        <v>152</v>
      </c>
      <c r="H19" s="90"/>
      <c r="I19" s="90"/>
      <c r="J19" s="91" t="s">
        <v>174</v>
      </c>
      <c r="K19" s="92" t="s">
        <v>169</v>
      </c>
      <c r="L19" s="237"/>
      <c r="M19" s="237"/>
      <c r="N19" s="237"/>
      <c r="O19" s="238" t="s">
        <v>170</v>
      </c>
      <c r="P19" s="128"/>
      <c r="Q19" s="117"/>
      <c r="R19" s="117"/>
    </row>
    <row r="20" spans="2:18" x14ac:dyDescent="0.2">
      <c r="B20" s="126"/>
      <c r="C20" s="77"/>
      <c r="D20" s="79"/>
      <c r="E20" s="79"/>
      <c r="F20" s="79"/>
      <c r="G20" s="89" t="s">
        <v>153</v>
      </c>
      <c r="H20" s="90"/>
      <c r="I20" s="90"/>
      <c r="J20" s="91" t="s">
        <v>174</v>
      </c>
      <c r="K20" s="98" t="s">
        <v>169</v>
      </c>
      <c r="L20" s="239" t="s">
        <v>170</v>
      </c>
      <c r="M20" s="238" t="s">
        <v>170</v>
      </c>
      <c r="N20" s="238" t="s">
        <v>170</v>
      </c>
      <c r="O20" s="238" t="s">
        <v>170</v>
      </c>
      <c r="P20" s="128"/>
      <c r="Q20" s="117"/>
      <c r="R20" s="117"/>
    </row>
    <row r="21" spans="2:18" x14ac:dyDescent="0.2">
      <c r="B21" s="126"/>
      <c r="C21" s="77"/>
      <c r="D21" s="79"/>
      <c r="E21" s="79"/>
      <c r="F21" s="79"/>
      <c r="G21" s="95" t="s">
        <v>16</v>
      </c>
      <c r="H21" s="96"/>
      <c r="I21" s="96"/>
      <c r="J21" s="97" t="s">
        <v>174</v>
      </c>
      <c r="K21" s="98" t="s">
        <v>169</v>
      </c>
      <c r="L21" s="239" t="s">
        <v>170</v>
      </c>
      <c r="M21" s="238" t="s">
        <v>170</v>
      </c>
      <c r="N21" s="238" t="s">
        <v>170</v>
      </c>
      <c r="O21" s="238" t="s">
        <v>170</v>
      </c>
      <c r="P21" s="128"/>
      <c r="Q21" s="117"/>
      <c r="R21" s="117"/>
    </row>
    <row r="22" spans="2:18" x14ac:dyDescent="0.2">
      <c r="B22" s="126"/>
      <c r="C22" s="77"/>
      <c r="D22" s="79"/>
      <c r="E22" s="79"/>
      <c r="F22" s="79"/>
      <c r="G22" s="95" t="s">
        <v>154</v>
      </c>
      <c r="H22" s="96"/>
      <c r="I22" s="96"/>
      <c r="J22" s="97" t="s">
        <v>174</v>
      </c>
      <c r="K22" s="92" t="s">
        <v>169</v>
      </c>
      <c r="L22" s="237"/>
      <c r="M22" s="237"/>
      <c r="N22" s="237"/>
      <c r="O22" s="238" t="s">
        <v>170</v>
      </c>
      <c r="P22" s="128"/>
      <c r="Q22" s="117"/>
      <c r="R22" s="117"/>
    </row>
    <row r="23" spans="2:18" x14ac:dyDescent="0.2">
      <c r="B23" s="126"/>
      <c r="C23" s="77"/>
      <c r="D23" s="79"/>
      <c r="E23" s="79"/>
      <c r="F23" s="79"/>
      <c r="G23" s="99"/>
      <c r="H23" s="79"/>
      <c r="I23" s="79"/>
      <c r="J23" s="80"/>
      <c r="K23" s="92"/>
      <c r="L23" s="237"/>
      <c r="M23" s="238"/>
      <c r="N23" s="238"/>
      <c r="O23" s="238"/>
      <c r="P23" s="128"/>
      <c r="Q23" s="117"/>
      <c r="R23" s="117"/>
    </row>
    <row r="24" spans="2:18" x14ac:dyDescent="0.2">
      <c r="B24" s="126"/>
      <c r="C24" s="77"/>
      <c r="D24" s="100" t="s">
        <v>175</v>
      </c>
      <c r="E24" s="100"/>
      <c r="F24" s="79"/>
      <c r="G24" s="95"/>
      <c r="H24" s="95"/>
      <c r="I24" s="95"/>
      <c r="J24" s="97" t="s">
        <v>174</v>
      </c>
      <c r="K24" s="92" t="s">
        <v>176</v>
      </c>
      <c r="L24" s="237" t="s">
        <v>170</v>
      </c>
      <c r="M24" s="238" t="s">
        <v>170</v>
      </c>
      <c r="N24" s="238" t="s">
        <v>170</v>
      </c>
      <c r="O24" s="238" t="s">
        <v>170</v>
      </c>
      <c r="P24" s="128"/>
      <c r="Q24" s="117"/>
      <c r="R24" s="117"/>
    </row>
    <row r="25" spans="2:18" x14ac:dyDescent="0.2">
      <c r="B25" s="126"/>
      <c r="C25" s="77"/>
      <c r="D25" s="100"/>
      <c r="E25" s="100"/>
      <c r="F25" s="79"/>
      <c r="G25" s="79"/>
      <c r="H25" s="79"/>
      <c r="I25" s="79"/>
      <c r="J25" s="80"/>
      <c r="K25" s="92"/>
      <c r="L25" s="237"/>
      <c r="M25" s="238"/>
      <c r="N25" s="238"/>
      <c r="O25" s="238"/>
      <c r="P25" s="128"/>
      <c r="Q25" s="117"/>
      <c r="R25" s="117"/>
    </row>
    <row r="26" spans="2:18" x14ac:dyDescent="0.2">
      <c r="B26" s="126"/>
      <c r="C26" s="77"/>
      <c r="D26" s="100" t="s">
        <v>177</v>
      </c>
      <c r="E26" s="100"/>
      <c r="F26" s="79"/>
      <c r="G26" s="79"/>
      <c r="H26" s="79"/>
      <c r="I26" s="79"/>
      <c r="J26" s="80"/>
      <c r="K26" s="92"/>
      <c r="L26" s="237"/>
      <c r="M26" s="238"/>
      <c r="N26" s="238"/>
      <c r="O26" s="238"/>
      <c r="P26" s="128"/>
      <c r="Q26" s="117"/>
      <c r="R26" s="117"/>
    </row>
    <row r="27" spans="2:18" x14ac:dyDescent="0.2">
      <c r="B27" s="126"/>
      <c r="C27" s="77"/>
      <c r="D27" s="100"/>
      <c r="E27" s="100"/>
      <c r="F27" s="79"/>
      <c r="G27" s="95" t="s">
        <v>178</v>
      </c>
      <c r="H27" s="96"/>
      <c r="I27" s="96"/>
      <c r="J27" s="97" t="s">
        <v>174</v>
      </c>
      <c r="K27" s="92" t="s">
        <v>179</v>
      </c>
      <c r="L27" s="237" t="s">
        <v>170</v>
      </c>
      <c r="M27" s="238" t="s">
        <v>170</v>
      </c>
      <c r="N27" s="238" t="s">
        <v>170</v>
      </c>
      <c r="O27" s="238" t="s">
        <v>170</v>
      </c>
      <c r="P27" s="128"/>
      <c r="Q27" s="117"/>
      <c r="R27" s="117"/>
    </row>
    <row r="28" spans="2:18" x14ac:dyDescent="0.2">
      <c r="B28" s="126"/>
      <c r="C28" s="77"/>
      <c r="D28" s="100"/>
      <c r="E28" s="100"/>
      <c r="F28" s="79"/>
      <c r="G28" s="95" t="s">
        <v>180</v>
      </c>
      <c r="H28" s="96"/>
      <c r="I28" s="96"/>
      <c r="J28" s="97" t="s">
        <v>174</v>
      </c>
      <c r="K28" s="92" t="s">
        <v>181</v>
      </c>
      <c r="L28" s="237" t="s">
        <v>170</v>
      </c>
      <c r="M28" s="238" t="s">
        <v>170</v>
      </c>
      <c r="N28" s="238" t="s">
        <v>170</v>
      </c>
      <c r="O28" s="238" t="s">
        <v>170</v>
      </c>
      <c r="P28" s="128"/>
      <c r="Q28" s="117"/>
      <c r="R28" s="117"/>
    </row>
    <row r="29" spans="2:18" ht="15" customHeight="1" thickBot="1" x14ac:dyDescent="0.25">
      <c r="B29" s="126"/>
      <c r="C29" s="77"/>
      <c r="D29" s="100"/>
      <c r="E29" s="100"/>
      <c r="F29" s="79"/>
      <c r="G29" s="95" t="s">
        <v>182</v>
      </c>
      <c r="H29" s="96"/>
      <c r="I29" s="96"/>
      <c r="J29" s="97" t="s">
        <v>174</v>
      </c>
      <c r="K29" s="101" t="s">
        <v>183</v>
      </c>
      <c r="L29" s="240" t="s">
        <v>170</v>
      </c>
      <c r="M29" s="241" t="s">
        <v>170</v>
      </c>
      <c r="N29" s="241" t="s">
        <v>170</v>
      </c>
      <c r="O29" s="241" t="s">
        <v>170</v>
      </c>
      <c r="P29" s="128"/>
      <c r="Q29" s="117"/>
      <c r="R29" s="117"/>
    </row>
    <row r="30" spans="2:18" ht="15" thickBot="1" x14ac:dyDescent="0.25">
      <c r="B30" s="126"/>
      <c r="C30" s="77"/>
      <c r="D30" s="100"/>
      <c r="E30" s="100"/>
      <c r="F30" s="79"/>
      <c r="G30" s="79"/>
      <c r="H30" s="79"/>
      <c r="I30" s="79"/>
      <c r="J30" s="79"/>
      <c r="K30" s="102"/>
      <c r="L30" s="242"/>
      <c r="M30" s="242"/>
      <c r="N30" s="242"/>
      <c r="O30" s="243"/>
      <c r="P30" s="128"/>
      <c r="Q30" s="117"/>
      <c r="R30" s="117"/>
    </row>
    <row r="31" spans="2:18" ht="15" thickBot="1" x14ac:dyDescent="0.25">
      <c r="B31" s="126"/>
      <c r="C31" s="77"/>
      <c r="D31" s="104" t="s">
        <v>156</v>
      </c>
      <c r="E31" s="100"/>
      <c r="F31" s="79"/>
      <c r="G31" s="89"/>
      <c r="H31" s="90"/>
      <c r="I31" s="90"/>
      <c r="J31" s="91" t="s">
        <v>174</v>
      </c>
      <c r="K31" s="105" t="s">
        <v>169</v>
      </c>
      <c r="L31" s="244" t="s">
        <v>170</v>
      </c>
      <c r="M31" s="245" t="s">
        <v>170</v>
      </c>
      <c r="N31" s="245" t="s">
        <v>170</v>
      </c>
      <c r="O31" s="245" t="s">
        <v>170</v>
      </c>
      <c r="P31" s="128"/>
      <c r="Q31" s="117"/>
      <c r="R31" s="117"/>
    </row>
    <row r="32" spans="2:18" ht="15" thickBot="1" x14ac:dyDescent="0.25">
      <c r="B32" s="126"/>
      <c r="C32" s="77"/>
      <c r="D32" s="79"/>
      <c r="E32" s="79"/>
      <c r="F32" s="79"/>
      <c r="G32" s="79"/>
      <c r="H32" s="79"/>
      <c r="I32" s="79"/>
      <c r="J32" s="79"/>
      <c r="K32" s="106"/>
      <c r="L32" s="246"/>
      <c r="M32" s="242"/>
      <c r="N32" s="242"/>
      <c r="O32" s="243"/>
      <c r="P32" s="128"/>
      <c r="Q32" s="117"/>
      <c r="R32" s="117"/>
    </row>
    <row r="33" spans="2:18" ht="15" thickBot="1" x14ac:dyDescent="0.25">
      <c r="B33" s="126"/>
      <c r="C33" s="77"/>
      <c r="D33" s="104" t="s">
        <v>157</v>
      </c>
      <c r="E33" s="79"/>
      <c r="F33" s="79"/>
      <c r="G33" s="79"/>
      <c r="H33" s="79"/>
      <c r="I33" s="90"/>
      <c r="J33" s="91" t="s">
        <v>184</v>
      </c>
      <c r="K33" s="105" t="s">
        <v>185</v>
      </c>
      <c r="L33" s="244" t="s">
        <v>170</v>
      </c>
      <c r="M33" s="245" t="s">
        <v>170</v>
      </c>
      <c r="N33" s="245" t="s">
        <v>170</v>
      </c>
      <c r="O33" s="245"/>
      <c r="P33" s="128"/>
      <c r="Q33" s="117"/>
      <c r="R33" s="117"/>
    </row>
    <row r="34" spans="2:18" ht="15" thickBot="1" x14ac:dyDescent="0.25">
      <c r="B34" s="126"/>
      <c r="C34" s="107"/>
      <c r="D34" s="108"/>
      <c r="E34" s="108"/>
      <c r="F34" s="108"/>
      <c r="G34" s="109"/>
      <c r="H34" s="108"/>
      <c r="I34" s="108"/>
      <c r="J34" s="108"/>
      <c r="K34" s="102"/>
      <c r="L34" s="74"/>
      <c r="M34" s="74"/>
      <c r="N34" s="74"/>
      <c r="O34" s="110"/>
      <c r="P34" s="128"/>
      <c r="Q34" s="117"/>
      <c r="R34" s="117"/>
    </row>
    <row r="35" spans="2:18" ht="11.25" customHeight="1" x14ac:dyDescent="0.2">
      <c r="B35" s="129"/>
      <c r="C35" s="130"/>
      <c r="D35" s="130"/>
      <c r="E35" s="130"/>
      <c r="F35" s="130"/>
      <c r="G35" s="130"/>
      <c r="H35" s="130"/>
      <c r="I35" s="130"/>
      <c r="J35" s="130"/>
      <c r="K35" s="130"/>
      <c r="L35" s="131"/>
      <c r="M35" s="131"/>
      <c r="N35" s="131"/>
      <c r="O35" s="131"/>
      <c r="P35" s="132"/>
      <c r="Q35" s="117"/>
      <c r="R35" s="117"/>
    </row>
    <row r="36" spans="2:18" x14ac:dyDescent="0.2">
      <c r="B36" s="117"/>
      <c r="C36" s="117"/>
      <c r="D36" s="133"/>
      <c r="E36" s="133"/>
      <c r="F36" s="117"/>
      <c r="G36" s="117"/>
      <c r="H36" s="79"/>
      <c r="I36" s="79"/>
      <c r="J36" s="117"/>
      <c r="K36" s="117"/>
      <c r="L36" s="134"/>
      <c r="M36" s="134"/>
      <c r="N36" s="134"/>
      <c r="O36" s="134"/>
      <c r="P36" s="117"/>
      <c r="Q36" s="117"/>
      <c r="R36" s="117"/>
    </row>
    <row r="37" spans="2:18" ht="15" customHeight="1" x14ac:dyDescent="0.2">
      <c r="B37" s="135"/>
      <c r="C37" s="136"/>
      <c r="D37" s="309" t="s">
        <v>189</v>
      </c>
      <c r="E37" s="309"/>
      <c r="F37" s="309"/>
      <c r="G37" s="309"/>
      <c r="H37" s="309"/>
      <c r="I37" s="309"/>
      <c r="J37" s="137"/>
      <c r="K37" s="137"/>
      <c r="L37" s="137"/>
      <c r="M37" s="138"/>
      <c r="N37" s="138"/>
      <c r="O37" s="138"/>
      <c r="P37" s="139"/>
      <c r="Q37" s="117"/>
      <c r="R37" s="117"/>
    </row>
    <row r="38" spans="2:18" x14ac:dyDescent="0.2">
      <c r="B38" s="126"/>
      <c r="C38" s="79"/>
      <c r="D38" s="140"/>
      <c r="E38" s="140"/>
      <c r="F38" s="140"/>
      <c r="G38" s="140"/>
      <c r="H38" s="140"/>
      <c r="I38" s="140"/>
      <c r="J38" s="140"/>
      <c r="K38" s="140"/>
      <c r="L38" s="140"/>
      <c r="M38" s="103"/>
      <c r="N38" s="103"/>
      <c r="O38" s="103"/>
      <c r="P38" s="128"/>
      <c r="Q38" s="117"/>
      <c r="R38" s="117"/>
    </row>
    <row r="39" spans="2:18" x14ac:dyDescent="0.2">
      <c r="B39" s="126"/>
      <c r="C39" s="79"/>
      <c r="D39" s="79"/>
      <c r="E39" s="79"/>
      <c r="F39" s="79"/>
      <c r="G39" s="79"/>
      <c r="H39" s="79"/>
      <c r="I39" s="79"/>
      <c r="J39" s="79"/>
      <c r="K39" s="79"/>
      <c r="L39" s="103"/>
      <c r="M39" s="103"/>
      <c r="N39" s="103"/>
      <c r="O39" s="103"/>
      <c r="P39" s="128"/>
      <c r="Q39" s="117"/>
      <c r="R39" s="117"/>
    </row>
    <row r="40" spans="2:18" x14ac:dyDescent="0.2">
      <c r="B40" s="126"/>
      <c r="C40" s="79"/>
      <c r="D40" s="79"/>
      <c r="E40" s="79"/>
      <c r="F40" s="79"/>
      <c r="G40" s="79"/>
      <c r="H40" s="79"/>
      <c r="I40" s="79"/>
      <c r="J40" s="79"/>
      <c r="K40" s="79"/>
      <c r="L40" s="103"/>
      <c r="M40" s="103"/>
      <c r="N40" s="103"/>
      <c r="O40" s="103"/>
      <c r="P40" s="128"/>
      <c r="Q40" s="117"/>
      <c r="R40" s="117"/>
    </row>
    <row r="41" spans="2:18" x14ac:dyDescent="0.2">
      <c r="B41" s="141"/>
      <c r="C41" s="142"/>
      <c r="D41" s="142"/>
      <c r="E41" s="142"/>
      <c r="F41" s="142"/>
      <c r="G41" s="142"/>
      <c r="H41" s="142"/>
      <c r="I41" s="142"/>
      <c r="J41" s="142"/>
      <c r="K41" s="142"/>
      <c r="L41" s="143"/>
      <c r="M41" s="143"/>
      <c r="N41" s="143"/>
      <c r="O41" s="143"/>
      <c r="P41" s="144"/>
    </row>
    <row r="42" spans="2:18" x14ac:dyDescent="0.2">
      <c r="B42" s="141"/>
      <c r="C42" s="142"/>
      <c r="D42" s="142"/>
      <c r="E42" s="142"/>
      <c r="F42" s="142"/>
      <c r="G42" s="142"/>
      <c r="H42" s="142"/>
      <c r="I42" s="142"/>
      <c r="J42" s="142"/>
      <c r="K42" s="142"/>
      <c r="L42" s="143"/>
      <c r="M42" s="143"/>
      <c r="N42" s="143"/>
      <c r="O42" s="143"/>
      <c r="P42" s="144"/>
    </row>
    <row r="43" spans="2:18" x14ac:dyDescent="0.2">
      <c r="B43" s="145"/>
      <c r="C43" s="146"/>
      <c r="D43" s="146"/>
      <c r="E43" s="146"/>
      <c r="F43" s="146"/>
      <c r="G43" s="146"/>
      <c r="H43" s="146"/>
      <c r="I43" s="146"/>
      <c r="J43" s="146"/>
      <c r="K43" s="146"/>
      <c r="L43" s="147"/>
      <c r="M43" s="147"/>
      <c r="N43" s="147"/>
      <c r="O43" s="147"/>
      <c r="P43" s="148"/>
    </row>
  </sheetData>
  <mergeCells count="6">
    <mergeCell ref="D37:I37"/>
    <mergeCell ref="C6:I6"/>
    <mergeCell ref="J6:L6"/>
    <mergeCell ref="M6:O6"/>
    <mergeCell ref="C8:F8"/>
    <mergeCell ref="G8:H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24</vt:i4>
      </vt:variant>
    </vt:vector>
  </HeadingPairs>
  <TitlesOfParts>
    <vt:vector size="24" baseType="lpstr">
      <vt:lpstr>TAB00</vt:lpstr>
      <vt:lpstr>TAB A</vt:lpstr>
      <vt:lpstr>TAB B</vt:lpstr>
      <vt:lpstr>TAB1</vt:lpstr>
      <vt:lpstr>TAB2</vt:lpstr>
      <vt:lpstr>TAB3</vt:lpstr>
      <vt:lpstr>TAB4</vt:lpstr>
      <vt:lpstr>TAB4.1</vt:lpstr>
      <vt:lpstr>TAB4.2</vt:lpstr>
      <vt:lpstr>TAB4.3</vt:lpstr>
      <vt:lpstr>TAB4.4</vt:lpstr>
      <vt:lpstr>TAB4.5</vt:lpstr>
      <vt:lpstr>TAB5</vt:lpstr>
      <vt:lpstr>TAB5.1</vt:lpstr>
      <vt:lpstr>TAB5.2</vt:lpstr>
      <vt:lpstr>TAB5.3</vt:lpstr>
      <vt:lpstr>TAB5.4</vt:lpstr>
      <vt:lpstr>TAB5.5</vt:lpstr>
      <vt:lpstr>TAB6</vt:lpstr>
      <vt:lpstr>TAB7</vt:lpstr>
      <vt:lpstr>TAB7.1</vt:lpstr>
      <vt:lpstr>TAB7.2</vt:lpstr>
      <vt:lpstr>TAB7.3</vt:lpstr>
      <vt:lpstr>TAB7.4</vt:lpstr>
    </vt:vector>
  </TitlesOfParts>
  <Company>BDO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Nikolai Triffet</dc:creator>
  <cp:lastModifiedBy>Elise Bihain</cp:lastModifiedBy>
  <dcterms:created xsi:type="dcterms:W3CDTF">2017-02-08T09:31:52Z</dcterms:created>
  <dcterms:modified xsi:type="dcterms:W3CDTF">2017-03-30T11:12:34Z</dcterms:modified>
</cp:coreProperties>
</file>