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p-p-cont01\serveur\10 Tarification\104. Méthode de régulation tarifaire 2018-2022\1044. Méthodologie tarifaire 2018-2022\1044.5 Modèles de rapport\MDR pour consultation\"/>
    </mc:Choice>
  </mc:AlternateContent>
  <bookViews>
    <workbookView xWindow="0" yWindow="0" windowWidth="21885" windowHeight="12165"/>
  </bookViews>
  <sheets>
    <sheet name="TAB00" sheetId="1" r:id="rId1"/>
    <sheet name="TAB A" sheetId="34" r:id="rId2"/>
    <sheet name="TAB B" sheetId="35" r:id="rId3"/>
    <sheet name="TAB1" sheetId="2" r:id="rId4"/>
    <sheet name="TAB2.1" sheetId="3" r:id="rId5"/>
    <sheet name="TAB2.2" sheetId="31" r:id="rId6"/>
    <sheet name="TAB3" sheetId="15" r:id="rId7"/>
    <sheet name="TAB4" sheetId="29" r:id="rId8"/>
    <sheet name="TAB4.1" sheetId="19" r:id="rId9"/>
    <sheet name="TAB4.2" sheetId="21" r:id="rId10"/>
    <sheet name="TAB4.3" sheetId="22" r:id="rId11"/>
    <sheet name="TAB4.4" sheetId="23" r:id="rId12"/>
    <sheet name="TAB4.5" sheetId="24" r:id="rId13"/>
    <sheet name="TAB5" sheetId="30" r:id="rId14"/>
    <sheet name="TAB5.1" sheetId="20" r:id="rId15"/>
    <sheet name="TAB5.2" sheetId="28" r:id="rId16"/>
    <sheet name="TAB5.3" sheetId="26" r:id="rId17"/>
    <sheet name="TAB5.4" sheetId="27" r:id="rId18"/>
    <sheet name="TAB5.5" sheetId="25" r:id="rId19"/>
    <sheet name="TAB6.1" sheetId="16" r:id="rId20"/>
    <sheet name="TAB6.2" sheetId="32" r:id="rId21"/>
    <sheet name="TAB7" sheetId="33" r:id="rId22"/>
  </sheets>
  <definedNames>
    <definedName name="_xlnm._FilterDatabase" localSheetId="3" hidden="1">'TAB1'!#REF!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3" l="1"/>
  <c r="Q98" i="33" l="1"/>
  <c r="Q99" i="33" s="1"/>
  <c r="O98" i="33"/>
  <c r="O99" i="33" s="1"/>
  <c r="M98" i="33"/>
  <c r="M99" i="33" s="1"/>
  <c r="K98" i="33"/>
  <c r="K99" i="33" s="1"/>
  <c r="I98" i="33"/>
  <c r="I99" i="33" s="1"/>
  <c r="G98" i="33"/>
  <c r="G99" i="33" s="1"/>
  <c r="E98" i="33"/>
  <c r="E99" i="33" s="1"/>
  <c r="C98" i="33"/>
  <c r="C99" i="33" s="1"/>
  <c r="C81" i="33"/>
  <c r="Q80" i="33"/>
  <c r="Q81" i="33" s="1"/>
  <c r="O80" i="33"/>
  <c r="O81" i="33" s="1"/>
  <c r="M80" i="33"/>
  <c r="M81" i="33" s="1"/>
  <c r="K80" i="33"/>
  <c r="K81" i="33" s="1"/>
  <c r="I80" i="33"/>
  <c r="I81" i="33" s="1"/>
  <c r="G80" i="33"/>
  <c r="G81" i="33" s="1"/>
  <c r="E80" i="33"/>
  <c r="E81" i="33" s="1"/>
  <c r="C80" i="33"/>
  <c r="D84" i="33"/>
  <c r="F84" i="33"/>
  <c r="H84" i="33"/>
  <c r="J84" i="33"/>
  <c r="L84" i="33"/>
  <c r="N84" i="33"/>
  <c r="P84" i="33"/>
  <c r="B84" i="33"/>
  <c r="D66" i="33"/>
  <c r="F66" i="33"/>
  <c r="H66" i="33"/>
  <c r="J66" i="33"/>
  <c r="L66" i="33"/>
  <c r="N66" i="33"/>
  <c r="P66" i="33"/>
  <c r="B66" i="33"/>
  <c r="D48" i="33"/>
  <c r="F48" i="33"/>
  <c r="H48" i="33"/>
  <c r="J48" i="33"/>
  <c r="L48" i="33"/>
  <c r="N48" i="33"/>
  <c r="P48" i="33"/>
  <c r="B48" i="33"/>
  <c r="D30" i="33"/>
  <c r="F30" i="33"/>
  <c r="H30" i="33"/>
  <c r="J30" i="33"/>
  <c r="L30" i="33"/>
  <c r="N30" i="33"/>
  <c r="P30" i="33"/>
  <c r="B30" i="33"/>
  <c r="B15" i="32"/>
  <c r="B9" i="32"/>
  <c r="B8" i="32"/>
  <c r="I37" i="32"/>
  <c r="I36" i="32"/>
  <c r="F37" i="32"/>
  <c r="F36" i="32"/>
  <c r="C37" i="32"/>
  <c r="C36" i="32"/>
  <c r="I30" i="32"/>
  <c r="I29" i="32"/>
  <c r="F30" i="32"/>
  <c r="F29" i="32"/>
  <c r="C30" i="32"/>
  <c r="C29" i="32"/>
  <c r="I23" i="32"/>
  <c r="I22" i="32"/>
  <c r="C24" i="32"/>
  <c r="F24" i="32"/>
  <c r="F23" i="32"/>
  <c r="F22" i="32"/>
  <c r="C23" i="32"/>
  <c r="C22" i="32"/>
  <c r="I16" i="32"/>
  <c r="I15" i="32"/>
  <c r="F16" i="32"/>
  <c r="F15" i="32"/>
  <c r="C16" i="32"/>
  <c r="C15" i="32"/>
  <c r="D8" i="32"/>
  <c r="G8" i="32"/>
  <c r="J8" i="32"/>
  <c r="I9" i="32"/>
  <c r="I8" i="32"/>
  <c r="F9" i="32"/>
  <c r="F8" i="32"/>
  <c r="C9" i="32"/>
  <c r="C8" i="32"/>
  <c r="K53" i="15"/>
  <c r="G53" i="15"/>
  <c r="H37" i="32" l="1"/>
  <c r="H36" i="32"/>
  <c r="H30" i="32"/>
  <c r="H29" i="32"/>
  <c r="H23" i="32"/>
  <c r="H22" i="32"/>
  <c r="H16" i="32"/>
  <c r="H15" i="32"/>
  <c r="E37" i="32"/>
  <c r="E36" i="32"/>
  <c r="E30" i="32"/>
  <c r="E29" i="32"/>
  <c r="E23" i="32"/>
  <c r="E22" i="32"/>
  <c r="E16" i="32"/>
  <c r="E15" i="32"/>
  <c r="H9" i="32"/>
  <c r="H8" i="32"/>
  <c r="E9" i="32"/>
  <c r="E8" i="32"/>
  <c r="B37" i="32"/>
  <c r="B36" i="32"/>
  <c r="B30" i="32"/>
  <c r="B29" i="32"/>
  <c r="B23" i="32"/>
  <c r="B22" i="32"/>
  <c r="B16" i="32"/>
  <c r="A3" i="16"/>
  <c r="B8" i="16"/>
  <c r="C8" i="16"/>
  <c r="E8" i="16"/>
  <c r="F8" i="16"/>
  <c r="G8" i="16"/>
  <c r="H8" i="16"/>
  <c r="I8" i="16"/>
  <c r="J8" i="16" s="1"/>
  <c r="K8" i="16"/>
  <c r="M8" i="16" s="1"/>
  <c r="L8" i="16"/>
  <c r="N8" i="16"/>
  <c r="P8" i="16" s="1"/>
  <c r="O8" i="16"/>
  <c r="Q8" i="16"/>
  <c r="R8" i="16"/>
  <c r="S8" i="16"/>
  <c r="T8" i="16"/>
  <c r="U8" i="16"/>
  <c r="V8" i="16" s="1"/>
  <c r="W8" i="16"/>
  <c r="Y8" i="16" s="1"/>
  <c r="X8" i="16"/>
  <c r="B9" i="16"/>
  <c r="C9" i="16"/>
  <c r="E9" i="16"/>
  <c r="F9" i="16"/>
  <c r="G9" i="16"/>
  <c r="H9" i="16"/>
  <c r="I9" i="16"/>
  <c r="J9" i="16" s="1"/>
  <c r="K9" i="16"/>
  <c r="M9" i="16" s="1"/>
  <c r="L9" i="16"/>
  <c r="N9" i="16"/>
  <c r="O9" i="16"/>
  <c r="Q9" i="16"/>
  <c r="R9" i="16"/>
  <c r="S9" i="16"/>
  <c r="T9" i="16"/>
  <c r="U9" i="16"/>
  <c r="V9" i="16" s="1"/>
  <c r="W9" i="16"/>
  <c r="Y9" i="16" s="1"/>
  <c r="X9" i="16"/>
  <c r="G10" i="16"/>
  <c r="W10" i="16"/>
  <c r="B11" i="16"/>
  <c r="B10" i="16" s="1"/>
  <c r="B15" i="16" s="1"/>
  <c r="C11" i="16"/>
  <c r="E11" i="16"/>
  <c r="E10" i="16" s="1"/>
  <c r="E15" i="16" s="1"/>
  <c r="F11" i="16"/>
  <c r="F10" i="16" s="1"/>
  <c r="F15" i="16" s="1"/>
  <c r="G11" i="16"/>
  <c r="H11" i="16"/>
  <c r="H10" i="16" s="1"/>
  <c r="H15" i="16" s="1"/>
  <c r="I11" i="16"/>
  <c r="I10" i="16" s="1"/>
  <c r="I15" i="16" s="1"/>
  <c r="K11" i="16"/>
  <c r="M11" i="16" s="1"/>
  <c r="L11" i="16"/>
  <c r="L10" i="16" s="1"/>
  <c r="L15" i="16" s="1"/>
  <c r="N11" i="16"/>
  <c r="N10" i="16" s="1"/>
  <c r="N15" i="16" s="1"/>
  <c r="O11" i="16"/>
  <c r="O10" i="16" s="1"/>
  <c r="Q11" i="16"/>
  <c r="Q10" i="16" s="1"/>
  <c r="Q15" i="16" s="1"/>
  <c r="R11" i="16"/>
  <c r="R10" i="16" s="1"/>
  <c r="R15" i="16" s="1"/>
  <c r="S11" i="16"/>
  <c r="T11" i="16"/>
  <c r="T10" i="16" s="1"/>
  <c r="T15" i="16" s="1"/>
  <c r="U11" i="16"/>
  <c r="U10" i="16" s="1"/>
  <c r="U15" i="16" s="1"/>
  <c r="W11" i="16"/>
  <c r="Y11" i="16" s="1"/>
  <c r="X11" i="16"/>
  <c r="X10" i="16" s="1"/>
  <c r="X15" i="16" s="1"/>
  <c r="B12" i="16"/>
  <c r="C12" i="16"/>
  <c r="C10" i="16" s="1"/>
  <c r="E12" i="16"/>
  <c r="F12" i="16"/>
  <c r="G12" i="16"/>
  <c r="H12" i="16"/>
  <c r="I12" i="16"/>
  <c r="J12" i="16" s="1"/>
  <c r="K12" i="16"/>
  <c r="M12" i="16" s="1"/>
  <c r="L12" i="16"/>
  <c r="N12" i="16"/>
  <c r="P12" i="16" s="1"/>
  <c r="O12" i="16"/>
  <c r="Q12" i="16"/>
  <c r="R12" i="16"/>
  <c r="S12" i="16"/>
  <c r="S10" i="16" s="1"/>
  <c r="T12" i="16"/>
  <c r="U12" i="16"/>
  <c r="V12" i="16" s="1"/>
  <c r="W12" i="16"/>
  <c r="Y12" i="16" s="1"/>
  <c r="X12" i="16"/>
  <c r="B13" i="16"/>
  <c r="C13" i="16"/>
  <c r="E13" i="16"/>
  <c r="F13" i="16"/>
  <c r="G13" i="16"/>
  <c r="H13" i="16"/>
  <c r="I13" i="16"/>
  <c r="J13" i="16" s="1"/>
  <c r="K13" i="16"/>
  <c r="M13" i="16" s="1"/>
  <c r="L13" i="16"/>
  <c r="N13" i="16"/>
  <c r="O13" i="16"/>
  <c r="Q13" i="16"/>
  <c r="R13" i="16"/>
  <c r="S13" i="16"/>
  <c r="T13" i="16"/>
  <c r="U13" i="16"/>
  <c r="V13" i="16" s="1"/>
  <c r="W13" i="16"/>
  <c r="Y13" i="16" s="1"/>
  <c r="X13" i="16"/>
  <c r="B14" i="16"/>
  <c r="C14" i="16"/>
  <c r="E14" i="16"/>
  <c r="F14" i="16"/>
  <c r="G14" i="16"/>
  <c r="H14" i="16"/>
  <c r="I14" i="16"/>
  <c r="J14" i="16"/>
  <c r="K14" i="16"/>
  <c r="M14" i="16" s="1"/>
  <c r="L14" i="16"/>
  <c r="N14" i="16"/>
  <c r="O14" i="16"/>
  <c r="Q14" i="16"/>
  <c r="R14" i="16"/>
  <c r="S14" i="16"/>
  <c r="T14" i="16"/>
  <c r="U14" i="16"/>
  <c r="V14" i="16"/>
  <c r="W14" i="16"/>
  <c r="Y14" i="16" s="1"/>
  <c r="X14" i="16"/>
  <c r="G15" i="16"/>
  <c r="W15" i="16"/>
  <c r="B20" i="16"/>
  <c r="E20" i="16"/>
  <c r="H20" i="16"/>
  <c r="K20" i="16"/>
  <c r="N20" i="16"/>
  <c r="Q20" i="16"/>
  <c r="T20" i="16"/>
  <c r="W20" i="16"/>
  <c r="B21" i="16"/>
  <c r="E21" i="16"/>
  <c r="H21" i="16"/>
  <c r="K21" i="16"/>
  <c r="N21" i="16"/>
  <c r="Q21" i="16"/>
  <c r="T21" i="16"/>
  <c r="W21" i="16"/>
  <c r="B23" i="16"/>
  <c r="B22" i="16" s="1"/>
  <c r="B27" i="16" s="1"/>
  <c r="E23" i="16"/>
  <c r="E22" i="16" s="1"/>
  <c r="E27" i="16" s="1"/>
  <c r="H23" i="16"/>
  <c r="H22" i="16" s="1"/>
  <c r="H27" i="16" s="1"/>
  <c r="K23" i="16"/>
  <c r="N23" i="16"/>
  <c r="N22" i="16" s="1"/>
  <c r="N27" i="16" s="1"/>
  <c r="Q23" i="16"/>
  <c r="Q22" i="16" s="1"/>
  <c r="Q27" i="16" s="1"/>
  <c r="T23" i="16"/>
  <c r="T22" i="16" s="1"/>
  <c r="T27" i="16" s="1"/>
  <c r="W23" i="16"/>
  <c r="B24" i="16"/>
  <c r="E24" i="16"/>
  <c r="H24" i="16"/>
  <c r="K24" i="16"/>
  <c r="N24" i="16"/>
  <c r="Q24" i="16"/>
  <c r="T24" i="16"/>
  <c r="W24" i="16"/>
  <c r="B25" i="16"/>
  <c r="E25" i="16"/>
  <c r="H25" i="16"/>
  <c r="K25" i="16"/>
  <c r="N25" i="16"/>
  <c r="Q25" i="16"/>
  <c r="T25" i="16"/>
  <c r="W25" i="16"/>
  <c r="B26" i="16"/>
  <c r="E26" i="16"/>
  <c r="H26" i="16"/>
  <c r="K26" i="16"/>
  <c r="N26" i="16"/>
  <c r="Q26" i="16"/>
  <c r="T26" i="16"/>
  <c r="W26" i="16"/>
  <c r="B32" i="16"/>
  <c r="E32" i="16"/>
  <c r="H32" i="16"/>
  <c r="K32" i="16"/>
  <c r="N32" i="16"/>
  <c r="Q32" i="16"/>
  <c r="T32" i="16"/>
  <c r="W32" i="16"/>
  <c r="B33" i="16"/>
  <c r="E33" i="16"/>
  <c r="H33" i="16"/>
  <c r="K33" i="16"/>
  <c r="N33" i="16"/>
  <c r="Q33" i="16"/>
  <c r="T33" i="16"/>
  <c r="W33" i="16"/>
  <c r="W34" i="16"/>
  <c r="W39" i="16" s="1"/>
  <c r="B35" i="16"/>
  <c r="B34" i="16" s="1"/>
  <c r="B39" i="16" s="1"/>
  <c r="E35" i="16"/>
  <c r="E34" i="16" s="1"/>
  <c r="E39" i="16" s="1"/>
  <c r="H35" i="16"/>
  <c r="H34" i="16" s="1"/>
  <c r="H39" i="16" s="1"/>
  <c r="K35" i="16"/>
  <c r="N35" i="16"/>
  <c r="N34" i="16" s="1"/>
  <c r="N39" i="16" s="1"/>
  <c r="Q35" i="16"/>
  <c r="Q34" i="16" s="1"/>
  <c r="Q39" i="16" s="1"/>
  <c r="T35" i="16"/>
  <c r="T34" i="16" s="1"/>
  <c r="T39" i="16" s="1"/>
  <c r="W35" i="16"/>
  <c r="B36" i="16"/>
  <c r="E36" i="16"/>
  <c r="H36" i="16"/>
  <c r="K36" i="16"/>
  <c r="N36" i="16"/>
  <c r="Q36" i="16"/>
  <c r="T36" i="16"/>
  <c r="W36" i="16"/>
  <c r="B37" i="16"/>
  <c r="E37" i="16"/>
  <c r="H37" i="16"/>
  <c r="K37" i="16"/>
  <c r="N37" i="16"/>
  <c r="Q37" i="16"/>
  <c r="T37" i="16"/>
  <c r="W37" i="16"/>
  <c r="B38" i="16"/>
  <c r="E38" i="16"/>
  <c r="H38" i="16"/>
  <c r="K38" i="16"/>
  <c r="N38" i="16"/>
  <c r="Q38" i="16"/>
  <c r="T38" i="16"/>
  <c r="W38" i="16"/>
  <c r="B44" i="16"/>
  <c r="E44" i="16"/>
  <c r="H44" i="16"/>
  <c r="K44" i="16"/>
  <c r="N44" i="16"/>
  <c r="Q44" i="16"/>
  <c r="T44" i="16"/>
  <c r="W44" i="16"/>
  <c r="B45" i="16"/>
  <c r="E45" i="16"/>
  <c r="H45" i="16"/>
  <c r="K45" i="16"/>
  <c r="N45" i="16"/>
  <c r="Q45" i="16"/>
  <c r="T45" i="16"/>
  <c r="W45" i="16"/>
  <c r="B47" i="16"/>
  <c r="B46" i="16" s="1"/>
  <c r="B51" i="16" s="1"/>
  <c r="E47" i="16"/>
  <c r="H47" i="16"/>
  <c r="K47" i="16"/>
  <c r="N47" i="16"/>
  <c r="Q47" i="16"/>
  <c r="Q46" i="16" s="1"/>
  <c r="Q51" i="16" s="1"/>
  <c r="T47" i="16"/>
  <c r="W47" i="16"/>
  <c r="B48" i="16"/>
  <c r="E48" i="16"/>
  <c r="H48" i="16"/>
  <c r="K48" i="16"/>
  <c r="N48" i="16"/>
  <c r="Q48" i="16"/>
  <c r="T48" i="16"/>
  <c r="W48" i="16"/>
  <c r="W46" i="16" s="1"/>
  <c r="W51" i="16" s="1"/>
  <c r="B49" i="16"/>
  <c r="E49" i="16"/>
  <c r="H49" i="16"/>
  <c r="K49" i="16"/>
  <c r="N49" i="16"/>
  <c r="Q49" i="16"/>
  <c r="T49" i="16"/>
  <c r="W49" i="16"/>
  <c r="B50" i="16"/>
  <c r="E50" i="16"/>
  <c r="H50" i="16"/>
  <c r="K50" i="16"/>
  <c r="N50" i="16"/>
  <c r="Q50" i="16"/>
  <c r="T50" i="16"/>
  <c r="W50" i="16"/>
  <c r="B56" i="16"/>
  <c r="E56" i="16"/>
  <c r="H56" i="16"/>
  <c r="K56" i="16"/>
  <c r="N56" i="16"/>
  <c r="Q56" i="16"/>
  <c r="T56" i="16"/>
  <c r="W56" i="16"/>
  <c r="B57" i="16"/>
  <c r="E57" i="16"/>
  <c r="H57" i="16"/>
  <c r="K57" i="16"/>
  <c r="N57" i="16"/>
  <c r="Q57" i="16"/>
  <c r="T57" i="16"/>
  <c r="W57" i="16"/>
  <c r="B59" i="16"/>
  <c r="B58" i="16" s="1"/>
  <c r="B63" i="16" s="1"/>
  <c r="E59" i="16"/>
  <c r="E58" i="16" s="1"/>
  <c r="E63" i="16" s="1"/>
  <c r="H59" i="16"/>
  <c r="K59" i="16"/>
  <c r="N59" i="16"/>
  <c r="N58" i="16" s="1"/>
  <c r="N63" i="16" s="1"/>
  <c r="Q59" i="16"/>
  <c r="Q58" i="16" s="1"/>
  <c r="Q63" i="16" s="1"/>
  <c r="T59" i="16"/>
  <c r="W59" i="16"/>
  <c r="W58" i="16" s="1"/>
  <c r="W63" i="16" s="1"/>
  <c r="B60" i="16"/>
  <c r="E60" i="16"/>
  <c r="H60" i="16"/>
  <c r="K60" i="16"/>
  <c r="N60" i="16"/>
  <c r="Q60" i="16"/>
  <c r="T60" i="16"/>
  <c r="W60" i="16"/>
  <c r="B61" i="16"/>
  <c r="E61" i="16"/>
  <c r="H61" i="16"/>
  <c r="K61" i="16"/>
  <c r="N61" i="16"/>
  <c r="Q61" i="16"/>
  <c r="T61" i="16"/>
  <c r="W61" i="16"/>
  <c r="B62" i="16"/>
  <c r="E62" i="16"/>
  <c r="H62" i="16"/>
  <c r="K62" i="16"/>
  <c r="N62" i="16"/>
  <c r="Q62" i="16"/>
  <c r="T62" i="16"/>
  <c r="W62" i="16"/>
  <c r="G8" i="25"/>
  <c r="G8" i="27"/>
  <c r="G8" i="26"/>
  <c r="G8" i="28"/>
  <c r="G52" i="30"/>
  <c r="G51" i="30"/>
  <c r="D52" i="30"/>
  <c r="D51" i="30"/>
  <c r="F52" i="30"/>
  <c r="H52" i="30" s="1"/>
  <c r="F51" i="30"/>
  <c r="H51" i="30" s="1"/>
  <c r="C52" i="30"/>
  <c r="C51" i="30"/>
  <c r="F42" i="30"/>
  <c r="G42" i="30"/>
  <c r="G41" i="30"/>
  <c r="D42" i="30"/>
  <c r="D41" i="30"/>
  <c r="F41" i="30"/>
  <c r="C42" i="30"/>
  <c r="C41" i="30"/>
  <c r="E41" i="30" s="1"/>
  <c r="H50" i="30"/>
  <c r="H49" i="30"/>
  <c r="H48" i="30" s="1"/>
  <c r="E50" i="30"/>
  <c r="E49" i="30"/>
  <c r="E48" i="30" s="1"/>
  <c r="E53" i="30" s="1"/>
  <c r="H40" i="30"/>
  <c r="H39" i="30"/>
  <c r="H38" i="30" s="1"/>
  <c r="H43" i="30" s="1"/>
  <c r="E40" i="30"/>
  <c r="E39" i="30"/>
  <c r="E38" i="30"/>
  <c r="E43" i="30" s="1"/>
  <c r="H20" i="30"/>
  <c r="H30" i="30"/>
  <c r="H29" i="30"/>
  <c r="H28" i="30" s="1"/>
  <c r="H33" i="30" s="1"/>
  <c r="E30" i="30"/>
  <c r="E29" i="30"/>
  <c r="E28" i="30"/>
  <c r="E33" i="30" s="1"/>
  <c r="G32" i="30"/>
  <c r="G31" i="30"/>
  <c r="D32" i="30"/>
  <c r="D31" i="30"/>
  <c r="F32" i="30"/>
  <c r="H32" i="30" s="1"/>
  <c r="C32" i="30"/>
  <c r="E32" i="30" s="1"/>
  <c r="F31" i="30"/>
  <c r="H31" i="30" s="1"/>
  <c r="C31" i="30"/>
  <c r="E31" i="30" s="1"/>
  <c r="G22" i="30"/>
  <c r="G21" i="30"/>
  <c r="F22" i="30"/>
  <c r="H22" i="30" s="1"/>
  <c r="F21" i="30"/>
  <c r="H21" i="30" s="1"/>
  <c r="D22" i="30"/>
  <c r="D21" i="30"/>
  <c r="C22" i="30"/>
  <c r="C21" i="30"/>
  <c r="E21" i="30" s="1"/>
  <c r="G12" i="30"/>
  <c r="G11" i="30"/>
  <c r="D12" i="30"/>
  <c r="D11" i="30"/>
  <c r="C9" i="30"/>
  <c r="F12" i="30"/>
  <c r="F11" i="30"/>
  <c r="C12" i="30"/>
  <c r="C11" i="30"/>
  <c r="O54" i="15"/>
  <c r="M54" i="15"/>
  <c r="K54" i="15"/>
  <c r="I54" i="15"/>
  <c r="G54" i="15"/>
  <c r="O49" i="15"/>
  <c r="M49" i="15"/>
  <c r="K49" i="15"/>
  <c r="I49" i="15"/>
  <c r="G49" i="15"/>
  <c r="F38" i="31"/>
  <c r="D38" i="31"/>
  <c r="B38" i="31" s="1"/>
  <c r="C38" i="31" s="1"/>
  <c r="B37" i="31"/>
  <c r="B36" i="31"/>
  <c r="C36" i="31" s="1"/>
  <c r="F31" i="31"/>
  <c r="B30" i="31"/>
  <c r="B29" i="31"/>
  <c r="F24" i="31"/>
  <c r="G23" i="31"/>
  <c r="B23" i="31"/>
  <c r="G22" i="31"/>
  <c r="B22" i="31"/>
  <c r="F17" i="31"/>
  <c r="G16" i="31"/>
  <c r="B16" i="31"/>
  <c r="G15" i="31"/>
  <c r="B15" i="31"/>
  <c r="B9" i="31"/>
  <c r="B8" i="31"/>
  <c r="H53" i="30" l="1"/>
  <c r="B32" i="30"/>
  <c r="C15" i="16"/>
  <c r="S15" i="16"/>
  <c r="O15" i="16"/>
  <c r="T58" i="16"/>
  <c r="T63" i="16" s="1"/>
  <c r="M10" i="16"/>
  <c r="M15" i="16" s="1"/>
  <c r="K58" i="16"/>
  <c r="K63" i="16" s="1"/>
  <c r="N46" i="16"/>
  <c r="N51" i="16" s="1"/>
  <c r="E46" i="16"/>
  <c r="E51" i="16" s="1"/>
  <c r="K34" i="16"/>
  <c r="P14" i="16"/>
  <c r="D13" i="16"/>
  <c r="Y10" i="16"/>
  <c r="K10" i="16"/>
  <c r="K15" i="16" s="1"/>
  <c r="D9" i="16"/>
  <c r="J15" i="16"/>
  <c r="K46" i="16"/>
  <c r="K51" i="16" s="1"/>
  <c r="K22" i="16"/>
  <c r="K27" i="16" s="1"/>
  <c r="D14" i="16"/>
  <c r="D12" i="16"/>
  <c r="Y15" i="16"/>
  <c r="D8" i="16"/>
  <c r="D15" i="16" s="1"/>
  <c r="H58" i="16"/>
  <c r="H63" i="16" s="1"/>
  <c r="H46" i="16"/>
  <c r="H51" i="16" s="1"/>
  <c r="T46" i="16"/>
  <c r="T51" i="16" s="1"/>
  <c r="K39" i="16"/>
  <c r="W27" i="16"/>
  <c r="W22" i="16"/>
  <c r="P13" i="16"/>
  <c r="P9" i="16"/>
  <c r="P11" i="16"/>
  <c r="D11" i="16"/>
  <c r="D10" i="16" s="1"/>
  <c r="V11" i="16"/>
  <c r="V10" i="16" s="1"/>
  <c r="V15" i="16" s="1"/>
  <c r="J11" i="16"/>
  <c r="J10" i="16" s="1"/>
  <c r="E51" i="30"/>
  <c r="E52" i="30"/>
  <c r="B52" i="30" s="1"/>
  <c r="H42" i="30"/>
  <c r="H41" i="30"/>
  <c r="E42" i="30"/>
  <c r="E22" i="30"/>
  <c r="B22" i="30" s="1"/>
  <c r="H11" i="30"/>
  <c r="H12" i="30"/>
  <c r="E12" i="30"/>
  <c r="C37" i="31"/>
  <c r="G38" i="31"/>
  <c r="E36" i="31"/>
  <c r="E37" i="31"/>
  <c r="G36" i="31"/>
  <c r="G37" i="31"/>
  <c r="E38" i="31"/>
  <c r="D31" i="31"/>
  <c r="E29" i="31"/>
  <c r="E30" i="31"/>
  <c r="G29" i="31"/>
  <c r="G30" i="31"/>
  <c r="E22" i="31"/>
  <c r="E23" i="31"/>
  <c r="D24" i="31"/>
  <c r="E15" i="31"/>
  <c r="E16" i="31"/>
  <c r="D17" i="31"/>
  <c r="B42" i="30" l="1"/>
  <c r="P15" i="16"/>
  <c r="P10" i="16"/>
  <c r="B12" i="30"/>
  <c r="H10" i="30"/>
  <c r="B31" i="31"/>
  <c r="B24" i="31"/>
  <c r="E24" i="31" s="1"/>
  <c r="B17" i="31"/>
  <c r="E17" i="31"/>
  <c r="C31" i="31" l="1"/>
  <c r="C29" i="31"/>
  <c r="C30" i="31"/>
  <c r="G31" i="31"/>
  <c r="E31" i="31"/>
  <c r="C24" i="31"/>
  <c r="C23" i="31"/>
  <c r="C22" i="31"/>
  <c r="G24" i="31"/>
  <c r="C17" i="31"/>
  <c r="C16" i="31"/>
  <c r="C15" i="31"/>
  <c r="G17" i="31"/>
  <c r="S97" i="33" l="1"/>
  <c r="S79" i="33"/>
  <c r="S61" i="33"/>
  <c r="R70" i="29"/>
  <c r="R69" i="29"/>
  <c r="R71" i="29"/>
  <c r="R72" i="29"/>
  <c r="L75" i="29"/>
  <c r="L70" i="29"/>
  <c r="L71" i="29"/>
  <c r="S30" i="33"/>
  <c r="S48" i="33" s="1"/>
  <c r="S66" i="33" s="1"/>
  <c r="S84" i="33" s="1"/>
  <c r="S13" i="33"/>
  <c r="S14" i="33" s="1"/>
  <c r="P12" i="33"/>
  <c r="N12" i="33"/>
  <c r="L12" i="33"/>
  <c r="J12" i="33"/>
  <c r="H12" i="33"/>
  <c r="F12" i="33"/>
  <c r="D12" i="33"/>
  <c r="B12" i="33"/>
  <c r="A3" i="33"/>
  <c r="F16" i="29"/>
  <c r="C10" i="29"/>
  <c r="S31" i="33" l="1"/>
  <c r="S49" i="33" s="1"/>
  <c r="S67" i="33" s="1"/>
  <c r="S85" i="33" s="1"/>
  <c r="S15" i="33"/>
  <c r="S32" i="33"/>
  <c r="S50" i="33" s="1"/>
  <c r="S68" i="33" s="1"/>
  <c r="S86" i="33" s="1"/>
  <c r="S16" i="33" l="1"/>
  <c r="N15" i="33"/>
  <c r="O15" i="33" s="1"/>
  <c r="S33" i="33"/>
  <c r="S51" i="33" l="1"/>
  <c r="S17" i="33"/>
  <c r="N16" i="33"/>
  <c r="O16" i="33" s="1"/>
  <c r="D16" i="33"/>
  <c r="E16" i="33" s="1"/>
  <c r="S34" i="33"/>
  <c r="B16" i="33"/>
  <c r="C16" i="33" s="1"/>
  <c r="S18" i="33" l="1"/>
  <c r="N17" i="33"/>
  <c r="O17" i="33" s="1"/>
  <c r="O14" i="33" s="1"/>
  <c r="S35" i="33"/>
  <c r="B17" i="33"/>
  <c r="C17" i="33" s="1"/>
  <c r="C14" i="33" s="1"/>
  <c r="D17" i="33"/>
  <c r="E17" i="33" s="1"/>
  <c r="E14" i="33" s="1"/>
  <c r="S52" i="33"/>
  <c r="S69" i="33"/>
  <c r="S70" i="33" l="1"/>
  <c r="S53" i="33"/>
  <c r="S87" i="33"/>
  <c r="S19" i="33"/>
  <c r="J18" i="33"/>
  <c r="K18" i="33" s="1"/>
  <c r="B18" i="33"/>
  <c r="C18" i="33" s="1"/>
  <c r="S36" i="33"/>
  <c r="P18" i="33"/>
  <c r="Q18" i="33" s="1"/>
  <c r="L18" i="33"/>
  <c r="M18" i="33" s="1"/>
  <c r="H18" i="33"/>
  <c r="I18" i="33" s="1"/>
  <c r="D18" i="33"/>
  <c r="E18" i="33" s="1"/>
  <c r="N18" i="33"/>
  <c r="O18" i="33" s="1"/>
  <c r="F18" i="33"/>
  <c r="G18" i="33" s="1"/>
  <c r="S88" i="33" l="1"/>
  <c r="S20" i="33"/>
  <c r="S37" i="33"/>
  <c r="S55" i="33" s="1"/>
  <c r="S73" i="33" s="1"/>
  <c r="S91" i="33" s="1"/>
  <c r="S71" i="33"/>
  <c r="S54" i="33"/>
  <c r="P87" i="33"/>
  <c r="Q87" i="33" s="1"/>
  <c r="P88" i="33" l="1"/>
  <c r="Q88" i="33" s="1"/>
  <c r="L88" i="33"/>
  <c r="M88" i="33" s="1"/>
  <c r="S21" i="33"/>
  <c r="P20" i="33"/>
  <c r="Q20" i="33" s="1"/>
  <c r="L20" i="33"/>
  <c r="M20" i="33" s="1"/>
  <c r="D20" i="33"/>
  <c r="E20" i="33" s="1"/>
  <c r="N20" i="33"/>
  <c r="O20" i="33" s="1"/>
  <c r="F20" i="33"/>
  <c r="G20" i="33" s="1"/>
  <c r="J20" i="33"/>
  <c r="K20" i="33" s="1"/>
  <c r="B20" i="33"/>
  <c r="C20" i="33" s="1"/>
  <c r="H20" i="33"/>
  <c r="I20" i="33" s="1"/>
  <c r="S38" i="33"/>
  <c r="S72" i="33"/>
  <c r="S89" i="33"/>
  <c r="P89" i="33" l="1"/>
  <c r="Q89" i="33" s="1"/>
  <c r="Q86" i="33" s="1"/>
  <c r="L89" i="33"/>
  <c r="M89" i="33" s="1"/>
  <c r="M86" i="33" s="1"/>
  <c r="S56" i="33"/>
  <c r="S90" i="33"/>
  <c r="S22" i="33"/>
  <c r="N21" i="33"/>
  <c r="F21" i="33"/>
  <c r="H21" i="33"/>
  <c r="P21" i="33"/>
  <c r="L21" i="33"/>
  <c r="D21" i="33"/>
  <c r="B21" i="33"/>
  <c r="J21" i="33"/>
  <c r="S39" i="33"/>
  <c r="G21" i="33" l="1"/>
  <c r="M21" i="33"/>
  <c r="P90" i="33"/>
  <c r="Q90" i="33" s="1"/>
  <c r="C21" i="33"/>
  <c r="I21" i="33"/>
  <c r="S74" i="33"/>
  <c r="E21" i="33"/>
  <c r="S57" i="33"/>
  <c r="O21" i="33"/>
  <c r="K21" i="33"/>
  <c r="Q21" i="33"/>
  <c r="S23" i="33"/>
  <c r="H22" i="33"/>
  <c r="I22" i="33" s="1"/>
  <c r="S40" i="33"/>
  <c r="J22" i="33"/>
  <c r="K22" i="33" s="1"/>
  <c r="N22" i="33"/>
  <c r="O22" i="33" s="1"/>
  <c r="F22" i="33"/>
  <c r="G22" i="33" s="1"/>
  <c r="P22" i="33"/>
  <c r="Q22" i="33" s="1"/>
  <c r="L22" i="33"/>
  <c r="M22" i="33" s="1"/>
  <c r="D22" i="33"/>
  <c r="E22" i="33" s="1"/>
  <c r="B22" i="33"/>
  <c r="C22" i="33" s="1"/>
  <c r="K19" i="33" l="1"/>
  <c r="E19" i="33"/>
  <c r="C19" i="33"/>
  <c r="S58" i="33"/>
  <c r="Q19" i="33"/>
  <c r="O19" i="33"/>
  <c r="S75" i="33"/>
  <c r="I19" i="33"/>
  <c r="M19" i="33"/>
  <c r="G19" i="33"/>
  <c r="S24" i="33"/>
  <c r="J23" i="33"/>
  <c r="K23" i="33" s="1"/>
  <c r="B23" i="33"/>
  <c r="C23" i="33" s="1"/>
  <c r="P23" i="33"/>
  <c r="Q23" i="33" s="1"/>
  <c r="L23" i="33"/>
  <c r="M23" i="33" s="1"/>
  <c r="H23" i="33"/>
  <c r="I23" i="33" s="1"/>
  <c r="S41" i="33"/>
  <c r="D23" i="33"/>
  <c r="E23" i="33" s="1"/>
  <c r="E24" i="33" s="1"/>
  <c r="F23" i="33"/>
  <c r="G23" i="33" s="1"/>
  <c r="N23" i="33"/>
  <c r="O23" i="33" s="1"/>
  <c r="S92" i="33"/>
  <c r="C26" i="33" l="1"/>
  <c r="C27" i="33" s="1"/>
  <c r="E26" i="33"/>
  <c r="E27" i="33" s="1"/>
  <c r="E43" i="33"/>
  <c r="O24" i="33"/>
  <c r="S93" i="33"/>
  <c r="S76" i="33"/>
  <c r="T25" i="33"/>
  <c r="S42" i="33"/>
  <c r="S60" i="33" s="1"/>
  <c r="S78" i="33" s="1"/>
  <c r="S96" i="33" s="1"/>
  <c r="S59" i="33"/>
  <c r="O26" i="33" l="1"/>
  <c r="O27" i="33" s="1"/>
  <c r="O43" i="33"/>
  <c r="C43" i="33"/>
  <c r="L93" i="33"/>
  <c r="M93" i="33" s="1"/>
  <c r="S29" i="33"/>
  <c r="S47" i="33" s="1"/>
  <c r="S65" i="33" s="1"/>
  <c r="S83" i="33" s="1"/>
  <c r="S43" i="33"/>
  <c r="S64" i="33" s="1"/>
  <c r="S82" i="33" s="1"/>
  <c r="S77" i="33"/>
  <c r="S94" i="33"/>
  <c r="S95" i="33" l="1"/>
  <c r="F10" i="31" l="1"/>
  <c r="D10" i="31" s="1"/>
  <c r="B10" i="31" s="1"/>
  <c r="B13" i="32"/>
  <c r="B20" i="32" s="1"/>
  <c r="B27" i="32" s="1"/>
  <c r="B34" i="32" s="1"/>
  <c r="H6" i="32"/>
  <c r="H13" i="32" s="1"/>
  <c r="H20" i="32" s="1"/>
  <c r="H27" i="32" s="1"/>
  <c r="H34" i="32" s="1"/>
  <c r="E6" i="32"/>
  <c r="E13" i="32" s="1"/>
  <c r="E20" i="32" s="1"/>
  <c r="E27" i="32" s="1"/>
  <c r="E34" i="32" s="1"/>
  <c r="A3" i="32"/>
  <c r="A3" i="31"/>
  <c r="B68" i="3"/>
  <c r="B55" i="3"/>
  <c r="B16" i="3"/>
  <c r="B42" i="3"/>
  <c r="B29" i="3"/>
  <c r="G35" i="31"/>
  <c r="F35" i="31"/>
  <c r="G28" i="31"/>
  <c r="F28" i="31"/>
  <c r="G21" i="31"/>
  <c r="F21" i="31"/>
  <c r="G14" i="31"/>
  <c r="F14" i="31"/>
  <c r="B17" i="32" l="1"/>
  <c r="B24" i="32"/>
  <c r="H31" i="32"/>
  <c r="E24" i="32"/>
  <c r="E38" i="32"/>
  <c r="H38" i="32"/>
  <c r="E17" i="32"/>
  <c r="H24" i="32"/>
  <c r="E31" i="32"/>
  <c r="B31" i="32"/>
  <c r="H17" i="32"/>
  <c r="H10" i="32"/>
  <c r="E10" i="32"/>
  <c r="B10" i="32"/>
  <c r="B41" i="3"/>
  <c r="C10" i="31"/>
  <c r="B15" i="3"/>
  <c r="B28" i="3"/>
  <c r="B67" i="3"/>
  <c r="B54" i="3"/>
  <c r="C9" i="31"/>
  <c r="E8" i="31"/>
  <c r="E10" i="31"/>
  <c r="C8" i="31"/>
  <c r="G8" i="31"/>
  <c r="G10" i="31"/>
  <c r="G9" i="31" l="1"/>
  <c r="B38" i="32"/>
  <c r="E9" i="31"/>
  <c r="F19" i="30"/>
  <c r="H19" i="30" s="1"/>
  <c r="H18" i="30" s="1"/>
  <c r="H23" i="30" s="1"/>
  <c r="C19" i="30"/>
  <c r="F29" i="30"/>
  <c r="C29" i="30"/>
  <c r="C39" i="30"/>
  <c r="F39" i="30"/>
  <c r="F49" i="30"/>
  <c r="C49" i="30"/>
  <c r="G49" i="30"/>
  <c r="D49" i="30"/>
  <c r="G39" i="30"/>
  <c r="D39" i="30"/>
  <c r="G29" i="30"/>
  <c r="D29" i="30"/>
  <c r="G19" i="30"/>
  <c r="D19" i="30"/>
  <c r="J37" i="32"/>
  <c r="B50" i="30"/>
  <c r="H47" i="30"/>
  <c r="G47" i="30"/>
  <c r="F47" i="30"/>
  <c r="B40" i="30"/>
  <c r="H37" i="30"/>
  <c r="G37" i="30"/>
  <c r="F37" i="30"/>
  <c r="B30" i="30"/>
  <c r="H27" i="30"/>
  <c r="G27" i="30"/>
  <c r="F27" i="30"/>
  <c r="E20" i="30"/>
  <c r="B20" i="30" s="1"/>
  <c r="H17" i="30"/>
  <c r="G17" i="30"/>
  <c r="F17" i="30"/>
  <c r="G9" i="30"/>
  <c r="D9" i="30"/>
  <c r="F9" i="30"/>
  <c r="H9" i="30" s="1"/>
  <c r="H8" i="30" s="1"/>
  <c r="H13" i="30" s="1"/>
  <c r="A3" i="30"/>
  <c r="H7" i="30"/>
  <c r="G7" i="30"/>
  <c r="F7" i="30"/>
  <c r="V71" i="29"/>
  <c r="V70" i="29"/>
  <c r="S71" i="29"/>
  <c r="S72" i="29" s="1"/>
  <c r="S74" i="29" s="1"/>
  <c r="S75" i="29" s="1"/>
  <c r="S76" i="29" s="1"/>
  <c r="S77" i="29" s="1"/>
  <c r="S70" i="29"/>
  <c r="S69" i="29"/>
  <c r="T69" i="29" s="1"/>
  <c r="P71" i="29"/>
  <c r="P70" i="29"/>
  <c r="P69" i="29"/>
  <c r="M71" i="29"/>
  <c r="N71" i="29" s="1"/>
  <c r="M70" i="29"/>
  <c r="J71" i="29"/>
  <c r="J72" i="29" s="1"/>
  <c r="J70" i="29"/>
  <c r="G71" i="29"/>
  <c r="G72" i="29" s="1"/>
  <c r="G74" i="29" s="1"/>
  <c r="G75" i="29" s="1"/>
  <c r="G76" i="29" s="1"/>
  <c r="G77" i="29" s="1"/>
  <c r="G70" i="29"/>
  <c r="D71" i="29"/>
  <c r="D70" i="29"/>
  <c r="D56" i="29"/>
  <c r="D57" i="29" s="1"/>
  <c r="D59" i="29" s="1"/>
  <c r="D60" i="29" s="1"/>
  <c r="D55" i="29"/>
  <c r="G56" i="29"/>
  <c r="G57" i="29" s="1"/>
  <c r="G59" i="29" s="1"/>
  <c r="G60" i="29" s="1"/>
  <c r="G61" i="29" s="1"/>
  <c r="G62" i="29" s="1"/>
  <c r="G55" i="29"/>
  <c r="J56" i="29"/>
  <c r="J55" i="29"/>
  <c r="M56" i="29"/>
  <c r="M55" i="29"/>
  <c r="P56" i="29"/>
  <c r="P57" i="29" s="1"/>
  <c r="P59" i="29" s="1"/>
  <c r="P60" i="29" s="1"/>
  <c r="P55" i="29"/>
  <c r="P54" i="29"/>
  <c r="S56" i="29"/>
  <c r="S57" i="29" s="1"/>
  <c r="S59" i="29" s="1"/>
  <c r="S60" i="29" s="1"/>
  <c r="S61" i="29" s="1"/>
  <c r="S62" i="29" s="1"/>
  <c r="S55" i="29"/>
  <c r="S54" i="29"/>
  <c r="V56" i="29"/>
  <c r="V57" i="29" s="1"/>
  <c r="V55" i="29"/>
  <c r="V41" i="29"/>
  <c r="V40" i="29"/>
  <c r="S41" i="29"/>
  <c r="S42" i="29" s="1"/>
  <c r="S44" i="29" s="1"/>
  <c r="S45" i="29" s="1"/>
  <c r="S46" i="29" s="1"/>
  <c r="S47" i="29" s="1"/>
  <c r="S40" i="29"/>
  <c r="S39" i="29"/>
  <c r="P41" i="29"/>
  <c r="P40" i="29"/>
  <c r="P39" i="29"/>
  <c r="M41" i="29"/>
  <c r="M42" i="29" s="1"/>
  <c r="M44" i="29" s="1"/>
  <c r="M45" i="29" s="1"/>
  <c r="M40" i="29"/>
  <c r="J41" i="29"/>
  <c r="J42" i="29" s="1"/>
  <c r="J44" i="29" s="1"/>
  <c r="J45" i="29" s="1"/>
  <c r="J40" i="29"/>
  <c r="G41" i="29"/>
  <c r="G40" i="29"/>
  <c r="D41" i="29"/>
  <c r="D42" i="29" s="1"/>
  <c r="D44" i="29" s="1"/>
  <c r="D45" i="29" s="1"/>
  <c r="D40" i="29"/>
  <c r="V26" i="29"/>
  <c r="V27" i="29" s="1"/>
  <c r="V29" i="29" s="1"/>
  <c r="V30" i="29" s="1"/>
  <c r="V25" i="29"/>
  <c r="S26" i="29"/>
  <c r="S25" i="29"/>
  <c r="S24" i="29"/>
  <c r="P26" i="29"/>
  <c r="P27" i="29" s="1"/>
  <c r="P25" i="29"/>
  <c r="P24" i="29"/>
  <c r="M26" i="29"/>
  <c r="M25" i="29"/>
  <c r="J26" i="29"/>
  <c r="J27" i="29" s="1"/>
  <c r="J29" i="29" s="1"/>
  <c r="J30" i="29" s="1"/>
  <c r="J25" i="29"/>
  <c r="G26" i="29"/>
  <c r="G27" i="29" s="1"/>
  <c r="G29" i="29" s="1"/>
  <c r="G30" i="29" s="1"/>
  <c r="G31" i="29" s="1"/>
  <c r="G32" i="29" s="1"/>
  <c r="G25" i="29"/>
  <c r="D26" i="29"/>
  <c r="D25" i="29"/>
  <c r="L7" i="29"/>
  <c r="O7" i="29" s="1"/>
  <c r="J7" i="29"/>
  <c r="M7" i="29" s="1"/>
  <c r="I7" i="29"/>
  <c r="H7" i="29"/>
  <c r="K7" i="29" s="1"/>
  <c r="G7" i="29"/>
  <c r="G22" i="29" s="1"/>
  <c r="G37" i="29" s="1"/>
  <c r="G52" i="29" s="1"/>
  <c r="G67" i="29" s="1"/>
  <c r="F7" i="29"/>
  <c r="E67" i="29"/>
  <c r="D67" i="29"/>
  <c r="C67" i="29"/>
  <c r="E52" i="29"/>
  <c r="D52" i="29"/>
  <c r="C52" i="29"/>
  <c r="E37" i="29"/>
  <c r="D37" i="29"/>
  <c r="C37" i="29"/>
  <c r="L22" i="29"/>
  <c r="L37" i="29" s="1"/>
  <c r="L52" i="29" s="1"/>
  <c r="L67" i="29" s="1"/>
  <c r="I22" i="29"/>
  <c r="I37" i="29" s="1"/>
  <c r="I52" i="29" s="1"/>
  <c r="I67" i="29" s="1"/>
  <c r="H22" i="29"/>
  <c r="H37" i="29" s="1"/>
  <c r="H52" i="29" s="1"/>
  <c r="H67" i="29" s="1"/>
  <c r="F22" i="29"/>
  <c r="F37" i="29" s="1"/>
  <c r="F52" i="29" s="1"/>
  <c r="F67" i="29" s="1"/>
  <c r="E22" i="29"/>
  <c r="D22" i="29"/>
  <c r="C22" i="29"/>
  <c r="D72" i="29"/>
  <c r="D74" i="29" s="1"/>
  <c r="D75" i="29" s="1"/>
  <c r="M72" i="29"/>
  <c r="M74" i="29" s="1"/>
  <c r="M75" i="29" s="1"/>
  <c r="P72" i="29"/>
  <c r="P74" i="29" s="1"/>
  <c r="P75" i="29" s="1"/>
  <c r="V72" i="29"/>
  <c r="V74" i="29" s="1"/>
  <c r="J57" i="29"/>
  <c r="J59" i="29" s="1"/>
  <c r="J60" i="29" s="1"/>
  <c r="G42" i="29"/>
  <c r="G44" i="29" s="1"/>
  <c r="G45" i="29" s="1"/>
  <c r="G46" i="29" s="1"/>
  <c r="G47" i="29" s="1"/>
  <c r="V42" i="29"/>
  <c r="V44" i="29" s="1"/>
  <c r="V45" i="29" s="1"/>
  <c r="M27" i="29"/>
  <c r="M29" i="29" s="1"/>
  <c r="M30" i="29" s="1"/>
  <c r="U77" i="29"/>
  <c r="R77" i="29"/>
  <c r="P95" i="33" s="1"/>
  <c r="Q95" i="33" s="1"/>
  <c r="O77" i="29"/>
  <c r="N95" i="33" s="1"/>
  <c r="O95" i="33" s="1"/>
  <c r="L77" i="29"/>
  <c r="L95" i="33" s="1"/>
  <c r="M95" i="33" s="1"/>
  <c r="I77" i="29"/>
  <c r="J95" i="33" s="1"/>
  <c r="K95" i="33" s="1"/>
  <c r="F77" i="29"/>
  <c r="C77" i="29"/>
  <c r="U76" i="29"/>
  <c r="R76" i="29"/>
  <c r="P94" i="33" s="1"/>
  <c r="Q94" i="33" s="1"/>
  <c r="O76" i="29"/>
  <c r="N94" i="33" s="1"/>
  <c r="O94" i="33" s="1"/>
  <c r="L76" i="29"/>
  <c r="L94" i="33" s="1"/>
  <c r="M94" i="33" s="1"/>
  <c r="I76" i="29"/>
  <c r="J94" i="33" s="1"/>
  <c r="K94" i="33" s="1"/>
  <c r="F76" i="29"/>
  <c r="C76" i="29"/>
  <c r="U75" i="29"/>
  <c r="R75" i="29"/>
  <c r="P93" i="33" s="1"/>
  <c r="Q93" i="33" s="1"/>
  <c r="O75" i="29"/>
  <c r="N93" i="33" s="1"/>
  <c r="O93" i="33" s="1"/>
  <c r="I75" i="29"/>
  <c r="J93" i="33" s="1"/>
  <c r="K93" i="33" s="1"/>
  <c r="F75" i="29"/>
  <c r="C75" i="29"/>
  <c r="U74" i="29"/>
  <c r="R74" i="29"/>
  <c r="P92" i="33" s="1"/>
  <c r="Q92" i="33" s="1"/>
  <c r="O74" i="29"/>
  <c r="N92" i="33" s="1"/>
  <c r="O92" i="33" s="1"/>
  <c r="L74" i="29"/>
  <c r="L92" i="33" s="1"/>
  <c r="M92" i="33" s="1"/>
  <c r="I74" i="29"/>
  <c r="J92" i="33" s="1"/>
  <c r="K92" i="33" s="1"/>
  <c r="F74" i="29"/>
  <c r="C74" i="29"/>
  <c r="U72" i="29"/>
  <c r="O72" i="29"/>
  <c r="N90" i="33" s="1"/>
  <c r="O90" i="33" s="1"/>
  <c r="L72" i="29"/>
  <c r="L90" i="33" s="1"/>
  <c r="M90" i="33" s="1"/>
  <c r="I72" i="29"/>
  <c r="J90" i="33" s="1"/>
  <c r="K90" i="33" s="1"/>
  <c r="F72" i="29"/>
  <c r="C72" i="29"/>
  <c r="U71" i="29"/>
  <c r="O71" i="29"/>
  <c r="N89" i="33" s="1"/>
  <c r="O89" i="33" s="1"/>
  <c r="I71" i="29"/>
  <c r="J89" i="33" s="1"/>
  <c r="K89" i="33" s="1"/>
  <c r="F71" i="29"/>
  <c r="C71" i="29"/>
  <c r="U70" i="29"/>
  <c r="O70" i="29"/>
  <c r="N88" i="33" s="1"/>
  <c r="O88" i="33" s="1"/>
  <c r="I70" i="29"/>
  <c r="J88" i="33" s="1"/>
  <c r="K88" i="33" s="1"/>
  <c r="F70" i="29"/>
  <c r="C70" i="29"/>
  <c r="O69" i="29"/>
  <c r="N87" i="33" s="1"/>
  <c r="O87" i="33" s="1"/>
  <c r="U62" i="29"/>
  <c r="R62" i="29"/>
  <c r="P77" i="33" s="1"/>
  <c r="Q77" i="33" s="1"/>
  <c r="O62" i="29"/>
  <c r="N77" i="33" s="1"/>
  <c r="O77" i="33" s="1"/>
  <c r="L62" i="29"/>
  <c r="L77" i="33" s="1"/>
  <c r="M77" i="33" s="1"/>
  <c r="I62" i="29"/>
  <c r="J77" i="33" s="1"/>
  <c r="K77" i="33" s="1"/>
  <c r="F62" i="29"/>
  <c r="C62" i="29"/>
  <c r="U61" i="29"/>
  <c r="R61" i="29"/>
  <c r="P76" i="33" s="1"/>
  <c r="Q76" i="33" s="1"/>
  <c r="O61" i="29"/>
  <c r="N76" i="33" s="1"/>
  <c r="O76" i="33" s="1"/>
  <c r="L61" i="29"/>
  <c r="L76" i="33" s="1"/>
  <c r="M76" i="33" s="1"/>
  <c r="I61" i="29"/>
  <c r="J76" i="33" s="1"/>
  <c r="K76" i="33" s="1"/>
  <c r="F61" i="29"/>
  <c r="C61" i="29"/>
  <c r="U60" i="29"/>
  <c r="R60" i="29"/>
  <c r="P75" i="33" s="1"/>
  <c r="O60" i="29"/>
  <c r="N75" i="33" s="1"/>
  <c r="L60" i="29"/>
  <c r="L75" i="33" s="1"/>
  <c r="I60" i="29"/>
  <c r="J75" i="33" s="1"/>
  <c r="F60" i="29"/>
  <c r="C60" i="29"/>
  <c r="U59" i="29"/>
  <c r="R59" i="29"/>
  <c r="P74" i="33" s="1"/>
  <c r="Q74" i="33" s="1"/>
  <c r="O59" i="29"/>
  <c r="N74" i="33" s="1"/>
  <c r="O74" i="33" s="1"/>
  <c r="L59" i="29"/>
  <c r="L74" i="33" s="1"/>
  <c r="M74" i="33" s="1"/>
  <c r="I59" i="29"/>
  <c r="J74" i="33" s="1"/>
  <c r="K74" i="33" s="1"/>
  <c r="F59" i="29"/>
  <c r="C59" i="29"/>
  <c r="U57" i="29"/>
  <c r="R57" i="29"/>
  <c r="P72" i="33" s="1"/>
  <c r="Q72" i="33" s="1"/>
  <c r="O57" i="29"/>
  <c r="N72" i="33" s="1"/>
  <c r="O72" i="33" s="1"/>
  <c r="L57" i="29"/>
  <c r="L72" i="33" s="1"/>
  <c r="M72" i="33" s="1"/>
  <c r="I57" i="29"/>
  <c r="J72" i="33" s="1"/>
  <c r="K72" i="33" s="1"/>
  <c r="F57" i="29"/>
  <c r="C57" i="29"/>
  <c r="U56" i="29"/>
  <c r="R56" i="29"/>
  <c r="P71" i="33" s="1"/>
  <c r="Q71" i="33" s="1"/>
  <c r="O56" i="29"/>
  <c r="L56" i="29"/>
  <c r="L71" i="33" s="1"/>
  <c r="M71" i="33" s="1"/>
  <c r="I56" i="29"/>
  <c r="F56" i="29"/>
  <c r="C56" i="29"/>
  <c r="U55" i="29"/>
  <c r="R55" i="29"/>
  <c r="O55" i="29"/>
  <c r="N70" i="33" s="1"/>
  <c r="O70" i="33" s="1"/>
  <c r="L55" i="29"/>
  <c r="L70" i="33" s="1"/>
  <c r="M70" i="33" s="1"/>
  <c r="I55" i="29"/>
  <c r="J70" i="33" s="1"/>
  <c r="K70" i="33" s="1"/>
  <c r="F55" i="29"/>
  <c r="C55" i="29"/>
  <c r="R54" i="29"/>
  <c r="P69" i="33" s="1"/>
  <c r="Q69" i="33" s="1"/>
  <c r="O54" i="29"/>
  <c r="N69" i="33" s="1"/>
  <c r="O69" i="33" s="1"/>
  <c r="U47" i="29"/>
  <c r="R47" i="29"/>
  <c r="P59" i="33" s="1"/>
  <c r="Q59" i="33" s="1"/>
  <c r="O47" i="29"/>
  <c r="N59" i="33" s="1"/>
  <c r="O59" i="33" s="1"/>
  <c r="L47" i="29"/>
  <c r="L59" i="33" s="1"/>
  <c r="M59" i="33" s="1"/>
  <c r="I47" i="29"/>
  <c r="J59" i="33" s="1"/>
  <c r="K59" i="33" s="1"/>
  <c r="F47" i="29"/>
  <c r="C47" i="29"/>
  <c r="U46" i="29"/>
  <c r="R46" i="29"/>
  <c r="P58" i="33" s="1"/>
  <c r="Q58" i="33" s="1"/>
  <c r="O46" i="29"/>
  <c r="N58" i="33" s="1"/>
  <c r="O58" i="33" s="1"/>
  <c r="L46" i="29"/>
  <c r="L58" i="33" s="1"/>
  <c r="M58" i="33" s="1"/>
  <c r="I46" i="29"/>
  <c r="J58" i="33" s="1"/>
  <c r="K58" i="33" s="1"/>
  <c r="F46" i="29"/>
  <c r="C46" i="29"/>
  <c r="U45" i="29"/>
  <c r="R45" i="29"/>
  <c r="P57" i="33" s="1"/>
  <c r="O45" i="29"/>
  <c r="N57" i="33" s="1"/>
  <c r="L45" i="29"/>
  <c r="L57" i="33" s="1"/>
  <c r="I45" i="29"/>
  <c r="J57" i="33" s="1"/>
  <c r="F45" i="29"/>
  <c r="C45" i="29"/>
  <c r="U44" i="29"/>
  <c r="R44" i="29"/>
  <c r="P56" i="33" s="1"/>
  <c r="Q56" i="33" s="1"/>
  <c r="O44" i="29"/>
  <c r="N56" i="33" s="1"/>
  <c r="O56" i="33" s="1"/>
  <c r="L44" i="29"/>
  <c r="L56" i="33" s="1"/>
  <c r="M56" i="33" s="1"/>
  <c r="I44" i="29"/>
  <c r="J56" i="33" s="1"/>
  <c r="K56" i="33" s="1"/>
  <c r="F44" i="29"/>
  <c r="C44" i="29"/>
  <c r="U42" i="29"/>
  <c r="R42" i="29"/>
  <c r="P54" i="33" s="1"/>
  <c r="Q54" i="33" s="1"/>
  <c r="O42" i="29"/>
  <c r="N54" i="33" s="1"/>
  <c r="O54" i="33" s="1"/>
  <c r="L42" i="29"/>
  <c r="L54" i="33" s="1"/>
  <c r="M54" i="33" s="1"/>
  <c r="I42" i="29"/>
  <c r="J54" i="33" s="1"/>
  <c r="K54" i="33" s="1"/>
  <c r="F42" i="29"/>
  <c r="C42" i="29"/>
  <c r="U41" i="29"/>
  <c r="R41" i="29"/>
  <c r="P53" i="33" s="1"/>
  <c r="Q53" i="33" s="1"/>
  <c r="O41" i="29"/>
  <c r="N53" i="33" s="1"/>
  <c r="O53" i="33" s="1"/>
  <c r="L41" i="29"/>
  <c r="L53" i="33" s="1"/>
  <c r="M53" i="33" s="1"/>
  <c r="I41" i="29"/>
  <c r="F41" i="29"/>
  <c r="H41" i="29" s="1"/>
  <c r="C41" i="29"/>
  <c r="U40" i="29"/>
  <c r="R40" i="29"/>
  <c r="O40" i="29"/>
  <c r="N52" i="33" s="1"/>
  <c r="O52" i="33" s="1"/>
  <c r="L40" i="29"/>
  <c r="L52" i="33" s="1"/>
  <c r="M52" i="33" s="1"/>
  <c r="I40" i="29"/>
  <c r="J52" i="33" s="1"/>
  <c r="K52" i="33" s="1"/>
  <c r="F40" i="29"/>
  <c r="C40" i="29"/>
  <c r="R39" i="29"/>
  <c r="P51" i="33" s="1"/>
  <c r="Q51" i="33" s="1"/>
  <c r="O39" i="29"/>
  <c r="N51" i="33" s="1"/>
  <c r="O51" i="33" s="1"/>
  <c r="U32" i="29"/>
  <c r="R32" i="29"/>
  <c r="P41" i="33" s="1"/>
  <c r="Q41" i="33" s="1"/>
  <c r="O32" i="29"/>
  <c r="N41" i="33" s="1"/>
  <c r="O41" i="33" s="1"/>
  <c r="L32" i="29"/>
  <c r="L41" i="33" s="1"/>
  <c r="M41" i="33" s="1"/>
  <c r="I32" i="29"/>
  <c r="J41" i="33" s="1"/>
  <c r="K41" i="33" s="1"/>
  <c r="F32" i="29"/>
  <c r="C32" i="29"/>
  <c r="U31" i="29"/>
  <c r="R31" i="29"/>
  <c r="P40" i="33" s="1"/>
  <c r="Q40" i="33" s="1"/>
  <c r="O31" i="29"/>
  <c r="N40" i="33" s="1"/>
  <c r="O40" i="33" s="1"/>
  <c r="L31" i="29"/>
  <c r="L40" i="33" s="1"/>
  <c r="M40" i="33" s="1"/>
  <c r="I31" i="29"/>
  <c r="J40" i="33" s="1"/>
  <c r="K40" i="33" s="1"/>
  <c r="F31" i="29"/>
  <c r="C31" i="29"/>
  <c r="U30" i="29"/>
  <c r="R30" i="29"/>
  <c r="P39" i="33" s="1"/>
  <c r="O30" i="29"/>
  <c r="N39" i="33" s="1"/>
  <c r="L30" i="29"/>
  <c r="L39" i="33" s="1"/>
  <c r="I30" i="29"/>
  <c r="J39" i="33" s="1"/>
  <c r="F30" i="29"/>
  <c r="C30" i="29"/>
  <c r="U29" i="29"/>
  <c r="R29" i="29"/>
  <c r="P38" i="33" s="1"/>
  <c r="Q38" i="33" s="1"/>
  <c r="O29" i="29"/>
  <c r="N38" i="33" s="1"/>
  <c r="O38" i="33" s="1"/>
  <c r="L29" i="29"/>
  <c r="L38" i="33" s="1"/>
  <c r="M38" i="33" s="1"/>
  <c r="I29" i="29"/>
  <c r="J38" i="33" s="1"/>
  <c r="K38" i="33" s="1"/>
  <c r="F29" i="29"/>
  <c r="C29" i="29"/>
  <c r="U27" i="29"/>
  <c r="R27" i="29"/>
  <c r="P36" i="33" s="1"/>
  <c r="Q36" i="33" s="1"/>
  <c r="O27" i="29"/>
  <c r="N36" i="33" s="1"/>
  <c r="O36" i="33" s="1"/>
  <c r="L27" i="29"/>
  <c r="L36" i="33" s="1"/>
  <c r="M36" i="33" s="1"/>
  <c r="I27" i="29"/>
  <c r="J36" i="33" s="1"/>
  <c r="K36" i="33" s="1"/>
  <c r="F27" i="29"/>
  <c r="C27" i="29"/>
  <c r="U26" i="29"/>
  <c r="R26" i="29"/>
  <c r="P35" i="33" s="1"/>
  <c r="Q35" i="33" s="1"/>
  <c r="O26" i="29"/>
  <c r="N35" i="33" s="1"/>
  <c r="O35" i="33" s="1"/>
  <c r="L26" i="29"/>
  <c r="L35" i="33" s="1"/>
  <c r="M35" i="33" s="1"/>
  <c r="I26" i="29"/>
  <c r="F26" i="29"/>
  <c r="C26" i="29"/>
  <c r="U25" i="29"/>
  <c r="R25" i="29"/>
  <c r="O25" i="29"/>
  <c r="N34" i="33" s="1"/>
  <c r="O34" i="33" s="1"/>
  <c r="L25" i="29"/>
  <c r="L34" i="33" s="1"/>
  <c r="M34" i="33" s="1"/>
  <c r="I25" i="29"/>
  <c r="J34" i="33" s="1"/>
  <c r="K34" i="33" s="1"/>
  <c r="F25" i="29"/>
  <c r="C25" i="29"/>
  <c r="R24" i="29"/>
  <c r="P33" i="33" s="1"/>
  <c r="Q33" i="33" s="1"/>
  <c r="O24" i="29"/>
  <c r="N33" i="33" s="1"/>
  <c r="O33" i="33" s="1"/>
  <c r="H71" i="29"/>
  <c r="W70" i="29"/>
  <c r="N70" i="29"/>
  <c r="H56" i="29"/>
  <c r="E55" i="29"/>
  <c r="T24" i="29"/>
  <c r="S9" i="29"/>
  <c r="P9" i="29"/>
  <c r="Q9" i="29" s="1"/>
  <c r="V11" i="29"/>
  <c r="V12" i="29" s="1"/>
  <c r="V14" i="29" s="1"/>
  <c r="V15" i="29" s="1"/>
  <c r="V16" i="29" s="1"/>
  <c r="V17" i="29" s="1"/>
  <c r="W17" i="29" s="1"/>
  <c r="S11" i="29"/>
  <c r="S12" i="29" s="1"/>
  <c r="P11" i="29"/>
  <c r="Q11" i="29" s="1"/>
  <c r="M11" i="29"/>
  <c r="M12" i="29" s="1"/>
  <c r="M14" i="29" s="1"/>
  <c r="M15" i="29" s="1"/>
  <c r="M16" i="29" s="1"/>
  <c r="M17" i="29" s="1"/>
  <c r="N17" i="29" s="1"/>
  <c r="J11" i="29"/>
  <c r="J12" i="29" s="1"/>
  <c r="J14" i="29" s="1"/>
  <c r="J15" i="29" s="1"/>
  <c r="J16" i="29" s="1"/>
  <c r="J17" i="29" s="1"/>
  <c r="G11" i="29"/>
  <c r="G12" i="29" s="1"/>
  <c r="G14" i="29" s="1"/>
  <c r="G15" i="29" s="1"/>
  <c r="D11" i="29"/>
  <c r="D12" i="29" s="1"/>
  <c r="V10" i="29"/>
  <c r="S10" i="29"/>
  <c r="P10" i="29"/>
  <c r="Q10" i="29" s="1"/>
  <c r="M10" i="29"/>
  <c r="J10" i="29"/>
  <c r="K10" i="29" s="1"/>
  <c r="G10" i="29"/>
  <c r="D10" i="29"/>
  <c r="E10" i="29" s="1"/>
  <c r="R9" i="29"/>
  <c r="O9" i="29"/>
  <c r="U17" i="29"/>
  <c r="U16" i="29"/>
  <c r="U15" i="29"/>
  <c r="U14" i="29"/>
  <c r="U12" i="29"/>
  <c r="U11" i="29"/>
  <c r="U10" i="29"/>
  <c r="R17" i="29"/>
  <c r="R16" i="29"/>
  <c r="R15" i="29"/>
  <c r="R14" i="29"/>
  <c r="R12" i="29"/>
  <c r="R11" i="29"/>
  <c r="P17" i="33" s="1"/>
  <c r="Q17" i="33" s="1"/>
  <c r="R10" i="29"/>
  <c r="P16" i="33" s="1"/>
  <c r="Q16" i="33" s="1"/>
  <c r="O17" i="29"/>
  <c r="O16" i="29"/>
  <c r="O15" i="29"/>
  <c r="O14" i="29"/>
  <c r="O12" i="29"/>
  <c r="O11" i="29"/>
  <c r="O10" i="29"/>
  <c r="L17" i="29"/>
  <c r="L16" i="29"/>
  <c r="L15" i="29"/>
  <c r="L14" i="29"/>
  <c r="L12" i="29"/>
  <c r="L11" i="29"/>
  <c r="L10" i="29"/>
  <c r="L16" i="33" s="1"/>
  <c r="M16" i="33" s="1"/>
  <c r="I17" i="29"/>
  <c r="I16" i="29"/>
  <c r="I15" i="29"/>
  <c r="I14" i="29"/>
  <c r="I12" i="29"/>
  <c r="I11" i="29"/>
  <c r="I10" i="29"/>
  <c r="J16" i="33" s="1"/>
  <c r="K16" i="33" s="1"/>
  <c r="F17" i="29"/>
  <c r="F15" i="29"/>
  <c r="F14" i="29"/>
  <c r="F12" i="29"/>
  <c r="F11" i="29"/>
  <c r="F10" i="29"/>
  <c r="C17" i="29"/>
  <c r="C16" i="29"/>
  <c r="C15" i="29"/>
  <c r="C14" i="29"/>
  <c r="C12" i="29"/>
  <c r="C11" i="29"/>
  <c r="E11" i="29"/>
  <c r="A3" i="29"/>
  <c r="A3" i="15"/>
  <c r="O6" i="24"/>
  <c r="O6" i="23"/>
  <c r="O6" i="22"/>
  <c r="O6" i="21"/>
  <c r="O6" i="19"/>
  <c r="A2" i="24"/>
  <c r="G8" i="24" s="1"/>
  <c r="A2" i="23"/>
  <c r="G8" i="23" s="1"/>
  <c r="A2" i="22"/>
  <c r="G8" i="22" s="1"/>
  <c r="A2" i="21"/>
  <c r="G8" i="21" s="1"/>
  <c r="A2" i="19"/>
  <c r="G8" i="19" s="1"/>
  <c r="O86" i="33" l="1"/>
  <c r="M91" i="33"/>
  <c r="M96" i="33" s="1"/>
  <c r="B88" i="33"/>
  <c r="C88" i="33" s="1"/>
  <c r="D88" i="33"/>
  <c r="E88" i="33" s="1"/>
  <c r="D92" i="33"/>
  <c r="E92" i="33" s="1"/>
  <c r="B92" i="33"/>
  <c r="C92" i="33" s="1"/>
  <c r="H93" i="33"/>
  <c r="I93" i="33" s="1"/>
  <c r="F93" i="33"/>
  <c r="G93" i="33" s="1"/>
  <c r="B95" i="33"/>
  <c r="C95" i="33" s="1"/>
  <c r="D95" i="33"/>
  <c r="E95" i="33" s="1"/>
  <c r="D89" i="33"/>
  <c r="E89" i="33" s="1"/>
  <c r="B89" i="33"/>
  <c r="C89" i="33" s="1"/>
  <c r="F92" i="33"/>
  <c r="G92" i="33" s="1"/>
  <c r="H92" i="33"/>
  <c r="I92" i="33" s="1"/>
  <c r="B94" i="33"/>
  <c r="C94" i="33" s="1"/>
  <c r="D94" i="33"/>
  <c r="E94" i="33" s="1"/>
  <c r="O91" i="33"/>
  <c r="O96" i="33" s="1"/>
  <c r="H95" i="33"/>
  <c r="I95" i="33" s="1"/>
  <c r="F95" i="33"/>
  <c r="G95" i="33" s="1"/>
  <c r="E70" i="29"/>
  <c r="Q69" i="29"/>
  <c r="D90" i="33"/>
  <c r="E90" i="33" s="1"/>
  <c r="B90" i="33"/>
  <c r="C90" i="33" s="1"/>
  <c r="F94" i="33"/>
  <c r="G94" i="33" s="1"/>
  <c r="H94" i="33"/>
  <c r="I94" i="33" s="1"/>
  <c r="Q91" i="33"/>
  <c r="Q96" i="33" s="1"/>
  <c r="E71" i="29"/>
  <c r="Q70" i="29"/>
  <c r="T77" i="29"/>
  <c r="U62" i="16" s="1"/>
  <c r="V62" i="16" s="1"/>
  <c r="F90" i="33"/>
  <c r="G90" i="33" s="1"/>
  <c r="H90" i="33"/>
  <c r="I90" i="33" s="1"/>
  <c r="B93" i="33"/>
  <c r="C93" i="33" s="1"/>
  <c r="D93" i="33"/>
  <c r="E93" i="33" s="1"/>
  <c r="K91" i="33"/>
  <c r="Q71" i="29"/>
  <c r="B72" i="33"/>
  <c r="C72" i="33" s="1"/>
  <c r="D72" i="33"/>
  <c r="E72" i="33" s="1"/>
  <c r="B77" i="33"/>
  <c r="C77" i="33" s="1"/>
  <c r="D77" i="33"/>
  <c r="E77" i="33" s="1"/>
  <c r="D71" i="33"/>
  <c r="E71" i="33" s="1"/>
  <c r="B71" i="33"/>
  <c r="C71" i="33" s="1"/>
  <c r="Q56" i="29"/>
  <c r="N71" i="33"/>
  <c r="O71" i="33" s="1"/>
  <c r="O68" i="33" s="1"/>
  <c r="F72" i="33"/>
  <c r="G72" i="33" s="1"/>
  <c r="H72" i="33"/>
  <c r="I72" i="33" s="1"/>
  <c r="M75" i="33"/>
  <c r="B76" i="33"/>
  <c r="C76" i="33" s="1"/>
  <c r="D76" i="33"/>
  <c r="E76" i="33" s="1"/>
  <c r="H77" i="33"/>
  <c r="I77" i="33" s="1"/>
  <c r="F77" i="33"/>
  <c r="G77" i="33" s="1"/>
  <c r="T62" i="29"/>
  <c r="U50" i="16" s="1"/>
  <c r="V50" i="16" s="1"/>
  <c r="B70" i="33"/>
  <c r="C70" i="33" s="1"/>
  <c r="D70" i="33"/>
  <c r="E70" i="33" s="1"/>
  <c r="M73" i="33"/>
  <c r="D75" i="33"/>
  <c r="B75" i="33"/>
  <c r="O75" i="33"/>
  <c r="O73" i="33" s="1"/>
  <c r="F76" i="33"/>
  <c r="G76" i="33" s="1"/>
  <c r="H76" i="33"/>
  <c r="I76" i="33" s="1"/>
  <c r="W57" i="29"/>
  <c r="X45" i="16" s="1"/>
  <c r="Y45" i="16" s="1"/>
  <c r="Q54" i="29"/>
  <c r="N56" i="29"/>
  <c r="H62" i="29"/>
  <c r="I50" i="16" s="1"/>
  <c r="J50" i="16" s="1"/>
  <c r="H74" i="33"/>
  <c r="I74" i="33" s="1"/>
  <c r="F74" i="33"/>
  <c r="G74" i="33" s="1"/>
  <c r="K75" i="33"/>
  <c r="K73" i="33" s="1"/>
  <c r="B74" i="33"/>
  <c r="C74" i="33" s="1"/>
  <c r="D74" i="33"/>
  <c r="E74" i="33" s="1"/>
  <c r="H75" i="33"/>
  <c r="F75" i="33"/>
  <c r="Q75" i="33"/>
  <c r="Q73" i="33" s="1"/>
  <c r="Q55" i="29"/>
  <c r="Q53" i="29" s="1"/>
  <c r="R44" i="16" s="1"/>
  <c r="S44" i="16" s="1"/>
  <c r="T39" i="29"/>
  <c r="D56" i="33"/>
  <c r="E56" i="33" s="1"/>
  <c r="B56" i="33"/>
  <c r="C56" i="33" s="1"/>
  <c r="F57" i="33"/>
  <c r="H57" i="33"/>
  <c r="Q57" i="33"/>
  <c r="Q55" i="33" s="1"/>
  <c r="D54" i="33"/>
  <c r="E54" i="33" s="1"/>
  <c r="B54" i="33"/>
  <c r="C54" i="33" s="1"/>
  <c r="F56" i="33"/>
  <c r="G56" i="33" s="1"/>
  <c r="H56" i="33"/>
  <c r="I56" i="33" s="1"/>
  <c r="K57" i="33"/>
  <c r="D59" i="33"/>
  <c r="E59" i="33" s="1"/>
  <c r="B59" i="33"/>
  <c r="C59" i="33" s="1"/>
  <c r="D53" i="33"/>
  <c r="E53" i="33" s="1"/>
  <c r="B53" i="33"/>
  <c r="C53" i="33" s="1"/>
  <c r="O50" i="33"/>
  <c r="H54" i="33"/>
  <c r="I54" i="33" s="1"/>
  <c r="F54" i="33"/>
  <c r="G54" i="33" s="1"/>
  <c r="K55" i="33"/>
  <c r="M57" i="33"/>
  <c r="B58" i="33"/>
  <c r="C58" i="33" s="1"/>
  <c r="D58" i="33"/>
  <c r="E58" i="33" s="1"/>
  <c r="F59" i="33"/>
  <c r="G59" i="33" s="1"/>
  <c r="H59" i="33"/>
  <c r="I59" i="33" s="1"/>
  <c r="Q40" i="29"/>
  <c r="D52" i="33"/>
  <c r="E52" i="33" s="1"/>
  <c r="B52" i="33"/>
  <c r="C52" i="33" s="1"/>
  <c r="M55" i="33"/>
  <c r="D57" i="33"/>
  <c r="B57" i="33"/>
  <c r="O57" i="33"/>
  <c r="O55" i="33" s="1"/>
  <c r="H58" i="33"/>
  <c r="I58" i="33" s="1"/>
  <c r="F58" i="33"/>
  <c r="G58" i="33" s="1"/>
  <c r="Q41" i="29"/>
  <c r="B35" i="33"/>
  <c r="C35" i="33" s="1"/>
  <c r="D35" i="33"/>
  <c r="E35" i="33" s="1"/>
  <c r="B34" i="33"/>
  <c r="C34" i="33" s="1"/>
  <c r="D34" i="33"/>
  <c r="E34" i="33" s="1"/>
  <c r="B39" i="33"/>
  <c r="D39" i="33"/>
  <c r="O39" i="33"/>
  <c r="O37" i="33" s="1"/>
  <c r="F40" i="33"/>
  <c r="G40" i="33" s="1"/>
  <c r="H40" i="33"/>
  <c r="I40" i="33" s="1"/>
  <c r="H32" i="29"/>
  <c r="I26" i="16" s="1"/>
  <c r="J26" i="16" s="1"/>
  <c r="B38" i="33"/>
  <c r="C38" i="33" s="1"/>
  <c r="D38" i="33"/>
  <c r="E38" i="33" s="1"/>
  <c r="H39" i="33"/>
  <c r="F39" i="33"/>
  <c r="Q39" i="33"/>
  <c r="Q37" i="33" s="1"/>
  <c r="E25" i="29"/>
  <c r="B36" i="33"/>
  <c r="C36" i="33" s="1"/>
  <c r="D36" i="33"/>
  <c r="E36" i="33" s="1"/>
  <c r="H38" i="33"/>
  <c r="I38" i="33" s="1"/>
  <c r="F38" i="33"/>
  <c r="G38" i="33" s="1"/>
  <c r="K39" i="33"/>
  <c r="K37" i="33" s="1"/>
  <c r="B41" i="33"/>
  <c r="C41" i="33" s="1"/>
  <c r="D41" i="33"/>
  <c r="E41" i="33" s="1"/>
  <c r="E26" i="29"/>
  <c r="Q25" i="29"/>
  <c r="T26" i="29"/>
  <c r="O32" i="33"/>
  <c r="H36" i="33"/>
  <c r="I36" i="33" s="1"/>
  <c r="F36" i="33"/>
  <c r="G36" i="33" s="1"/>
  <c r="M39" i="33"/>
  <c r="M37" i="33" s="1"/>
  <c r="B40" i="33"/>
  <c r="C40" i="33" s="1"/>
  <c r="D40" i="33"/>
  <c r="E40" i="33" s="1"/>
  <c r="H41" i="33"/>
  <c r="I41" i="33" s="1"/>
  <c r="F41" i="33"/>
  <c r="G41" i="33" s="1"/>
  <c r="E19" i="30"/>
  <c r="G16" i="32"/>
  <c r="G30" i="32"/>
  <c r="H26" i="29"/>
  <c r="E56" i="29"/>
  <c r="W41" i="29"/>
  <c r="W55" i="29"/>
  <c r="W53" i="29" s="1"/>
  <c r="X44" i="16" s="1"/>
  <c r="Y44" i="16" s="1"/>
  <c r="M32" i="33"/>
  <c r="M42" i="33" s="1"/>
  <c r="M61" i="33" s="1"/>
  <c r="W71" i="29"/>
  <c r="W68" i="29" s="1"/>
  <c r="X56" i="16" s="1"/>
  <c r="Y56" i="16" s="1"/>
  <c r="S27" i="29"/>
  <c r="S29" i="29" s="1"/>
  <c r="S30" i="29" s="1"/>
  <c r="S31" i="29" s="1"/>
  <c r="S32" i="29" s="1"/>
  <c r="T32" i="29" s="1"/>
  <c r="U26" i="16" s="1"/>
  <c r="V26" i="16" s="1"/>
  <c r="T56" i="29"/>
  <c r="J23" i="32"/>
  <c r="J16" i="32"/>
  <c r="P42" i="29"/>
  <c r="P44" i="29" s="1"/>
  <c r="P45" i="29" s="1"/>
  <c r="Q45" i="29" s="1"/>
  <c r="R36" i="16" s="1"/>
  <c r="S36" i="16" s="1"/>
  <c r="J74" i="29"/>
  <c r="J75" i="29" s="1"/>
  <c r="J76" i="29" s="1"/>
  <c r="J77" i="29" s="1"/>
  <c r="K72" i="29"/>
  <c r="L57" i="16" s="1"/>
  <c r="M57" i="16" s="1"/>
  <c r="E41" i="29"/>
  <c r="T71" i="29"/>
  <c r="D27" i="29"/>
  <c r="D29" i="29" s="1"/>
  <c r="D30" i="29" s="1"/>
  <c r="M57" i="29"/>
  <c r="M59" i="29" s="1"/>
  <c r="M60" i="29" s="1"/>
  <c r="W10" i="29"/>
  <c r="K40" i="29"/>
  <c r="N41" i="29"/>
  <c r="N55" i="29"/>
  <c r="N53" i="29" s="1"/>
  <c r="O44" i="16" s="1"/>
  <c r="P44" i="16" s="1"/>
  <c r="T41" i="29"/>
  <c r="W56" i="29"/>
  <c r="Q72" i="29"/>
  <c r="R57" i="16" s="1"/>
  <c r="S57" i="16" s="1"/>
  <c r="G16" i="29"/>
  <c r="G17" i="29" s="1"/>
  <c r="H17" i="29" s="1"/>
  <c r="S14" i="29"/>
  <c r="S15" i="29" s="1"/>
  <c r="S16" i="29" s="1"/>
  <c r="S17" i="29" s="1"/>
  <c r="T17" i="29" s="1"/>
  <c r="T12" i="29"/>
  <c r="T11" i="29"/>
  <c r="K11" i="29"/>
  <c r="J17" i="33"/>
  <c r="K17" i="33" s="1"/>
  <c r="K14" i="33" s="1"/>
  <c r="K24" i="33" s="1"/>
  <c r="N12" i="29"/>
  <c r="F34" i="33"/>
  <c r="G34" i="33" s="1"/>
  <c r="H34" i="33"/>
  <c r="I34" i="33" s="1"/>
  <c r="T25" i="29"/>
  <c r="T23" i="29" s="1"/>
  <c r="U20" i="16" s="1"/>
  <c r="V20" i="16" s="1"/>
  <c r="P34" i="33"/>
  <c r="Q34" i="33" s="1"/>
  <c r="Q32" i="33" s="1"/>
  <c r="K26" i="29"/>
  <c r="J35" i="33"/>
  <c r="K35" i="33" s="1"/>
  <c r="K32" i="33" s="1"/>
  <c r="M50" i="33"/>
  <c r="H88" i="33"/>
  <c r="I88" i="33" s="1"/>
  <c r="F88" i="33"/>
  <c r="G88" i="33" s="1"/>
  <c r="N26" i="29"/>
  <c r="G37" i="32"/>
  <c r="H71" i="33"/>
  <c r="I71" i="33" s="1"/>
  <c r="F71" i="33"/>
  <c r="G71" i="33" s="1"/>
  <c r="H89" i="33"/>
  <c r="I89" i="33" s="1"/>
  <c r="F89" i="33"/>
  <c r="G89" i="33" s="1"/>
  <c r="K70" i="29"/>
  <c r="H11" i="29"/>
  <c r="F17" i="33"/>
  <c r="G17" i="33" s="1"/>
  <c r="H17" i="33"/>
  <c r="I17" i="33" s="1"/>
  <c r="W12" i="29"/>
  <c r="F53" i="33"/>
  <c r="G53" i="33" s="1"/>
  <c r="H53" i="33"/>
  <c r="I53" i="33" s="1"/>
  <c r="H55" i="29"/>
  <c r="H53" i="29" s="1"/>
  <c r="I44" i="16" s="1"/>
  <c r="J44" i="16" s="1"/>
  <c r="H70" i="33"/>
  <c r="I70" i="33" s="1"/>
  <c r="F70" i="33"/>
  <c r="G70" i="33" s="1"/>
  <c r="T55" i="29"/>
  <c r="P70" i="33"/>
  <c r="Q70" i="33" s="1"/>
  <c r="Q68" i="33" s="1"/>
  <c r="K56" i="29"/>
  <c r="J71" i="33"/>
  <c r="K71" i="33" s="1"/>
  <c r="K68" i="33" s="1"/>
  <c r="K86" i="33"/>
  <c r="P12" i="29"/>
  <c r="P14" i="29" s="1"/>
  <c r="P15" i="29" s="1"/>
  <c r="H10" i="29"/>
  <c r="F16" i="33"/>
  <c r="G16" i="33" s="1"/>
  <c r="H16" i="33"/>
  <c r="I16" i="33" s="1"/>
  <c r="N11" i="29"/>
  <c r="L17" i="33"/>
  <c r="M17" i="33" s="1"/>
  <c r="M14" i="33" s="1"/>
  <c r="M24" i="33" s="1"/>
  <c r="Q12" i="29"/>
  <c r="T9" i="29"/>
  <c r="B9" i="29" s="1"/>
  <c r="P15" i="33"/>
  <c r="Q15" i="33" s="1"/>
  <c r="Q14" i="33" s="1"/>
  <c r="Q24" i="33" s="1"/>
  <c r="H35" i="33"/>
  <c r="I35" i="33" s="1"/>
  <c r="F35" i="33"/>
  <c r="G35" i="33" s="1"/>
  <c r="F52" i="33"/>
  <c r="G52" i="33" s="1"/>
  <c r="H52" i="33"/>
  <c r="I52" i="33" s="1"/>
  <c r="T40" i="29"/>
  <c r="P52" i="33"/>
  <c r="Q52" i="33" s="1"/>
  <c r="Q50" i="33" s="1"/>
  <c r="K41" i="29"/>
  <c r="J53" i="33"/>
  <c r="K53" i="33" s="1"/>
  <c r="K50" i="33" s="1"/>
  <c r="M68" i="33"/>
  <c r="M78" i="33" s="1"/>
  <c r="M97" i="33" s="1"/>
  <c r="N25" i="29"/>
  <c r="H40" i="29"/>
  <c r="H38" i="29" s="1"/>
  <c r="I32" i="16" s="1"/>
  <c r="J32" i="16" s="1"/>
  <c r="N40" i="29"/>
  <c r="W40" i="29"/>
  <c r="T54" i="29"/>
  <c r="B54" i="29" s="1"/>
  <c r="K55" i="29"/>
  <c r="G23" i="32"/>
  <c r="G15" i="32"/>
  <c r="G22" i="32"/>
  <c r="J30" i="32"/>
  <c r="B39" i="30"/>
  <c r="B29" i="30"/>
  <c r="E18" i="30"/>
  <c r="B19" i="30"/>
  <c r="E9" i="30"/>
  <c r="J9" i="32"/>
  <c r="V75" i="29"/>
  <c r="V76" i="29" s="1"/>
  <c r="V77" i="29" s="1"/>
  <c r="W77" i="29" s="1"/>
  <c r="X62" i="16" s="1"/>
  <c r="Y62" i="16" s="1"/>
  <c r="W74" i="29"/>
  <c r="X59" i="16" s="1"/>
  <c r="W72" i="29"/>
  <c r="X57" i="16" s="1"/>
  <c r="Y57" i="16" s="1"/>
  <c r="H72" i="29"/>
  <c r="I57" i="16" s="1"/>
  <c r="J57" i="16" s="1"/>
  <c r="H70" i="29"/>
  <c r="H68" i="29" s="1"/>
  <c r="I56" i="16" s="1"/>
  <c r="J56" i="16" s="1"/>
  <c r="T70" i="29"/>
  <c r="T68" i="29" s="1"/>
  <c r="U56" i="16" s="1"/>
  <c r="V56" i="16" s="1"/>
  <c r="Q74" i="29"/>
  <c r="R59" i="16" s="1"/>
  <c r="Q39" i="29"/>
  <c r="B39" i="29" s="1"/>
  <c r="E42" i="29"/>
  <c r="F33" i="16" s="1"/>
  <c r="G33" i="16" s="1"/>
  <c r="Q27" i="29"/>
  <c r="R21" i="16" s="1"/>
  <c r="S21" i="16" s="1"/>
  <c r="P29" i="29"/>
  <c r="P30" i="29" s="1"/>
  <c r="P31" i="29" s="1"/>
  <c r="H25" i="29"/>
  <c r="W26" i="29"/>
  <c r="Q26" i="29"/>
  <c r="Q24" i="29"/>
  <c r="B24" i="29" s="1"/>
  <c r="K25" i="29"/>
  <c r="K23" i="29" s="1"/>
  <c r="L20" i="16" s="1"/>
  <c r="M20" i="16" s="1"/>
  <c r="W25" i="29"/>
  <c r="W23" i="29" s="1"/>
  <c r="X20" i="16" s="1"/>
  <c r="Y20" i="16" s="1"/>
  <c r="N7" i="29"/>
  <c r="K22" i="29"/>
  <c r="K37" i="29" s="1"/>
  <c r="K52" i="29" s="1"/>
  <c r="K67" i="29" s="1"/>
  <c r="M22" i="29"/>
  <c r="M37" i="29" s="1"/>
  <c r="M52" i="29" s="1"/>
  <c r="M67" i="29" s="1"/>
  <c r="P7" i="29"/>
  <c r="O22" i="29"/>
  <c r="O37" i="29" s="1"/>
  <c r="O52" i="29" s="1"/>
  <c r="O67" i="29" s="1"/>
  <c r="R7" i="29"/>
  <c r="J22" i="29"/>
  <c r="J37" i="29" s="1"/>
  <c r="J52" i="29" s="1"/>
  <c r="J67" i="29" s="1"/>
  <c r="D76" i="29"/>
  <c r="D77" i="29" s="1"/>
  <c r="E77" i="29" s="1"/>
  <c r="F62" i="16" s="1"/>
  <c r="G62" i="16" s="1"/>
  <c r="E75" i="29"/>
  <c r="F60" i="16" s="1"/>
  <c r="G60" i="16" s="1"/>
  <c r="H75" i="29"/>
  <c r="I60" i="16" s="1"/>
  <c r="J60" i="16" s="1"/>
  <c r="M76" i="29"/>
  <c r="M77" i="29" s="1"/>
  <c r="N75" i="29"/>
  <c r="O60" i="16" s="1"/>
  <c r="P60" i="16" s="1"/>
  <c r="P76" i="29"/>
  <c r="Q75" i="29"/>
  <c r="R60" i="16" s="1"/>
  <c r="S60" i="16" s="1"/>
  <c r="T75" i="29"/>
  <c r="U60" i="16" s="1"/>
  <c r="V60" i="16" s="1"/>
  <c r="V59" i="29"/>
  <c r="V60" i="29" s="1"/>
  <c r="T60" i="29"/>
  <c r="U48" i="16" s="1"/>
  <c r="V48" i="16" s="1"/>
  <c r="Q60" i="29"/>
  <c r="R48" i="16" s="1"/>
  <c r="S48" i="16" s="1"/>
  <c r="P61" i="29"/>
  <c r="P62" i="29" s="1"/>
  <c r="Q62" i="29" s="1"/>
  <c r="R50" i="16" s="1"/>
  <c r="S50" i="16" s="1"/>
  <c r="M61" i="29"/>
  <c r="M62" i="29" s="1"/>
  <c r="N62" i="29" s="1"/>
  <c r="O50" i="16" s="1"/>
  <c r="P50" i="16" s="1"/>
  <c r="N60" i="29"/>
  <c r="O48" i="16" s="1"/>
  <c r="P48" i="16" s="1"/>
  <c r="J61" i="29"/>
  <c r="J62" i="29" s="1"/>
  <c r="K62" i="29" s="1"/>
  <c r="L50" i="16" s="1"/>
  <c r="M50" i="16" s="1"/>
  <c r="K60" i="29"/>
  <c r="L48" i="16" s="1"/>
  <c r="M48" i="16" s="1"/>
  <c r="K59" i="29"/>
  <c r="L47" i="16" s="1"/>
  <c r="H60" i="29"/>
  <c r="I48" i="16" s="1"/>
  <c r="J48" i="16" s="1"/>
  <c r="D61" i="29"/>
  <c r="D62" i="29" s="1"/>
  <c r="E62" i="29" s="1"/>
  <c r="F50" i="16" s="1"/>
  <c r="G50" i="16" s="1"/>
  <c r="E60" i="29"/>
  <c r="F48" i="16" s="1"/>
  <c r="G48" i="16" s="1"/>
  <c r="E45" i="29"/>
  <c r="F36" i="16" s="1"/>
  <c r="G36" i="16" s="1"/>
  <c r="D46" i="29"/>
  <c r="D47" i="29" s="1"/>
  <c r="E47" i="29" s="1"/>
  <c r="F38" i="16" s="1"/>
  <c r="G38" i="16" s="1"/>
  <c r="H45" i="29"/>
  <c r="I36" i="16" s="1"/>
  <c r="J36" i="16" s="1"/>
  <c r="J46" i="29"/>
  <c r="J47" i="29" s="1"/>
  <c r="K47" i="29" s="1"/>
  <c r="L38" i="16" s="1"/>
  <c r="M38" i="16" s="1"/>
  <c r="K45" i="29"/>
  <c r="L36" i="16" s="1"/>
  <c r="M36" i="16" s="1"/>
  <c r="M46" i="29"/>
  <c r="M47" i="29" s="1"/>
  <c r="N47" i="29" s="1"/>
  <c r="O38" i="16" s="1"/>
  <c r="P38" i="16" s="1"/>
  <c r="N45" i="29"/>
  <c r="O36" i="16" s="1"/>
  <c r="P36" i="16" s="1"/>
  <c r="P46" i="29"/>
  <c r="P47" i="29" s="1"/>
  <c r="Q47" i="29" s="1"/>
  <c r="R38" i="16" s="1"/>
  <c r="S38" i="16" s="1"/>
  <c r="T45" i="29"/>
  <c r="U36" i="16" s="1"/>
  <c r="V36" i="16" s="1"/>
  <c r="W45" i="29"/>
  <c r="X36" i="16" s="1"/>
  <c r="Y36" i="16" s="1"/>
  <c r="V46" i="29"/>
  <c r="V47" i="29" s="1"/>
  <c r="W47" i="29" s="1"/>
  <c r="X38" i="16" s="1"/>
  <c r="Y38" i="16" s="1"/>
  <c r="W30" i="29"/>
  <c r="X24" i="16" s="1"/>
  <c r="Y24" i="16" s="1"/>
  <c r="V31" i="29"/>
  <c r="V32" i="29" s="1"/>
  <c r="W32" i="29" s="1"/>
  <c r="X26" i="16" s="1"/>
  <c r="Y26" i="16" s="1"/>
  <c r="W27" i="29"/>
  <c r="X21" i="16" s="1"/>
  <c r="Y21" i="16" s="1"/>
  <c r="T30" i="29"/>
  <c r="U24" i="16" s="1"/>
  <c r="V24" i="16" s="1"/>
  <c r="M31" i="29"/>
  <c r="M32" i="29" s="1"/>
  <c r="N30" i="29"/>
  <c r="O24" i="16" s="1"/>
  <c r="P24" i="16" s="1"/>
  <c r="J31" i="29"/>
  <c r="J32" i="29" s="1"/>
  <c r="K32" i="29" s="1"/>
  <c r="L26" i="16" s="1"/>
  <c r="M26" i="16" s="1"/>
  <c r="K30" i="29"/>
  <c r="L24" i="16" s="1"/>
  <c r="M24" i="16" s="1"/>
  <c r="H30" i="29"/>
  <c r="I24" i="16" s="1"/>
  <c r="J24" i="16" s="1"/>
  <c r="D31" i="29"/>
  <c r="E30" i="29"/>
  <c r="F24" i="16" s="1"/>
  <c r="G24" i="16" s="1"/>
  <c r="W15" i="29"/>
  <c r="P16" i="29"/>
  <c r="Q15" i="29"/>
  <c r="N16" i="29"/>
  <c r="H15" i="29"/>
  <c r="N68" i="29"/>
  <c r="O56" i="16" s="1"/>
  <c r="P56" i="16" s="1"/>
  <c r="K71" i="29"/>
  <c r="K68" i="29" s="1"/>
  <c r="L56" i="16" s="1"/>
  <c r="M56" i="16" s="1"/>
  <c r="N77" i="29"/>
  <c r="O62" i="16" s="1"/>
  <c r="P62" i="16" s="1"/>
  <c r="E40" i="29"/>
  <c r="E38" i="29" s="1"/>
  <c r="F32" i="16" s="1"/>
  <c r="G32" i="16" s="1"/>
  <c r="E74" i="29"/>
  <c r="F59" i="16" s="1"/>
  <c r="B69" i="29"/>
  <c r="E68" i="29"/>
  <c r="F56" i="16" s="1"/>
  <c r="G56" i="16" s="1"/>
  <c r="T72" i="29"/>
  <c r="U57" i="16" s="1"/>
  <c r="V57" i="16" s="1"/>
  <c r="H76" i="29"/>
  <c r="I61" i="16" s="1"/>
  <c r="J61" i="16" s="1"/>
  <c r="H74" i="29"/>
  <c r="I59" i="16" s="1"/>
  <c r="K74" i="29"/>
  <c r="L59" i="16" s="1"/>
  <c r="E76" i="29"/>
  <c r="F61" i="16" s="1"/>
  <c r="G61" i="16" s="1"/>
  <c r="H77" i="29"/>
  <c r="I62" i="16" s="1"/>
  <c r="J62" i="16" s="1"/>
  <c r="N76" i="29"/>
  <c r="O61" i="16" s="1"/>
  <c r="P61" i="16" s="1"/>
  <c r="N72" i="29"/>
  <c r="O57" i="16" s="1"/>
  <c r="P57" i="16" s="1"/>
  <c r="T76" i="29"/>
  <c r="U61" i="16" s="1"/>
  <c r="V61" i="16" s="1"/>
  <c r="T74" i="29"/>
  <c r="U59" i="16" s="1"/>
  <c r="E72" i="29"/>
  <c r="F57" i="16" s="1"/>
  <c r="G57" i="16" s="1"/>
  <c r="K77" i="29"/>
  <c r="L62" i="16" s="1"/>
  <c r="M62" i="16" s="1"/>
  <c r="Q68" i="29"/>
  <c r="R56" i="16" s="1"/>
  <c r="S56" i="16" s="1"/>
  <c r="T57" i="29"/>
  <c r="U45" i="16" s="1"/>
  <c r="V45" i="16" s="1"/>
  <c r="H57" i="29"/>
  <c r="I45" i="16" s="1"/>
  <c r="J45" i="16" s="1"/>
  <c r="N59" i="29"/>
  <c r="O47" i="16" s="1"/>
  <c r="Q57" i="29"/>
  <c r="R45" i="16" s="1"/>
  <c r="S45" i="16" s="1"/>
  <c r="H59" i="29"/>
  <c r="I47" i="16" s="1"/>
  <c r="T59" i="29"/>
  <c r="U47" i="16" s="1"/>
  <c r="K57" i="29"/>
  <c r="L45" i="16" s="1"/>
  <c r="M45" i="16" s="1"/>
  <c r="E53" i="29"/>
  <c r="F44" i="16" s="1"/>
  <c r="G44" i="16" s="1"/>
  <c r="N57" i="29"/>
  <c r="O45" i="16" s="1"/>
  <c r="Q59" i="29"/>
  <c r="R47" i="16" s="1"/>
  <c r="H61" i="29"/>
  <c r="I49" i="16" s="1"/>
  <c r="J49" i="16" s="1"/>
  <c r="T61" i="29"/>
  <c r="U49" i="16" s="1"/>
  <c r="V49" i="16" s="1"/>
  <c r="K42" i="29"/>
  <c r="L33" i="16" s="1"/>
  <c r="M33" i="16" s="1"/>
  <c r="H44" i="29"/>
  <c r="I35" i="16" s="1"/>
  <c r="T44" i="29"/>
  <c r="U35" i="16" s="1"/>
  <c r="W38" i="29"/>
  <c r="X32" i="16" s="1"/>
  <c r="Y32" i="16" s="1"/>
  <c r="W42" i="29"/>
  <c r="X33" i="16" s="1"/>
  <c r="Y33" i="16" s="1"/>
  <c r="W44" i="29"/>
  <c r="X35" i="16" s="1"/>
  <c r="H42" i="29"/>
  <c r="I33" i="16" s="1"/>
  <c r="J33" i="16" s="1"/>
  <c r="N44" i="29"/>
  <c r="O35" i="16" s="1"/>
  <c r="N42" i="29"/>
  <c r="O33" i="16" s="1"/>
  <c r="P33" i="16" s="1"/>
  <c r="H47" i="29"/>
  <c r="I38" i="16" s="1"/>
  <c r="J38" i="16" s="1"/>
  <c r="T47" i="29"/>
  <c r="U38" i="16" s="1"/>
  <c r="V38" i="16" s="1"/>
  <c r="T42" i="29"/>
  <c r="U33" i="16" s="1"/>
  <c r="V33" i="16" s="1"/>
  <c r="E44" i="29"/>
  <c r="F35" i="16" s="1"/>
  <c r="H46" i="29"/>
  <c r="I37" i="16" s="1"/>
  <c r="J37" i="16" s="1"/>
  <c r="T46" i="29"/>
  <c r="U37" i="16" s="1"/>
  <c r="V37" i="16" s="1"/>
  <c r="N32" i="29"/>
  <c r="O26" i="16" s="1"/>
  <c r="P26" i="16" s="1"/>
  <c r="K27" i="29"/>
  <c r="L21" i="16" s="1"/>
  <c r="M21" i="16" s="1"/>
  <c r="K29" i="29"/>
  <c r="L23" i="16" s="1"/>
  <c r="W29" i="29"/>
  <c r="X23" i="16" s="1"/>
  <c r="H31" i="29"/>
  <c r="I25" i="16" s="1"/>
  <c r="J25" i="16" s="1"/>
  <c r="H27" i="29"/>
  <c r="I21" i="16" s="1"/>
  <c r="J21" i="16" s="1"/>
  <c r="N31" i="29"/>
  <c r="O25" i="16" s="1"/>
  <c r="P25" i="16" s="1"/>
  <c r="N29" i="29"/>
  <c r="O23" i="16" s="1"/>
  <c r="N27" i="29"/>
  <c r="O21" i="16" s="1"/>
  <c r="P21" i="16" s="1"/>
  <c r="E23" i="29"/>
  <c r="F20" i="16" s="1"/>
  <c r="G20" i="16" s="1"/>
  <c r="T27" i="29"/>
  <c r="U21" i="16" s="1"/>
  <c r="V21" i="16" s="1"/>
  <c r="E29" i="29"/>
  <c r="F23" i="16" s="1"/>
  <c r="T31" i="29"/>
  <c r="U25" i="16" s="1"/>
  <c r="V25" i="16" s="1"/>
  <c r="H12" i="29"/>
  <c r="K16" i="29"/>
  <c r="K12" i="29"/>
  <c r="E12" i="29"/>
  <c r="D14" i="29"/>
  <c r="W11" i="29"/>
  <c r="K17" i="29"/>
  <c r="N14" i="29"/>
  <c r="N10" i="29"/>
  <c r="N15" i="29"/>
  <c r="W16" i="29"/>
  <c r="T16" i="29"/>
  <c r="Q14" i="29"/>
  <c r="K14" i="29"/>
  <c r="K15" i="29"/>
  <c r="T10" i="29"/>
  <c r="Q8" i="29"/>
  <c r="E8" i="29"/>
  <c r="P16" i="3"/>
  <c r="P14" i="3"/>
  <c r="P13" i="3"/>
  <c r="P12" i="3"/>
  <c r="P10" i="3" s="1"/>
  <c r="P8" i="3" s="1"/>
  <c r="P11" i="3"/>
  <c r="P9" i="3"/>
  <c r="N16" i="3"/>
  <c r="N14" i="3"/>
  <c r="N13" i="3"/>
  <c r="N12" i="3"/>
  <c r="N11" i="3"/>
  <c r="N10" i="3"/>
  <c r="N9" i="3"/>
  <c r="N8" i="3"/>
  <c r="L16" i="3"/>
  <c r="L14" i="3"/>
  <c r="L13" i="3"/>
  <c r="L12" i="3"/>
  <c r="L10" i="3" s="1"/>
  <c r="L8" i="3" s="1"/>
  <c r="L11" i="3"/>
  <c r="L9" i="3"/>
  <c r="J16" i="3"/>
  <c r="J14" i="3"/>
  <c r="J13" i="3"/>
  <c r="J12" i="3"/>
  <c r="J10" i="3" s="1"/>
  <c r="J8" i="3" s="1"/>
  <c r="J11" i="3"/>
  <c r="J9" i="3"/>
  <c r="H16" i="3"/>
  <c r="H14" i="3"/>
  <c r="H13" i="3"/>
  <c r="H12" i="3"/>
  <c r="H11" i="3"/>
  <c r="H10" i="3"/>
  <c r="H8" i="3" s="1"/>
  <c r="H9" i="3"/>
  <c r="F16" i="3"/>
  <c r="F14" i="3"/>
  <c r="F13" i="3"/>
  <c r="F12" i="3"/>
  <c r="F11" i="3"/>
  <c r="F10" i="3"/>
  <c r="F8" i="3" s="1"/>
  <c r="F9" i="3"/>
  <c r="P29" i="3"/>
  <c r="P27" i="3"/>
  <c r="P26" i="3"/>
  <c r="P25" i="3"/>
  <c r="P24" i="3"/>
  <c r="P23" i="3"/>
  <c r="P21" i="3" s="1"/>
  <c r="P22" i="3"/>
  <c r="N29" i="3"/>
  <c r="N21" i="3" s="1"/>
  <c r="N27" i="3"/>
  <c r="N26" i="3"/>
  <c r="N25" i="3"/>
  <c r="N24" i="3"/>
  <c r="N23" i="3"/>
  <c r="N22" i="3"/>
  <c r="L29" i="3"/>
  <c r="L27" i="3"/>
  <c r="L26" i="3"/>
  <c r="L25" i="3"/>
  <c r="L24" i="3"/>
  <c r="L23" i="3"/>
  <c r="L21" i="3" s="1"/>
  <c r="L22" i="3"/>
  <c r="J29" i="3"/>
  <c r="J27" i="3"/>
  <c r="J26" i="3"/>
  <c r="J25" i="3"/>
  <c r="J23" i="3" s="1"/>
  <c r="J21" i="3" s="1"/>
  <c r="J24" i="3"/>
  <c r="J22" i="3"/>
  <c r="H29" i="3"/>
  <c r="H21" i="3" s="1"/>
  <c r="H27" i="3"/>
  <c r="H26" i="3"/>
  <c r="H25" i="3"/>
  <c r="H24" i="3"/>
  <c r="H23" i="3"/>
  <c r="H22" i="3"/>
  <c r="F29" i="3"/>
  <c r="F27" i="3"/>
  <c r="F26" i="3"/>
  <c r="F25" i="3"/>
  <c r="F23" i="3" s="1"/>
  <c r="F21" i="3" s="1"/>
  <c r="F24" i="3"/>
  <c r="F22" i="3"/>
  <c r="P42" i="3"/>
  <c r="P40" i="3"/>
  <c r="P39" i="3"/>
  <c r="P38" i="3"/>
  <c r="P37" i="3"/>
  <c r="P36" i="3" s="1"/>
  <c r="P35" i="3"/>
  <c r="N42" i="3"/>
  <c r="O42" i="3" s="1"/>
  <c r="N40" i="3"/>
  <c r="N39" i="3"/>
  <c r="B39" i="3" s="1"/>
  <c r="C39" i="3" s="1"/>
  <c r="N38" i="3"/>
  <c r="N37" i="3"/>
  <c r="N36" i="3" s="1"/>
  <c r="N34" i="3" s="1"/>
  <c r="N35" i="3"/>
  <c r="L42" i="3"/>
  <c r="L40" i="3"/>
  <c r="L39" i="3"/>
  <c r="L38" i="3"/>
  <c r="L36" i="3" s="1"/>
  <c r="L34" i="3" s="1"/>
  <c r="L37" i="3"/>
  <c r="L35" i="3"/>
  <c r="J42" i="3"/>
  <c r="J40" i="3"/>
  <c r="J39" i="3"/>
  <c r="J38" i="3"/>
  <c r="J37" i="3"/>
  <c r="J36" i="3"/>
  <c r="J34" i="3" s="1"/>
  <c r="J35" i="3"/>
  <c r="H42" i="3"/>
  <c r="H40" i="3"/>
  <c r="H39" i="3"/>
  <c r="H38" i="3"/>
  <c r="H36" i="3" s="1"/>
  <c r="H34" i="3" s="1"/>
  <c r="H37" i="3"/>
  <c r="H35" i="3"/>
  <c r="F42" i="3"/>
  <c r="F40" i="3"/>
  <c r="F39" i="3"/>
  <c r="F38" i="3"/>
  <c r="F36" i="3" s="1"/>
  <c r="F34" i="3" s="1"/>
  <c r="F37" i="3"/>
  <c r="F35" i="3"/>
  <c r="P55" i="3"/>
  <c r="P53" i="3"/>
  <c r="P52" i="3"/>
  <c r="P51" i="3"/>
  <c r="P50" i="3"/>
  <c r="P49" i="3" s="1"/>
  <c r="P48" i="3"/>
  <c r="N55" i="3"/>
  <c r="N47" i="3" s="1"/>
  <c r="N53" i="3"/>
  <c r="N52" i="3"/>
  <c r="N51" i="3"/>
  <c r="N50" i="3"/>
  <c r="N49" i="3" s="1"/>
  <c r="N48" i="3"/>
  <c r="L55" i="3"/>
  <c r="L53" i="3"/>
  <c r="L52" i="3"/>
  <c r="L51" i="3"/>
  <c r="L49" i="3" s="1"/>
  <c r="L47" i="3" s="1"/>
  <c r="L50" i="3"/>
  <c r="L48" i="3"/>
  <c r="J55" i="3"/>
  <c r="J53" i="3"/>
  <c r="J52" i="3"/>
  <c r="J51" i="3"/>
  <c r="J50" i="3"/>
  <c r="J49" i="3"/>
  <c r="J48" i="3"/>
  <c r="J47" i="3"/>
  <c r="H55" i="3"/>
  <c r="H53" i="3"/>
  <c r="H52" i="3"/>
  <c r="H51" i="3"/>
  <c r="H49" i="3" s="1"/>
  <c r="H47" i="3" s="1"/>
  <c r="H50" i="3"/>
  <c r="H48" i="3"/>
  <c r="F55" i="3"/>
  <c r="F53" i="3"/>
  <c r="B53" i="3" s="1"/>
  <c r="F52" i="3"/>
  <c r="F51" i="3"/>
  <c r="F50" i="3"/>
  <c r="F49" i="3"/>
  <c r="F48" i="3"/>
  <c r="F47" i="3"/>
  <c r="P68" i="3"/>
  <c r="P66" i="3"/>
  <c r="P65" i="3"/>
  <c r="P64" i="3"/>
  <c r="P63" i="3"/>
  <c r="P62" i="3"/>
  <c r="P60" i="3" s="1"/>
  <c r="P61" i="3"/>
  <c r="N68" i="3"/>
  <c r="N66" i="3"/>
  <c r="N65" i="3"/>
  <c r="N64" i="3"/>
  <c r="N63" i="3"/>
  <c r="N62" i="3"/>
  <c r="N60" i="3" s="1"/>
  <c r="N61" i="3"/>
  <c r="L68" i="3"/>
  <c r="L66" i="3"/>
  <c r="L65" i="3"/>
  <c r="L64" i="3"/>
  <c r="L63" i="3"/>
  <c r="L61" i="3"/>
  <c r="M67" i="3"/>
  <c r="M68" i="3"/>
  <c r="J68" i="3"/>
  <c r="J66" i="3"/>
  <c r="J65" i="3"/>
  <c r="J64" i="3"/>
  <c r="J63" i="3"/>
  <c r="J62" i="3"/>
  <c r="J61" i="3"/>
  <c r="J60" i="3"/>
  <c r="H68" i="3"/>
  <c r="H60" i="3" s="1"/>
  <c r="H66" i="3"/>
  <c r="H65" i="3"/>
  <c r="H64" i="3"/>
  <c r="H63" i="3"/>
  <c r="H62" i="3" s="1"/>
  <c r="H61" i="3"/>
  <c r="F68" i="3"/>
  <c r="F66" i="3"/>
  <c r="F65" i="3"/>
  <c r="F64" i="3"/>
  <c r="F62" i="3" s="1"/>
  <c r="F60" i="3" s="1"/>
  <c r="F63" i="3"/>
  <c r="F61" i="3"/>
  <c r="D68" i="3"/>
  <c r="D66" i="3"/>
  <c r="D65" i="3"/>
  <c r="D64" i="3"/>
  <c r="D63" i="3"/>
  <c r="D61" i="3"/>
  <c r="Q68" i="3"/>
  <c r="O68" i="3"/>
  <c r="K68" i="3"/>
  <c r="I68" i="3"/>
  <c r="G68" i="3"/>
  <c r="E68" i="3"/>
  <c r="C68" i="3"/>
  <c r="Q67" i="3"/>
  <c r="O67" i="3"/>
  <c r="K67" i="3"/>
  <c r="I67" i="3"/>
  <c r="G67" i="3"/>
  <c r="E67" i="3"/>
  <c r="C67" i="3"/>
  <c r="D62" i="3"/>
  <c r="D60" i="3"/>
  <c r="P58" i="3"/>
  <c r="N58" i="3"/>
  <c r="L58" i="3"/>
  <c r="J58" i="3"/>
  <c r="H58" i="3"/>
  <c r="F58" i="3"/>
  <c r="D58" i="3"/>
  <c r="B58" i="3"/>
  <c r="D55" i="3"/>
  <c r="D53" i="3"/>
  <c r="D52" i="3"/>
  <c r="D51" i="3"/>
  <c r="D50" i="3"/>
  <c r="D48" i="3"/>
  <c r="Q55" i="3"/>
  <c r="O55" i="3"/>
  <c r="M55" i="3"/>
  <c r="K55" i="3"/>
  <c r="I55" i="3"/>
  <c r="G55" i="3"/>
  <c r="E55" i="3"/>
  <c r="C55" i="3"/>
  <c r="Q54" i="3"/>
  <c r="O54" i="3"/>
  <c r="M54" i="3"/>
  <c r="K54" i="3"/>
  <c r="I54" i="3"/>
  <c r="G54" i="3"/>
  <c r="E54" i="3"/>
  <c r="P45" i="3"/>
  <c r="N45" i="3"/>
  <c r="L45" i="3"/>
  <c r="J45" i="3"/>
  <c r="H45" i="3"/>
  <c r="F45" i="3"/>
  <c r="D45" i="3"/>
  <c r="B45" i="3"/>
  <c r="B40" i="3"/>
  <c r="C40" i="3" s="1"/>
  <c r="D42" i="3"/>
  <c r="D40" i="3"/>
  <c r="D39" i="3"/>
  <c r="D36" i="3" s="1"/>
  <c r="D38" i="3"/>
  <c r="D37" i="3"/>
  <c r="D35" i="3"/>
  <c r="D27" i="3"/>
  <c r="Q42" i="3"/>
  <c r="K42" i="3"/>
  <c r="I42" i="3"/>
  <c r="G42" i="3"/>
  <c r="E42" i="3"/>
  <c r="C42" i="3"/>
  <c r="Q41" i="3"/>
  <c r="O41" i="3"/>
  <c r="M41" i="3"/>
  <c r="K41" i="3"/>
  <c r="I41" i="3"/>
  <c r="G41" i="3"/>
  <c r="E41" i="3"/>
  <c r="C41" i="3"/>
  <c r="P32" i="3"/>
  <c r="N32" i="3"/>
  <c r="L32" i="3"/>
  <c r="J32" i="3"/>
  <c r="H32" i="3"/>
  <c r="F32" i="3"/>
  <c r="D32" i="3"/>
  <c r="B32" i="3"/>
  <c r="B24" i="3"/>
  <c r="O24" i="3" s="1"/>
  <c r="D29" i="3"/>
  <c r="E29" i="3" s="1"/>
  <c r="D26" i="3"/>
  <c r="D25" i="3"/>
  <c r="D24" i="3"/>
  <c r="D22" i="3"/>
  <c r="P19" i="3"/>
  <c r="N19" i="3"/>
  <c r="L19" i="3"/>
  <c r="J19" i="3"/>
  <c r="H19" i="3"/>
  <c r="F19" i="3"/>
  <c r="D19" i="3"/>
  <c r="B19" i="3"/>
  <c r="Q29" i="3"/>
  <c r="M29" i="3"/>
  <c r="K29" i="3"/>
  <c r="I29" i="3"/>
  <c r="G29" i="3"/>
  <c r="C29" i="3"/>
  <c r="Q28" i="3"/>
  <c r="O28" i="3"/>
  <c r="M28" i="3"/>
  <c r="K28" i="3"/>
  <c r="I28" i="3"/>
  <c r="G28" i="3"/>
  <c r="E28" i="3"/>
  <c r="C28" i="3"/>
  <c r="D23" i="3"/>
  <c r="D16" i="3"/>
  <c r="D14" i="3"/>
  <c r="D13" i="3"/>
  <c r="D12" i="3"/>
  <c r="D11" i="3"/>
  <c r="D9" i="3"/>
  <c r="C15" i="3"/>
  <c r="C16" i="3"/>
  <c r="K15" i="3"/>
  <c r="I15" i="3"/>
  <c r="G15" i="3"/>
  <c r="E15" i="3"/>
  <c r="P6" i="3"/>
  <c r="N6" i="3"/>
  <c r="L6" i="3"/>
  <c r="J6" i="3"/>
  <c r="H6" i="3"/>
  <c r="F6" i="3"/>
  <c r="D6" i="3"/>
  <c r="B6" i="3"/>
  <c r="A3" i="3"/>
  <c r="R177" i="2"/>
  <c r="Q177" i="2"/>
  <c r="O177" i="2"/>
  <c r="M177" i="2"/>
  <c r="K177" i="2"/>
  <c r="I177" i="2"/>
  <c r="G177" i="2"/>
  <c r="E177" i="2"/>
  <c r="C177" i="2"/>
  <c r="R176" i="2"/>
  <c r="Q176" i="2"/>
  <c r="O176" i="2"/>
  <c r="M176" i="2"/>
  <c r="K176" i="2"/>
  <c r="I176" i="2"/>
  <c r="G176" i="2"/>
  <c r="E176" i="2"/>
  <c r="C176" i="2"/>
  <c r="R175" i="2"/>
  <c r="Q175" i="2"/>
  <c r="O175" i="2"/>
  <c r="M175" i="2"/>
  <c r="K175" i="2"/>
  <c r="I175" i="2"/>
  <c r="G175" i="2"/>
  <c r="E175" i="2"/>
  <c r="C175" i="2"/>
  <c r="P174" i="2"/>
  <c r="Q174" i="2" s="1"/>
  <c r="O174" i="2"/>
  <c r="N174" i="2"/>
  <c r="L174" i="2"/>
  <c r="M174" i="2" s="1"/>
  <c r="K174" i="2"/>
  <c r="J174" i="2"/>
  <c r="H174" i="2"/>
  <c r="I174" i="2" s="1"/>
  <c r="G174" i="2"/>
  <c r="F174" i="2"/>
  <c r="D174" i="2"/>
  <c r="E174" i="2" s="1"/>
  <c r="C174" i="2"/>
  <c r="B174" i="2"/>
  <c r="R174" i="2" s="1"/>
  <c r="R173" i="2"/>
  <c r="Q173" i="2"/>
  <c r="O173" i="2"/>
  <c r="M173" i="2"/>
  <c r="K173" i="2"/>
  <c r="I173" i="2"/>
  <c r="G173" i="2"/>
  <c r="E173" i="2"/>
  <c r="C173" i="2"/>
  <c r="R172" i="2"/>
  <c r="Q172" i="2"/>
  <c r="O172" i="2"/>
  <c r="M172" i="2"/>
  <c r="K172" i="2"/>
  <c r="I172" i="2"/>
  <c r="G172" i="2"/>
  <c r="E172" i="2"/>
  <c r="C172" i="2"/>
  <c r="P171" i="2"/>
  <c r="Q171" i="2" s="1"/>
  <c r="N171" i="2"/>
  <c r="O171" i="2" s="1"/>
  <c r="L171" i="2"/>
  <c r="M171" i="2" s="1"/>
  <c r="J171" i="2"/>
  <c r="K171" i="2" s="1"/>
  <c r="H171" i="2"/>
  <c r="I171" i="2" s="1"/>
  <c r="F171" i="2"/>
  <c r="G171" i="2" s="1"/>
  <c r="D171" i="2"/>
  <c r="E171" i="2" s="1"/>
  <c r="B171" i="2"/>
  <c r="R171" i="2" s="1"/>
  <c r="R170" i="2"/>
  <c r="Q170" i="2"/>
  <c r="O170" i="2"/>
  <c r="M170" i="2"/>
  <c r="K170" i="2"/>
  <c r="I170" i="2"/>
  <c r="G170" i="2"/>
  <c r="E170" i="2"/>
  <c r="C170" i="2"/>
  <c r="R169" i="2"/>
  <c r="Q169" i="2"/>
  <c r="O169" i="2"/>
  <c r="M169" i="2"/>
  <c r="K169" i="2"/>
  <c r="I169" i="2"/>
  <c r="G169" i="2"/>
  <c r="E169" i="2"/>
  <c r="C169" i="2"/>
  <c r="R168" i="2"/>
  <c r="Q168" i="2"/>
  <c r="O168" i="2"/>
  <c r="M168" i="2"/>
  <c r="K168" i="2"/>
  <c r="I168" i="2"/>
  <c r="G168" i="2"/>
  <c r="E168" i="2"/>
  <c r="C168" i="2"/>
  <c r="R167" i="2"/>
  <c r="Q167" i="2"/>
  <c r="O167" i="2"/>
  <c r="M167" i="2"/>
  <c r="K167" i="2"/>
  <c r="I167" i="2"/>
  <c r="G167" i="2"/>
  <c r="E167" i="2"/>
  <c r="C167" i="2"/>
  <c r="R166" i="2"/>
  <c r="Q166" i="2"/>
  <c r="O166" i="2"/>
  <c r="M166" i="2"/>
  <c r="K166" i="2"/>
  <c r="I166" i="2"/>
  <c r="G166" i="2"/>
  <c r="E166" i="2"/>
  <c r="C166" i="2"/>
  <c r="R165" i="2"/>
  <c r="Q165" i="2"/>
  <c r="O165" i="2"/>
  <c r="M165" i="2"/>
  <c r="K165" i="2"/>
  <c r="I165" i="2"/>
  <c r="G165" i="2"/>
  <c r="E165" i="2"/>
  <c r="C165" i="2"/>
  <c r="Q164" i="2"/>
  <c r="P164" i="2"/>
  <c r="N164" i="2"/>
  <c r="O164" i="2" s="1"/>
  <c r="M164" i="2"/>
  <c r="L164" i="2"/>
  <c r="J164" i="2"/>
  <c r="K164" i="2" s="1"/>
  <c r="I164" i="2"/>
  <c r="H164" i="2"/>
  <c r="F164" i="2"/>
  <c r="G164" i="2" s="1"/>
  <c r="E164" i="2"/>
  <c r="D164" i="2"/>
  <c r="B164" i="2"/>
  <c r="C164" i="2" s="1"/>
  <c r="R163" i="2"/>
  <c r="Q163" i="2"/>
  <c r="O163" i="2"/>
  <c r="M163" i="2"/>
  <c r="K163" i="2"/>
  <c r="I163" i="2"/>
  <c r="G163" i="2"/>
  <c r="E163" i="2"/>
  <c r="C163" i="2"/>
  <c r="R162" i="2"/>
  <c r="Q162" i="2"/>
  <c r="O162" i="2"/>
  <c r="M162" i="2"/>
  <c r="K162" i="2"/>
  <c r="I162" i="2"/>
  <c r="G162" i="2"/>
  <c r="E162" i="2"/>
  <c r="C162" i="2"/>
  <c r="R161" i="2"/>
  <c r="Q161" i="2"/>
  <c r="O161" i="2"/>
  <c r="M161" i="2"/>
  <c r="K161" i="2"/>
  <c r="I161" i="2"/>
  <c r="G161" i="2"/>
  <c r="E161" i="2"/>
  <c r="C161" i="2"/>
  <c r="R160" i="2"/>
  <c r="Q160" i="2"/>
  <c r="O160" i="2"/>
  <c r="M160" i="2"/>
  <c r="K160" i="2"/>
  <c r="I160" i="2"/>
  <c r="G160" i="2"/>
  <c r="E160" i="2"/>
  <c r="C160" i="2"/>
  <c r="R159" i="2"/>
  <c r="Q159" i="2"/>
  <c r="O159" i="2"/>
  <c r="M159" i="2"/>
  <c r="K159" i="2"/>
  <c r="I159" i="2"/>
  <c r="G159" i="2"/>
  <c r="E159" i="2"/>
  <c r="C159" i="2"/>
  <c r="R158" i="2"/>
  <c r="Q158" i="2"/>
  <c r="O158" i="2"/>
  <c r="M158" i="2"/>
  <c r="K158" i="2"/>
  <c r="I158" i="2"/>
  <c r="G158" i="2"/>
  <c r="E158" i="2"/>
  <c r="C158" i="2"/>
  <c r="P157" i="2"/>
  <c r="P156" i="2" s="1"/>
  <c r="Q156" i="2" s="1"/>
  <c r="N157" i="2"/>
  <c r="O157" i="2" s="1"/>
  <c r="L157" i="2"/>
  <c r="L156" i="2" s="1"/>
  <c r="M156" i="2" s="1"/>
  <c r="J157" i="2"/>
  <c r="K157" i="2" s="1"/>
  <c r="H157" i="2"/>
  <c r="H156" i="2" s="1"/>
  <c r="I156" i="2" s="1"/>
  <c r="F157" i="2"/>
  <c r="G157" i="2" s="1"/>
  <c r="D157" i="2"/>
  <c r="D156" i="2" s="1"/>
  <c r="E156" i="2" s="1"/>
  <c r="B157" i="2"/>
  <c r="C157" i="2" s="1"/>
  <c r="N156" i="2"/>
  <c r="O156" i="2" s="1"/>
  <c r="J156" i="2"/>
  <c r="K156" i="2" s="1"/>
  <c r="F156" i="2"/>
  <c r="G156" i="2" s="1"/>
  <c r="B156" i="2"/>
  <c r="C156" i="2" s="1"/>
  <c r="R155" i="2"/>
  <c r="Q155" i="2"/>
  <c r="O155" i="2"/>
  <c r="M155" i="2"/>
  <c r="K155" i="2"/>
  <c r="I155" i="2"/>
  <c r="G155" i="2"/>
  <c r="E155" i="2"/>
  <c r="C155" i="2"/>
  <c r="R154" i="2"/>
  <c r="Q154" i="2"/>
  <c r="O154" i="2"/>
  <c r="M154" i="2"/>
  <c r="K154" i="2"/>
  <c r="I154" i="2"/>
  <c r="G154" i="2"/>
  <c r="E154" i="2"/>
  <c r="C154" i="2"/>
  <c r="R153" i="2"/>
  <c r="Q153" i="2"/>
  <c r="O153" i="2"/>
  <c r="M153" i="2"/>
  <c r="K153" i="2"/>
  <c r="I153" i="2"/>
  <c r="G153" i="2"/>
  <c r="E153" i="2"/>
  <c r="C153" i="2"/>
  <c r="Q152" i="2"/>
  <c r="P152" i="2"/>
  <c r="N152" i="2"/>
  <c r="O152" i="2" s="1"/>
  <c r="M152" i="2"/>
  <c r="L152" i="2"/>
  <c r="J152" i="2"/>
  <c r="K152" i="2" s="1"/>
  <c r="I152" i="2"/>
  <c r="H152" i="2"/>
  <c r="F152" i="2"/>
  <c r="G152" i="2" s="1"/>
  <c r="E152" i="2"/>
  <c r="D152" i="2"/>
  <c r="B152" i="2"/>
  <c r="C152" i="2" s="1"/>
  <c r="R151" i="2"/>
  <c r="Q151" i="2"/>
  <c r="O151" i="2"/>
  <c r="M151" i="2"/>
  <c r="K151" i="2"/>
  <c r="I151" i="2"/>
  <c r="G151" i="2"/>
  <c r="E151" i="2"/>
  <c r="C151" i="2"/>
  <c r="R150" i="2"/>
  <c r="Q150" i="2"/>
  <c r="O150" i="2"/>
  <c r="M150" i="2"/>
  <c r="K150" i="2"/>
  <c r="I150" i="2"/>
  <c r="G150" i="2"/>
  <c r="E150" i="2"/>
  <c r="C150" i="2"/>
  <c r="P149" i="2"/>
  <c r="P148" i="2" s="1"/>
  <c r="N149" i="2"/>
  <c r="O149" i="2" s="1"/>
  <c r="L149" i="2"/>
  <c r="L148" i="2" s="1"/>
  <c r="J149" i="2"/>
  <c r="K149" i="2" s="1"/>
  <c r="H149" i="2"/>
  <c r="H148" i="2" s="1"/>
  <c r="F149" i="2"/>
  <c r="G149" i="2" s="1"/>
  <c r="D149" i="2"/>
  <c r="D148" i="2" s="1"/>
  <c r="B149" i="2"/>
  <c r="C149" i="2" s="1"/>
  <c r="N148" i="2"/>
  <c r="N178" i="2" s="1"/>
  <c r="O178" i="2" s="1"/>
  <c r="J148" i="2"/>
  <c r="J178" i="2" s="1"/>
  <c r="K178" i="2" s="1"/>
  <c r="F148" i="2"/>
  <c r="F178" i="2" s="1"/>
  <c r="G178" i="2" s="1"/>
  <c r="B148" i="2"/>
  <c r="B178" i="2" s="1"/>
  <c r="R142" i="2"/>
  <c r="Q142" i="2"/>
  <c r="O142" i="2"/>
  <c r="M142" i="2"/>
  <c r="K142" i="2"/>
  <c r="I142" i="2"/>
  <c r="G142" i="2"/>
  <c r="E142" i="2"/>
  <c r="C142" i="2"/>
  <c r="R141" i="2"/>
  <c r="Q141" i="2"/>
  <c r="O141" i="2"/>
  <c r="M141" i="2"/>
  <c r="K141" i="2"/>
  <c r="I141" i="2"/>
  <c r="G141" i="2"/>
  <c r="E141" i="2"/>
  <c r="C141" i="2"/>
  <c r="R140" i="2"/>
  <c r="Q140" i="2"/>
  <c r="O140" i="2"/>
  <c r="M140" i="2"/>
  <c r="K140" i="2"/>
  <c r="I140" i="2"/>
  <c r="G140" i="2"/>
  <c r="E140" i="2"/>
  <c r="C140" i="2"/>
  <c r="P139" i="2"/>
  <c r="Q139" i="2" s="1"/>
  <c r="O139" i="2"/>
  <c r="N139" i="2"/>
  <c r="L139" i="2"/>
  <c r="M139" i="2" s="1"/>
  <c r="K139" i="2"/>
  <c r="J139" i="2"/>
  <c r="H139" i="2"/>
  <c r="I139" i="2" s="1"/>
  <c r="G139" i="2"/>
  <c r="F139" i="2"/>
  <c r="D139" i="2"/>
  <c r="E139" i="2" s="1"/>
  <c r="C139" i="2"/>
  <c r="B139" i="2"/>
  <c r="R139" i="2" s="1"/>
  <c r="R138" i="2"/>
  <c r="Q138" i="2"/>
  <c r="O138" i="2"/>
  <c r="M138" i="2"/>
  <c r="K138" i="2"/>
  <c r="I138" i="2"/>
  <c r="G138" i="2"/>
  <c r="E138" i="2"/>
  <c r="C138" i="2"/>
  <c r="R137" i="2"/>
  <c r="Q137" i="2"/>
  <c r="O137" i="2"/>
  <c r="M137" i="2"/>
  <c r="K137" i="2"/>
  <c r="I137" i="2"/>
  <c r="G137" i="2"/>
  <c r="E137" i="2"/>
  <c r="C137" i="2"/>
  <c r="P136" i="2"/>
  <c r="Q136" i="2" s="1"/>
  <c r="N136" i="2"/>
  <c r="O136" i="2" s="1"/>
  <c r="L136" i="2"/>
  <c r="M136" i="2" s="1"/>
  <c r="J136" i="2"/>
  <c r="K136" i="2" s="1"/>
  <c r="H136" i="2"/>
  <c r="I136" i="2" s="1"/>
  <c r="F136" i="2"/>
  <c r="G136" i="2" s="1"/>
  <c r="D136" i="2"/>
  <c r="E136" i="2" s="1"/>
  <c r="B136" i="2"/>
  <c r="C136" i="2" s="1"/>
  <c r="R135" i="2"/>
  <c r="Q135" i="2"/>
  <c r="O135" i="2"/>
  <c r="M135" i="2"/>
  <c r="K135" i="2"/>
  <c r="I135" i="2"/>
  <c r="G135" i="2"/>
  <c r="E135" i="2"/>
  <c r="C135" i="2"/>
  <c r="R134" i="2"/>
  <c r="Q134" i="2"/>
  <c r="O134" i="2"/>
  <c r="M134" i="2"/>
  <c r="K134" i="2"/>
  <c r="I134" i="2"/>
  <c r="G134" i="2"/>
  <c r="E134" i="2"/>
  <c r="C134" i="2"/>
  <c r="R133" i="2"/>
  <c r="Q133" i="2"/>
  <c r="O133" i="2"/>
  <c r="M133" i="2"/>
  <c r="K133" i="2"/>
  <c r="I133" i="2"/>
  <c r="G133" i="2"/>
  <c r="E133" i="2"/>
  <c r="C133" i="2"/>
  <c r="R132" i="2"/>
  <c r="Q132" i="2"/>
  <c r="O132" i="2"/>
  <c r="M132" i="2"/>
  <c r="K132" i="2"/>
  <c r="I132" i="2"/>
  <c r="G132" i="2"/>
  <c r="E132" i="2"/>
  <c r="C132" i="2"/>
  <c r="R131" i="2"/>
  <c r="Q131" i="2"/>
  <c r="O131" i="2"/>
  <c r="M131" i="2"/>
  <c r="K131" i="2"/>
  <c r="I131" i="2"/>
  <c r="G131" i="2"/>
  <c r="E131" i="2"/>
  <c r="C131" i="2"/>
  <c r="R130" i="2"/>
  <c r="Q130" i="2"/>
  <c r="O130" i="2"/>
  <c r="M130" i="2"/>
  <c r="K130" i="2"/>
  <c r="I130" i="2"/>
  <c r="G130" i="2"/>
  <c r="E130" i="2"/>
  <c r="C130" i="2"/>
  <c r="Q129" i="2"/>
  <c r="P129" i="2"/>
  <c r="N129" i="2"/>
  <c r="O129" i="2" s="1"/>
  <c r="M129" i="2"/>
  <c r="L129" i="2"/>
  <c r="J129" i="2"/>
  <c r="K129" i="2" s="1"/>
  <c r="I129" i="2"/>
  <c r="H129" i="2"/>
  <c r="F129" i="2"/>
  <c r="G129" i="2" s="1"/>
  <c r="E129" i="2"/>
  <c r="D129" i="2"/>
  <c r="B129" i="2"/>
  <c r="C129" i="2" s="1"/>
  <c r="R128" i="2"/>
  <c r="Q128" i="2"/>
  <c r="O128" i="2"/>
  <c r="M128" i="2"/>
  <c r="K128" i="2"/>
  <c r="I128" i="2"/>
  <c r="G128" i="2"/>
  <c r="E128" i="2"/>
  <c r="C128" i="2"/>
  <c r="R127" i="2"/>
  <c r="Q127" i="2"/>
  <c r="O127" i="2"/>
  <c r="M127" i="2"/>
  <c r="K127" i="2"/>
  <c r="I127" i="2"/>
  <c r="G127" i="2"/>
  <c r="E127" i="2"/>
  <c r="C127" i="2"/>
  <c r="R126" i="2"/>
  <c r="Q126" i="2"/>
  <c r="O126" i="2"/>
  <c r="M126" i="2"/>
  <c r="K126" i="2"/>
  <c r="I126" i="2"/>
  <c r="G126" i="2"/>
  <c r="E126" i="2"/>
  <c r="C126" i="2"/>
  <c r="R125" i="2"/>
  <c r="Q125" i="2"/>
  <c r="O125" i="2"/>
  <c r="M125" i="2"/>
  <c r="K125" i="2"/>
  <c r="I125" i="2"/>
  <c r="G125" i="2"/>
  <c r="E125" i="2"/>
  <c r="C125" i="2"/>
  <c r="R124" i="2"/>
  <c r="Q124" i="2"/>
  <c r="O124" i="2"/>
  <c r="M124" i="2"/>
  <c r="K124" i="2"/>
  <c r="I124" i="2"/>
  <c r="G124" i="2"/>
  <c r="E124" i="2"/>
  <c r="C124" i="2"/>
  <c r="R123" i="2"/>
  <c r="Q123" i="2"/>
  <c r="O123" i="2"/>
  <c r="M123" i="2"/>
  <c r="K123" i="2"/>
  <c r="I123" i="2"/>
  <c r="G123" i="2"/>
  <c r="E123" i="2"/>
  <c r="C123" i="2"/>
  <c r="P122" i="2"/>
  <c r="P121" i="2" s="1"/>
  <c r="Q121" i="2" s="1"/>
  <c r="N122" i="2"/>
  <c r="O122" i="2" s="1"/>
  <c r="L122" i="2"/>
  <c r="L121" i="2" s="1"/>
  <c r="M121" i="2" s="1"/>
  <c r="J122" i="2"/>
  <c r="K122" i="2" s="1"/>
  <c r="H122" i="2"/>
  <c r="H121" i="2" s="1"/>
  <c r="I121" i="2" s="1"/>
  <c r="F122" i="2"/>
  <c r="G122" i="2" s="1"/>
  <c r="D122" i="2"/>
  <c r="D121" i="2" s="1"/>
  <c r="E121" i="2" s="1"/>
  <c r="B122" i="2"/>
  <c r="C122" i="2" s="1"/>
  <c r="N121" i="2"/>
  <c r="O121" i="2" s="1"/>
  <c r="J121" i="2"/>
  <c r="K121" i="2" s="1"/>
  <c r="F121" i="2"/>
  <c r="G121" i="2" s="1"/>
  <c r="B121" i="2"/>
  <c r="C121" i="2" s="1"/>
  <c r="R120" i="2"/>
  <c r="Q120" i="2"/>
  <c r="O120" i="2"/>
  <c r="M120" i="2"/>
  <c r="K120" i="2"/>
  <c r="I120" i="2"/>
  <c r="G120" i="2"/>
  <c r="E120" i="2"/>
  <c r="C120" i="2"/>
  <c r="R119" i="2"/>
  <c r="Q119" i="2"/>
  <c r="O119" i="2"/>
  <c r="M119" i="2"/>
  <c r="K119" i="2"/>
  <c r="I119" i="2"/>
  <c r="G119" i="2"/>
  <c r="E119" i="2"/>
  <c r="C119" i="2"/>
  <c r="R118" i="2"/>
  <c r="Q118" i="2"/>
  <c r="O118" i="2"/>
  <c r="M118" i="2"/>
  <c r="K118" i="2"/>
  <c r="I118" i="2"/>
  <c r="G118" i="2"/>
  <c r="E118" i="2"/>
  <c r="C118" i="2"/>
  <c r="Q117" i="2"/>
  <c r="P117" i="2"/>
  <c r="N117" i="2"/>
  <c r="O117" i="2" s="1"/>
  <c r="M117" i="2"/>
  <c r="L117" i="2"/>
  <c r="J117" i="2"/>
  <c r="K117" i="2" s="1"/>
  <c r="I117" i="2"/>
  <c r="H117" i="2"/>
  <c r="F117" i="2"/>
  <c r="G117" i="2" s="1"/>
  <c r="E117" i="2"/>
  <c r="D117" i="2"/>
  <c r="B117" i="2"/>
  <c r="C117" i="2" s="1"/>
  <c r="R116" i="2"/>
  <c r="Q116" i="2"/>
  <c r="O116" i="2"/>
  <c r="M116" i="2"/>
  <c r="K116" i="2"/>
  <c r="I116" i="2"/>
  <c r="G116" i="2"/>
  <c r="E116" i="2"/>
  <c r="C116" i="2"/>
  <c r="R115" i="2"/>
  <c r="Q115" i="2"/>
  <c r="O115" i="2"/>
  <c r="M115" i="2"/>
  <c r="K115" i="2"/>
  <c r="I115" i="2"/>
  <c r="G115" i="2"/>
  <c r="E115" i="2"/>
  <c r="C115" i="2"/>
  <c r="P114" i="2"/>
  <c r="P113" i="2" s="1"/>
  <c r="N114" i="2"/>
  <c r="O114" i="2" s="1"/>
  <c r="L114" i="2"/>
  <c r="L113" i="2" s="1"/>
  <c r="J114" i="2"/>
  <c r="K114" i="2" s="1"/>
  <c r="H114" i="2"/>
  <c r="H113" i="2" s="1"/>
  <c r="F114" i="2"/>
  <c r="G114" i="2" s="1"/>
  <c r="D114" i="2"/>
  <c r="D113" i="2" s="1"/>
  <c r="B114" i="2"/>
  <c r="C114" i="2" s="1"/>
  <c r="N113" i="2"/>
  <c r="N143" i="2" s="1"/>
  <c r="O143" i="2" s="1"/>
  <c r="J113" i="2"/>
  <c r="J143" i="2" s="1"/>
  <c r="K143" i="2" s="1"/>
  <c r="F113" i="2"/>
  <c r="F143" i="2" s="1"/>
  <c r="G143" i="2" s="1"/>
  <c r="B113" i="2"/>
  <c r="B143" i="2" s="1"/>
  <c r="R107" i="2"/>
  <c r="Q107" i="2"/>
  <c r="O107" i="2"/>
  <c r="M107" i="2"/>
  <c r="K107" i="2"/>
  <c r="I107" i="2"/>
  <c r="G107" i="2"/>
  <c r="E107" i="2"/>
  <c r="C107" i="2"/>
  <c r="R106" i="2"/>
  <c r="Q106" i="2"/>
  <c r="O106" i="2"/>
  <c r="M106" i="2"/>
  <c r="K106" i="2"/>
  <c r="I106" i="2"/>
  <c r="G106" i="2"/>
  <c r="E106" i="2"/>
  <c r="C106" i="2"/>
  <c r="R105" i="2"/>
  <c r="Q105" i="2"/>
  <c r="O105" i="2"/>
  <c r="M105" i="2"/>
  <c r="K105" i="2"/>
  <c r="I105" i="2"/>
  <c r="G105" i="2"/>
  <c r="E105" i="2"/>
  <c r="C105" i="2"/>
  <c r="Q104" i="2"/>
  <c r="P104" i="2"/>
  <c r="N104" i="2"/>
  <c r="O104" i="2" s="1"/>
  <c r="M104" i="2"/>
  <c r="L104" i="2"/>
  <c r="J104" i="2"/>
  <c r="K104" i="2" s="1"/>
  <c r="I104" i="2"/>
  <c r="H104" i="2"/>
  <c r="F104" i="2"/>
  <c r="G104" i="2" s="1"/>
  <c r="E104" i="2"/>
  <c r="D104" i="2"/>
  <c r="B104" i="2"/>
  <c r="C104" i="2" s="1"/>
  <c r="R103" i="2"/>
  <c r="Q103" i="2"/>
  <c r="O103" i="2"/>
  <c r="M103" i="2"/>
  <c r="K103" i="2"/>
  <c r="I103" i="2"/>
  <c r="G103" i="2"/>
  <c r="E103" i="2"/>
  <c r="C103" i="2"/>
  <c r="R102" i="2"/>
  <c r="Q102" i="2"/>
  <c r="O102" i="2"/>
  <c r="M102" i="2"/>
  <c r="K102" i="2"/>
  <c r="I102" i="2"/>
  <c r="G102" i="2"/>
  <c r="E102" i="2"/>
  <c r="C102" i="2"/>
  <c r="P101" i="2"/>
  <c r="Q101" i="2" s="1"/>
  <c r="N101" i="2"/>
  <c r="O101" i="2" s="1"/>
  <c r="L101" i="2"/>
  <c r="M101" i="2" s="1"/>
  <c r="J101" i="2"/>
  <c r="K101" i="2" s="1"/>
  <c r="H101" i="2"/>
  <c r="I101" i="2" s="1"/>
  <c r="F101" i="2"/>
  <c r="G101" i="2" s="1"/>
  <c r="D101" i="2"/>
  <c r="E101" i="2" s="1"/>
  <c r="B101" i="2"/>
  <c r="C101" i="2" s="1"/>
  <c r="R100" i="2"/>
  <c r="Q100" i="2"/>
  <c r="O100" i="2"/>
  <c r="M100" i="2"/>
  <c r="K100" i="2"/>
  <c r="I100" i="2"/>
  <c r="G100" i="2"/>
  <c r="E100" i="2"/>
  <c r="C100" i="2"/>
  <c r="R99" i="2"/>
  <c r="Q99" i="2"/>
  <c r="O99" i="2"/>
  <c r="M99" i="2"/>
  <c r="K99" i="2"/>
  <c r="I99" i="2"/>
  <c r="G99" i="2"/>
  <c r="E99" i="2"/>
  <c r="C99" i="2"/>
  <c r="R98" i="2"/>
  <c r="Q98" i="2"/>
  <c r="O98" i="2"/>
  <c r="M98" i="2"/>
  <c r="K98" i="2"/>
  <c r="I98" i="2"/>
  <c r="G98" i="2"/>
  <c r="E98" i="2"/>
  <c r="C98" i="2"/>
  <c r="R97" i="2"/>
  <c r="Q97" i="2"/>
  <c r="O97" i="2"/>
  <c r="M97" i="2"/>
  <c r="K97" i="2"/>
  <c r="I97" i="2"/>
  <c r="G97" i="2"/>
  <c r="E97" i="2"/>
  <c r="C97" i="2"/>
  <c r="R96" i="2"/>
  <c r="Q96" i="2"/>
  <c r="O96" i="2"/>
  <c r="M96" i="2"/>
  <c r="K96" i="2"/>
  <c r="I96" i="2"/>
  <c r="G96" i="2"/>
  <c r="E96" i="2"/>
  <c r="C96" i="2"/>
  <c r="R95" i="2"/>
  <c r="Q95" i="2"/>
  <c r="O95" i="2"/>
  <c r="M95" i="2"/>
  <c r="K95" i="2"/>
  <c r="I95" i="2"/>
  <c r="G95" i="2"/>
  <c r="E95" i="2"/>
  <c r="C95" i="2"/>
  <c r="P94" i="2"/>
  <c r="Q94" i="2" s="1"/>
  <c r="O94" i="2"/>
  <c r="N94" i="2"/>
  <c r="L94" i="2"/>
  <c r="M94" i="2" s="1"/>
  <c r="K94" i="2"/>
  <c r="J94" i="2"/>
  <c r="H94" i="2"/>
  <c r="I94" i="2" s="1"/>
  <c r="G94" i="2"/>
  <c r="F94" i="2"/>
  <c r="D94" i="2"/>
  <c r="E94" i="2" s="1"/>
  <c r="C94" i="2"/>
  <c r="B94" i="2"/>
  <c r="R94" i="2" s="1"/>
  <c r="R93" i="2"/>
  <c r="Q93" i="2"/>
  <c r="O93" i="2"/>
  <c r="M93" i="2"/>
  <c r="K93" i="2"/>
  <c r="I93" i="2"/>
  <c r="G93" i="2"/>
  <c r="E93" i="2"/>
  <c r="C93" i="2"/>
  <c r="R92" i="2"/>
  <c r="Q92" i="2"/>
  <c r="O92" i="2"/>
  <c r="M92" i="2"/>
  <c r="K92" i="2"/>
  <c r="I92" i="2"/>
  <c r="G92" i="2"/>
  <c r="E92" i="2"/>
  <c r="C92" i="2"/>
  <c r="R91" i="2"/>
  <c r="Q91" i="2"/>
  <c r="O91" i="2"/>
  <c r="M91" i="2"/>
  <c r="K91" i="2"/>
  <c r="I91" i="2"/>
  <c r="G91" i="2"/>
  <c r="E91" i="2"/>
  <c r="C91" i="2"/>
  <c r="R90" i="2"/>
  <c r="Q90" i="2"/>
  <c r="O90" i="2"/>
  <c r="M90" i="2"/>
  <c r="K90" i="2"/>
  <c r="I90" i="2"/>
  <c r="G90" i="2"/>
  <c r="E90" i="2"/>
  <c r="C90" i="2"/>
  <c r="R89" i="2"/>
  <c r="Q89" i="2"/>
  <c r="O89" i="2"/>
  <c r="M89" i="2"/>
  <c r="K89" i="2"/>
  <c r="I89" i="2"/>
  <c r="G89" i="2"/>
  <c r="E89" i="2"/>
  <c r="C89" i="2"/>
  <c r="R88" i="2"/>
  <c r="Q88" i="2"/>
  <c r="O88" i="2"/>
  <c r="M88" i="2"/>
  <c r="K88" i="2"/>
  <c r="I88" i="2"/>
  <c r="G88" i="2"/>
  <c r="E88" i="2"/>
  <c r="C88" i="2"/>
  <c r="P87" i="2"/>
  <c r="Q87" i="2" s="1"/>
  <c r="N87" i="2"/>
  <c r="N86" i="2" s="1"/>
  <c r="L87" i="2"/>
  <c r="M87" i="2" s="1"/>
  <c r="J87" i="2"/>
  <c r="J86" i="2" s="1"/>
  <c r="H87" i="2"/>
  <c r="I87" i="2" s="1"/>
  <c r="F87" i="2"/>
  <c r="F86" i="2" s="1"/>
  <c r="D87" i="2"/>
  <c r="E87" i="2" s="1"/>
  <c r="B87" i="2"/>
  <c r="B86" i="2" s="1"/>
  <c r="P86" i="2"/>
  <c r="Q86" i="2" s="1"/>
  <c r="L86" i="2"/>
  <c r="H86" i="2"/>
  <c r="I86" i="2" s="1"/>
  <c r="D86" i="2"/>
  <c r="E86" i="2" s="1"/>
  <c r="R85" i="2"/>
  <c r="Q85" i="2"/>
  <c r="O85" i="2"/>
  <c r="M85" i="2"/>
  <c r="K85" i="2"/>
  <c r="I85" i="2"/>
  <c r="G85" i="2"/>
  <c r="E85" i="2"/>
  <c r="C85" i="2"/>
  <c r="R84" i="2"/>
  <c r="Q84" i="2"/>
  <c r="O84" i="2"/>
  <c r="M84" i="2"/>
  <c r="K84" i="2"/>
  <c r="I84" i="2"/>
  <c r="G84" i="2"/>
  <c r="E84" i="2"/>
  <c r="C84" i="2"/>
  <c r="R83" i="2"/>
  <c r="Q83" i="2"/>
  <c r="O83" i="2"/>
  <c r="M83" i="2"/>
  <c r="K83" i="2"/>
  <c r="I83" i="2"/>
  <c r="G83" i="2"/>
  <c r="E83" i="2"/>
  <c r="C83" i="2"/>
  <c r="P82" i="2"/>
  <c r="Q82" i="2" s="1"/>
  <c r="O82" i="2"/>
  <c r="N82" i="2"/>
  <c r="L82" i="2"/>
  <c r="M82" i="2" s="1"/>
  <c r="K82" i="2"/>
  <c r="J82" i="2"/>
  <c r="H82" i="2"/>
  <c r="I82" i="2" s="1"/>
  <c r="G82" i="2"/>
  <c r="F82" i="2"/>
  <c r="D82" i="2"/>
  <c r="E82" i="2" s="1"/>
  <c r="C82" i="2"/>
  <c r="B82" i="2"/>
  <c r="R82" i="2" s="1"/>
  <c r="R81" i="2"/>
  <c r="Q81" i="2"/>
  <c r="O81" i="2"/>
  <c r="M81" i="2"/>
  <c r="K81" i="2"/>
  <c r="I81" i="2"/>
  <c r="G81" i="2"/>
  <c r="E81" i="2"/>
  <c r="C81" i="2"/>
  <c r="R80" i="2"/>
  <c r="Q80" i="2"/>
  <c r="O80" i="2"/>
  <c r="M80" i="2"/>
  <c r="K80" i="2"/>
  <c r="I80" i="2"/>
  <c r="G80" i="2"/>
  <c r="E80" i="2"/>
  <c r="C80" i="2"/>
  <c r="P79" i="2"/>
  <c r="Q79" i="2" s="1"/>
  <c r="N79" i="2"/>
  <c r="N78" i="2" s="1"/>
  <c r="L79" i="2"/>
  <c r="M79" i="2" s="1"/>
  <c r="J79" i="2"/>
  <c r="J78" i="2" s="1"/>
  <c r="H79" i="2"/>
  <c r="I79" i="2" s="1"/>
  <c r="F79" i="2"/>
  <c r="F78" i="2" s="1"/>
  <c r="D79" i="2"/>
  <c r="E79" i="2" s="1"/>
  <c r="B79" i="2"/>
  <c r="B78" i="2" s="1"/>
  <c r="P78" i="2"/>
  <c r="P108" i="2" s="1"/>
  <c r="L78" i="2"/>
  <c r="L108" i="2" s="1"/>
  <c r="H78" i="2"/>
  <c r="H108" i="2" s="1"/>
  <c r="D78" i="2"/>
  <c r="D108" i="2" s="1"/>
  <c r="I73" i="2"/>
  <c r="G73" i="2"/>
  <c r="E73" i="2"/>
  <c r="C73" i="2"/>
  <c r="R73" i="2"/>
  <c r="R38" i="2"/>
  <c r="P38" i="2"/>
  <c r="Q38" i="2" s="1"/>
  <c r="N38" i="2"/>
  <c r="O38" i="2" s="1"/>
  <c r="I38" i="2"/>
  <c r="G38" i="2"/>
  <c r="E38" i="2"/>
  <c r="C38" i="2"/>
  <c r="R72" i="2"/>
  <c r="Q72" i="2"/>
  <c r="O72" i="2"/>
  <c r="M72" i="2"/>
  <c r="K72" i="2"/>
  <c r="I72" i="2"/>
  <c r="G72" i="2"/>
  <c r="E72" i="2"/>
  <c r="C72" i="2"/>
  <c r="R71" i="2"/>
  <c r="Q71" i="2"/>
  <c r="O71" i="2"/>
  <c r="M71" i="2"/>
  <c r="K71" i="2"/>
  <c r="I71" i="2"/>
  <c r="G71" i="2"/>
  <c r="E71" i="2"/>
  <c r="C71" i="2"/>
  <c r="R70" i="2"/>
  <c r="Q70" i="2"/>
  <c r="O70" i="2"/>
  <c r="M70" i="2"/>
  <c r="K70" i="2"/>
  <c r="I70" i="2"/>
  <c r="G70" i="2"/>
  <c r="E70" i="2"/>
  <c r="C70" i="2"/>
  <c r="P69" i="2"/>
  <c r="N69" i="2"/>
  <c r="O69" i="2" s="1"/>
  <c r="L69" i="2"/>
  <c r="J69" i="2"/>
  <c r="K69" i="2" s="1"/>
  <c r="H69" i="2"/>
  <c r="F69" i="2"/>
  <c r="G69" i="2" s="1"/>
  <c r="D69" i="2"/>
  <c r="B69" i="2"/>
  <c r="Q69" i="2" s="1"/>
  <c r="R68" i="2"/>
  <c r="Q68" i="2"/>
  <c r="O68" i="2"/>
  <c r="M68" i="2"/>
  <c r="K68" i="2"/>
  <c r="I68" i="2"/>
  <c r="G68" i="2"/>
  <c r="E68" i="2"/>
  <c r="C68" i="2"/>
  <c r="R67" i="2"/>
  <c r="Q67" i="2"/>
  <c r="O67" i="2"/>
  <c r="M67" i="2"/>
  <c r="K67" i="2"/>
  <c r="I67" i="2"/>
  <c r="G67" i="2"/>
  <c r="E67" i="2"/>
  <c r="C67" i="2"/>
  <c r="Q66" i="2"/>
  <c r="P66" i="2"/>
  <c r="N66" i="2"/>
  <c r="O66" i="2" s="1"/>
  <c r="M66" i="2"/>
  <c r="L66" i="2"/>
  <c r="J66" i="2"/>
  <c r="K66" i="2" s="1"/>
  <c r="I66" i="2"/>
  <c r="H66" i="2"/>
  <c r="F66" i="2"/>
  <c r="G66" i="2" s="1"/>
  <c r="E66" i="2"/>
  <c r="D66" i="2"/>
  <c r="B66" i="2"/>
  <c r="C66" i="2" s="1"/>
  <c r="R65" i="2"/>
  <c r="Q65" i="2"/>
  <c r="O65" i="2"/>
  <c r="M65" i="2"/>
  <c r="K65" i="2"/>
  <c r="I65" i="2"/>
  <c r="G65" i="2"/>
  <c r="E65" i="2"/>
  <c r="C65" i="2"/>
  <c r="R64" i="2"/>
  <c r="Q64" i="2"/>
  <c r="O64" i="2"/>
  <c r="M64" i="2"/>
  <c r="K64" i="2"/>
  <c r="I64" i="2"/>
  <c r="G64" i="2"/>
  <c r="E64" i="2"/>
  <c r="C64" i="2"/>
  <c r="R63" i="2"/>
  <c r="Q63" i="2"/>
  <c r="O63" i="2"/>
  <c r="M63" i="2"/>
  <c r="K63" i="2"/>
  <c r="I63" i="2"/>
  <c r="G63" i="2"/>
  <c r="E63" i="2"/>
  <c r="C63" i="2"/>
  <c r="R62" i="2"/>
  <c r="Q62" i="2"/>
  <c r="O62" i="2"/>
  <c r="M62" i="2"/>
  <c r="K62" i="2"/>
  <c r="I62" i="2"/>
  <c r="G62" i="2"/>
  <c r="E62" i="2"/>
  <c r="C62" i="2"/>
  <c r="R61" i="2"/>
  <c r="Q61" i="2"/>
  <c r="O61" i="2"/>
  <c r="M61" i="2"/>
  <c r="K61" i="2"/>
  <c r="I61" i="2"/>
  <c r="G61" i="2"/>
  <c r="E61" i="2"/>
  <c r="C61" i="2"/>
  <c r="R60" i="2"/>
  <c r="Q60" i="2"/>
  <c r="O60" i="2"/>
  <c r="M60" i="2"/>
  <c r="K60" i="2"/>
  <c r="I60" i="2"/>
  <c r="G60" i="2"/>
  <c r="E60" i="2"/>
  <c r="C60" i="2"/>
  <c r="P59" i="2"/>
  <c r="Q59" i="2" s="1"/>
  <c r="O59" i="2"/>
  <c r="N59" i="2"/>
  <c r="L59" i="2"/>
  <c r="M59" i="2" s="1"/>
  <c r="K59" i="2"/>
  <c r="J59" i="2"/>
  <c r="H59" i="2"/>
  <c r="I59" i="2" s="1"/>
  <c r="G59" i="2"/>
  <c r="F59" i="2"/>
  <c r="D59" i="2"/>
  <c r="E59" i="2" s="1"/>
  <c r="C59" i="2"/>
  <c r="B59" i="2"/>
  <c r="R59" i="2" s="1"/>
  <c r="R58" i="2"/>
  <c r="Q58" i="2"/>
  <c r="O58" i="2"/>
  <c r="M58" i="2"/>
  <c r="K58" i="2"/>
  <c r="I58" i="2"/>
  <c r="G58" i="2"/>
  <c r="E58" i="2"/>
  <c r="C58" i="2"/>
  <c r="R57" i="2"/>
  <c r="Q57" i="2"/>
  <c r="O57" i="2"/>
  <c r="M57" i="2"/>
  <c r="K57" i="2"/>
  <c r="I57" i="2"/>
  <c r="G57" i="2"/>
  <c r="E57" i="2"/>
  <c r="C57" i="2"/>
  <c r="R56" i="2"/>
  <c r="Q56" i="2"/>
  <c r="O56" i="2"/>
  <c r="M56" i="2"/>
  <c r="K56" i="2"/>
  <c r="I56" i="2"/>
  <c r="G56" i="2"/>
  <c r="E56" i="2"/>
  <c r="C56" i="2"/>
  <c r="R55" i="2"/>
  <c r="Q55" i="2"/>
  <c r="O55" i="2"/>
  <c r="M55" i="2"/>
  <c r="K55" i="2"/>
  <c r="I55" i="2"/>
  <c r="G55" i="2"/>
  <c r="E55" i="2"/>
  <c r="C55" i="2"/>
  <c r="R54" i="2"/>
  <c r="Q54" i="2"/>
  <c r="O54" i="2"/>
  <c r="M54" i="2"/>
  <c r="K54" i="2"/>
  <c r="I54" i="2"/>
  <c r="G54" i="2"/>
  <c r="E54" i="2"/>
  <c r="C54" i="2"/>
  <c r="R53" i="2"/>
  <c r="Q53" i="2"/>
  <c r="O53" i="2"/>
  <c r="M53" i="2"/>
  <c r="K53" i="2"/>
  <c r="I53" i="2"/>
  <c r="G53" i="2"/>
  <c r="E53" i="2"/>
  <c r="C53" i="2"/>
  <c r="P52" i="2"/>
  <c r="Q52" i="2" s="1"/>
  <c r="O52" i="2"/>
  <c r="N52" i="2"/>
  <c r="N51" i="2" s="1"/>
  <c r="L52" i="2"/>
  <c r="M52" i="2" s="1"/>
  <c r="K52" i="2"/>
  <c r="J52" i="2"/>
  <c r="J51" i="2" s="1"/>
  <c r="H52" i="2"/>
  <c r="I52" i="2" s="1"/>
  <c r="G52" i="2"/>
  <c r="F52" i="2"/>
  <c r="F51" i="2" s="1"/>
  <c r="D52" i="2"/>
  <c r="E52" i="2" s="1"/>
  <c r="C52" i="2"/>
  <c r="B52" i="2"/>
  <c r="R52" i="2" s="1"/>
  <c r="P51" i="2"/>
  <c r="L51" i="2"/>
  <c r="H51" i="2"/>
  <c r="D51" i="2"/>
  <c r="R50" i="2"/>
  <c r="Q50" i="2"/>
  <c r="O50" i="2"/>
  <c r="M50" i="2"/>
  <c r="K50" i="2"/>
  <c r="I50" i="2"/>
  <c r="G50" i="2"/>
  <c r="E50" i="2"/>
  <c r="C50" i="2"/>
  <c r="R49" i="2"/>
  <c r="Q49" i="2"/>
  <c r="O49" i="2"/>
  <c r="M49" i="2"/>
  <c r="K49" i="2"/>
  <c r="I49" i="2"/>
  <c r="G49" i="2"/>
  <c r="E49" i="2"/>
  <c r="C49" i="2"/>
  <c r="R48" i="2"/>
  <c r="Q48" i="2"/>
  <c r="O48" i="2"/>
  <c r="M48" i="2"/>
  <c r="K48" i="2"/>
  <c r="I48" i="2"/>
  <c r="G48" i="2"/>
  <c r="E48" i="2"/>
  <c r="C48" i="2"/>
  <c r="P47" i="2"/>
  <c r="Q47" i="2" s="1"/>
  <c r="O47" i="2"/>
  <c r="N47" i="2"/>
  <c r="L47" i="2"/>
  <c r="M47" i="2" s="1"/>
  <c r="K47" i="2"/>
  <c r="J47" i="2"/>
  <c r="H47" i="2"/>
  <c r="I47" i="2" s="1"/>
  <c r="G47" i="2"/>
  <c r="F47" i="2"/>
  <c r="D47" i="2"/>
  <c r="E47" i="2" s="1"/>
  <c r="C47" i="2"/>
  <c r="B47" i="2"/>
  <c r="R47" i="2" s="1"/>
  <c r="R46" i="2"/>
  <c r="Q46" i="2"/>
  <c r="O46" i="2"/>
  <c r="M46" i="2"/>
  <c r="K46" i="2"/>
  <c r="I46" i="2"/>
  <c r="G46" i="2"/>
  <c r="E46" i="2"/>
  <c r="C46" i="2"/>
  <c r="R45" i="2"/>
  <c r="Q45" i="2"/>
  <c r="O45" i="2"/>
  <c r="M45" i="2"/>
  <c r="K45" i="2"/>
  <c r="I45" i="2"/>
  <c r="G45" i="2"/>
  <c r="E45" i="2"/>
  <c r="C45" i="2"/>
  <c r="P44" i="2"/>
  <c r="Q44" i="2" s="1"/>
  <c r="O44" i="2"/>
  <c r="N44" i="2"/>
  <c r="N43" i="2" s="1"/>
  <c r="L44" i="2"/>
  <c r="M44" i="2" s="1"/>
  <c r="K44" i="2"/>
  <c r="J44" i="2"/>
  <c r="J43" i="2" s="1"/>
  <c r="H44" i="2"/>
  <c r="I44" i="2" s="1"/>
  <c r="G44" i="2"/>
  <c r="F44" i="2"/>
  <c r="F43" i="2" s="1"/>
  <c r="D44" i="2"/>
  <c r="E44" i="2" s="1"/>
  <c r="C44" i="2"/>
  <c r="B44" i="2"/>
  <c r="R44" i="2" s="1"/>
  <c r="P43" i="2"/>
  <c r="L43" i="2"/>
  <c r="L73" i="2" s="1"/>
  <c r="H43" i="2"/>
  <c r="H73" i="2" s="1"/>
  <c r="D43" i="2"/>
  <c r="K16" i="2"/>
  <c r="K17" i="2"/>
  <c r="K18" i="2"/>
  <c r="K19" i="2"/>
  <c r="K20" i="2"/>
  <c r="K21" i="2"/>
  <c r="K22" i="2"/>
  <c r="K23" i="2"/>
  <c r="K24" i="2"/>
  <c r="K25" i="2"/>
  <c r="K26" i="2"/>
  <c r="K27" i="2"/>
  <c r="K28" i="2"/>
  <c r="K29" i="2"/>
  <c r="K30" i="2"/>
  <c r="K31" i="2"/>
  <c r="K32" i="2"/>
  <c r="K33" i="2"/>
  <c r="K34" i="2"/>
  <c r="K35" i="2"/>
  <c r="K36" i="2"/>
  <c r="K37" i="2"/>
  <c r="K38" i="2"/>
  <c r="Q16" i="2"/>
  <c r="Q17" i="2"/>
  <c r="Q18" i="2"/>
  <c r="Q19" i="2"/>
  <c r="Q20" i="2"/>
  <c r="Q21" i="2"/>
  <c r="Q22" i="2"/>
  <c r="Q23" i="2"/>
  <c r="Q24" i="2"/>
  <c r="Q25" i="2"/>
  <c r="Q26" i="2"/>
  <c r="Q27" i="2"/>
  <c r="Q28" i="2"/>
  <c r="Q29" i="2"/>
  <c r="Q30" i="2"/>
  <c r="Q31" i="2"/>
  <c r="Q32" i="2"/>
  <c r="Q33" i="2"/>
  <c r="Q34" i="2"/>
  <c r="Q35" i="2"/>
  <c r="Q36" i="2"/>
  <c r="Q37" i="2"/>
  <c r="O16" i="2"/>
  <c r="O17" i="2"/>
  <c r="O18" i="2"/>
  <c r="O19" i="2"/>
  <c r="O20" i="2"/>
  <c r="O21" i="2"/>
  <c r="O22" i="2"/>
  <c r="O23" i="2"/>
  <c r="O24" i="2"/>
  <c r="O25" i="2"/>
  <c r="O26" i="2"/>
  <c r="O27" i="2"/>
  <c r="O28" i="2"/>
  <c r="O29" i="2"/>
  <c r="O30" i="2"/>
  <c r="O31" i="2"/>
  <c r="O32" i="2"/>
  <c r="O33" i="2"/>
  <c r="O34" i="2"/>
  <c r="O35" i="2"/>
  <c r="O36" i="2"/>
  <c r="O37" i="2"/>
  <c r="M16" i="2"/>
  <c r="M17" i="2"/>
  <c r="M18" i="2"/>
  <c r="M19" i="2"/>
  <c r="M20" i="2"/>
  <c r="M21" i="2"/>
  <c r="M22" i="2"/>
  <c r="M23" i="2"/>
  <c r="M24" i="2"/>
  <c r="M25" i="2"/>
  <c r="M26" i="2"/>
  <c r="M27" i="2"/>
  <c r="M28" i="2"/>
  <c r="M29" i="2"/>
  <c r="M30" i="2"/>
  <c r="M31" i="2"/>
  <c r="M32" i="2"/>
  <c r="M33" i="2"/>
  <c r="M34" i="2"/>
  <c r="M35" i="2"/>
  <c r="M36" i="2"/>
  <c r="M37" i="2"/>
  <c r="M38" i="2"/>
  <c r="P34" i="2"/>
  <c r="P31" i="2"/>
  <c r="P24" i="2"/>
  <c r="P17" i="2"/>
  <c r="P16" i="2"/>
  <c r="P12" i="2"/>
  <c r="P9" i="2"/>
  <c r="P8" i="2"/>
  <c r="N34" i="2"/>
  <c r="N31" i="2"/>
  <c r="N24" i="2"/>
  <c r="N16" i="2" s="1"/>
  <c r="N17" i="2"/>
  <c r="N12" i="2"/>
  <c r="N9" i="2"/>
  <c r="N8" i="2" s="1"/>
  <c r="L34" i="2"/>
  <c r="L31" i="2"/>
  <c r="L24" i="2"/>
  <c r="R24" i="2" s="1"/>
  <c r="L17" i="2"/>
  <c r="L16" i="2" s="1"/>
  <c r="L12" i="2"/>
  <c r="L9" i="2"/>
  <c r="L8" i="2" s="1"/>
  <c r="J34" i="2"/>
  <c r="J31" i="2"/>
  <c r="J24" i="2"/>
  <c r="J17" i="2"/>
  <c r="J16" i="2"/>
  <c r="J12" i="2"/>
  <c r="J9" i="2"/>
  <c r="J8" i="2" s="1"/>
  <c r="J38" i="2" s="1"/>
  <c r="H34" i="2"/>
  <c r="H31" i="2"/>
  <c r="H24" i="2"/>
  <c r="H17" i="2"/>
  <c r="H16" i="2"/>
  <c r="H12" i="2"/>
  <c r="H9" i="2"/>
  <c r="H8" i="2" s="1"/>
  <c r="H38" i="2" s="1"/>
  <c r="F34" i="2"/>
  <c r="F31" i="2"/>
  <c r="G31" i="2" s="1"/>
  <c r="F24" i="2"/>
  <c r="F17" i="2"/>
  <c r="F16" i="2" s="1"/>
  <c r="F12" i="2"/>
  <c r="F8" i="2" s="1"/>
  <c r="F9" i="2"/>
  <c r="D34" i="2"/>
  <c r="D31" i="2"/>
  <c r="D24" i="2"/>
  <c r="E24" i="2" s="1"/>
  <c r="D17" i="2"/>
  <c r="D16" i="2" s="1"/>
  <c r="D12" i="2"/>
  <c r="D9" i="2"/>
  <c r="D8" i="2"/>
  <c r="B34" i="2"/>
  <c r="B31" i="2"/>
  <c r="B24" i="2"/>
  <c r="B17" i="2"/>
  <c r="C17" i="2" s="1"/>
  <c r="B16" i="2"/>
  <c r="B38" i="2" s="1"/>
  <c r="R37" i="2"/>
  <c r="R36" i="2"/>
  <c r="R35" i="2"/>
  <c r="R33" i="2"/>
  <c r="R32" i="2"/>
  <c r="R30" i="2"/>
  <c r="R29" i="2"/>
  <c r="R28" i="2"/>
  <c r="R27" i="2"/>
  <c r="R26" i="2"/>
  <c r="R25" i="2"/>
  <c r="R23" i="2"/>
  <c r="R22" i="2"/>
  <c r="R21" i="2"/>
  <c r="R20" i="2"/>
  <c r="R19" i="2"/>
  <c r="R18" i="2"/>
  <c r="R15" i="2"/>
  <c r="R14" i="2"/>
  <c r="R13" i="2"/>
  <c r="R11" i="2"/>
  <c r="R10" i="2"/>
  <c r="O15" i="2"/>
  <c r="O14" i="2"/>
  <c r="O13" i="2"/>
  <c r="O11" i="2"/>
  <c r="O10" i="2"/>
  <c r="I17" i="2"/>
  <c r="I18" i="2"/>
  <c r="I19" i="2"/>
  <c r="I20" i="2"/>
  <c r="I21" i="2"/>
  <c r="I22" i="2"/>
  <c r="I23" i="2"/>
  <c r="I25" i="2"/>
  <c r="I26" i="2"/>
  <c r="I27" i="2"/>
  <c r="I28" i="2"/>
  <c r="I29" i="2"/>
  <c r="I30" i="2"/>
  <c r="I31" i="2"/>
  <c r="I32" i="2"/>
  <c r="I33" i="2"/>
  <c r="I34" i="2"/>
  <c r="I35" i="2"/>
  <c r="I36" i="2"/>
  <c r="I37" i="2"/>
  <c r="G17" i="2"/>
  <c r="G18" i="2"/>
  <c r="G19" i="2"/>
  <c r="G20" i="2"/>
  <c r="G21" i="2"/>
  <c r="G22" i="2"/>
  <c r="G23" i="2"/>
  <c r="G24" i="2"/>
  <c r="G25" i="2"/>
  <c r="G26" i="2"/>
  <c r="G27" i="2"/>
  <c r="G28" i="2"/>
  <c r="G29" i="2"/>
  <c r="G30" i="2"/>
  <c r="G32" i="2"/>
  <c r="G33" i="2"/>
  <c r="G34" i="2"/>
  <c r="G35" i="2"/>
  <c r="G36" i="2"/>
  <c r="G37" i="2"/>
  <c r="E18" i="2"/>
  <c r="E19" i="2"/>
  <c r="E20" i="2"/>
  <c r="E21" i="2"/>
  <c r="E22" i="2"/>
  <c r="E23" i="2"/>
  <c r="E25" i="2"/>
  <c r="E26" i="2"/>
  <c r="E27" i="2"/>
  <c r="E28" i="2"/>
  <c r="E29" i="2"/>
  <c r="E30" i="2"/>
  <c r="E31" i="2"/>
  <c r="E32" i="2"/>
  <c r="E33" i="2"/>
  <c r="E34" i="2"/>
  <c r="E35" i="2"/>
  <c r="E36" i="2"/>
  <c r="E37" i="2"/>
  <c r="C18" i="2"/>
  <c r="C19" i="2"/>
  <c r="C20" i="2"/>
  <c r="C21" i="2"/>
  <c r="C22" i="2"/>
  <c r="C23" i="2"/>
  <c r="C24" i="2"/>
  <c r="C25" i="2"/>
  <c r="C26" i="2"/>
  <c r="C27" i="2"/>
  <c r="C28" i="2"/>
  <c r="C29" i="2"/>
  <c r="C30" i="2"/>
  <c r="C31" i="2"/>
  <c r="C32" i="2"/>
  <c r="C33" i="2"/>
  <c r="C34" i="2"/>
  <c r="C35" i="2"/>
  <c r="C36" i="2"/>
  <c r="C37" i="2"/>
  <c r="M15" i="2"/>
  <c r="M14" i="2"/>
  <c r="M13" i="2"/>
  <c r="M11" i="2"/>
  <c r="M10" i="2"/>
  <c r="Q15" i="2"/>
  <c r="Q14" i="2"/>
  <c r="Q13" i="2"/>
  <c r="Q11" i="2"/>
  <c r="Q10" i="2"/>
  <c r="K15" i="2"/>
  <c r="I15" i="2"/>
  <c r="G15" i="2"/>
  <c r="E15" i="2"/>
  <c r="C15" i="2"/>
  <c r="K14" i="2"/>
  <c r="I14" i="2"/>
  <c r="G14" i="2"/>
  <c r="E14" i="2"/>
  <c r="C14" i="2"/>
  <c r="K13" i="2"/>
  <c r="I13" i="2"/>
  <c r="G13" i="2"/>
  <c r="E13" i="2"/>
  <c r="C13" i="2"/>
  <c r="K12" i="2"/>
  <c r="B12" i="2"/>
  <c r="R12" i="2" s="1"/>
  <c r="K11" i="2"/>
  <c r="I11" i="2"/>
  <c r="G11" i="2"/>
  <c r="E11" i="2"/>
  <c r="C11" i="2"/>
  <c r="K10" i="2"/>
  <c r="I10" i="2"/>
  <c r="G10" i="2"/>
  <c r="E10" i="2"/>
  <c r="C10" i="2"/>
  <c r="B9" i="2"/>
  <c r="A3" i="2"/>
  <c r="K96" i="33" l="1"/>
  <c r="C32" i="33"/>
  <c r="E32" i="33"/>
  <c r="C86" i="33"/>
  <c r="K60" i="33"/>
  <c r="M60" i="33"/>
  <c r="O42" i="33"/>
  <c r="O61" i="33" s="1"/>
  <c r="E86" i="33"/>
  <c r="I86" i="33"/>
  <c r="K42" i="33"/>
  <c r="I91" i="33"/>
  <c r="C91" i="33"/>
  <c r="C96" i="33" s="1"/>
  <c r="E50" i="33"/>
  <c r="G17" i="32"/>
  <c r="G91" i="33"/>
  <c r="E91" i="33"/>
  <c r="I75" i="33"/>
  <c r="I73" i="33" s="1"/>
  <c r="C75" i="33"/>
  <c r="C73" i="33" s="1"/>
  <c r="K78" i="33"/>
  <c r="K97" i="33" s="1"/>
  <c r="E75" i="33"/>
  <c r="E73" i="33" s="1"/>
  <c r="C68" i="33"/>
  <c r="B56" i="29"/>
  <c r="E68" i="33"/>
  <c r="Q78" i="33"/>
  <c r="Q97" i="33" s="1"/>
  <c r="G75" i="33"/>
  <c r="G73" i="33" s="1"/>
  <c r="O78" i="33"/>
  <c r="O97" i="33" s="1"/>
  <c r="O60" i="33"/>
  <c r="Q60" i="33"/>
  <c r="C57" i="33"/>
  <c r="C55" i="33" s="1"/>
  <c r="C50" i="33"/>
  <c r="E57" i="33"/>
  <c r="E55" i="33" s="1"/>
  <c r="I57" i="33"/>
  <c r="I55" i="33" s="1"/>
  <c r="G57" i="33"/>
  <c r="G55" i="33" s="1"/>
  <c r="Q42" i="33"/>
  <c r="Q61" i="33" s="1"/>
  <c r="G39" i="33"/>
  <c r="G37" i="33" s="1"/>
  <c r="I39" i="33"/>
  <c r="I37" i="33" s="1"/>
  <c r="H23" i="29"/>
  <c r="I20" i="16" s="1"/>
  <c r="J20" i="16" s="1"/>
  <c r="E39" i="33"/>
  <c r="E37" i="33" s="1"/>
  <c r="C39" i="33"/>
  <c r="C37" i="33" s="1"/>
  <c r="I58" i="16"/>
  <c r="I63" i="16" s="1"/>
  <c r="J59" i="16"/>
  <c r="J58" i="16" s="1"/>
  <c r="Y59" i="16"/>
  <c r="S59" i="16"/>
  <c r="U58" i="16"/>
  <c r="U63" i="16" s="1"/>
  <c r="V59" i="16"/>
  <c r="V58" i="16" s="1"/>
  <c r="V63" i="16" s="1"/>
  <c r="K76" i="29"/>
  <c r="L61" i="16" s="1"/>
  <c r="M61" i="16" s="1"/>
  <c r="K75" i="29"/>
  <c r="L60" i="16" s="1"/>
  <c r="M60" i="16" s="1"/>
  <c r="J63" i="16"/>
  <c r="M59" i="16"/>
  <c r="M58" i="16" s="1"/>
  <c r="M63" i="16" s="1"/>
  <c r="F58" i="16"/>
  <c r="F63" i="16" s="1"/>
  <c r="G59" i="16"/>
  <c r="G58" i="16" s="1"/>
  <c r="G63" i="16" s="1"/>
  <c r="S47" i="16"/>
  <c r="P47" i="16"/>
  <c r="M47" i="16"/>
  <c r="P45" i="16"/>
  <c r="U46" i="16"/>
  <c r="V47" i="16"/>
  <c r="V46" i="16" s="1"/>
  <c r="J47" i="16"/>
  <c r="J46" i="16" s="1"/>
  <c r="J51" i="16" s="1"/>
  <c r="I46" i="16"/>
  <c r="I51" i="16" s="1"/>
  <c r="I34" i="16"/>
  <c r="I39" i="16" s="1"/>
  <c r="J35" i="16"/>
  <c r="J34" i="16" s="1"/>
  <c r="J39" i="16" s="1"/>
  <c r="G35" i="16"/>
  <c r="Y35" i="16"/>
  <c r="P35" i="16"/>
  <c r="N38" i="29"/>
  <c r="O32" i="16" s="1"/>
  <c r="P32" i="16" s="1"/>
  <c r="U34" i="16"/>
  <c r="V35" i="16"/>
  <c r="V34" i="16" s="1"/>
  <c r="G32" i="33"/>
  <c r="G23" i="16"/>
  <c r="O22" i="16"/>
  <c r="P23" i="16"/>
  <c r="P22" i="16" s="1"/>
  <c r="Y23" i="16"/>
  <c r="E27" i="29"/>
  <c r="F21" i="16" s="1"/>
  <c r="G21" i="16" s="1"/>
  <c r="M23" i="16"/>
  <c r="G24" i="32"/>
  <c r="F31" i="32"/>
  <c r="G29" i="32"/>
  <c r="G31" i="32" s="1"/>
  <c r="F17" i="32"/>
  <c r="B31" i="30"/>
  <c r="D23" i="32" s="1"/>
  <c r="B51" i="30"/>
  <c r="D37" i="32" s="1"/>
  <c r="H16" i="29"/>
  <c r="Q61" i="29"/>
  <c r="R49" i="16" s="1"/>
  <c r="S49" i="16" s="1"/>
  <c r="W75" i="29"/>
  <c r="X60" i="16" s="1"/>
  <c r="Y60" i="16" s="1"/>
  <c r="Q38" i="29"/>
  <c r="R32" i="16" s="1"/>
  <c r="S32" i="16" s="1"/>
  <c r="B55" i="29"/>
  <c r="N8" i="29"/>
  <c r="H8" i="29"/>
  <c r="T38" i="29"/>
  <c r="U32" i="16" s="1"/>
  <c r="V32" i="16" s="1"/>
  <c r="K38" i="29"/>
  <c r="L32" i="16" s="1"/>
  <c r="M32" i="16" s="1"/>
  <c r="W76" i="29"/>
  <c r="X61" i="16" s="1"/>
  <c r="Y61" i="16" s="1"/>
  <c r="B25" i="29"/>
  <c r="B41" i="29"/>
  <c r="B40" i="29"/>
  <c r="T15" i="29"/>
  <c r="Q46" i="29"/>
  <c r="R37" i="16" s="1"/>
  <c r="S37" i="16" s="1"/>
  <c r="B26" i="29"/>
  <c r="B11" i="29"/>
  <c r="Q23" i="29"/>
  <c r="R20" i="16" s="1"/>
  <c r="S20" i="16" s="1"/>
  <c r="Q44" i="29"/>
  <c r="R35" i="16" s="1"/>
  <c r="K46" i="29"/>
  <c r="L37" i="16" s="1"/>
  <c r="M37" i="16" s="1"/>
  <c r="B70" i="29"/>
  <c r="Q30" i="29"/>
  <c r="R24" i="16" s="1"/>
  <c r="S24" i="16" s="1"/>
  <c r="Q42" i="29"/>
  <c r="R33" i="16" s="1"/>
  <c r="S33" i="16" s="1"/>
  <c r="B21" i="30"/>
  <c r="D16" i="32" s="1"/>
  <c r="K8" i="29"/>
  <c r="K53" i="29"/>
  <c r="L44" i="16" s="1"/>
  <c r="M44" i="16" s="1"/>
  <c r="K61" i="29"/>
  <c r="L49" i="16" s="1"/>
  <c r="M49" i="16" s="1"/>
  <c r="T53" i="29"/>
  <c r="U44" i="16" s="1"/>
  <c r="V44" i="16" s="1"/>
  <c r="G86" i="33"/>
  <c r="E61" i="29"/>
  <c r="F49" i="16" s="1"/>
  <c r="G49" i="16" s="1"/>
  <c r="N23" i="29"/>
  <c r="O20" i="16" s="1"/>
  <c r="B10" i="29"/>
  <c r="W8" i="29"/>
  <c r="I32" i="33"/>
  <c r="G14" i="33"/>
  <c r="G24" i="33" s="1"/>
  <c r="G26" i="33" s="1"/>
  <c r="G27" i="33" s="1"/>
  <c r="Q26" i="33"/>
  <c r="Q27" i="33" s="1"/>
  <c r="Q43" i="33"/>
  <c r="D15" i="32"/>
  <c r="D17" i="32" s="1"/>
  <c r="D29" i="32"/>
  <c r="F38" i="32"/>
  <c r="G36" i="32"/>
  <c r="G38" i="32" s="1"/>
  <c r="M43" i="33"/>
  <c r="M44" i="33" s="1"/>
  <c r="M45" i="33" s="1"/>
  <c r="M26" i="33"/>
  <c r="M27" i="33" s="1"/>
  <c r="I14" i="33"/>
  <c r="I24" i="33" s="1"/>
  <c r="I17" i="32"/>
  <c r="J15" i="32"/>
  <c r="J17" i="32" s="1"/>
  <c r="N13" i="29"/>
  <c r="E8" i="30"/>
  <c r="I38" i="32"/>
  <c r="J36" i="32"/>
  <c r="J38" i="32" s="1"/>
  <c r="I50" i="33"/>
  <c r="K26" i="33"/>
  <c r="K27" i="33" s="1"/>
  <c r="K43" i="33"/>
  <c r="B71" i="29"/>
  <c r="B48" i="30"/>
  <c r="G50" i="33"/>
  <c r="G68" i="33"/>
  <c r="J22" i="32"/>
  <c r="J24" i="32" s="1"/>
  <c r="I24" i="32"/>
  <c r="K61" i="33"/>
  <c r="T8" i="29"/>
  <c r="D15" i="29"/>
  <c r="B12" i="29"/>
  <c r="H43" i="29"/>
  <c r="W31" i="29"/>
  <c r="X25" i="16" s="1"/>
  <c r="Y25" i="16" s="1"/>
  <c r="I10" i="32"/>
  <c r="J10" i="32"/>
  <c r="D22" i="32"/>
  <c r="B49" i="30"/>
  <c r="B41" i="30"/>
  <c r="D30" i="32" s="1"/>
  <c r="I68" i="33"/>
  <c r="B53" i="30"/>
  <c r="B33" i="30"/>
  <c r="B28" i="30"/>
  <c r="E23" i="30"/>
  <c r="B23" i="30" s="1"/>
  <c r="B18" i="30"/>
  <c r="B9" i="30"/>
  <c r="E11" i="30"/>
  <c r="E10" i="30" s="1"/>
  <c r="W59" i="29"/>
  <c r="X47" i="16" s="1"/>
  <c r="N46" i="29"/>
  <c r="O37" i="16" s="1"/>
  <c r="P37" i="16" s="1"/>
  <c r="P32" i="29"/>
  <c r="Q32" i="29" s="1"/>
  <c r="R26" i="16" s="1"/>
  <c r="S26" i="16" s="1"/>
  <c r="Q31" i="29"/>
  <c r="R25" i="16" s="1"/>
  <c r="S25" i="16" s="1"/>
  <c r="Q29" i="29"/>
  <c r="R23" i="16" s="1"/>
  <c r="K31" i="29"/>
  <c r="L25" i="16" s="1"/>
  <c r="M25" i="16" s="1"/>
  <c r="S7" i="29"/>
  <c r="P22" i="29"/>
  <c r="P37" i="29" s="1"/>
  <c r="P52" i="29" s="1"/>
  <c r="P67" i="29" s="1"/>
  <c r="U7" i="29"/>
  <c r="U22" i="29" s="1"/>
  <c r="U37" i="29" s="1"/>
  <c r="U52" i="29" s="1"/>
  <c r="U67" i="29" s="1"/>
  <c r="R22" i="29"/>
  <c r="R37" i="29" s="1"/>
  <c r="R52" i="29" s="1"/>
  <c r="R67" i="29" s="1"/>
  <c r="Q7" i="29"/>
  <c r="N22" i="29"/>
  <c r="N37" i="29" s="1"/>
  <c r="N52" i="29" s="1"/>
  <c r="N67" i="29" s="1"/>
  <c r="H73" i="29"/>
  <c r="H78" i="29" s="1"/>
  <c r="K73" i="29"/>
  <c r="K78" i="29" s="1"/>
  <c r="P77" i="29"/>
  <c r="Q77" i="29" s="1"/>
  <c r="R62" i="16" s="1"/>
  <c r="S62" i="16" s="1"/>
  <c r="Q76" i="29"/>
  <c r="R61" i="16" s="1"/>
  <c r="S61" i="16" s="1"/>
  <c r="T73" i="29"/>
  <c r="T78" i="29" s="1"/>
  <c r="V61" i="29"/>
  <c r="W60" i="29"/>
  <c r="X48" i="16" s="1"/>
  <c r="Y48" i="16" s="1"/>
  <c r="N61" i="29"/>
  <c r="O49" i="16" s="1"/>
  <c r="P49" i="16" s="1"/>
  <c r="E46" i="29"/>
  <c r="F37" i="16" s="1"/>
  <c r="G37" i="16" s="1"/>
  <c r="H48" i="29"/>
  <c r="B45" i="29"/>
  <c r="C36" i="16" s="1"/>
  <c r="D36" i="16" s="1"/>
  <c r="T43" i="29"/>
  <c r="T48" i="29" s="1"/>
  <c r="W46" i="29"/>
  <c r="X37" i="16" s="1"/>
  <c r="Y37" i="16" s="1"/>
  <c r="B27" i="29"/>
  <c r="C21" i="16" s="1"/>
  <c r="D21" i="16" s="1"/>
  <c r="D32" i="29"/>
  <c r="E32" i="29" s="1"/>
  <c r="F26" i="16" s="1"/>
  <c r="G26" i="16" s="1"/>
  <c r="E31" i="29"/>
  <c r="F25" i="16" s="1"/>
  <c r="G25" i="16" s="1"/>
  <c r="P17" i="29"/>
  <c r="Q17" i="29" s="1"/>
  <c r="Q16" i="29"/>
  <c r="B72" i="29"/>
  <c r="C57" i="16" s="1"/>
  <c r="D57" i="16" s="1"/>
  <c r="H58" i="29"/>
  <c r="H63" i="29" s="1"/>
  <c r="B47" i="29"/>
  <c r="C38" i="16" s="1"/>
  <c r="D38" i="16" s="1"/>
  <c r="B68" i="29"/>
  <c r="C56" i="16" s="1"/>
  <c r="D56" i="16" s="1"/>
  <c r="E73" i="29"/>
  <c r="E78" i="29" s="1"/>
  <c r="N74" i="29"/>
  <c r="O59" i="16" s="1"/>
  <c r="T58" i="29"/>
  <c r="E59" i="29"/>
  <c r="F47" i="16" s="1"/>
  <c r="E57" i="29"/>
  <c r="F45" i="16" s="1"/>
  <c r="G45" i="16" s="1"/>
  <c r="K44" i="29"/>
  <c r="L35" i="16" s="1"/>
  <c r="N28" i="29"/>
  <c r="T29" i="29"/>
  <c r="U23" i="16" s="1"/>
  <c r="H29" i="29"/>
  <c r="I23" i="16" s="1"/>
  <c r="H14" i="29"/>
  <c r="E14" i="29"/>
  <c r="W14" i="29"/>
  <c r="T14" i="29"/>
  <c r="K13" i="29"/>
  <c r="K18" i="29" s="1"/>
  <c r="B8" i="29"/>
  <c r="B14" i="3"/>
  <c r="C14" i="3" s="1"/>
  <c r="O29" i="3"/>
  <c r="P34" i="3"/>
  <c r="P47" i="3"/>
  <c r="B50" i="3"/>
  <c r="C50" i="3" s="1"/>
  <c r="B51" i="3"/>
  <c r="C51" i="3" s="1"/>
  <c r="G51" i="3"/>
  <c r="C53" i="3"/>
  <c r="E53" i="3"/>
  <c r="I51" i="3"/>
  <c r="Q51" i="3"/>
  <c r="B61" i="3"/>
  <c r="C61" i="3" s="1"/>
  <c r="G61" i="3"/>
  <c r="B65" i="3"/>
  <c r="C65" i="3" s="1"/>
  <c r="M61" i="3"/>
  <c r="L62" i="3"/>
  <c r="B66" i="3"/>
  <c r="M66" i="3" s="1"/>
  <c r="B63" i="3"/>
  <c r="E63" i="3" s="1"/>
  <c r="E61" i="3"/>
  <c r="O61" i="3"/>
  <c r="C66" i="3"/>
  <c r="Q63" i="3"/>
  <c r="B64" i="3"/>
  <c r="Q64" i="3" s="1"/>
  <c r="O65" i="3"/>
  <c r="I61" i="3"/>
  <c r="Q61" i="3"/>
  <c r="K61" i="3"/>
  <c r="I50" i="3"/>
  <c r="Q50" i="3"/>
  <c r="K53" i="3"/>
  <c r="M53" i="3"/>
  <c r="G53" i="3"/>
  <c r="O53" i="3"/>
  <c r="I53" i="3"/>
  <c r="Q53" i="3"/>
  <c r="B52" i="3"/>
  <c r="C52" i="3" s="1"/>
  <c r="K51" i="3"/>
  <c r="E51" i="3"/>
  <c r="M51" i="3"/>
  <c r="K50" i="3"/>
  <c r="D49" i="3"/>
  <c r="D47" i="3" s="1"/>
  <c r="B48" i="3"/>
  <c r="C48" i="3" s="1"/>
  <c r="C54" i="3"/>
  <c r="M42" i="3"/>
  <c r="B37" i="3"/>
  <c r="C37" i="3" s="1"/>
  <c r="G40" i="3"/>
  <c r="B38" i="3"/>
  <c r="C38" i="3" s="1"/>
  <c r="B35" i="3"/>
  <c r="C35" i="3" s="1"/>
  <c r="B36" i="3"/>
  <c r="C36" i="3" s="1"/>
  <c r="O40" i="3"/>
  <c r="I40" i="3"/>
  <c r="Q40" i="3"/>
  <c r="K40" i="3"/>
  <c r="D34" i="3"/>
  <c r="M39" i="3"/>
  <c r="G39" i="3"/>
  <c r="O39" i="3"/>
  <c r="I39" i="3"/>
  <c r="Q39" i="3"/>
  <c r="O37" i="3"/>
  <c r="K39" i="3"/>
  <c r="M40" i="3"/>
  <c r="E39" i="3"/>
  <c r="E40" i="3"/>
  <c r="B22" i="3"/>
  <c r="G22" i="3" s="1"/>
  <c r="B26" i="3"/>
  <c r="Q26" i="3" s="1"/>
  <c r="B27" i="3"/>
  <c r="K27" i="3" s="1"/>
  <c r="B25" i="3"/>
  <c r="E25" i="3" s="1"/>
  <c r="I24" i="3"/>
  <c r="C24" i="3"/>
  <c r="B23" i="3"/>
  <c r="I23" i="3" s="1"/>
  <c r="E24" i="3"/>
  <c r="Q24" i="3"/>
  <c r="M24" i="3"/>
  <c r="G24" i="3"/>
  <c r="K24" i="3"/>
  <c r="D21" i="3"/>
  <c r="B13" i="3"/>
  <c r="B12" i="3"/>
  <c r="C12" i="3" s="1"/>
  <c r="B11" i="3"/>
  <c r="C11" i="3" s="1"/>
  <c r="D10" i="3"/>
  <c r="B9" i="3"/>
  <c r="C9" i="3" s="1"/>
  <c r="Q148" i="2"/>
  <c r="P178" i="2"/>
  <c r="Q178" i="2" s="1"/>
  <c r="C178" i="2"/>
  <c r="I148" i="2"/>
  <c r="H178" i="2"/>
  <c r="I178" i="2" s="1"/>
  <c r="D178" i="2"/>
  <c r="E178" i="2" s="1"/>
  <c r="E148" i="2"/>
  <c r="L178" i="2"/>
  <c r="M178" i="2" s="1"/>
  <c r="M148" i="2"/>
  <c r="E149" i="2"/>
  <c r="M149" i="2"/>
  <c r="R152" i="2"/>
  <c r="R156" i="2"/>
  <c r="I157" i="2"/>
  <c r="M157" i="2"/>
  <c r="R164" i="2"/>
  <c r="C171" i="2"/>
  <c r="C148" i="2"/>
  <c r="G148" i="2"/>
  <c r="K148" i="2"/>
  <c r="O148" i="2"/>
  <c r="R149" i="2"/>
  <c r="R157" i="2"/>
  <c r="R148" i="2"/>
  <c r="I149" i="2"/>
  <c r="Q149" i="2"/>
  <c r="E157" i="2"/>
  <c r="Q157" i="2"/>
  <c r="H143" i="2"/>
  <c r="I143" i="2" s="1"/>
  <c r="I113" i="2"/>
  <c r="C143" i="2"/>
  <c r="P143" i="2"/>
  <c r="Q143" i="2" s="1"/>
  <c r="Q113" i="2"/>
  <c r="D143" i="2"/>
  <c r="E143" i="2" s="1"/>
  <c r="E113" i="2"/>
  <c r="L143" i="2"/>
  <c r="M143" i="2" s="1"/>
  <c r="M113" i="2"/>
  <c r="R136" i="2"/>
  <c r="R113" i="2"/>
  <c r="E114" i="2"/>
  <c r="I114" i="2"/>
  <c r="M114" i="2"/>
  <c r="Q114" i="2"/>
  <c r="R117" i="2"/>
  <c r="R121" i="2"/>
  <c r="E122" i="2"/>
  <c r="I122" i="2"/>
  <c r="M122" i="2"/>
  <c r="Q122" i="2"/>
  <c r="R129" i="2"/>
  <c r="C113" i="2"/>
  <c r="G113" i="2"/>
  <c r="K113" i="2"/>
  <c r="O113" i="2"/>
  <c r="R114" i="2"/>
  <c r="R122" i="2"/>
  <c r="F108" i="2"/>
  <c r="G108" i="2" s="1"/>
  <c r="G78" i="2"/>
  <c r="N108" i="2"/>
  <c r="O78" i="2"/>
  <c r="Q108" i="2"/>
  <c r="M86" i="2"/>
  <c r="G86" i="2"/>
  <c r="O86" i="2"/>
  <c r="E108" i="2"/>
  <c r="R78" i="2"/>
  <c r="B108" i="2"/>
  <c r="C78" i="2"/>
  <c r="J108" i="2"/>
  <c r="K108" i="2" s="1"/>
  <c r="K78" i="2"/>
  <c r="I108" i="2"/>
  <c r="R86" i="2"/>
  <c r="C86" i="2"/>
  <c r="K86" i="2"/>
  <c r="R79" i="2"/>
  <c r="R87" i="2"/>
  <c r="C79" i="2"/>
  <c r="G79" i="2"/>
  <c r="K79" i="2"/>
  <c r="O79" i="2"/>
  <c r="C87" i="2"/>
  <c r="G87" i="2"/>
  <c r="K87" i="2"/>
  <c r="O87" i="2"/>
  <c r="R104" i="2"/>
  <c r="E78" i="2"/>
  <c r="I78" i="2"/>
  <c r="M78" i="2"/>
  <c r="Q78" i="2"/>
  <c r="R101" i="2"/>
  <c r="E43" i="2"/>
  <c r="K43" i="2"/>
  <c r="J73" i="2"/>
  <c r="G43" i="2"/>
  <c r="F73" i="2"/>
  <c r="N73" i="2"/>
  <c r="E51" i="2"/>
  <c r="R66" i="2"/>
  <c r="C69" i="2"/>
  <c r="D73" i="2"/>
  <c r="B43" i="2"/>
  <c r="B51" i="2"/>
  <c r="P73" i="2"/>
  <c r="R69" i="2"/>
  <c r="E69" i="2"/>
  <c r="I69" i="2"/>
  <c r="M69" i="2"/>
  <c r="R34" i="2"/>
  <c r="L38" i="2"/>
  <c r="M9" i="2"/>
  <c r="I24" i="2"/>
  <c r="F38" i="2"/>
  <c r="R31" i="2"/>
  <c r="D38" i="2"/>
  <c r="E17" i="2"/>
  <c r="R17" i="2"/>
  <c r="R9" i="2"/>
  <c r="R16" i="2"/>
  <c r="G16" i="2"/>
  <c r="G12" i="2"/>
  <c r="M12" i="2"/>
  <c r="I9" i="2"/>
  <c r="K9" i="2"/>
  <c r="C12" i="2"/>
  <c r="I12" i="2"/>
  <c r="I16" i="2"/>
  <c r="O8" i="2"/>
  <c r="O12" i="2"/>
  <c r="E12" i="2"/>
  <c r="Q12" i="2"/>
  <c r="M8" i="2"/>
  <c r="C16" i="2"/>
  <c r="O9" i="2"/>
  <c r="G9" i="2"/>
  <c r="Q8" i="2"/>
  <c r="E16" i="2"/>
  <c r="Q9" i="2"/>
  <c r="C9" i="2"/>
  <c r="B8" i="2"/>
  <c r="E9" i="2"/>
  <c r="M79" i="33" l="1"/>
  <c r="M62" i="33"/>
  <c r="M63" i="33" s="1"/>
  <c r="O79" i="33"/>
  <c r="O62" i="33"/>
  <c r="O63" i="33" s="1"/>
  <c r="Q79" i="33"/>
  <c r="Q62" i="33"/>
  <c r="Q63" i="33" s="1"/>
  <c r="K79" i="33"/>
  <c r="K62" i="33"/>
  <c r="K63" i="33" s="1"/>
  <c r="C42" i="33"/>
  <c r="I96" i="33"/>
  <c r="E42" i="33"/>
  <c r="O44" i="33"/>
  <c r="O45" i="33" s="1"/>
  <c r="E60" i="33"/>
  <c r="K44" i="33"/>
  <c r="K45" i="33" s="1"/>
  <c r="Q44" i="33"/>
  <c r="Q45" i="33" s="1"/>
  <c r="G96" i="33"/>
  <c r="E78" i="33"/>
  <c r="E97" i="33" s="1"/>
  <c r="E96" i="33"/>
  <c r="I78" i="33"/>
  <c r="I97" i="33" s="1"/>
  <c r="I60" i="33"/>
  <c r="C60" i="33"/>
  <c r="G42" i="33"/>
  <c r="G61" i="33" s="1"/>
  <c r="G43" i="33"/>
  <c r="D24" i="32"/>
  <c r="L58" i="16"/>
  <c r="L63" i="16" s="1"/>
  <c r="X58" i="16"/>
  <c r="X63" i="16" s="1"/>
  <c r="C78" i="33"/>
  <c r="C97" i="33" s="1"/>
  <c r="G78" i="33"/>
  <c r="G97" i="33" s="1"/>
  <c r="P46" i="16"/>
  <c r="P51" i="16" s="1"/>
  <c r="G60" i="33"/>
  <c r="G62" i="33" s="1"/>
  <c r="G63" i="33" s="1"/>
  <c r="I42" i="33"/>
  <c r="I61" i="33" s="1"/>
  <c r="K28" i="29"/>
  <c r="K33" i="29" s="1"/>
  <c r="C44" i="33"/>
  <c r="C45" i="33" s="1"/>
  <c r="C61" i="33"/>
  <c r="Y58" i="16"/>
  <c r="Y63" i="16" s="1"/>
  <c r="S58" i="16"/>
  <c r="S63" i="16" s="1"/>
  <c r="O58" i="16"/>
  <c r="O63" i="16" s="1"/>
  <c r="P59" i="16"/>
  <c r="P58" i="16" s="1"/>
  <c r="P63" i="16" s="1"/>
  <c r="R58" i="16"/>
  <c r="R63" i="16" s="1"/>
  <c r="Y47" i="16"/>
  <c r="O46" i="16"/>
  <c r="O51" i="16" s="1"/>
  <c r="G47" i="16"/>
  <c r="G46" i="16" s="1"/>
  <c r="G51" i="16" s="1"/>
  <c r="F46" i="16"/>
  <c r="F51" i="16" s="1"/>
  <c r="V51" i="16"/>
  <c r="L46" i="16"/>
  <c r="L51" i="16" s="1"/>
  <c r="Q58" i="29"/>
  <c r="Q63" i="29" s="1"/>
  <c r="U51" i="16"/>
  <c r="M46" i="16"/>
  <c r="M51" i="16" s="1"/>
  <c r="S46" i="16"/>
  <c r="S51" i="16" s="1"/>
  <c r="R46" i="16"/>
  <c r="R51" i="16" s="1"/>
  <c r="R34" i="16"/>
  <c r="R39" i="16" s="1"/>
  <c r="S35" i="16"/>
  <c r="S34" i="16" s="1"/>
  <c r="S39" i="16" s="1"/>
  <c r="V39" i="16"/>
  <c r="O34" i="16"/>
  <c r="O39" i="16" s="1"/>
  <c r="G34" i="16"/>
  <c r="G39" i="16" s="1"/>
  <c r="L34" i="16"/>
  <c r="L39" i="16" s="1"/>
  <c r="M35" i="16"/>
  <c r="M34" i="16" s="1"/>
  <c r="M39" i="16" s="1"/>
  <c r="W43" i="29"/>
  <c r="W48" i="29" s="1"/>
  <c r="U39" i="16"/>
  <c r="F34" i="16"/>
  <c r="F39" i="16" s="1"/>
  <c r="Y34" i="16"/>
  <c r="Y39" i="16" s="1"/>
  <c r="B38" i="29"/>
  <c r="C32" i="16" s="1"/>
  <c r="P34" i="16"/>
  <c r="P39" i="16" s="1"/>
  <c r="X34" i="16"/>
  <c r="X39" i="16" s="1"/>
  <c r="U22" i="16"/>
  <c r="U27" i="16" s="1"/>
  <c r="V23" i="16"/>
  <c r="V22" i="16" s="1"/>
  <c r="V27" i="16" s="1"/>
  <c r="S27" i="16"/>
  <c r="M22" i="16"/>
  <c r="M27" i="16" s="1"/>
  <c r="X22" i="16"/>
  <c r="X27" i="16" s="1"/>
  <c r="F22" i="16"/>
  <c r="F27" i="16" s="1"/>
  <c r="R22" i="16"/>
  <c r="R27" i="16" s="1"/>
  <c r="S23" i="16"/>
  <c r="S22" i="16" s="1"/>
  <c r="L22" i="16"/>
  <c r="L27" i="16" s="1"/>
  <c r="I22" i="16"/>
  <c r="I27" i="16" s="1"/>
  <c r="J23" i="16"/>
  <c r="J22" i="16" s="1"/>
  <c r="J27" i="16" s="1"/>
  <c r="O27" i="16"/>
  <c r="P20" i="16"/>
  <c r="P27" i="16" s="1"/>
  <c r="Y22" i="16"/>
  <c r="Y27" i="16" s="1"/>
  <c r="G22" i="16"/>
  <c r="G27" i="16" s="1"/>
  <c r="D31" i="32"/>
  <c r="E13" i="30"/>
  <c r="B13" i="30" s="1"/>
  <c r="B10" i="30"/>
  <c r="T63" i="29"/>
  <c r="N18" i="29"/>
  <c r="B76" i="29"/>
  <c r="C61" i="16" s="1"/>
  <c r="D61" i="16" s="1"/>
  <c r="W73" i="29"/>
  <c r="W78" i="29" s="1"/>
  <c r="B38" i="30"/>
  <c r="C17" i="32"/>
  <c r="E28" i="29"/>
  <c r="B43" i="30"/>
  <c r="B75" i="29"/>
  <c r="C60" i="16" s="1"/>
  <c r="D60" i="16" s="1"/>
  <c r="B23" i="29"/>
  <c r="C20" i="16" s="1"/>
  <c r="D20" i="16" s="1"/>
  <c r="B42" i="29"/>
  <c r="C33" i="16" s="1"/>
  <c r="D33" i="16" s="1"/>
  <c r="Q43" i="29"/>
  <c r="Q48" i="29" s="1"/>
  <c r="B53" i="29"/>
  <c r="C44" i="16" s="1"/>
  <c r="D44" i="16" s="1"/>
  <c r="B30" i="29"/>
  <c r="C24" i="16" s="1"/>
  <c r="D24" i="16" s="1"/>
  <c r="N33" i="29"/>
  <c r="B60" i="29"/>
  <c r="C48" i="16" s="1"/>
  <c r="D48" i="16" s="1"/>
  <c r="C31" i="32"/>
  <c r="K58" i="29"/>
  <c r="K63" i="29" s="1"/>
  <c r="D16" i="29"/>
  <c r="E15" i="29"/>
  <c r="H28" i="29"/>
  <c r="H33" i="29" s="1"/>
  <c r="K43" i="29"/>
  <c r="K48" i="29" s="1"/>
  <c r="B46" i="29"/>
  <c r="C37" i="16" s="1"/>
  <c r="D37" i="16" s="1"/>
  <c r="W28" i="29"/>
  <c r="W33" i="29" s="1"/>
  <c r="B57" i="29"/>
  <c r="C45" i="16" s="1"/>
  <c r="D45" i="16" s="1"/>
  <c r="C38" i="32"/>
  <c r="D36" i="32"/>
  <c r="D38" i="32" s="1"/>
  <c r="B32" i="29"/>
  <c r="C26" i="16" s="1"/>
  <c r="D26" i="16" s="1"/>
  <c r="E43" i="29"/>
  <c r="E48" i="29" s="1"/>
  <c r="B48" i="29" s="1"/>
  <c r="Q73" i="29"/>
  <c r="Q78" i="29" s="1"/>
  <c r="Q28" i="29"/>
  <c r="Q33" i="29" s="1"/>
  <c r="I31" i="32"/>
  <c r="J29" i="32"/>
  <c r="J31" i="32" s="1"/>
  <c r="I26" i="33"/>
  <c r="I27" i="33" s="1"/>
  <c r="I43" i="33"/>
  <c r="W13" i="29"/>
  <c r="W18" i="29" s="1"/>
  <c r="N73" i="29"/>
  <c r="N78" i="29" s="1"/>
  <c r="T13" i="29"/>
  <c r="H13" i="29"/>
  <c r="H18" i="29" s="1"/>
  <c r="T28" i="29"/>
  <c r="T33" i="29" s="1"/>
  <c r="N43" i="29"/>
  <c r="N48" i="29" s="1"/>
  <c r="B11" i="30"/>
  <c r="D9" i="32" s="1"/>
  <c r="G9" i="32"/>
  <c r="B34" i="3"/>
  <c r="B8" i="30"/>
  <c r="B31" i="29"/>
  <c r="C25" i="16" s="1"/>
  <c r="D25" i="16" s="1"/>
  <c r="Q22" i="29"/>
  <c r="Q37" i="29" s="1"/>
  <c r="Q52" i="29" s="1"/>
  <c r="Q67" i="29" s="1"/>
  <c r="T7" i="29"/>
  <c r="V7" i="29"/>
  <c r="V22" i="29" s="1"/>
  <c r="V37" i="29" s="1"/>
  <c r="V52" i="29" s="1"/>
  <c r="V67" i="29" s="1"/>
  <c r="S22" i="29"/>
  <c r="S37" i="29" s="1"/>
  <c r="S52" i="29" s="1"/>
  <c r="S67" i="29" s="1"/>
  <c r="B77" i="29"/>
  <c r="C62" i="16" s="1"/>
  <c r="D62" i="16" s="1"/>
  <c r="V62" i="29"/>
  <c r="W62" i="29" s="1"/>
  <c r="X50" i="16" s="1"/>
  <c r="Y50" i="16" s="1"/>
  <c r="W61" i="29"/>
  <c r="X49" i="16" s="1"/>
  <c r="Y49" i="16" s="1"/>
  <c r="N58" i="29"/>
  <c r="N63" i="29" s="1"/>
  <c r="Q13" i="29"/>
  <c r="Q18" i="29" s="1"/>
  <c r="B74" i="29"/>
  <c r="C59" i="16" s="1"/>
  <c r="E58" i="29"/>
  <c r="B59" i="29"/>
  <c r="C47" i="16" s="1"/>
  <c r="B44" i="29"/>
  <c r="C35" i="16" s="1"/>
  <c r="B29" i="29"/>
  <c r="C23" i="16" s="1"/>
  <c r="E33" i="29"/>
  <c r="T18" i="29"/>
  <c r="B14" i="29"/>
  <c r="E27" i="3"/>
  <c r="C22" i="3"/>
  <c r="M22" i="3"/>
  <c r="K22" i="3"/>
  <c r="I22" i="3"/>
  <c r="E22" i="3"/>
  <c r="M26" i="3"/>
  <c r="Q27" i="3"/>
  <c r="C27" i="3"/>
  <c r="G26" i="3"/>
  <c r="E26" i="3"/>
  <c r="Q22" i="3"/>
  <c r="O22" i="3"/>
  <c r="K26" i="3"/>
  <c r="I37" i="3"/>
  <c r="M37" i="3"/>
  <c r="K37" i="3"/>
  <c r="E37" i="3"/>
  <c r="G37" i="3"/>
  <c r="Q37" i="3"/>
  <c r="O50" i="3"/>
  <c r="G50" i="3"/>
  <c r="E50" i="3"/>
  <c r="O51" i="3"/>
  <c r="M50" i="3"/>
  <c r="G52" i="3"/>
  <c r="I48" i="3"/>
  <c r="K52" i="3"/>
  <c r="K63" i="3"/>
  <c r="I66" i="3"/>
  <c r="K65" i="3"/>
  <c r="Q65" i="3"/>
  <c r="I65" i="3"/>
  <c r="K64" i="3"/>
  <c r="G65" i="3"/>
  <c r="E65" i="3"/>
  <c r="M65" i="3"/>
  <c r="E66" i="3"/>
  <c r="L60" i="3"/>
  <c r="K66" i="3"/>
  <c r="B62" i="3"/>
  <c r="C62" i="3" s="1"/>
  <c r="G64" i="3"/>
  <c r="Q66" i="3"/>
  <c r="O66" i="3"/>
  <c r="G66" i="3"/>
  <c r="O63" i="3"/>
  <c r="M63" i="3"/>
  <c r="M64" i="3"/>
  <c r="G62" i="3"/>
  <c r="I64" i="3"/>
  <c r="C63" i="3"/>
  <c r="G63" i="3"/>
  <c r="E62" i="3"/>
  <c r="I63" i="3"/>
  <c r="C64" i="3"/>
  <c r="E64" i="3"/>
  <c r="O64" i="3"/>
  <c r="O52" i="3"/>
  <c r="G48" i="3"/>
  <c r="Q52" i="3"/>
  <c r="I52" i="3"/>
  <c r="M52" i="3"/>
  <c r="E52" i="3"/>
  <c r="B49" i="3"/>
  <c r="O48" i="3"/>
  <c r="K48" i="3"/>
  <c r="B47" i="3"/>
  <c r="Q48" i="3"/>
  <c r="M48" i="3"/>
  <c r="E48" i="3"/>
  <c r="K35" i="3"/>
  <c r="Q35" i="3"/>
  <c r="O35" i="3"/>
  <c r="I35" i="3"/>
  <c r="G35" i="3"/>
  <c r="E35" i="3"/>
  <c r="M35" i="3"/>
  <c r="O36" i="3"/>
  <c r="Q38" i="3"/>
  <c r="M38" i="3"/>
  <c r="G38" i="3"/>
  <c r="Q36" i="3"/>
  <c r="I38" i="3"/>
  <c r="I36" i="3"/>
  <c r="G36" i="3"/>
  <c r="E38" i="3"/>
  <c r="O38" i="3"/>
  <c r="K38" i="3"/>
  <c r="E36" i="3"/>
  <c r="M36" i="3"/>
  <c r="K36" i="3"/>
  <c r="M34" i="3"/>
  <c r="E34" i="3"/>
  <c r="Q34" i="3"/>
  <c r="K34" i="3"/>
  <c r="I34" i="3"/>
  <c r="O34" i="3"/>
  <c r="G34" i="3"/>
  <c r="O26" i="3"/>
  <c r="I26" i="3"/>
  <c r="C26" i="3"/>
  <c r="G25" i="3"/>
  <c r="O25" i="3"/>
  <c r="I27" i="3"/>
  <c r="I25" i="3"/>
  <c r="K25" i="3"/>
  <c r="G27" i="3"/>
  <c r="Q25" i="3"/>
  <c r="C25" i="3"/>
  <c r="M25" i="3"/>
  <c r="G23" i="3"/>
  <c r="M27" i="3"/>
  <c r="O27" i="3"/>
  <c r="M23" i="3"/>
  <c r="K23" i="3"/>
  <c r="Q23" i="3"/>
  <c r="E23" i="3"/>
  <c r="O23" i="3"/>
  <c r="C23" i="3"/>
  <c r="B21" i="3"/>
  <c r="B10" i="3"/>
  <c r="C10" i="3" s="1"/>
  <c r="D8" i="3"/>
  <c r="B8" i="3" s="1"/>
  <c r="C8" i="3" s="1"/>
  <c r="R178" i="2"/>
  <c r="R143" i="2"/>
  <c r="C108" i="2"/>
  <c r="R108" i="2"/>
  <c r="O108" i="2"/>
  <c r="M108" i="2"/>
  <c r="C51" i="2"/>
  <c r="R51" i="2"/>
  <c r="M51" i="2"/>
  <c r="C43" i="2"/>
  <c r="R43" i="2"/>
  <c r="B73" i="2"/>
  <c r="M73" i="2" s="1"/>
  <c r="M43" i="2"/>
  <c r="O43" i="2"/>
  <c r="I51" i="2"/>
  <c r="G51" i="2"/>
  <c r="Q43" i="2"/>
  <c r="I43" i="2"/>
  <c r="K51" i="2"/>
  <c r="K73" i="2"/>
  <c r="Q51" i="2"/>
  <c r="O51" i="2"/>
  <c r="R8" i="2"/>
  <c r="K8" i="2"/>
  <c r="C8" i="2"/>
  <c r="I8" i="2"/>
  <c r="E8" i="2"/>
  <c r="G8" i="2"/>
  <c r="E61" i="33" l="1"/>
  <c r="E44" i="33"/>
  <c r="E45" i="33" s="1"/>
  <c r="I79" i="33"/>
  <c r="I62" i="33"/>
  <c r="I63" i="33" s="1"/>
  <c r="E79" i="33"/>
  <c r="E62" i="33"/>
  <c r="E63" i="33" s="1"/>
  <c r="C79" i="33"/>
  <c r="C62" i="33"/>
  <c r="C63" i="33" s="1"/>
  <c r="G79" i="33"/>
  <c r="G44" i="33"/>
  <c r="G45" i="33" s="1"/>
  <c r="I44" i="33"/>
  <c r="I45" i="33" s="1"/>
  <c r="D10" i="32"/>
  <c r="C58" i="16"/>
  <c r="C63" i="16" s="1"/>
  <c r="D59" i="16"/>
  <c r="D58" i="16" s="1"/>
  <c r="D63" i="16" s="1"/>
  <c r="X46" i="16"/>
  <c r="X51" i="16" s="1"/>
  <c r="Y46" i="16"/>
  <c r="Y51" i="16" s="1"/>
  <c r="D47" i="16"/>
  <c r="B43" i="29"/>
  <c r="C34" i="16"/>
  <c r="C39" i="16" s="1"/>
  <c r="D35" i="16"/>
  <c r="D34" i="16" s="1"/>
  <c r="D32" i="16"/>
  <c r="D39" i="16" s="1"/>
  <c r="C22" i="16"/>
  <c r="C27" i="16" s="1"/>
  <c r="D23" i="16"/>
  <c r="D22" i="16" s="1"/>
  <c r="D27" i="16" s="1"/>
  <c r="G10" i="32"/>
  <c r="B78" i="29"/>
  <c r="B73" i="29"/>
  <c r="D17" i="29"/>
  <c r="E17" i="29" s="1"/>
  <c r="E16" i="29"/>
  <c r="B33" i="29"/>
  <c r="W58" i="29"/>
  <c r="W63" i="29" s="1"/>
  <c r="F10" i="32"/>
  <c r="C10" i="32"/>
  <c r="B28" i="29"/>
  <c r="B62" i="29"/>
  <c r="C50" i="16" s="1"/>
  <c r="D50" i="16" s="1"/>
  <c r="B15" i="29"/>
  <c r="C34" i="3"/>
  <c r="W7" i="29"/>
  <c r="W22" i="29" s="1"/>
  <c r="W37" i="29" s="1"/>
  <c r="W52" i="29" s="1"/>
  <c r="W67" i="29" s="1"/>
  <c r="T22" i="29"/>
  <c r="T37" i="29" s="1"/>
  <c r="T52" i="29" s="1"/>
  <c r="T67" i="29" s="1"/>
  <c r="B61" i="29"/>
  <c r="C49" i="16" s="1"/>
  <c r="D49" i="16" s="1"/>
  <c r="E63" i="29"/>
  <c r="I62" i="3"/>
  <c r="Q62" i="3"/>
  <c r="O62" i="3"/>
  <c r="M62" i="3"/>
  <c r="K62" i="3"/>
  <c r="B60" i="3"/>
  <c r="C49" i="3"/>
  <c r="I49" i="3"/>
  <c r="O49" i="3"/>
  <c r="Q49" i="3"/>
  <c r="M49" i="3"/>
  <c r="K49" i="3"/>
  <c r="G49" i="3"/>
  <c r="E49" i="3"/>
  <c r="C47" i="3"/>
  <c r="O47" i="3"/>
  <c r="I47" i="3"/>
  <c r="K47" i="3"/>
  <c r="Q47" i="3"/>
  <c r="M47" i="3"/>
  <c r="G47" i="3"/>
  <c r="E47" i="3"/>
  <c r="Q21" i="3"/>
  <c r="M21" i="3"/>
  <c r="I21" i="3"/>
  <c r="O21" i="3"/>
  <c r="K21" i="3"/>
  <c r="G21" i="3"/>
  <c r="C21" i="3"/>
  <c r="E21" i="3"/>
  <c r="O73" i="2"/>
  <c r="Q73" i="2"/>
  <c r="D46" i="16" l="1"/>
  <c r="D51" i="16" s="1"/>
  <c r="C46" i="16"/>
  <c r="C51" i="16" s="1"/>
  <c r="B63" i="29"/>
  <c r="B58" i="29"/>
  <c r="B17" i="29"/>
  <c r="E13" i="29"/>
  <c r="B16" i="29"/>
  <c r="C60" i="3"/>
  <c r="E60" i="3"/>
  <c r="Q60" i="3"/>
  <c r="I60" i="3"/>
  <c r="O60" i="3"/>
  <c r="G60" i="3"/>
  <c r="K60" i="3"/>
  <c r="M60" i="3"/>
  <c r="E18" i="29" l="1"/>
  <c r="B18" i="29" s="1"/>
  <c r="B13" i="29"/>
  <c r="O53" i="15"/>
  <c r="M53" i="15"/>
  <c r="I53" i="15"/>
  <c r="O52" i="15"/>
  <c r="M52" i="15"/>
  <c r="K52" i="15"/>
  <c r="I52" i="15"/>
  <c r="G52" i="15"/>
  <c r="N18" i="15"/>
  <c r="L18" i="15"/>
  <c r="J18" i="15"/>
  <c r="H18" i="15"/>
  <c r="F18" i="15"/>
  <c r="E18" i="15"/>
  <c r="D18" i="15"/>
  <c r="C18" i="15"/>
  <c r="O17" i="15"/>
  <c r="M17" i="15"/>
  <c r="K17" i="15"/>
  <c r="I17" i="15"/>
  <c r="G17" i="15"/>
  <c r="N16" i="15"/>
  <c r="L16" i="15"/>
  <c r="J16" i="15"/>
  <c r="H16" i="15"/>
  <c r="F16" i="15"/>
  <c r="E16" i="15"/>
  <c r="D16" i="15"/>
  <c r="C16" i="15"/>
  <c r="O15" i="15"/>
  <c r="M15" i="15"/>
  <c r="K15" i="15"/>
  <c r="I15" i="15"/>
  <c r="G15" i="15"/>
  <c r="N14" i="15"/>
  <c r="L14" i="15"/>
  <c r="J14" i="15"/>
  <c r="H14" i="15"/>
  <c r="F14" i="15"/>
  <c r="E14" i="15"/>
  <c r="D14" i="15"/>
  <c r="C14" i="15"/>
  <c r="O13" i="15"/>
  <c r="M13" i="15"/>
  <c r="K13" i="15"/>
  <c r="I13" i="15"/>
  <c r="G13" i="15"/>
  <c r="O12" i="15"/>
  <c r="M12" i="15"/>
  <c r="K12" i="15"/>
  <c r="I12" i="15"/>
  <c r="G12" i="15"/>
  <c r="N11" i="15"/>
  <c r="L11" i="15"/>
  <c r="J11" i="15"/>
  <c r="H11" i="15"/>
  <c r="F11" i="15"/>
  <c r="E11" i="15"/>
  <c r="D11" i="15"/>
  <c r="C11" i="15"/>
  <c r="O10" i="15"/>
  <c r="M10" i="15"/>
  <c r="K10" i="15"/>
  <c r="I10" i="15"/>
  <c r="G10" i="15"/>
  <c r="O9" i="15"/>
  <c r="M9" i="15"/>
  <c r="K9" i="15"/>
  <c r="I9" i="15"/>
  <c r="G9" i="15"/>
  <c r="O8" i="15"/>
  <c r="M8" i="15"/>
  <c r="K8" i="15"/>
  <c r="I8" i="15"/>
  <c r="G8" i="15"/>
  <c r="M14" i="15" l="1"/>
  <c r="O14" i="15"/>
  <c r="G16" i="15"/>
  <c r="M18" i="15"/>
  <c r="G11" i="15"/>
  <c r="O11" i="15"/>
  <c r="K14" i="15"/>
  <c r="I16" i="15"/>
  <c r="G18" i="15"/>
  <c r="M16" i="15"/>
  <c r="K18" i="15"/>
  <c r="I18" i="15"/>
  <c r="O16" i="15"/>
  <c r="D19" i="15"/>
  <c r="J19" i="15"/>
  <c r="I14" i="15"/>
  <c r="O18" i="15"/>
  <c r="K16" i="15"/>
  <c r="F19" i="15"/>
  <c r="N19" i="15"/>
  <c r="K11" i="15"/>
  <c r="G14" i="15"/>
  <c r="C19" i="15"/>
  <c r="H19" i="15"/>
  <c r="L19" i="15"/>
  <c r="I11" i="15"/>
  <c r="M11" i="15"/>
  <c r="E19" i="15"/>
  <c r="O19" i="15" l="1"/>
  <c r="K19" i="15"/>
  <c r="G19" i="15"/>
  <c r="I19" i="15"/>
  <c r="M19" i="15"/>
  <c r="G12" i="3" l="1"/>
  <c r="K10" i="3"/>
  <c r="G14" i="3"/>
  <c r="G8" i="3"/>
  <c r="I14" i="3"/>
  <c r="I11" i="3"/>
  <c r="I8" i="3"/>
  <c r="O48" i="15"/>
  <c r="M48" i="15"/>
  <c r="K48" i="15"/>
  <c r="I48" i="15"/>
  <c r="G48" i="15"/>
  <c r="O47" i="15"/>
  <c r="M47" i="15"/>
  <c r="K47" i="15"/>
  <c r="I47" i="15"/>
  <c r="G47" i="15"/>
  <c r="H42" i="15"/>
  <c r="J42" i="15"/>
  <c r="L42" i="15"/>
  <c r="N42" i="15"/>
  <c r="F42" i="15"/>
  <c r="E42" i="15"/>
  <c r="D42" i="15"/>
  <c r="C42" i="15"/>
  <c r="G40" i="15"/>
  <c r="I40" i="15"/>
  <c r="K40" i="15"/>
  <c r="M40" i="15"/>
  <c r="O40" i="15"/>
  <c r="G41" i="15"/>
  <c r="I41" i="15"/>
  <c r="K41" i="15"/>
  <c r="M41" i="15"/>
  <c r="O41" i="15"/>
  <c r="N34" i="15"/>
  <c r="L34" i="15"/>
  <c r="J34" i="15"/>
  <c r="H34" i="15"/>
  <c r="F34" i="15"/>
  <c r="E34" i="15"/>
  <c r="D34" i="15"/>
  <c r="C34" i="15"/>
  <c r="O33" i="15"/>
  <c r="M33" i="15"/>
  <c r="K33" i="15"/>
  <c r="I33" i="15"/>
  <c r="G33" i="15"/>
  <c r="N32" i="15"/>
  <c r="L32" i="15"/>
  <c r="J32" i="15"/>
  <c r="H32" i="15"/>
  <c r="F32" i="15"/>
  <c r="E32" i="15"/>
  <c r="D32" i="15"/>
  <c r="C32" i="15"/>
  <c r="O31" i="15"/>
  <c r="M31" i="15"/>
  <c r="K31" i="15"/>
  <c r="I31" i="15"/>
  <c r="G31" i="15"/>
  <c r="N30" i="15"/>
  <c r="L30" i="15"/>
  <c r="J30" i="15"/>
  <c r="H30" i="15"/>
  <c r="F30" i="15"/>
  <c r="E30" i="15"/>
  <c r="D30" i="15"/>
  <c r="C30" i="15"/>
  <c r="O29" i="15"/>
  <c r="M29" i="15"/>
  <c r="K29" i="15"/>
  <c r="I29" i="15"/>
  <c r="G29" i="15"/>
  <c r="O28" i="15"/>
  <c r="M28" i="15"/>
  <c r="K28" i="15"/>
  <c r="I28" i="15"/>
  <c r="G28" i="15"/>
  <c r="N27" i="15"/>
  <c r="L27" i="15"/>
  <c r="J27" i="15"/>
  <c r="H27" i="15"/>
  <c r="F27" i="15"/>
  <c r="E27" i="15"/>
  <c r="D27" i="15"/>
  <c r="C27" i="15"/>
  <c r="O25" i="15"/>
  <c r="M25" i="15"/>
  <c r="K25" i="15"/>
  <c r="I25" i="15"/>
  <c r="G25" i="15"/>
  <c r="G24" i="15"/>
  <c r="I24" i="15"/>
  <c r="K24" i="15"/>
  <c r="M24" i="15"/>
  <c r="O24" i="15"/>
  <c r="G26" i="15"/>
  <c r="I26" i="15"/>
  <c r="K26" i="15"/>
  <c r="M26" i="15"/>
  <c r="O26" i="15"/>
  <c r="K14" i="3"/>
  <c r="K8" i="3"/>
  <c r="K12" i="3" l="1"/>
  <c r="I10" i="3"/>
  <c r="I12" i="3"/>
  <c r="G10" i="3"/>
  <c r="K11" i="3"/>
  <c r="G11" i="3"/>
  <c r="G16" i="3"/>
  <c r="K16" i="3"/>
  <c r="I16" i="3"/>
  <c r="E35" i="15"/>
  <c r="L35" i="15"/>
  <c r="K32" i="15"/>
  <c r="I34" i="15"/>
  <c r="M42" i="15"/>
  <c r="N35" i="15"/>
  <c r="D35" i="15"/>
  <c r="J35" i="15"/>
  <c r="H35" i="15"/>
  <c r="G27" i="15"/>
  <c r="G34" i="15"/>
  <c r="O34" i="15"/>
  <c r="C35" i="15"/>
  <c r="K34" i="15"/>
  <c r="F35" i="15"/>
  <c r="G32" i="15"/>
  <c r="O32" i="15"/>
  <c r="M34" i="15"/>
  <c r="I32" i="15"/>
  <c r="M32" i="15"/>
  <c r="M30" i="15"/>
  <c r="I30" i="15"/>
  <c r="O30" i="15"/>
  <c r="G30" i="15"/>
  <c r="K30" i="15"/>
  <c r="G35" i="15" l="1"/>
  <c r="O35" i="15"/>
  <c r="M35" i="15"/>
  <c r="O42" i="15"/>
  <c r="K35" i="15"/>
  <c r="I35" i="15"/>
  <c r="K42" i="15"/>
  <c r="O27" i="15"/>
  <c r="I27" i="15"/>
  <c r="M27" i="15"/>
  <c r="K27" i="15"/>
  <c r="I42" i="15" l="1"/>
  <c r="G42" i="15"/>
  <c r="M15" i="3" l="1"/>
  <c r="Q15" i="3"/>
  <c r="O15" i="3"/>
  <c r="O11" i="3"/>
  <c r="E11" i="3"/>
  <c r="Q11" i="3"/>
  <c r="M11" i="3"/>
  <c r="E16" i="3"/>
  <c r="O16" i="3"/>
  <c r="Q16" i="3"/>
  <c r="M16" i="3"/>
  <c r="M12" i="3"/>
  <c r="O12" i="3"/>
  <c r="E12" i="3"/>
  <c r="Q12" i="3"/>
  <c r="Q14" i="3"/>
  <c r="M14" i="3"/>
  <c r="E14" i="3"/>
  <c r="O14" i="3"/>
  <c r="E8" i="3"/>
  <c r="Q8" i="3"/>
  <c r="O8" i="3"/>
  <c r="M8" i="3"/>
  <c r="Q10" i="3"/>
  <c r="M10" i="3"/>
  <c r="E10" i="3"/>
  <c r="O10" i="3"/>
  <c r="C13" i="3" l="1"/>
  <c r="I13" i="3"/>
  <c r="G13" i="3"/>
  <c r="I9" i="3"/>
  <c r="G9" i="3"/>
  <c r="K9" i="3"/>
  <c r="O13" i="3"/>
  <c r="K13" i="3"/>
  <c r="E13" i="3"/>
  <c r="O9" i="3"/>
  <c r="M9" i="3"/>
  <c r="Q9" i="3"/>
  <c r="Q13" i="3"/>
  <c r="E9" i="3"/>
  <c r="M13" i="3"/>
</calcChain>
</file>

<file path=xl/sharedStrings.xml><?xml version="1.0" encoding="utf-8"?>
<sst xmlns="http://schemas.openxmlformats.org/spreadsheetml/2006/main" count="2045" uniqueCount="279">
  <si>
    <t>Intitulé</t>
  </si>
  <si>
    <t>Marge équitable</t>
  </si>
  <si>
    <t>Redevance de voirie</t>
  </si>
  <si>
    <t>Eur</t>
  </si>
  <si>
    <t>%</t>
  </si>
  <si>
    <t>I. Tarif pour l'utilisation du réseau de distribution</t>
  </si>
  <si>
    <t>Impôts sur le revenu</t>
  </si>
  <si>
    <t>TOTAL</t>
  </si>
  <si>
    <t xml:space="preserve">CLIENTS TYPE EUROSTAT </t>
  </si>
  <si>
    <t>BUDGET 2020</t>
  </si>
  <si>
    <t>BUDGET 2019</t>
  </si>
  <si>
    <t>BUDGET 2023</t>
  </si>
  <si>
    <t>BUDGET 2022</t>
  </si>
  <si>
    <t>BUDGET 2021</t>
  </si>
  <si>
    <t>Injection</t>
  </si>
  <si>
    <t>Autres impôts</t>
  </si>
  <si>
    <t>TOTAL Revenu Autorisé</t>
  </si>
  <si>
    <t>Tarif</t>
  </si>
  <si>
    <t>Produit</t>
  </si>
  <si>
    <t>Coûts</t>
  </si>
  <si>
    <t>Produits</t>
  </si>
  <si>
    <t>Ecart</t>
  </si>
  <si>
    <t>Réalité 2015</t>
  </si>
  <si>
    <t>Réalité 2016</t>
  </si>
  <si>
    <t>Meilleure estimation 2017</t>
  </si>
  <si>
    <t>Budget 2019</t>
  </si>
  <si>
    <t>Evolution 2019/2017 (%)</t>
  </si>
  <si>
    <t>Evolution 2020/2019</t>
  </si>
  <si>
    <t>Evolution 2021/2020 (%)</t>
  </si>
  <si>
    <t>Evolution 2022/2021 (%)</t>
  </si>
  <si>
    <t>Evolution 2023/2022 (%)</t>
  </si>
  <si>
    <t>Budget 2020</t>
  </si>
  <si>
    <t>Budget 2021</t>
  </si>
  <si>
    <t>Budget 2022</t>
  </si>
  <si>
    <t>Budget 2023</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</si>
  <si>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</si>
  <si>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</si>
  <si>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</si>
  <si>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</si>
  <si>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</si>
  <si>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</si>
  <si>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</si>
  <si>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</si>
  <si>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</si>
  <si>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</si>
  <si>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</si>
  <si>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</si>
  <si>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</si>
  <si>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</si>
  <si>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</si>
  <si>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T1</t>
  </si>
  <si>
    <t>T2</t>
  </si>
  <si>
    <t>T3</t>
  </si>
  <si>
    <t>T4</t>
  </si>
  <si>
    <t>T5</t>
  </si>
  <si>
    <t>T6</t>
  </si>
  <si>
    <t>Capacité prélèvements (kW)</t>
  </si>
  <si>
    <t>Sous-total GC2</t>
  </si>
  <si>
    <t>Sous-total GC1</t>
  </si>
  <si>
    <t>CNG</t>
  </si>
  <si>
    <t>Sous-total GC3</t>
  </si>
  <si>
    <t>Prélèvements (kWh)</t>
  </si>
  <si>
    <t>Groupe de clients</t>
  </si>
  <si>
    <t>GC1</t>
  </si>
  <si>
    <t>GC2</t>
  </si>
  <si>
    <t>GC3</t>
  </si>
  <si>
    <t>Sous-total CNG</t>
  </si>
  <si>
    <t>Consommation annuelle (kWh)</t>
  </si>
  <si>
    <t>0 - 5 000</t>
  </si>
  <si>
    <t>5 001 - 150 000</t>
  </si>
  <si>
    <t>150 001 - 1 000 000</t>
  </si>
  <si>
    <t>&gt; 1 000 000</t>
  </si>
  <si>
    <t>&lt; 10 000 000</t>
  </si>
  <si>
    <t>&gt; 10 000 000</t>
  </si>
  <si>
    <t xml:space="preserve">III. Tarif pour les surcharges  </t>
  </si>
  <si>
    <t>II. Tarif pour la gestion du rebours</t>
  </si>
  <si>
    <t>Capacité de prélèvement (kWh)</t>
  </si>
  <si>
    <t>CG3</t>
  </si>
  <si>
    <t>Volumes injectés gaz SER (kWh)</t>
  </si>
  <si>
    <t>Nombre d'EAN (prélèvements)</t>
  </si>
  <si>
    <t>Producteur de gaz SER 
Cabine du producteur</t>
  </si>
  <si>
    <t>Producteur de gaz SER 
Cabine du GRD</t>
  </si>
  <si>
    <t>V</t>
  </si>
  <si>
    <t>Tarif à compléter par le GRD</t>
  </si>
  <si>
    <t>a</t>
  </si>
  <si>
    <t>Cellules remplies par le GRD</t>
  </si>
  <si>
    <t>TAB1</t>
  </si>
  <si>
    <t>TAB3</t>
  </si>
  <si>
    <t>Estimation des volumes, capacités et puissances</t>
  </si>
  <si>
    <t>TAB4</t>
  </si>
  <si>
    <t>TAB4.1</t>
  </si>
  <si>
    <t>Tarifs de prélèvement 2019</t>
  </si>
  <si>
    <t>TAB4.2</t>
  </si>
  <si>
    <t>Tarifs de prélèvement 2020</t>
  </si>
  <si>
    <t>TAB4.3</t>
  </si>
  <si>
    <t>Tarifs de prélèvement 2021</t>
  </si>
  <si>
    <t>TAB4.4</t>
  </si>
  <si>
    <t>Tarifs de prélèvement 2022</t>
  </si>
  <si>
    <t>TAB4.5</t>
  </si>
  <si>
    <t>Tarifs de prélèvement 2023</t>
  </si>
  <si>
    <t>TAB5</t>
  </si>
  <si>
    <t>TAB5.1</t>
  </si>
  <si>
    <t>Tarifs d'injection 2019</t>
  </si>
  <si>
    <t>TAB5.2</t>
  </si>
  <si>
    <t>Tarifs d'injection 2020</t>
  </si>
  <si>
    <t>TAB5.3</t>
  </si>
  <si>
    <t>Tarifs d'injection 2021</t>
  </si>
  <si>
    <t>TAB5.4</t>
  </si>
  <si>
    <t>Tarifs d'injection 2022</t>
  </si>
  <si>
    <t>TAB5.5</t>
  </si>
  <si>
    <t>Tarifs d'injection 2023</t>
  </si>
  <si>
    <t>Réconciliation des charges et produits relatifs aux tarifs de prélèvements</t>
  </si>
  <si>
    <t>TAB7</t>
  </si>
  <si>
    <t>Charges nettes contrôlables</t>
  </si>
  <si>
    <t>Charges nettes contrôlables hors OSP</t>
  </si>
  <si>
    <t>Charges nettes contrôlables OSP</t>
  </si>
  <si>
    <t>Charges nettes fixes à l'exclusion des charges d'amortissement</t>
  </si>
  <si>
    <t>Charges nettes variables à l'exclusion des charges d'amortissement</t>
  </si>
  <si>
    <t>Charges d'amortissement</t>
  </si>
  <si>
    <t>Hors OSP</t>
  </si>
  <si>
    <t>OSP</t>
  </si>
  <si>
    <t>Charges nettes fixes</t>
  </si>
  <si>
    <t>Charges nettes variables</t>
  </si>
  <si>
    <t xml:space="preserve">Redevance de voirie </t>
  </si>
  <si>
    <t>Charges de pension non-capitalisées (uniquement destiné à ORES)</t>
  </si>
  <si>
    <t xml:space="preserve">Produits issus de la facturation de la fourniture de gaz à la clientèle propre du gestionnaire de réseau de distribution ainsi que le montant de la compensation versée par la CREG </t>
  </si>
  <si>
    <t>Concordance</t>
  </si>
  <si>
    <t>Coûts imputés au tarif d'utilisation du réseau de distribution</t>
  </si>
  <si>
    <t>Coûts imputés au tarif d'Obligations de Service Public</t>
  </si>
  <si>
    <t>Coûts imputés au tarif des surcharges</t>
  </si>
  <si>
    <t>Coûts imputés aux tarif des soldes régulatoires</t>
  </si>
  <si>
    <t>Coûts imputés au tarif d'injection</t>
  </si>
  <si>
    <t>Tarifs périodiques de distribution de gaz naturel</t>
  </si>
  <si>
    <t xml:space="preserve">- Prélèvement -                 </t>
  </si>
  <si>
    <t xml:space="preserve">Période de validité : </t>
  </si>
  <si>
    <t>Code EDIEL</t>
  </si>
  <si>
    <t xml:space="preserve">CLIENTS NON TELEMESURES </t>
  </si>
  <si>
    <t xml:space="preserve">CLIENTS TELEMESURES </t>
  </si>
  <si>
    <t>Capacité</t>
  </si>
  <si>
    <t>(EUR/kW/an)</t>
  </si>
  <si>
    <t>G140</t>
  </si>
  <si>
    <t xml:space="preserve">Fixe </t>
  </si>
  <si>
    <t>(EUR/an)</t>
  </si>
  <si>
    <t>Proportionnel</t>
  </si>
  <si>
    <t>(EUR/kWh)</t>
  </si>
  <si>
    <t>II. Tarif pour les obligations de service public</t>
  </si>
  <si>
    <t>G145</t>
  </si>
  <si>
    <t>III.Tarif pour les surcharges</t>
  </si>
  <si>
    <t>Redevances de voirie</t>
  </si>
  <si>
    <t>G861</t>
  </si>
  <si>
    <t>Impôt sur les sociétés</t>
  </si>
  <si>
    <t>G850</t>
  </si>
  <si>
    <t>Autres impôts locaux, provinciaux ou régionaux</t>
  </si>
  <si>
    <t>G860</t>
  </si>
  <si>
    <t>IV. Tarif pour les soldes régulatoires</t>
  </si>
  <si>
    <t>v</t>
  </si>
  <si>
    <r>
      <t>Modalités d'application et de facturation</t>
    </r>
    <r>
      <rPr>
        <b/>
        <sz val="10"/>
        <rFont val="Arial"/>
        <family val="2"/>
      </rPr>
      <t xml:space="preserve"> :</t>
    </r>
  </si>
  <si>
    <t>- Injection de gaz SER -</t>
  </si>
  <si>
    <r>
      <t xml:space="preserve">Producteur de gaz SER </t>
    </r>
    <r>
      <rPr>
        <b/>
        <sz val="8"/>
        <color indexed="8"/>
        <rFont val="Arial"/>
        <family val="2"/>
      </rPr>
      <t xml:space="preserve">
Cabine du producteur</t>
    </r>
  </si>
  <si>
    <t>Capacitaire</t>
  </si>
  <si>
    <t xml:space="preserve">II. Tarif pour les Obligations de Service Public </t>
  </si>
  <si>
    <t xml:space="preserve">IV. Tarif pour les soldes régulatoires </t>
  </si>
  <si>
    <t>Fixe</t>
  </si>
  <si>
    <t>Volume/Capacité</t>
  </si>
  <si>
    <t>TAB2.1</t>
  </si>
  <si>
    <t>TAB2.2</t>
  </si>
  <si>
    <t>TAB6.1</t>
  </si>
  <si>
    <t>TAB6.2</t>
  </si>
  <si>
    <t>Réconciliation des charges et produits relatifs aux tarifs d'injection</t>
  </si>
  <si>
    <t>Metering</t>
  </si>
  <si>
    <t>Relevé annuel</t>
  </si>
  <si>
    <t>MMR</t>
  </si>
  <si>
    <t>AMR</t>
  </si>
  <si>
    <t>TARIF</t>
  </si>
  <si>
    <t>Coût annuel estimé</t>
  </si>
  <si>
    <t>Total repris dans la proposition tarifaire 2017</t>
  </si>
  <si>
    <t>Impact annuel 2019 vs. 2017</t>
  </si>
  <si>
    <t>Total proposition tarif 2019</t>
  </si>
  <si>
    <t>Impact annuel 2020 vs. 2019</t>
  </si>
  <si>
    <t>Total proposition tarif 2020</t>
  </si>
  <si>
    <t>Impact annuel 2021 vs. 2020</t>
  </si>
  <si>
    <t>Total proposition tarif 2021</t>
  </si>
  <si>
    <t>Impact annuel 2022 vs. 2021</t>
  </si>
  <si>
    <t>Total proposition tarif 2022</t>
  </si>
  <si>
    <t>Impact annuel 2023 vs. 2022</t>
  </si>
  <si>
    <t>Modèle de rapport - Proposition de tarifs périodiques et non-périodiques  - Gaz
Période régulatoire 2019 - 2023</t>
  </si>
  <si>
    <t xml:space="preserve">Date de dépôt de la proposition de tarifs </t>
  </si>
  <si>
    <t>TABa</t>
  </si>
  <si>
    <t>Liste des annexes à fournir</t>
  </si>
  <si>
    <t>TABb</t>
  </si>
  <si>
    <t>Instructions pour compléter le modèle de rapport</t>
  </si>
  <si>
    <t>Transposition du revenu autorisé par catégorie tarifaire</t>
  </si>
  <si>
    <t>Synthèse du revenu autorisé par tarif et par catégorie tarifaire</t>
  </si>
  <si>
    <t>Détail des coûts imputés aux tarifs d'injection</t>
  </si>
  <si>
    <t>Synthèse des produits prévisionnels issus des tarifs de prélèvement</t>
  </si>
  <si>
    <t>Synthèse des produits prévisionnels issus des tarifs d'injection</t>
  </si>
  <si>
    <t xml:space="preserve">Simulations des coûts de distribution pour les clients-type  </t>
  </si>
  <si>
    <t>Retour page de garde</t>
  </si>
  <si>
    <t>N° annexe</t>
  </si>
  <si>
    <t>Tableau concerné</t>
  </si>
  <si>
    <t>Description</t>
  </si>
  <si>
    <t>Annexe 1</t>
  </si>
  <si>
    <t>TAB 1</t>
  </si>
  <si>
    <t>Une note explicative décrivant les clés de répartition utilisées pour répartir chaque élément du revenu autorisé entre les catégories tarifaires</t>
  </si>
  <si>
    <t>Annexe 2</t>
  </si>
  <si>
    <t>N/A</t>
  </si>
  <si>
    <t>Annexe 3</t>
  </si>
  <si>
    <t>TAB 3</t>
  </si>
  <si>
    <r>
      <t xml:space="preserve">Les hypothèses retenues pour la détermination des volumes prévisionnels de prélèvement des années 2019 à 2023. </t>
    </r>
    <r>
      <rPr>
        <b/>
        <sz val="8"/>
        <color theme="1"/>
        <rFont val="Arial"/>
        <family val="2"/>
      </rPr>
      <t xml:space="preserve"> </t>
    </r>
    <r>
      <rPr>
        <sz val="8"/>
        <color theme="1"/>
        <rFont val="Arial"/>
        <family val="2"/>
      </rPr>
      <t>Ces hypothèses sont au moins ventilées par catégories tarifaires.</t>
    </r>
  </si>
  <si>
    <t>Annexe 4</t>
  </si>
  <si>
    <r>
      <t xml:space="preserve">Les hypothèses retenues pour la détermination des capacités prévisionnelles des années 2019 à 2023. </t>
    </r>
    <r>
      <rPr>
        <b/>
        <sz val="8"/>
        <color theme="1"/>
        <rFont val="Arial"/>
        <family val="2"/>
      </rPr>
      <t xml:space="preserve">  </t>
    </r>
  </si>
  <si>
    <t>Annexe 5</t>
  </si>
  <si>
    <r>
      <t xml:space="preserve">Les hypothèses retenues pour la détermination des volumes prévisionnels d'injection et des capacités prévisionnelles des producteurs de gaz SER pour les années 2019 à 2023. </t>
    </r>
    <r>
      <rPr>
        <b/>
        <sz val="8"/>
        <color theme="1"/>
        <rFont val="Arial"/>
        <family val="2"/>
      </rPr>
      <t xml:space="preserve">  </t>
    </r>
  </si>
  <si>
    <t>Annexe 6</t>
  </si>
  <si>
    <t>Annexe 7</t>
  </si>
  <si>
    <t>Tarifs périodiques</t>
  </si>
  <si>
    <t xml:space="preserve">La grille des tarifs périodiques de prélèvement et d'injection pour chaque année de la période régulatoire sous format Excel et sous format PDF, incluant, le cas échéant, les modalités d'application et de facturation des tarifs. </t>
  </si>
  <si>
    <t>Annexe 8</t>
  </si>
  <si>
    <t>Tarifs non-périodiques</t>
  </si>
  <si>
    <t>Une note explicative décrivant la/les méthode(s) de calcul des tarifs non-périodiques</t>
  </si>
  <si>
    <t>Annexe 9</t>
  </si>
  <si>
    <t>Un fichier excel permettant la comparaison des tarifs non-périodiques 2019-2023 avec ceux de l'année 2017 ainsi qu'une note explicative détaillant et justifiant les modifications proposées à travers la proposition de tarifs non-périodiques 2019-2023</t>
  </si>
  <si>
    <t>Annexe 10</t>
  </si>
  <si>
    <t>Pour chaque modification/changement proposé à l'annexe 7, veuillez communiquer un tableau de comparaison de l'application des tarifs avant et après la modification dans un cas de figure précis de façon à simuler l'impact financier de la modification proposée.</t>
  </si>
  <si>
    <t>Annexe 11</t>
  </si>
  <si>
    <t xml:space="preserve">La grille des tarifs non-périodiques de chaque année de la période régulatoire sous format Excel/Word et sous format PDF, incluant, le cas échéant, les modalités d'application et de facturation des tarifs. Cette liste tarifaire doit inclure toutes les prestations/tous les services pouvant être facturés par le GRD (y compris les prestations diverses). Cette liste des tarifs non périodiques devra être produite en langue française. </t>
  </si>
  <si>
    <t>Annexe 12</t>
  </si>
  <si>
    <t>Les règlements établis par le GRD dans le cadre des prestations non-périodiques (ex: équipement de terrain à viabiliser, etc.).</t>
  </si>
  <si>
    <r>
      <t xml:space="preserve"> Conformément à l'article 56 de la méthodologie tarifaire 2019-2023, la proposition de tarifs périodiques et de tarifs non-périodiques est déposée à la CWaPE au plus tard</t>
    </r>
    <r>
      <rPr>
        <b/>
        <sz val="8"/>
        <color theme="1"/>
        <rFont val="Trebuchet MS"/>
        <family val="2"/>
      </rPr>
      <t xml:space="preserve"> </t>
    </r>
    <r>
      <rPr>
        <b/>
        <sz val="8"/>
        <color rgb="FFFF0000"/>
        <rFont val="Trebuchet MS"/>
        <family val="2"/>
      </rPr>
      <t>le</t>
    </r>
    <r>
      <rPr>
        <b/>
        <sz val="8"/>
        <color theme="1"/>
        <rFont val="Trebuchet MS"/>
        <family val="2"/>
      </rPr>
      <t xml:space="preserve"> </t>
    </r>
    <r>
      <rPr>
        <b/>
        <sz val="8"/>
        <color rgb="FFFF0000"/>
        <rFont val="Trebuchet MS"/>
        <family val="2"/>
      </rPr>
      <t>1er septembre 2018</t>
    </r>
    <r>
      <rPr>
        <b/>
        <sz val="8"/>
        <color theme="1"/>
        <rFont val="Trebuchet MS"/>
        <family val="2"/>
      </rPr>
      <t xml:space="preserve"> </t>
    </r>
    <r>
      <rPr>
        <sz val="8"/>
        <color theme="1"/>
        <rFont val="Trebuchet MS"/>
        <family val="2"/>
      </rPr>
      <t>en cas d'approbation du revenu autorisé endéans le 31 mai 2018 ou au plus tard</t>
    </r>
    <r>
      <rPr>
        <b/>
        <sz val="8"/>
        <color theme="1"/>
        <rFont val="Trebuchet MS"/>
        <family val="2"/>
      </rPr>
      <t xml:space="preserve"> </t>
    </r>
    <r>
      <rPr>
        <b/>
        <sz val="8"/>
        <color rgb="FFFF0000"/>
        <rFont val="Trebuchet MS"/>
        <family val="2"/>
      </rPr>
      <t>le 1er octobre 2018</t>
    </r>
    <r>
      <rPr>
        <b/>
        <sz val="8"/>
        <color theme="1"/>
        <rFont val="Trebuchet MS"/>
        <family val="2"/>
      </rPr>
      <t xml:space="preserve"> </t>
    </r>
    <r>
      <rPr>
        <sz val="8"/>
        <color theme="1"/>
        <rFont val="Trebuchet MS"/>
        <family val="2"/>
      </rPr>
      <t>en cas d'approbation du revenu autorisé endéans le 31 août 2018. La proposition de tarifs est transmise en trois exemplaires papier par porteur avec accusé de réception ainsi que sur support électronique. La proposition de tarifs comprend obligatoirement le présent modèle de rapport au format Excel, vuerge de toute liaison avec d'autres fichiers qui ne seraient pas transmis à la CWaPE ainsi que l'ensemble des annexes listées au TAB A.</t>
    </r>
  </si>
  <si>
    <t>Ce tableau présente la répartition du revenu autorisé par catégorie tarifaire et ce, pour chaque année de la période régulatoire. Le GRD renseigne le revenu autorisé approuvé repris au tableau 10 de la proposition de revenu autorisé pour chaque année de la période régulatoire et le réparti par catégorie tarifaire. Le GRD justifie les clés de répartition utilisées pour cette ventilation en annexe 1 du modèle de rapport.</t>
  </si>
  <si>
    <t xml:space="preserve">Ce tableau présente la synthèse du revenu autorisé par tarif et par catégorie tarifaire pour chaque année de la période régulatoire. A l'exception des coûts imputés aux tarifs d''injection qui proviennent automatiquement du tableau 2.2, les coûts proviennent automatiquement du tableau 1. </t>
  </si>
  <si>
    <t>Le GRD renseigne les coûts imputés aux tarifs d'injection par tarif pour chaque année de la période régulatoire en distinguant les producteurs disposant de leur propre cabine et les producteurs utilisant une cabine du GRD.</t>
  </si>
  <si>
    <r>
      <t>Ce tableau reprend l'évolution des volumes de gaz prélevés et injectés ainsi que des capacités des installations des clients raccordés au réseau de distribution entre les années 2015 et 2023.
Le GRD renseigne : 
- le nombre d'EAN sur son réseau par catégorie tarifaire pour les années 2015 et 2016 ainsi que le nombre prévisionnel d'EAN sur son réseau par catégorie tarifaire pour les années 2017 à 2023 
- les volumes réels de prélèvement de gaz sur son réseau pour les années 2015 et 2016 ainsi que les volumes prévisionnels de prélèvement et de gaz sur son réseau par catégorie tarifaire pour les années 2017 à 2023.</t>
    </r>
    <r>
      <rPr>
        <sz val="8"/>
        <rFont val="Calibri"/>
        <family val="2"/>
        <scheme val="minor"/>
      </rPr>
      <t xml:space="preserve">
- les capacités réelles (qui correspond à la somme des capacités maximales calculées) des utilisateurs de réseau appartenant aux catégories tarifaires T5 et T6 raccordés sur son réseau pour les années 2015 et 2016 ainsi que les capacités prévisionnelles (qui correspond à la somme des capacités maximales estimées) des utilisateurs </t>
    </r>
    <r>
      <rPr>
        <sz val="8"/>
        <rFont val="Trebuchet MS"/>
        <family val="2"/>
      </rPr>
      <t>de réseau appartenant aux catégories tarifaires T5 et T6 raccordés sur son réseau pour les années 2017 à 2023.</t>
    </r>
    <r>
      <rPr>
        <sz val="8"/>
        <rFont val="Calibri"/>
        <family val="2"/>
        <scheme val="minor"/>
      </rPr>
      <t xml:space="preserve">
</t>
    </r>
    <r>
      <rPr>
        <sz val="8"/>
        <rFont val="Trebuchet MS"/>
        <family val="2"/>
      </rPr>
      <t>- les volumes prévisionnels d'injection de gaz SER, les volumes prévisionnels de gaz injecté nécessitant du rebours et les prévisions de souscription de capacité de rebours par les producteurs de gaz SER raccordés sur le réseau de distribution pour les années 2019 à 2023 en distinguant les producteurs disposant de leur propre cabine et les producteurs ne disposant pas de leur propre cabine.
 Les hypothèses prises en compte sont détaillées de manière exhaustive aux</t>
    </r>
    <r>
      <rPr>
        <sz val="8"/>
        <rFont val="Calibri"/>
        <family val="2"/>
        <scheme val="minor"/>
      </rPr>
      <t xml:space="preserve"> annexes 3, 4 et 5.</t>
    </r>
  </si>
  <si>
    <t>Ce tableau présente l'estimation des produits issus des tarifs périodiques de prélèvement par catégorie tarifaire pour chaque année de la période régulatoire. Ce tableau se complète automatiquement sur base des données des tableaux 3, 4.1, 4.2, 4.3, 4.4 et 4.5.</t>
  </si>
  <si>
    <t>Ce tableau reprend la grille des tarifs périodiques de prélèvement de gaz l'année 2019. Seules les cases renseignées avec un "V" peuvent être complétées. Cette grille doit être identique à la grille transmise à l'annexe 7.</t>
  </si>
  <si>
    <t>Ce tableau reprend la grille des tarifs périodiques de prélèvement de gaz l'année 2020. Seules les cases renseignées avec un "V" peuvent être complétées. Cette grille doit être identique à la grille transmise à l'annexe 7.</t>
  </si>
  <si>
    <t>Ce tableau reprend la grille des tarifs périodiques de prélèvement de gaz l'année 2021. Seules les cases renseignées avec un "V" peuvent être complétées. Cette grille doit être identique à la grille transmise à l'annexe 7.</t>
  </si>
  <si>
    <t>Ce tableau reprend la grille des tarifs périodiques de prélèvement de gaz l'année 2022. Seules les cases renseignées avec un "V" peuvent être complétées. Cette grille doit être identique à la grille transmise à l'annexe 7.</t>
  </si>
  <si>
    <t>Ce tableau reprend la grille des tarifs périodiques de prélèvement de gaz l'année 2023. Seules les cases renseignées avec un "V" peuvent être complétées. Cette grille doit être identique à la grille transmise à l'annexe 7.</t>
  </si>
  <si>
    <t>Ce tableau présente l'estimation des produits issus des tarifs périodiques d'injection en distinguant les producteurs disposant de leur propre cabine et les producteurs ne disposant pas de cabine. pour chaque année de la période régulatoire. Ce tableau se complète automatiquement sur base des données des tableaux 3, 5.1, 5.2, 5.3, 5.4 et 5.5.</t>
  </si>
  <si>
    <t>Ce tableau reprend la grille des tarifs périodiques d'injection de gaz SER l'année 2019. Seules les cases renseignées avec un "V" peuvent être complétées. Cette grille doit être identique à la grille transmise à l'annexe 7.</t>
  </si>
  <si>
    <t>Ce tableau reprend la grille des tarifs périodiques d'injection de gaz SER l'année 2020. Seules les cases renseignées avec un "V" peuvent être complétées. Cette grille doit être identique à la grille transmise à l'annexe 7.</t>
  </si>
  <si>
    <t>Ce tableau reprend la grille des tarifs périodiques d'injection de gaz SER l'année 2021. Seules les cases renseignées avec un "V" peuvent être complétées. Cette grille doit être identique à la grille transmise à l'annexe 7.</t>
  </si>
  <si>
    <t>Ce tableau reprend la grille des tarifs périodiques d'injection de gaz SER l'année 2022. Seules les cases renseignées avec un "V" peuvent être complétées. Cette grille doit être identique à la grille transmise à l'annexe 7.</t>
  </si>
  <si>
    <t>Ce tableau reprend la grille des tarifs périodiques d'injection de gaz SER l'année 2023. Seules les cases renseignées avec un "V" peuvent être complétées. Cette grille doit être identique à la grille transmise à l'annexe 7.</t>
  </si>
  <si>
    <t>Ce tableau établit la réconciliation entre les charges et les produits relatifs tarifs de prélèvement. Ce tableau se complète automatiquement sur base des tableaux 2.1 et 4.</t>
  </si>
  <si>
    <t>Ce tableau établit la réconciliation entre les charges et les produits relatifs tarifs d'injection. Ce tableau se complète automatiquement sur base des tableaux 2.2 et 5.</t>
  </si>
  <si>
    <t xml:space="preserve">Ce tableau présente des simulations des coûts de distribution pour des clients-type de chaque catégorie tarifaire et pour chaque année de la période régulatoire. Il montre également le pourcentage d'évolution des coûts de distribution d'une année par rapport à l'autre. A l'exception des coûts de distribution de l'année 2017 que le GRD doit renseigner sur base des simulations tarifaires de la PT 2017, ce tableau se complète automatiquement sur base du tableau 4. </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</si>
  <si>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</si>
  <si>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</si>
  <si>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</si>
  <si>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</si>
  <si>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</si>
  <si>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</si>
  <si>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</si>
  <si>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</si>
  <si>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</si>
  <si>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 xml:space="preserve">Indemnités versées aux fournisseurs de gaz, résultant du retard de placement des compteurs à budget </t>
  </si>
  <si>
    <t>Charges et produits liés à l’achat de gaz SER</t>
  </si>
  <si>
    <t>Charges nettes relatives aux projets spécifiques</t>
  </si>
  <si>
    <t>Quote-part des soldes régulatoires années précédentes</t>
  </si>
  <si>
    <t>Coûts imputés au tarif pour l'utilisation du réseau de distribution</t>
  </si>
  <si>
    <t>Coûts imputés au tarif pour la gestion du rebours</t>
  </si>
  <si>
    <t>Capacité de rebours totale souscrite par les producteurs de gaz SER (kW)</t>
  </si>
  <si>
    <t># Nom du GRD</t>
  </si>
  <si>
    <t>du 01.01.2019 au 31.12.2019</t>
  </si>
  <si>
    <t>Capacité de rebours souscrite par le producteur</t>
  </si>
  <si>
    <t>Volume nécessitant un rebours</t>
  </si>
  <si>
    <t>Volumes injectés gaz SER nécessitant le rebours (kWh)</t>
  </si>
  <si>
    <t>Impact annuel 2019 vs. 2017 (%)</t>
  </si>
  <si>
    <t>Impact annuel 2020 vs. 2019 (%)</t>
  </si>
  <si>
    <t>Impact annuel 2021 vs. 2020 (%)</t>
  </si>
  <si>
    <t>Impact annuel 2022 vs. 2021 (%)</t>
  </si>
  <si>
    <t>Impact annuel 2023 vs. 2022 (%)</t>
  </si>
  <si>
    <t>TAB5.1 : Tarifs d'injection 2019</t>
  </si>
  <si>
    <t>TAB5.2 : Tarifs d'injection 2020</t>
  </si>
  <si>
    <t>TAB5.3 : Tarifs d'injection 2021</t>
  </si>
  <si>
    <t>TAB5.4 : Tarifs d'injection 2022</t>
  </si>
  <si>
    <t>TAB5.5 : Tarifs d'injection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</si>
</sst>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
  </numFmts>
  <fonts count="36" x14ac:knownFonts="1">
    <font>
      <sz val="10"/>
      <color theme="1"/>
      <name val="Trebuchet MS"/>
      <family val="2"/>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sz val="11"/>
      <color theme="1"/>
      <name val="Calibri"/>
      <family val="2"/>
      <scheme val="minor"/>
    </font>
    <font>
      <i/>
      <sz val="8"/>
      <color theme="1"/>
      <name val="Trebuchet MS"/>
      <family val="2"/>
    </font>
    <font>
      <b/>
      <sz val="12"/>
      <color theme="0"/>
      <name val="Arial"/>
      <family val="2"/>
    </font>
    <font>
      <b/>
      <sz val="12"/>
      <color theme="3"/>
      <name val="Arial"/>
      <family val="2"/>
    </font>
    <font>
      <b/>
      <sz val="10"/>
      <color theme="0"/>
      <name val="Arial"/>
      <family val="2"/>
    </font>
    <font>
      <b/>
      <sz val="8"/>
      <color indexed="8"/>
      <name val="Arial"/>
      <family val="2"/>
    </font>
    <font>
      <sz val="8"/>
      <color theme="1" tint="0.34998626667073579"/>
      <name val="Arial"/>
      <family val="2"/>
    </font>
    <font>
      <b/>
      <sz val="8"/>
      <color rgb="FF000000"/>
      <name val="Arial"/>
      <family val="2"/>
    </font>
    <font>
      <b/>
      <u/>
      <sz val="8"/>
      <color indexed="8"/>
      <name val="Arial"/>
      <family val="2"/>
    </font>
    <font>
      <sz val="11"/>
      <color theme="1" tint="0.34998626667073579"/>
      <name val="Calibri"/>
      <family val="2"/>
      <scheme val="minor"/>
    </font>
    <font>
      <sz val="8"/>
      <name val="Arial"/>
      <family val="2"/>
    </font>
    <font>
      <b/>
      <u/>
      <sz val="10"/>
      <name val="Arial"/>
      <family val="2"/>
    </font>
    <font>
      <b/>
      <sz val="10"/>
      <name val="Arial"/>
      <family val="2"/>
    </font>
    <font>
      <sz val="11"/>
      <color theme="1"/>
      <name val="Arial"/>
      <family val="2"/>
    </font>
    <font>
      <u/>
      <sz val="8"/>
      <color indexed="12"/>
      <name val="Arial"/>
      <family val="2"/>
    </font>
    <font>
      <i/>
      <sz val="8"/>
      <name val="Trebuchet MS"/>
      <family val="2"/>
    </font>
    <font>
      <b/>
      <sz val="8"/>
      <color theme="1"/>
      <name val="Arial"/>
      <family val="2"/>
    </font>
    <font>
      <b/>
      <sz val="16"/>
      <color theme="0"/>
      <name val="Trebuchet MS"/>
      <family val="2"/>
    </font>
    <font>
      <b/>
      <sz val="8"/>
      <color rgb="FFFF0000"/>
      <name val="Trebuchet MS"/>
      <family val="2"/>
    </font>
    <font>
      <sz val="8"/>
      <name val="Calibri"/>
      <family val="2"/>
      <scheme val="minor"/>
    </font>
  </fonts>
  <fills count="13">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FFFFFF"/>
        <bgColor rgb="FF000000"/>
      </patternFill>
    </fill>
  </fills>
  <borders count="82">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5"/>
      </left>
      <right style="thin">
        <color theme="0"/>
      </right>
      <top/>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medium">
        <color theme="5"/>
      </left>
      <right/>
      <top style="thin">
        <color theme="0"/>
      </top>
      <bottom/>
      <diagonal/>
    </border>
    <border>
      <left style="thin">
        <color theme="0"/>
      </left>
      <right style="medium">
        <color theme="5"/>
      </right>
      <top style="thin">
        <color theme="0"/>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style="thin">
        <color theme="0"/>
      </top>
      <bottom/>
      <diagonal/>
    </border>
    <border>
      <left style="medium">
        <color theme="5"/>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theme="5"/>
      </left>
      <right style="medium">
        <color theme="5"/>
      </right>
      <top/>
      <bottom style="thin">
        <color theme="0"/>
      </bottom>
      <diagonal/>
    </border>
    <border>
      <left style="medium">
        <color indexed="64"/>
      </left>
      <right style="medium">
        <color indexed="64"/>
      </right>
      <top style="dashed">
        <color indexed="64"/>
      </top>
      <bottom style="dashed">
        <color indexed="64"/>
      </bottom>
      <diagonal/>
    </border>
    <border>
      <left/>
      <right/>
      <top style="thin">
        <color theme="4"/>
      </top>
      <bottom style="thin">
        <color theme="4"/>
      </bottom>
      <diagonal/>
    </border>
    <border>
      <left/>
      <right style="thin">
        <color theme="0"/>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ashed">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theme="5"/>
      </left>
      <right style="thin">
        <color theme="0"/>
      </right>
      <top style="thin">
        <color theme="0"/>
      </top>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bottom style="double">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s>
  <cellStyleXfs count="16">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8" fillId="0" borderId="0">
      <alignment vertical="top"/>
    </xf>
    <xf numFmtId="3" fontId="10" fillId="6" borderId="14">
      <protection locked="0"/>
    </xf>
    <xf numFmtId="0" fontId="7" fillId="8" borderId="0">
      <alignment horizontal="center" vertical="center" wrapText="1"/>
    </xf>
    <xf numFmtId="0" fontId="12" fillId="0" borderId="0" applyNumberFormat="0" applyFill="0" applyBorder="0" applyAlignment="0" applyProtection="0">
      <alignment vertical="top"/>
      <protection locked="0"/>
    </xf>
    <xf numFmtId="0" fontId="11" fillId="0" borderId="0"/>
    <xf numFmtId="0" fontId="11" fillId="0" borderId="0"/>
    <xf numFmtId="9" fontId="11" fillId="0" borderId="0" applyFont="0" applyFill="0" applyBorder="0" applyAlignment="0" applyProtection="0"/>
    <xf numFmtId="3" fontId="10" fillId="6" borderId="14">
      <alignment horizontal="right"/>
      <protection locked="0"/>
    </xf>
    <xf numFmtId="0" fontId="16" fillId="0" borderId="0"/>
    <xf numFmtId="3" fontId="5" fillId="6" borderId="14" applyAlignment="0">
      <alignment horizontal="left"/>
      <protection locked="0"/>
    </xf>
  </cellStyleXfs>
  <cellXfs count="386">
    <xf numFmtId="0" fontId="0" fillId="0" borderId="0" xfId="0"/>
    <xf numFmtId="0" fontId="0" fillId="6" borderId="0" xfId="0" applyFill="1"/>
    <xf numFmtId="0" fontId="0" fillId="6" borderId="0" xfId="0" applyFill="1" applyAlignment="1">
      <alignment horizontal="left"/>
    </xf>
    <xf numFmtId="0" fontId="4" fillId="3" borderId="6" xfId="3" applyFont="1" applyBorder="1" applyAlignment="1" applyProtection="1">
      <alignment horizontal="center" vertical="center" wrapText="1"/>
      <protection hidden="1"/>
    </xf>
    <xf numFmtId="0" fontId="5" fillId="6" borderId="0" xfId="0" applyFont="1" applyFill="1"/>
    <xf numFmtId="0" fontId="0" fillId="6" borderId="0" xfId="0" applyFont="1" applyFill="1" applyBorder="1"/>
    <xf numFmtId="0" fontId="5" fillId="6" borderId="0" xfId="0" applyFont="1" applyFill="1" applyBorder="1"/>
    <xf numFmtId="0" fontId="3" fillId="3" borderId="6" xfId="3" applyFont="1" applyBorder="1" applyAlignment="1">
      <alignment horizontal="center"/>
    </xf>
    <xf numFmtId="3" fontId="5" fillId="6" borderId="0" xfId="0" applyNumberFormat="1" applyFont="1" applyFill="1"/>
    <xf numFmtId="0" fontId="3" fillId="3" borderId="6" xfId="3" applyFont="1" applyBorder="1" applyAlignment="1">
      <alignment horizontal="center" vertical="center" wrapText="1"/>
    </xf>
    <xf numFmtId="9" fontId="5" fillId="6" borderId="0" xfId="1" applyFont="1" applyFill="1" applyBorder="1"/>
    <xf numFmtId="3" fontId="3" fillId="3" borderId="6" xfId="3" applyNumberFormat="1" applyFont="1" applyBorder="1"/>
    <xf numFmtId="9" fontId="3" fillId="3" borderId="6" xfId="3" applyNumberFormat="1" applyFont="1" applyBorder="1"/>
    <xf numFmtId="0" fontId="6" fillId="2" borderId="0" xfId="2" applyFont="1" applyAlignment="1">
      <alignment vertical="center"/>
    </xf>
    <xf numFmtId="3" fontId="6" fillId="2" borderId="0" xfId="2" applyNumberFormat="1" applyFont="1" applyAlignment="1">
      <alignment vertical="center"/>
    </xf>
    <xf numFmtId="3" fontId="0" fillId="6" borderId="0" xfId="0" applyNumberFormat="1" applyFill="1"/>
    <xf numFmtId="3" fontId="0" fillId="6" borderId="0" xfId="0" applyNumberFormat="1" applyFont="1" applyFill="1" applyBorder="1"/>
    <xf numFmtId="0" fontId="5" fillId="6" borderId="0" xfId="0" applyFont="1" applyFill="1" applyAlignment="1">
      <alignment vertical="center" wrapText="1"/>
    </xf>
    <xf numFmtId="0" fontId="0" fillId="6" borderId="0" xfId="0" applyFill="1" applyProtection="1">
      <protection hidden="1"/>
    </xf>
    <xf numFmtId="3" fontId="0" fillId="6" borderId="0" xfId="0" applyNumberFormat="1" applyFill="1" applyProtection="1">
      <protection hidden="1"/>
    </xf>
    <xf numFmtId="0" fontId="15" fillId="6" borderId="1" xfId="0" applyFont="1" applyFill="1" applyBorder="1" applyAlignment="1" applyProtection="1">
      <alignment horizontal="right"/>
      <protection hidden="1"/>
    </xf>
    <xf numFmtId="0" fontId="1" fillId="4" borderId="0" xfId="4" applyBorder="1" applyProtection="1">
      <protection hidden="1"/>
    </xf>
    <xf numFmtId="0" fontId="1" fillId="4" borderId="17" xfId="4" applyBorder="1" applyProtection="1">
      <protection hidden="1"/>
    </xf>
    <xf numFmtId="0" fontId="15" fillId="6" borderId="4" xfId="0" applyFont="1" applyFill="1" applyBorder="1" applyAlignment="1" applyProtection="1">
      <alignment horizontal="right"/>
      <protection hidden="1"/>
    </xf>
    <xf numFmtId="0" fontId="12" fillId="6" borderId="0" xfId="9" quotePrefix="1" applyFill="1" applyAlignment="1" applyProtection="1">
      <protection hidden="1"/>
    </xf>
    <xf numFmtId="0" fontId="12" fillId="6" borderId="0" xfId="9" applyFill="1" applyAlignment="1" applyProtection="1">
      <protection hidden="1"/>
    </xf>
    <xf numFmtId="0" fontId="14" fillId="2" borderId="0" xfId="2" applyFont="1" applyAlignment="1">
      <alignment vertical="center"/>
    </xf>
    <xf numFmtId="0" fontId="3" fillId="3" borderId="9" xfId="3" applyFont="1" applyBorder="1" applyAlignment="1">
      <alignment horizontal="center" vertical="center" wrapText="1"/>
    </xf>
    <xf numFmtId="0" fontId="3" fillId="3" borderId="10" xfId="3" applyFont="1" applyBorder="1" applyAlignment="1">
      <alignment horizontal="center" vertical="center" wrapText="1"/>
    </xf>
    <xf numFmtId="0" fontId="6" fillId="2" borderId="0" xfId="2" applyFont="1" applyAlignment="1">
      <alignment vertical="center"/>
    </xf>
    <xf numFmtId="0" fontId="7" fillId="0" borderId="28" xfId="0" applyFont="1" applyBorder="1" applyAlignment="1">
      <alignment horizontal="center" vertical="center" wrapText="1"/>
    </xf>
    <xf numFmtId="0" fontId="17" fillId="6" borderId="0" xfId="0" applyFont="1" applyFill="1" applyProtection="1"/>
    <xf numFmtId="3" fontId="0" fillId="6" borderId="14" xfId="0" applyNumberFormat="1" applyFill="1" applyBorder="1" applyProtection="1"/>
    <xf numFmtId="3" fontId="3" fillId="6" borderId="14" xfId="0" applyNumberFormat="1" applyFont="1" applyFill="1" applyBorder="1" applyProtection="1"/>
    <xf numFmtId="0" fontId="5" fillId="6" borderId="29" xfId="0" applyFont="1" applyFill="1" applyBorder="1" applyAlignment="1" applyProtection="1">
      <alignment vertical="center"/>
    </xf>
    <xf numFmtId="3" fontId="3" fillId="7" borderId="1" xfId="3" applyNumberFormat="1" applyFont="1" applyFill="1" applyBorder="1" applyAlignment="1" applyProtection="1">
      <alignment wrapText="1"/>
      <protection hidden="1"/>
    </xf>
    <xf numFmtId="0" fontId="5" fillId="4" borderId="12" xfId="4" applyFont="1" applyBorder="1" applyAlignment="1" applyProtection="1">
      <alignment wrapText="1"/>
      <protection hidden="1"/>
    </xf>
    <xf numFmtId="0" fontId="5" fillId="6" borderId="1" xfId="0" applyFont="1" applyFill="1" applyBorder="1" applyAlignment="1" applyProtection="1">
      <alignment horizontal="left" wrapText="1" indent="2"/>
      <protection hidden="1"/>
    </xf>
    <xf numFmtId="0" fontId="5" fillId="4" borderId="3" xfId="4" applyFont="1" applyBorder="1" applyAlignment="1" applyProtection="1">
      <alignment wrapText="1"/>
      <protection hidden="1"/>
    </xf>
    <xf numFmtId="0" fontId="5" fillId="4" borderId="15" xfId="4" applyFont="1" applyBorder="1" applyAlignment="1" applyProtection="1">
      <alignment wrapText="1"/>
      <protection hidden="1"/>
    </xf>
    <xf numFmtId="3" fontId="3" fillId="7" borderId="15" xfId="3" applyNumberFormat="1" applyFont="1" applyFill="1" applyBorder="1" applyAlignment="1" applyProtection="1">
      <alignment wrapText="1"/>
      <protection hidden="1"/>
    </xf>
    <xf numFmtId="0" fontId="5" fillId="6" borderId="15" xfId="0" applyFont="1" applyFill="1" applyBorder="1" applyAlignment="1" applyProtection="1">
      <alignment horizontal="left" wrapText="1" indent="2"/>
      <protection hidden="1"/>
    </xf>
    <xf numFmtId="4" fontId="3" fillId="3" borderId="15" xfId="3" applyNumberFormat="1" applyFont="1" applyBorder="1" applyAlignment="1" applyProtection="1">
      <alignment wrapText="1"/>
      <protection hidden="1"/>
    </xf>
    <xf numFmtId="3" fontId="5" fillId="6" borderId="1" xfId="0" applyNumberFormat="1" applyFont="1" applyFill="1" applyBorder="1" applyAlignment="1" applyProtection="1">
      <alignment horizontal="left" wrapText="1" indent="2"/>
      <protection hidden="1"/>
    </xf>
    <xf numFmtId="3" fontId="5" fillId="6" borderId="0" xfId="0" applyNumberFormat="1" applyFont="1" applyFill="1" applyAlignment="1">
      <alignment vertical="center"/>
    </xf>
    <xf numFmtId="9" fontId="5" fillId="6" borderId="0" xfId="1" applyFont="1" applyFill="1" applyAlignment="1">
      <alignment vertical="center"/>
    </xf>
    <xf numFmtId="3" fontId="4" fillId="3" borderId="6" xfId="3" applyNumberFormat="1" applyFont="1" applyBorder="1" applyAlignment="1" applyProtection="1">
      <alignment horizontal="center" vertical="center" wrapText="1"/>
      <protection hidden="1"/>
    </xf>
    <xf numFmtId="3" fontId="5" fillId="6" borderId="14" xfId="15" applyNumberFormat="1" applyFont="1" applyAlignment="1" applyProtection="1">
      <alignment vertical="center" wrapText="1"/>
      <protection locked="0"/>
    </xf>
    <xf numFmtId="3" fontId="3" fillId="2" borderId="0" xfId="2" applyNumberFormat="1" applyFont="1" applyAlignment="1">
      <alignment vertical="center"/>
    </xf>
    <xf numFmtId="0" fontId="3" fillId="2" borderId="0" xfId="2" applyFont="1" applyAlignment="1">
      <alignment vertical="center"/>
    </xf>
    <xf numFmtId="0" fontId="0" fillId="6" borderId="6" xfId="0" applyFill="1" applyBorder="1"/>
    <xf numFmtId="0" fontId="5" fillId="4" borderId="3" xfId="4" applyFont="1" applyBorder="1"/>
    <xf numFmtId="0" fontId="5" fillId="6" borderId="3" xfId="0" applyFont="1" applyFill="1" applyBorder="1" applyAlignment="1">
      <alignment horizontal="left" indent="3"/>
    </xf>
    <xf numFmtId="0" fontId="3" fillId="3" borderId="6" xfId="3" applyFont="1" applyBorder="1"/>
    <xf numFmtId="0" fontId="3" fillId="3" borderId="15" xfId="3" applyFont="1" applyBorder="1" applyAlignment="1">
      <alignment horizontal="center"/>
    </xf>
    <xf numFmtId="0" fontId="0" fillId="6" borderId="25" xfId="0" applyFont="1" applyFill="1" applyBorder="1"/>
    <xf numFmtId="0" fontId="0" fillId="6" borderId="26" xfId="0" applyFont="1" applyFill="1" applyBorder="1"/>
    <xf numFmtId="0" fontId="0" fillId="6" borderId="5" xfId="0" applyFill="1" applyBorder="1"/>
    <xf numFmtId="0" fontId="7" fillId="0" borderId="0" xfId="0" applyFont="1"/>
    <xf numFmtId="0" fontId="7" fillId="0" borderId="0" xfId="0" applyFont="1" applyAlignment="1">
      <alignment horizontal="left"/>
    </xf>
    <xf numFmtId="0" fontId="7" fillId="0" borderId="33" xfId="0" applyFont="1" applyBorder="1"/>
    <xf numFmtId="0" fontId="7" fillId="0" borderId="33" xfId="0" applyFont="1" applyBorder="1" applyAlignment="1">
      <alignment horizontal="left"/>
    </xf>
    <xf numFmtId="0" fontId="7" fillId="0" borderId="34" xfId="0" applyFont="1" applyBorder="1"/>
    <xf numFmtId="0" fontId="0" fillId="0" borderId="35" xfId="0" applyBorder="1"/>
    <xf numFmtId="0" fontId="7" fillId="0" borderId="36" xfId="0" applyFont="1" applyBorder="1"/>
    <xf numFmtId="0" fontId="7" fillId="0" borderId="0" xfId="0" applyFont="1" applyBorder="1" applyAlignment="1"/>
    <xf numFmtId="0" fontId="19" fillId="0" borderId="0" xfId="0" applyFont="1" applyBorder="1" applyAlignment="1"/>
    <xf numFmtId="0" fontId="7" fillId="0" borderId="0" xfId="0" applyFont="1" applyBorder="1" applyAlignment="1">
      <alignment horizontal="center" wrapText="1"/>
    </xf>
    <xf numFmtId="0" fontId="7" fillId="0" borderId="0" xfId="0" applyFont="1" applyBorder="1"/>
    <xf numFmtId="0" fontId="20" fillId="0" borderId="0" xfId="0" applyFont="1" applyFill="1" applyBorder="1" applyAlignment="1"/>
    <xf numFmtId="0" fontId="21" fillId="11" borderId="0" xfId="6" applyFont="1" applyFill="1" applyBorder="1" applyAlignment="1">
      <alignment horizontal="center" vertical="center"/>
    </xf>
    <xf numFmtId="0" fontId="21" fillId="11" borderId="0" xfId="6" applyFont="1" applyFill="1" applyBorder="1" applyAlignment="1">
      <alignment vertical="center"/>
    </xf>
    <xf numFmtId="0" fontId="7" fillId="0" borderId="39" xfId="0" applyFont="1" applyBorder="1"/>
    <xf numFmtId="0" fontId="23" fillId="12" borderId="41" xfId="6" applyFont="1" applyFill="1" applyBorder="1" applyAlignment="1">
      <alignment horizontal="center" vertical="center"/>
    </xf>
    <xf numFmtId="0" fontId="21" fillId="11" borderId="41" xfId="6" applyFont="1" applyFill="1" applyBorder="1" applyAlignment="1">
      <alignment horizontal="center" vertical="center"/>
    </xf>
    <xf numFmtId="0" fontId="21" fillId="11" borderId="43" xfId="6" applyFont="1" applyFill="1" applyBorder="1" applyAlignment="1">
      <alignment horizontal="center" vertical="center"/>
    </xf>
    <xf numFmtId="0" fontId="21" fillId="11" borderId="42" xfId="6" applyFont="1" applyFill="1" applyBorder="1" applyAlignment="1">
      <alignment horizontal="center" vertical="center"/>
    </xf>
    <xf numFmtId="0" fontId="7" fillId="0" borderId="42" xfId="0" applyFont="1" applyBorder="1"/>
    <xf numFmtId="0" fontId="21" fillId="11" borderId="45" xfId="6" applyFont="1" applyFill="1" applyBorder="1" applyAlignment="1">
      <alignment horizontal="center" vertical="center" wrapText="1"/>
    </xf>
    <xf numFmtId="0" fontId="21" fillId="11" borderId="46" xfId="6" applyFont="1" applyFill="1" applyBorder="1" applyAlignment="1">
      <alignment horizontal="center" vertical="center" wrapText="1"/>
    </xf>
    <xf numFmtId="0" fontId="21" fillId="11" borderId="46" xfId="6" applyFont="1" applyFill="1" applyBorder="1" applyAlignment="1">
      <alignment horizontal="center" vertical="center"/>
    </xf>
    <xf numFmtId="0" fontId="21" fillId="11" borderId="47" xfId="6" applyFont="1" applyFill="1" applyBorder="1" applyAlignment="1">
      <alignment horizontal="center" vertical="center" wrapText="1"/>
    </xf>
    <xf numFmtId="0" fontId="7" fillId="0" borderId="44" xfId="0" applyFont="1" applyBorder="1"/>
    <xf numFmtId="0" fontId="21" fillId="11" borderId="41" xfId="6" applyFont="1" applyFill="1" applyBorder="1" applyAlignment="1"/>
    <xf numFmtId="0" fontId="24" fillId="11" borderId="0" xfId="6" applyFont="1" applyFill="1" applyBorder="1" applyAlignment="1"/>
    <xf numFmtId="0" fontId="24" fillId="11" borderId="0" xfId="6" applyFont="1" applyFill="1" applyBorder="1" applyAlignment="1">
      <alignment horizontal="left"/>
    </xf>
    <xf numFmtId="0" fontId="9" fillId="11" borderId="0" xfId="6" applyFont="1" applyFill="1" applyBorder="1" applyAlignment="1">
      <alignment horizontal="left"/>
    </xf>
    <xf numFmtId="0" fontId="21" fillId="11" borderId="37" xfId="6" quotePrefix="1" applyFont="1" applyFill="1" applyBorder="1" applyAlignment="1">
      <alignment horizontal="center"/>
    </xf>
    <xf numFmtId="0" fontId="21" fillId="11" borderId="38" xfId="6" quotePrefix="1" applyFont="1" applyFill="1" applyBorder="1" applyAlignment="1">
      <alignment horizontal="center"/>
    </xf>
    <xf numFmtId="0" fontId="21" fillId="11" borderId="38" xfId="6" applyFont="1" applyFill="1" applyBorder="1" applyAlignment="1">
      <alignment horizontal="center"/>
    </xf>
    <xf numFmtId="0" fontId="21" fillId="11" borderId="40" xfId="6" applyFont="1" applyFill="1" applyBorder="1" applyAlignment="1">
      <alignment horizontal="center"/>
    </xf>
    <xf numFmtId="0" fontId="21" fillId="11" borderId="39" xfId="6" applyFont="1" applyFill="1" applyBorder="1" applyAlignment="1">
      <alignment horizontal="center"/>
    </xf>
    <xf numFmtId="0" fontId="9" fillId="11" borderId="41" xfId="6" applyFont="1" applyFill="1" applyBorder="1" applyAlignment="1"/>
    <xf numFmtId="0" fontId="9" fillId="0" borderId="48" xfId="6" applyFont="1" applyFill="1" applyBorder="1" applyAlignment="1">
      <alignment horizontal="left"/>
    </xf>
    <xf numFmtId="0" fontId="9" fillId="11" borderId="49" xfId="6" applyFont="1" applyFill="1" applyBorder="1" applyAlignment="1"/>
    <xf numFmtId="0" fontId="9" fillId="11" borderId="49" xfId="6" applyFont="1" applyFill="1" applyBorder="1" applyAlignment="1">
      <alignment horizontal="left"/>
    </xf>
    <xf numFmtId="4" fontId="22" fillId="11" borderId="50" xfId="6" applyNumberFormat="1" applyFont="1" applyFill="1" applyBorder="1" applyAlignment="1">
      <alignment horizontal="center"/>
    </xf>
    <xf numFmtId="164" fontId="9" fillId="11" borderId="50" xfId="6" applyNumberFormat="1" applyFont="1" applyFill="1" applyBorder="1" applyAlignment="1">
      <alignment horizontal="center"/>
    </xf>
    <xf numFmtId="164" fontId="9" fillId="11" borderId="51" xfId="6" applyNumberFormat="1" applyFont="1" applyFill="1" applyBorder="1" applyAlignment="1">
      <alignment horizontal="center"/>
    </xf>
    <xf numFmtId="164" fontId="9" fillId="11" borderId="52" xfId="6" applyNumberFormat="1" applyFont="1" applyFill="1" applyBorder="1" applyAlignment="1">
      <alignment horizontal="center"/>
    </xf>
    <xf numFmtId="4" fontId="9" fillId="11" borderId="51" xfId="6" applyNumberFormat="1" applyFont="1" applyFill="1" applyBorder="1" applyAlignment="1">
      <alignment horizontal="center"/>
    </xf>
    <xf numFmtId="164" fontId="9" fillId="0" borderId="53" xfId="6" applyNumberFormat="1" applyFont="1" applyFill="1" applyBorder="1" applyAlignment="1">
      <alignment horizontal="center"/>
    </xf>
    <xf numFmtId="4" fontId="9" fillId="11" borderId="50" xfId="6" applyNumberFormat="1" applyFont="1" applyFill="1" applyBorder="1" applyAlignment="1">
      <alignment horizontal="center"/>
    </xf>
    <xf numFmtId="4" fontId="9" fillId="11" borderId="52" xfId="6" applyNumberFormat="1" applyFont="1" applyFill="1" applyBorder="1" applyAlignment="1">
      <alignment horizontal="center"/>
    </xf>
    <xf numFmtId="4" fontId="9" fillId="11" borderId="53" xfId="6" applyNumberFormat="1" applyFont="1" applyFill="1" applyBorder="1" applyAlignment="1">
      <alignment horizontal="center"/>
    </xf>
    <xf numFmtId="0" fontId="9" fillId="11" borderId="51" xfId="6" applyFont="1" applyFill="1" applyBorder="1" applyAlignment="1">
      <alignment horizontal="left"/>
    </xf>
    <xf numFmtId="0" fontId="9" fillId="11" borderId="51" xfId="6" applyFont="1" applyFill="1" applyBorder="1" applyAlignment="1"/>
    <xf numFmtId="0" fontId="0" fillId="0" borderId="41" xfId="0" applyBorder="1"/>
    <xf numFmtId="0" fontId="0" fillId="0" borderId="0" xfId="0" applyBorder="1"/>
    <xf numFmtId="0" fontId="0" fillId="0" borderId="0" xfId="0" applyBorder="1" applyAlignment="1">
      <alignment horizontal="left"/>
    </xf>
    <xf numFmtId="0" fontId="25" fillId="0" borderId="41" xfId="0" applyFont="1" applyBorder="1"/>
    <xf numFmtId="0" fontId="0" fillId="0" borderId="36" xfId="0" applyBorder="1"/>
    <xf numFmtId="0" fontId="9" fillId="11" borderId="0" xfId="6" applyFont="1" applyFill="1" applyBorder="1" applyAlignment="1"/>
    <xf numFmtId="0" fontId="9" fillId="11" borderId="0" xfId="6" applyFont="1" applyFill="1" applyBorder="1" applyAlignment="1">
      <alignment horizontal="right"/>
    </xf>
    <xf numFmtId="0" fontId="22" fillId="11" borderId="41" xfId="6" applyFont="1" applyFill="1" applyBorder="1" applyAlignment="1"/>
    <xf numFmtId="0" fontId="21" fillId="11" borderId="0" xfId="6" applyFont="1" applyFill="1" applyBorder="1" applyAlignment="1">
      <alignment horizontal="right"/>
    </xf>
    <xf numFmtId="0" fontId="7" fillId="0" borderId="54" xfId="0" quotePrefix="1" applyFont="1" applyBorder="1"/>
    <xf numFmtId="0" fontId="7" fillId="0" borderId="51" xfId="0" applyFont="1" applyBorder="1"/>
    <xf numFmtId="4" fontId="22" fillId="11" borderId="55" xfId="6" applyNumberFormat="1" applyFont="1" applyFill="1" applyBorder="1" applyAlignment="1">
      <alignment horizontal="center"/>
    </xf>
    <xf numFmtId="4" fontId="22" fillId="11" borderId="59" xfId="6" applyNumberFormat="1" applyFont="1" applyFill="1" applyBorder="1" applyAlignment="1">
      <alignment horizontal="center"/>
    </xf>
    <xf numFmtId="4" fontId="9" fillId="11" borderId="59" xfId="6" applyNumberFormat="1" applyFont="1" applyFill="1" applyBorder="1" applyAlignment="1">
      <alignment horizontal="center"/>
    </xf>
    <xf numFmtId="0" fontId="7" fillId="0" borderId="49" xfId="0" applyFont="1" applyBorder="1"/>
    <xf numFmtId="4" fontId="22" fillId="11" borderId="61" xfId="6" applyNumberFormat="1" applyFont="1" applyFill="1" applyBorder="1" applyAlignment="1">
      <alignment horizontal="center"/>
    </xf>
    <xf numFmtId="4" fontId="9" fillId="0" borderId="60" xfId="6" applyNumberFormat="1" applyFont="1" applyFill="1" applyBorder="1" applyAlignment="1">
      <alignment horizontal="center"/>
    </xf>
    <xf numFmtId="0" fontId="9" fillId="11" borderId="45" xfId="6" applyFont="1" applyFill="1" applyBorder="1" applyAlignment="1"/>
    <xf numFmtId="0" fontId="24" fillId="11" borderId="46" xfId="6" applyFont="1" applyFill="1" applyBorder="1" applyAlignment="1"/>
    <xf numFmtId="0" fontId="9" fillId="11" borderId="46" xfId="6" applyFont="1" applyFill="1" applyBorder="1" applyAlignment="1"/>
    <xf numFmtId="0" fontId="9" fillId="11" borderId="46" xfId="6" applyFont="1" applyFill="1" applyBorder="1" applyAlignment="1">
      <alignment horizontal="left"/>
    </xf>
    <xf numFmtId="0" fontId="0" fillId="0" borderId="62" xfId="0" applyBorder="1"/>
    <xf numFmtId="0" fontId="22" fillId="11" borderId="63" xfId="6" applyFont="1" applyFill="1" applyBorder="1">
      <alignment vertical="top"/>
    </xf>
    <xf numFmtId="0" fontId="7" fillId="0" borderId="63" xfId="0" applyFont="1" applyBorder="1"/>
    <xf numFmtId="0" fontId="7" fillId="0" borderId="63" xfId="0" applyFont="1" applyBorder="1" applyAlignment="1">
      <alignment horizontal="left"/>
    </xf>
    <xf numFmtId="0" fontId="7" fillId="0" borderId="64" xfId="0" applyFont="1" applyBorder="1"/>
    <xf numFmtId="0" fontId="26" fillId="0" borderId="32" xfId="0" applyFont="1" applyFill="1" applyBorder="1"/>
    <xf numFmtId="0" fontId="26" fillId="0" borderId="33" xfId="0" applyFont="1" applyFill="1" applyBorder="1"/>
    <xf numFmtId="0" fontId="26" fillId="0" borderId="33" xfId="0" applyFont="1" applyFill="1" applyBorder="1" applyAlignment="1">
      <alignment vertical="top" wrapText="1"/>
    </xf>
    <xf numFmtId="0" fontId="26" fillId="0" borderId="33" xfId="0" applyFont="1" applyFill="1" applyBorder="1" applyAlignment="1">
      <alignment horizontal="center" vertical="center" wrapText="1"/>
    </xf>
    <xf numFmtId="0" fontId="0" fillId="0" borderId="33" xfId="0" applyBorder="1"/>
    <xf numFmtId="0" fontId="0" fillId="0" borderId="34" xfId="0" applyBorder="1"/>
    <xf numFmtId="0" fontId="7" fillId="0" borderId="35" xfId="0" applyFont="1" applyBorder="1"/>
    <xf numFmtId="0" fontId="7" fillId="0" borderId="0" xfId="0" applyFont="1" applyBorder="1" applyAlignment="1">
      <alignment vertical="top" wrapText="1"/>
    </xf>
    <xf numFmtId="0" fontId="7" fillId="0" borderId="0" xfId="0" applyFont="1" applyBorder="1" applyAlignment="1">
      <alignment horizontal="center" vertical="center" wrapText="1"/>
    </xf>
    <xf numFmtId="0" fontId="29" fillId="0" borderId="35" xfId="0" applyFont="1" applyBorder="1"/>
    <xf numFmtId="0" fontId="29" fillId="0" borderId="0" xfId="0" applyFont="1" applyBorder="1"/>
    <xf numFmtId="0" fontId="29" fillId="0" borderId="0" xfId="0" applyFont="1" applyBorder="1" applyAlignment="1">
      <alignment horizontal="center" vertical="center" wrapText="1"/>
    </xf>
    <xf numFmtId="0" fontId="29" fillId="0" borderId="62" xfId="0" applyFont="1" applyBorder="1"/>
    <xf numFmtId="0" fontId="29" fillId="0" borderId="63" xfId="0" applyFont="1" applyBorder="1"/>
    <xf numFmtId="0" fontId="29" fillId="0" borderId="63" xfId="0" applyFont="1" applyBorder="1" applyAlignment="1">
      <alignment horizontal="center" vertical="center" wrapText="1"/>
    </xf>
    <xf numFmtId="0" fontId="0" fillId="0" borderId="63" xfId="0" applyBorder="1"/>
    <xf numFmtId="0" fontId="0" fillId="0" borderId="64" xfId="0" applyBorder="1"/>
    <xf numFmtId="0" fontId="0" fillId="0" borderId="0" xfId="0" applyAlignment="1">
      <alignment horizontal="left"/>
    </xf>
    <xf numFmtId="0" fontId="7" fillId="0" borderId="32" xfId="0" applyFont="1" applyBorder="1"/>
    <xf numFmtId="0" fontId="19" fillId="0" borderId="33" xfId="0" applyFont="1" applyBorder="1"/>
    <xf numFmtId="0" fontId="7" fillId="0" borderId="36" xfId="0" applyFont="1" applyBorder="1" applyAlignment="1">
      <alignment horizontal="center" wrapText="1"/>
    </xf>
    <xf numFmtId="0" fontId="21" fillId="11" borderId="35" xfId="6" applyFont="1" applyFill="1" applyBorder="1" applyAlignment="1">
      <alignment vertical="center"/>
    </xf>
    <xf numFmtId="0" fontId="21" fillId="11" borderId="37" xfId="6" applyFont="1" applyFill="1" applyBorder="1" applyAlignment="1">
      <alignment vertical="center"/>
    </xf>
    <xf numFmtId="0" fontId="21" fillId="11" borderId="38" xfId="6" applyFont="1" applyFill="1" applyBorder="1" applyAlignment="1">
      <alignment vertical="center"/>
    </xf>
    <xf numFmtId="0" fontId="21" fillId="11" borderId="40" xfId="6" applyFont="1" applyFill="1" applyBorder="1" applyAlignment="1">
      <alignment vertical="center"/>
    </xf>
    <xf numFmtId="0" fontId="21" fillId="11" borderId="41" xfId="6" applyFont="1" applyFill="1" applyBorder="1" applyAlignment="1">
      <alignment vertical="center"/>
    </xf>
    <xf numFmtId="0" fontId="21" fillId="11" borderId="43" xfId="6" applyFont="1" applyFill="1" applyBorder="1" applyAlignment="1">
      <alignment vertical="center"/>
    </xf>
    <xf numFmtId="0" fontId="21" fillId="11" borderId="35" xfId="6" applyFont="1" applyFill="1" applyBorder="1" applyAlignment="1"/>
    <xf numFmtId="0" fontId="9" fillId="11" borderId="43" xfId="6" applyFont="1" applyFill="1" applyBorder="1" applyAlignment="1">
      <alignment horizontal="left"/>
    </xf>
    <xf numFmtId="0" fontId="9" fillId="11" borderId="35" xfId="6" applyFont="1" applyFill="1" applyBorder="1" applyAlignment="1"/>
    <xf numFmtId="0" fontId="9" fillId="11" borderId="48" xfId="6" applyFont="1" applyFill="1" applyBorder="1" applyAlignment="1">
      <alignment horizontal="left"/>
    </xf>
    <xf numFmtId="4" fontId="22" fillId="11" borderId="53" xfId="6" applyNumberFormat="1" applyFont="1" applyFill="1" applyBorder="1" applyAlignment="1">
      <alignment horizontal="center"/>
    </xf>
    <xf numFmtId="0" fontId="9" fillId="11" borderId="65" xfId="6" applyFont="1" applyFill="1" applyBorder="1" applyAlignment="1"/>
    <xf numFmtId="0" fontId="9" fillId="11" borderId="66" xfId="6" applyFont="1" applyFill="1" applyBorder="1" applyAlignment="1">
      <alignment horizontal="left"/>
    </xf>
    <xf numFmtId="4" fontId="22" fillId="11" borderId="67" xfId="6" applyNumberFormat="1" applyFont="1" applyFill="1" applyBorder="1" applyAlignment="1">
      <alignment horizontal="center"/>
    </xf>
    <xf numFmtId="4" fontId="22" fillId="11" borderId="58" xfId="6" applyNumberFormat="1" applyFont="1" applyFill="1" applyBorder="1" applyAlignment="1">
      <alignment horizontal="center"/>
    </xf>
    <xf numFmtId="0" fontId="7" fillId="0" borderId="46" xfId="0" applyFont="1" applyBorder="1"/>
    <xf numFmtId="0" fontId="9" fillId="0" borderId="46" xfId="6" applyFont="1" applyFill="1" applyBorder="1" applyAlignment="1">
      <alignment horizontal="left"/>
    </xf>
    <xf numFmtId="4" fontId="22" fillId="11" borderId="46" xfId="6" applyNumberFormat="1" applyFont="1" applyFill="1" applyBorder="1" applyAlignment="1">
      <alignment horizontal="center"/>
    </xf>
    <xf numFmtId="4" fontId="9" fillId="11" borderId="46" xfId="6" applyNumberFormat="1" applyFont="1" applyFill="1" applyBorder="1" applyAlignment="1">
      <alignment horizontal="center"/>
    </xf>
    <xf numFmtId="4" fontId="9" fillId="11" borderId="47" xfId="6" applyNumberFormat="1" applyFont="1" applyFill="1" applyBorder="1" applyAlignment="1">
      <alignment horizontal="center"/>
    </xf>
    <xf numFmtId="0" fontId="9" fillId="11" borderId="62" xfId="6" applyFont="1" applyFill="1" applyBorder="1" applyAlignment="1"/>
    <xf numFmtId="0" fontId="9" fillId="11" borderId="63" xfId="6" applyFont="1" applyFill="1" applyBorder="1" applyAlignment="1"/>
    <xf numFmtId="0" fontId="9" fillId="11" borderId="63" xfId="6" applyFont="1" applyFill="1" applyBorder="1" applyAlignment="1">
      <alignment horizontal="left"/>
    </xf>
    <xf numFmtId="0" fontId="21" fillId="11" borderId="0" xfId="6" applyFont="1" applyFill="1">
      <alignment vertical="top"/>
    </xf>
    <xf numFmtId="0" fontId="26" fillId="0" borderId="34" xfId="0" applyFont="1" applyFill="1" applyBorder="1" applyAlignment="1">
      <alignment horizontal="center" vertical="center" wrapText="1"/>
    </xf>
    <xf numFmtId="0" fontId="7" fillId="0" borderId="36"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0" xfId="0" applyFont="1"/>
    <xf numFmtId="0" fontId="29" fillId="0" borderId="0" xfId="0" applyFont="1" applyAlignment="1">
      <alignment horizontal="center" vertical="center" wrapText="1"/>
    </xf>
    <xf numFmtId="0" fontId="7" fillId="0" borderId="33" xfId="0" applyFont="1" applyBorder="1" applyAlignment="1">
      <alignment horizontal="center" vertical="center" wrapText="1"/>
    </xf>
    <xf numFmtId="0" fontId="29" fillId="0" borderId="0" xfId="0" applyFont="1" applyAlignment="1"/>
    <xf numFmtId="0" fontId="7" fillId="0" borderId="35" xfId="0" applyFont="1" applyBorder="1" applyAlignment="1"/>
    <xf numFmtId="0" fontId="7" fillId="0" borderId="36" xfId="0" applyFont="1" applyBorder="1" applyAlignment="1"/>
    <xf numFmtId="0" fontId="7" fillId="0" borderId="0" xfId="0" applyFont="1" applyAlignment="1"/>
    <xf numFmtId="0" fontId="3" fillId="3" borderId="15" xfId="3" applyFont="1" applyBorder="1" applyAlignment="1">
      <alignment horizontal="left" vertical="center" wrapText="1"/>
    </xf>
    <xf numFmtId="0" fontId="3" fillId="3" borderId="6" xfId="3" applyFont="1" applyBorder="1" applyAlignment="1">
      <alignment horizontal="left" vertical="center" wrapText="1"/>
    </xf>
    <xf numFmtId="0" fontId="3" fillId="3" borderId="15" xfId="3" applyFont="1" applyBorder="1" applyAlignment="1">
      <alignment horizontal="center" vertical="center" wrapText="1"/>
    </xf>
    <xf numFmtId="0" fontId="5" fillId="6" borderId="25" xfId="0" applyFont="1" applyFill="1" applyBorder="1" applyAlignment="1">
      <alignment vertical="center" wrapText="1"/>
    </xf>
    <xf numFmtId="0" fontId="5" fillId="6" borderId="5" xfId="0" applyFont="1" applyFill="1" applyBorder="1" applyAlignment="1">
      <alignment vertical="center" wrapText="1"/>
    </xf>
    <xf numFmtId="3" fontId="3" fillId="3" borderId="6" xfId="3" applyNumberFormat="1" applyFont="1" applyBorder="1" applyAlignment="1">
      <alignment horizontal="right" vertical="center" wrapText="1"/>
    </xf>
    <xf numFmtId="9" fontId="3" fillId="3" borderId="6" xfId="1" applyFont="1" applyFill="1" applyBorder="1" applyAlignment="1">
      <alignment horizontal="right" vertical="center" wrapText="1"/>
    </xf>
    <xf numFmtId="0" fontId="3" fillId="3" borderId="13" xfId="3" applyFont="1" applyBorder="1" applyAlignment="1">
      <alignment vertical="center"/>
    </xf>
    <xf numFmtId="0" fontId="3" fillId="3" borderId="69" xfId="3" applyFont="1" applyBorder="1" applyAlignment="1">
      <alignment vertical="center"/>
    </xf>
    <xf numFmtId="0" fontId="0" fillId="6" borderId="0" xfId="0" applyFill="1" applyAlignment="1">
      <alignment vertical="center"/>
    </xf>
    <xf numFmtId="0" fontId="0" fillId="6" borderId="0" xfId="0" applyFill="1" applyAlignment="1">
      <alignment vertical="center" wrapText="1"/>
    </xf>
    <xf numFmtId="0" fontId="0" fillId="4" borderId="0" xfId="4" applyFont="1" applyAlignment="1">
      <alignment vertical="center"/>
    </xf>
    <xf numFmtId="0" fontId="1" fillId="4" borderId="0" xfId="4" applyAlignment="1">
      <alignment vertical="center" wrapText="1"/>
    </xf>
    <xf numFmtId="0" fontId="1" fillId="4" borderId="0" xfId="4" applyAlignment="1">
      <alignment vertical="center"/>
    </xf>
    <xf numFmtId="0" fontId="5" fillId="6" borderId="1" xfId="0" applyFont="1" applyFill="1" applyBorder="1" applyAlignment="1">
      <alignment vertical="center" wrapText="1"/>
    </xf>
    <xf numFmtId="9" fontId="5" fillId="6" borderId="0" xfId="1" applyFont="1" applyFill="1" applyBorder="1" applyAlignment="1">
      <alignment vertical="center"/>
    </xf>
    <xf numFmtId="0" fontId="5" fillId="6" borderId="26" xfId="0" applyFont="1" applyFill="1" applyBorder="1" applyAlignment="1">
      <alignment vertical="center"/>
    </xf>
    <xf numFmtId="0" fontId="5" fillId="6" borderId="0" xfId="0" applyFont="1" applyFill="1" applyAlignment="1">
      <alignment vertical="center"/>
    </xf>
    <xf numFmtId="0" fontId="5" fillId="4" borderId="2" xfId="4" applyFont="1" applyBorder="1" applyAlignment="1">
      <alignment vertical="center" wrapText="1"/>
    </xf>
    <xf numFmtId="3" fontId="5" fillId="6" borderId="26" xfId="4" applyNumberFormat="1" applyFont="1" applyFill="1" applyBorder="1" applyAlignment="1">
      <alignment vertical="center"/>
    </xf>
    <xf numFmtId="9" fontId="5" fillId="6" borderId="0" xfId="1" applyFont="1" applyFill="1" applyBorder="1" applyAlignment="1" applyProtection="1">
      <alignment vertical="center"/>
      <protection hidden="1"/>
    </xf>
    <xf numFmtId="0" fontId="5" fillId="6" borderId="12" xfId="0" applyFont="1" applyFill="1" applyBorder="1" applyAlignment="1">
      <alignment vertical="center" wrapText="1"/>
    </xf>
    <xf numFmtId="0" fontId="5" fillId="4" borderId="68" xfId="4" applyFont="1" applyBorder="1" applyAlignment="1">
      <alignment vertical="center" wrapText="1"/>
    </xf>
    <xf numFmtId="9" fontId="5" fillId="6" borderId="30" xfId="1" applyFont="1" applyFill="1" applyBorder="1" applyAlignment="1">
      <alignment vertical="center"/>
    </xf>
    <xf numFmtId="3" fontId="5" fillId="6" borderId="14" xfId="15" applyNumberFormat="1" applyFont="1" applyBorder="1" applyAlignment="1" applyProtection="1">
      <alignment vertical="center" wrapText="1"/>
      <protection locked="0"/>
    </xf>
    <xf numFmtId="3" fontId="5" fillId="6" borderId="16" xfId="15" applyNumberFormat="1" applyFont="1" applyBorder="1" applyAlignment="1" applyProtection="1">
      <alignment vertical="center" wrapText="1"/>
      <protection locked="0"/>
    </xf>
    <xf numFmtId="0" fontId="5" fillId="4" borderId="6" xfId="4" applyFont="1" applyBorder="1"/>
    <xf numFmtId="3" fontId="5" fillId="6" borderId="6" xfId="1" applyNumberFormat="1" applyFont="1" applyFill="1" applyBorder="1"/>
    <xf numFmtId="0" fontId="5" fillId="6" borderId="6" xfId="0" applyFont="1" applyFill="1" applyBorder="1" applyAlignment="1">
      <alignment horizontal="left" indent="3"/>
    </xf>
    <xf numFmtId="0" fontId="7" fillId="8" borderId="0" xfId="8">
      <alignment horizontal="center" vertical="center" wrapText="1"/>
    </xf>
    <xf numFmtId="0" fontId="3" fillId="3" borderId="6" xfId="3" applyFont="1" applyBorder="1" applyAlignment="1">
      <alignment horizontal="center"/>
    </xf>
    <xf numFmtId="3" fontId="5" fillId="6" borderId="6" xfId="0" applyNumberFormat="1" applyFont="1" applyFill="1" applyBorder="1"/>
    <xf numFmtId="0" fontId="3" fillId="3" borderId="6" xfId="3" applyFont="1" applyBorder="1" applyAlignment="1">
      <alignment horizontal="center"/>
    </xf>
    <xf numFmtId="9" fontId="5" fillId="6" borderId="6" xfId="1" applyFont="1" applyFill="1" applyBorder="1"/>
    <xf numFmtId="9" fontId="3" fillId="3" borderId="6" xfId="1" applyFont="1" applyFill="1" applyBorder="1"/>
    <xf numFmtId="9" fontId="5" fillId="6" borderId="31" xfId="1" applyFont="1" applyFill="1" applyBorder="1"/>
    <xf numFmtId="0" fontId="5" fillId="6" borderId="6" xfId="0" applyFont="1" applyFill="1" applyBorder="1"/>
    <xf numFmtId="0" fontId="3" fillId="3" borderId="6" xfId="3" applyFont="1" applyBorder="1" applyAlignment="1">
      <alignment horizontal="left"/>
    </xf>
    <xf numFmtId="0" fontId="3" fillId="3" borderId="5" xfId="3" applyFont="1" applyBorder="1" applyAlignment="1">
      <alignment horizontal="center"/>
    </xf>
    <xf numFmtId="0" fontId="2" fillId="6" borderId="0" xfId="0" applyFont="1" applyFill="1"/>
    <xf numFmtId="0" fontId="5" fillId="6" borderId="1" xfId="0" applyFont="1" applyFill="1" applyBorder="1" applyAlignment="1">
      <alignment wrapText="1"/>
    </xf>
    <xf numFmtId="0" fontId="5" fillId="6" borderId="73" xfId="0" applyFont="1" applyFill="1" applyBorder="1" applyAlignment="1">
      <alignment wrapText="1"/>
    </xf>
    <xf numFmtId="0" fontId="5" fillId="6" borderId="25" xfId="0" applyFont="1" applyFill="1" applyBorder="1" applyAlignment="1">
      <alignment wrapText="1"/>
    </xf>
    <xf numFmtId="0" fontId="27" fillId="0" borderId="33" xfId="0" applyFont="1" applyFill="1" applyBorder="1" applyAlignment="1">
      <alignment horizontal="left" vertical="center" wrapText="1"/>
    </xf>
    <xf numFmtId="0" fontId="21" fillId="11" borderId="0" xfId="6" applyFont="1" applyFill="1" applyBorder="1" applyAlignment="1">
      <alignment horizontal="center" vertical="center"/>
    </xf>
    <xf numFmtId="0" fontId="24" fillId="11" borderId="0" xfId="6" applyFont="1" applyFill="1" applyBorder="1" applyAlignment="1">
      <alignment horizontal="left"/>
    </xf>
    <xf numFmtId="0" fontId="3" fillId="3" borderId="6" xfId="3" applyFont="1" applyBorder="1" applyAlignment="1">
      <alignment horizontal="center"/>
    </xf>
    <xf numFmtId="0" fontId="15" fillId="6" borderId="0" xfId="0" applyFont="1" applyFill="1" applyBorder="1" applyAlignment="1" applyProtection="1">
      <alignment horizontal="right"/>
      <protection hidden="1"/>
    </xf>
    <xf numFmtId="0" fontId="1" fillId="6" borderId="0" xfId="4" applyFill="1" applyBorder="1" applyAlignment="1" applyProtection="1">
      <alignment horizontal="center"/>
      <protection hidden="1"/>
    </xf>
    <xf numFmtId="0" fontId="30" fillId="6" borderId="0" xfId="9" applyFont="1" applyFill="1" applyAlignment="1" applyProtection="1"/>
    <xf numFmtId="0" fontId="5" fillId="6" borderId="0" xfId="0" applyFont="1" applyFill="1" applyProtection="1"/>
    <xf numFmtId="0" fontId="5" fillId="6" borderId="0" xfId="0" applyFont="1" applyFill="1" applyAlignment="1" applyProtection="1">
      <alignment wrapText="1"/>
    </xf>
    <xf numFmtId="0" fontId="5" fillId="6" borderId="0" xfId="0" applyFont="1" applyFill="1" applyAlignment="1" applyProtection="1">
      <alignment horizontal="center"/>
    </xf>
    <xf numFmtId="4" fontId="31" fillId="6" borderId="0" xfId="3" applyNumberFormat="1" applyFont="1" applyFill="1" applyBorder="1" applyAlignment="1" applyProtection="1">
      <alignment vertical="center" wrapText="1"/>
    </xf>
    <xf numFmtId="0" fontId="5" fillId="6" borderId="0" xfId="0" applyFont="1" applyFill="1" applyAlignment="1" applyProtection="1">
      <alignment horizontal="center" vertical="center"/>
    </xf>
    <xf numFmtId="0" fontId="3" fillId="3" borderId="6" xfId="3" applyFont="1" applyBorder="1" applyAlignment="1" applyProtection="1">
      <alignment horizontal="center" vertical="center"/>
    </xf>
    <xf numFmtId="0" fontId="3" fillId="3" borderId="6" xfId="3" applyFont="1" applyBorder="1" applyAlignment="1" applyProtection="1">
      <alignment horizontal="left" vertical="center"/>
    </xf>
    <xf numFmtId="4" fontId="3" fillId="3" borderId="6" xfId="3" applyNumberFormat="1" applyFont="1" applyBorder="1" applyAlignment="1" applyProtection="1">
      <alignment vertical="center" wrapText="1"/>
    </xf>
    <xf numFmtId="0" fontId="5" fillId="6" borderId="29" xfId="0" applyFont="1" applyFill="1" applyBorder="1" applyAlignment="1" applyProtection="1">
      <alignment horizontal="left" vertical="center" wrapText="1"/>
    </xf>
    <xf numFmtId="0" fontId="12" fillId="6" borderId="0" xfId="9" applyFill="1" applyAlignment="1" applyProtection="1">
      <alignment horizontal="center"/>
      <protection hidden="1"/>
    </xf>
    <xf numFmtId="0" fontId="12" fillId="6" borderId="0" xfId="9"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33" fillId="6" borderId="0" xfId="2" applyFont="1" applyFill="1" applyAlignment="1" applyProtection="1">
      <alignment horizontal="center" wrapText="1"/>
      <protection hidden="1"/>
    </xf>
    <xf numFmtId="0" fontId="33" fillId="6" borderId="0" xfId="2" applyFont="1" applyFill="1" applyAlignment="1" applyProtection="1">
      <alignment horizontal="left" wrapText="1"/>
      <protection hidden="1"/>
    </xf>
    <xf numFmtId="0" fontId="0" fillId="6" borderId="1" xfId="0" applyFill="1" applyBorder="1" applyProtection="1">
      <protection hidden="1"/>
    </xf>
    <xf numFmtId="0" fontId="33" fillId="6" borderId="0" xfId="2" applyFont="1" applyFill="1" applyBorder="1" applyAlignment="1" applyProtection="1">
      <alignment horizontal="left" wrapText="1"/>
      <protection hidden="1"/>
    </xf>
    <xf numFmtId="0" fontId="0" fillId="6" borderId="0" xfId="0" applyFill="1" applyAlignment="1">
      <alignment horizontal="center"/>
    </xf>
    <xf numFmtId="4" fontId="31" fillId="6" borderId="0" xfId="3" applyNumberFormat="1" applyFont="1" applyFill="1" applyBorder="1" applyAlignment="1" applyProtection="1">
      <alignment vertical="center" wrapText="1"/>
      <protection hidden="1"/>
    </xf>
    <xf numFmtId="0" fontId="2" fillId="3" borderId="6" xfId="3" applyBorder="1" applyAlignment="1" applyProtection="1">
      <alignment horizontal="center" vertical="center"/>
    </xf>
    <xf numFmtId="0" fontId="2" fillId="3" borderId="6" xfId="3" applyBorder="1" applyAlignment="1" applyProtection="1">
      <alignment horizontal="left" vertical="center"/>
    </xf>
    <xf numFmtId="0" fontId="10" fillId="6" borderId="29" xfId="0" applyFont="1" applyFill="1" applyBorder="1" applyAlignment="1" applyProtection="1">
      <alignment horizontal="center" vertical="center" wrapText="1"/>
    </xf>
    <xf numFmtId="0" fontId="10" fillId="6" borderId="29" xfId="0" applyFont="1" applyFill="1" applyBorder="1" applyAlignment="1" applyProtection="1">
      <alignment horizontal="left" vertical="center" wrapText="1"/>
    </xf>
    <xf numFmtId="0" fontId="5" fillId="4" borderId="15" xfId="4" applyFont="1" applyBorder="1"/>
    <xf numFmtId="0" fontId="3" fillId="3" borderId="25" xfId="3" applyFont="1" applyBorder="1" applyAlignment="1">
      <alignment horizontal="center"/>
    </xf>
    <xf numFmtId="3" fontId="5" fillId="6" borderId="14" xfId="15" applyNumberFormat="1" applyFont="1" applyFill="1" applyAlignment="1" applyProtection="1">
      <alignment vertical="center" wrapText="1"/>
      <protection locked="0"/>
    </xf>
    <xf numFmtId="0" fontId="3" fillId="3" borderId="71" xfId="3" applyFont="1" applyBorder="1" applyAlignment="1">
      <alignment horizontal="center" vertical="center" wrapText="1"/>
    </xf>
    <xf numFmtId="0" fontId="18" fillId="0" borderId="36" xfId="0" applyFont="1" applyFill="1" applyBorder="1" applyAlignment="1"/>
    <xf numFmtId="0" fontId="21" fillId="11" borderId="38" xfId="6" applyFont="1" applyFill="1" applyBorder="1" applyAlignment="1">
      <alignment horizontal="center"/>
    </xf>
    <xf numFmtId="0" fontId="21" fillId="11" borderId="40" xfId="6" applyFont="1" applyFill="1" applyBorder="1" applyAlignment="1">
      <alignment horizontal="center"/>
    </xf>
    <xf numFmtId="164" fontId="5" fillId="6" borderId="6" xfId="1" applyNumberFormat="1" applyFont="1" applyFill="1" applyBorder="1"/>
    <xf numFmtId="4" fontId="5" fillId="6" borderId="6" xfId="1" applyNumberFormat="1" applyFont="1" applyFill="1" applyBorder="1"/>
    <xf numFmtId="4" fontId="3" fillId="3" borderId="6" xfId="3" applyNumberFormat="1" applyFont="1" applyBorder="1"/>
    <xf numFmtId="4" fontId="7" fillId="8" borderId="0" xfId="8" applyNumberFormat="1">
      <alignment horizontal="center" vertical="center" wrapText="1"/>
    </xf>
    <xf numFmtId="164" fontId="9" fillId="11" borderId="53" xfId="6" applyNumberFormat="1" applyFont="1" applyFill="1" applyBorder="1" applyAlignment="1">
      <alignment horizontal="center"/>
    </xf>
    <xf numFmtId="164" fontId="0" fillId="0" borderId="41" xfId="0" applyNumberFormat="1" applyBorder="1"/>
    <xf numFmtId="164" fontId="0" fillId="0" borderId="0" xfId="0" applyNumberFormat="1" applyBorder="1"/>
    <xf numFmtId="164" fontId="0" fillId="0" borderId="43" xfId="0" applyNumberFormat="1" applyBorder="1"/>
    <xf numFmtId="164" fontId="0" fillId="0" borderId="42" xfId="0" applyNumberFormat="1" applyBorder="1"/>
    <xf numFmtId="164" fontId="9" fillId="11" borderId="41" xfId="6" applyNumberFormat="1" applyFont="1" applyFill="1" applyBorder="1" applyAlignment="1"/>
    <xf numFmtId="164" fontId="9" fillId="11" borderId="0" xfId="6" applyNumberFormat="1" applyFont="1" applyFill="1" applyBorder="1" applyAlignment="1"/>
    <xf numFmtId="164" fontId="9" fillId="11" borderId="0" xfId="6" applyNumberFormat="1" applyFont="1" applyFill="1" applyBorder="1" applyAlignment="1">
      <alignment horizontal="center"/>
    </xf>
    <xf numFmtId="164" fontId="9" fillId="11" borderId="43" xfId="6" applyNumberFormat="1" applyFont="1" applyFill="1" applyBorder="1" applyAlignment="1"/>
    <xf numFmtId="164" fontId="9" fillId="11" borderId="42" xfId="6" applyNumberFormat="1" applyFont="1" applyFill="1" applyBorder="1" applyAlignment="1">
      <alignment horizontal="center"/>
    </xf>
    <xf numFmtId="164" fontId="9" fillId="11" borderId="55" xfId="6" applyNumberFormat="1" applyFont="1" applyFill="1" applyBorder="1" applyAlignment="1">
      <alignment horizontal="center"/>
    </xf>
    <xf numFmtId="164" fontId="9" fillId="11" borderId="56" xfId="6" applyNumberFormat="1" applyFont="1" applyFill="1" applyBorder="1" applyAlignment="1">
      <alignment horizontal="center"/>
    </xf>
    <xf numFmtId="164" fontId="9" fillId="11" borderId="57" xfId="6" applyNumberFormat="1" applyFont="1" applyFill="1" applyBorder="1" applyAlignment="1">
      <alignment horizontal="center"/>
    </xf>
    <xf numFmtId="164" fontId="9" fillId="11" borderId="58" xfId="6" applyNumberFormat="1" applyFont="1" applyFill="1" applyBorder="1" applyAlignment="1">
      <alignment horizontal="center"/>
    </xf>
    <xf numFmtId="164" fontId="9" fillId="11" borderId="59" xfId="6" applyNumberFormat="1" applyFont="1" applyFill="1" applyBorder="1" applyAlignment="1">
      <alignment horizontal="center"/>
    </xf>
    <xf numFmtId="164" fontId="9" fillId="11" borderId="60" xfId="6" applyNumberFormat="1" applyFont="1" applyFill="1" applyBorder="1" applyAlignment="1">
      <alignment horizontal="center"/>
    </xf>
    <xf numFmtId="164" fontId="9" fillId="11" borderId="61" xfId="6" applyNumberFormat="1" applyFont="1" applyFill="1" applyBorder="1" applyAlignment="1">
      <alignment horizontal="center"/>
    </xf>
    <xf numFmtId="164" fontId="9" fillId="0" borderId="60" xfId="6" applyNumberFormat="1" applyFont="1" applyFill="1" applyBorder="1" applyAlignment="1">
      <alignment horizontal="center"/>
    </xf>
    <xf numFmtId="164" fontId="9" fillId="11" borderId="67" xfId="6" applyNumberFormat="1" applyFont="1" applyFill="1" applyBorder="1" applyAlignment="1">
      <alignment horizontal="center"/>
    </xf>
    <xf numFmtId="164" fontId="5" fillId="6" borderId="0" xfId="0" applyNumberFormat="1" applyFont="1" applyFill="1"/>
    <xf numFmtId="4" fontId="5" fillId="6" borderId="0" xfId="0" applyNumberFormat="1" applyFont="1" applyFill="1"/>
    <xf numFmtId="4" fontId="5" fillId="6" borderId="16" xfId="15" applyNumberFormat="1" applyFont="1" applyBorder="1" applyAlignment="1" applyProtection="1">
      <alignment vertical="center" wrapText="1"/>
      <protection locked="0"/>
    </xf>
    <xf numFmtId="0" fontId="5" fillId="6" borderId="77" xfId="0" applyFont="1" applyFill="1" applyBorder="1"/>
    <xf numFmtId="3" fontId="5" fillId="6" borderId="77" xfId="0" applyNumberFormat="1" applyFont="1" applyFill="1" applyBorder="1"/>
    <xf numFmtId="0" fontId="5" fillId="6" borderId="78" xfId="0" applyFont="1" applyFill="1" applyBorder="1" applyAlignment="1">
      <alignment wrapText="1"/>
    </xf>
    <xf numFmtId="0" fontId="5" fillId="6" borderId="78" xfId="0" applyFont="1" applyFill="1" applyBorder="1"/>
    <xf numFmtId="4" fontId="5" fillId="6" borderId="78" xfId="0" applyNumberFormat="1" applyFont="1" applyFill="1" applyBorder="1"/>
    <xf numFmtId="3" fontId="5" fillId="6" borderId="78" xfId="0" applyNumberFormat="1" applyFont="1" applyFill="1" applyBorder="1"/>
    <xf numFmtId="10" fontId="5" fillId="6" borderId="77" xfId="1" applyNumberFormat="1" applyFont="1" applyFill="1" applyBorder="1"/>
    <xf numFmtId="0" fontId="0" fillId="0" borderId="0" xfId="0" applyFill="1" applyProtection="1">
      <protection hidden="1"/>
    </xf>
    <xf numFmtId="3" fontId="0" fillId="6" borderId="79" xfId="0" applyNumberFormat="1" applyFill="1" applyBorder="1" applyAlignment="1" applyProtection="1">
      <alignment horizontal="center"/>
    </xf>
    <xf numFmtId="3" fontId="0" fillId="6" borderId="80" xfId="0" applyNumberFormat="1" applyFill="1" applyBorder="1" applyAlignment="1" applyProtection="1">
      <alignment horizontal="center"/>
    </xf>
    <xf numFmtId="3" fontId="0" fillId="6" borderId="81" xfId="0" applyNumberFormat="1" applyFill="1" applyBorder="1" applyAlignment="1" applyProtection="1">
      <alignment horizontal="center"/>
    </xf>
    <xf numFmtId="0" fontId="2" fillId="2" borderId="0" xfId="2" applyAlignment="1" applyProtection="1">
      <alignment horizontal="center" wrapText="1"/>
      <protection hidden="1"/>
    </xf>
    <xf numFmtId="0" fontId="5" fillId="6" borderId="29" xfId="0" applyFont="1" applyFill="1" applyBorder="1" applyAlignment="1" applyProtection="1">
      <alignment vertical="center" wrapText="1"/>
    </xf>
    <xf numFmtId="0" fontId="1" fillId="4" borderId="0" xfId="4" applyBorder="1" applyAlignment="1" applyProtection="1">
      <alignment horizontal="center"/>
      <protection hidden="1"/>
    </xf>
    <xf numFmtId="0" fontId="1" fillId="4" borderId="17" xfId="4" applyBorder="1" applyAlignment="1" applyProtection="1">
      <alignment horizontal="center"/>
      <protection hidden="1"/>
    </xf>
    <xf numFmtId="0" fontId="1" fillId="4" borderId="8" xfId="4" applyBorder="1" applyAlignment="1" applyProtection="1">
      <alignment horizontal="center"/>
      <protection hidden="1"/>
    </xf>
    <xf numFmtId="0" fontId="1" fillId="4" borderId="18" xfId="4" applyBorder="1" applyAlignment="1" applyProtection="1">
      <alignment horizontal="center"/>
      <protection hidden="1"/>
    </xf>
    <xf numFmtId="0" fontId="2" fillId="2" borderId="0" xfId="2" applyAlignment="1" applyProtection="1">
      <alignment horizontal="center" vertical="center" wrapText="1"/>
      <protection hidden="1"/>
    </xf>
    <xf numFmtId="0" fontId="2" fillId="2" borderId="19" xfId="2" applyBorder="1" applyAlignment="1" applyProtection="1">
      <alignment horizontal="left" wrapText="1"/>
      <protection hidden="1"/>
    </xf>
    <xf numFmtId="0" fontId="2" fillId="2" borderId="20" xfId="2" applyBorder="1" applyAlignment="1" applyProtection="1">
      <alignment horizontal="left" wrapText="1"/>
      <protection hidden="1"/>
    </xf>
    <xf numFmtId="0" fontId="2" fillId="2" borderId="21" xfId="2" applyBorder="1" applyAlignment="1" applyProtection="1">
      <alignment horizontal="left" wrapText="1"/>
      <protection hidden="1"/>
    </xf>
    <xf numFmtId="0" fontId="4" fillId="2" borderId="0" xfId="2" applyFont="1" applyAlignment="1" applyProtection="1">
      <alignment horizontal="left" wrapText="1"/>
    </xf>
    <xf numFmtId="0" fontId="33" fillId="2" borderId="0" xfId="2" applyFont="1" applyAlignment="1" applyProtection="1">
      <alignment horizontal="left" wrapText="1"/>
      <protection hidden="1"/>
    </xf>
    <xf numFmtId="0" fontId="5" fillId="6" borderId="74" xfId="2" applyFont="1" applyFill="1" applyBorder="1" applyAlignment="1" applyProtection="1">
      <alignment horizontal="left" wrapText="1"/>
      <protection hidden="1"/>
    </xf>
    <xf numFmtId="0" fontId="5" fillId="6" borderId="75" xfId="2" applyFont="1" applyFill="1" applyBorder="1" applyAlignment="1" applyProtection="1">
      <alignment horizontal="left" wrapText="1"/>
      <protection hidden="1"/>
    </xf>
    <xf numFmtId="0" fontId="15" fillId="6" borderId="76" xfId="2" applyFont="1" applyFill="1" applyBorder="1" applyAlignment="1" applyProtection="1">
      <alignment horizontal="left" wrapText="1"/>
      <protection hidden="1"/>
    </xf>
    <xf numFmtId="0" fontId="13" fillId="4" borderId="15" xfId="4" applyFont="1" applyBorder="1" applyAlignment="1">
      <alignment horizontal="center"/>
    </xf>
    <xf numFmtId="0" fontId="13" fillId="4" borderId="11" xfId="4" applyFont="1" applyBorder="1" applyAlignment="1">
      <alignment horizontal="center"/>
    </xf>
    <xf numFmtId="0" fontId="13" fillId="4" borderId="31" xfId="4" applyFont="1" applyBorder="1" applyAlignment="1">
      <alignment horizontal="center"/>
    </xf>
    <xf numFmtId="0" fontId="3" fillId="3" borderId="30" xfId="3" applyFont="1" applyBorder="1" applyAlignment="1" applyProtection="1">
      <alignment horizontal="left" vertical="center" wrapText="1"/>
    </xf>
    <xf numFmtId="0" fontId="3" fillId="3" borderId="10" xfId="3" applyFont="1" applyBorder="1" applyAlignment="1" applyProtection="1">
      <alignment horizontal="left" vertical="center" wrapText="1"/>
    </xf>
    <xf numFmtId="0" fontId="4" fillId="3" borderId="6" xfId="3" applyFont="1" applyBorder="1" applyAlignment="1" applyProtection="1">
      <alignment horizontal="center" vertical="center" wrapText="1"/>
      <protection hidden="1"/>
    </xf>
    <xf numFmtId="0" fontId="3" fillId="3" borderId="9" xfId="3" applyFont="1" applyBorder="1" applyAlignment="1">
      <alignment horizontal="center" vertical="center" wrapText="1"/>
    </xf>
    <xf numFmtId="0" fontId="3" fillId="3" borderId="10" xfId="3" applyFont="1" applyBorder="1" applyAlignment="1">
      <alignment horizontal="center" vertical="center" wrapText="1"/>
    </xf>
    <xf numFmtId="0" fontId="3" fillId="3" borderId="7" xfId="3" applyFont="1" applyBorder="1" applyAlignment="1">
      <alignment horizontal="left" vertical="center"/>
    </xf>
    <xf numFmtId="0" fontId="3" fillId="3" borderId="24" xfId="3" applyFont="1" applyBorder="1" applyAlignment="1">
      <alignment horizontal="left" vertical="center"/>
    </xf>
    <xf numFmtId="0" fontId="3" fillId="3" borderId="15" xfId="3" applyFont="1" applyBorder="1" applyAlignment="1">
      <alignment horizontal="center"/>
    </xf>
    <xf numFmtId="0" fontId="3" fillId="3" borderId="31" xfId="3" applyFont="1" applyBorder="1" applyAlignment="1">
      <alignment horizontal="center"/>
    </xf>
    <xf numFmtId="0" fontId="3" fillId="3" borderId="6" xfId="3" applyFont="1" applyBorder="1" applyAlignment="1">
      <alignment horizontal="left" vertical="center"/>
    </xf>
    <xf numFmtId="0" fontId="13" fillId="4" borderId="6" xfId="4" applyFont="1" applyBorder="1" applyAlignment="1">
      <alignment horizontal="center"/>
    </xf>
    <xf numFmtId="0" fontId="3" fillId="3" borderId="6" xfId="3" applyFont="1" applyBorder="1" applyAlignment="1">
      <alignment horizontal="center" vertical="center" wrapText="1"/>
    </xf>
    <xf numFmtId="0" fontId="3" fillId="3" borderId="15" xfId="3" applyFont="1" applyBorder="1" applyAlignment="1">
      <alignment horizontal="center" vertical="center"/>
    </xf>
    <xf numFmtId="0" fontId="3" fillId="3" borderId="31" xfId="3" applyFont="1" applyBorder="1" applyAlignment="1">
      <alignment horizontal="center" vertical="center"/>
    </xf>
    <xf numFmtId="0" fontId="3" fillId="3" borderId="22" xfId="3" applyFont="1" applyBorder="1" applyAlignment="1">
      <alignment horizontal="left" vertical="center"/>
    </xf>
    <xf numFmtId="0" fontId="3" fillId="3" borderId="23" xfId="3" applyFont="1" applyBorder="1" applyAlignment="1">
      <alignment horizontal="left" vertical="center"/>
    </xf>
    <xf numFmtId="0" fontId="3" fillId="3" borderId="27" xfId="3" applyFont="1" applyBorder="1" applyAlignment="1">
      <alignment horizontal="left" vertical="center"/>
    </xf>
    <xf numFmtId="0" fontId="3" fillId="3" borderId="15" xfId="3" applyFont="1" applyBorder="1" applyAlignment="1">
      <alignment horizontal="left" vertical="center" wrapText="1"/>
    </xf>
    <xf numFmtId="0" fontId="3" fillId="3" borderId="31" xfId="3" applyFont="1" applyBorder="1" applyAlignment="1">
      <alignment horizontal="left" vertical="center" wrapText="1"/>
    </xf>
    <xf numFmtId="0" fontId="3" fillId="3" borderId="70" xfId="3" applyFont="1" applyBorder="1" applyAlignment="1">
      <alignment horizontal="center" vertical="center" wrapText="1"/>
    </xf>
    <xf numFmtId="0" fontId="3" fillId="3" borderId="69" xfId="3" applyFont="1" applyBorder="1" applyAlignment="1">
      <alignment horizontal="center" vertical="center" wrapText="1"/>
    </xf>
    <xf numFmtId="0" fontId="27" fillId="0" borderId="33" xfId="0" applyFont="1" applyFill="1" applyBorder="1" applyAlignment="1">
      <alignment horizontal="left" vertical="center" wrapText="1"/>
    </xf>
    <xf numFmtId="0" fontId="18" fillId="9" borderId="0" xfId="0" applyFont="1" applyFill="1" applyBorder="1" applyAlignment="1">
      <alignment horizontal="right"/>
    </xf>
    <xf numFmtId="0" fontId="21" fillId="11" borderId="37" xfId="6" applyFont="1" applyFill="1" applyBorder="1" applyAlignment="1">
      <alignment horizontal="center" vertical="center"/>
    </xf>
    <xf numFmtId="0" fontId="21" fillId="11" borderId="38" xfId="6" applyFont="1" applyFill="1" applyBorder="1" applyAlignment="1">
      <alignment horizontal="center" vertical="center"/>
    </xf>
    <xf numFmtId="0" fontId="22" fillId="11" borderId="39" xfId="6" applyFont="1" applyFill="1" applyBorder="1" applyAlignment="1">
      <alignment horizontal="center" vertical="center"/>
    </xf>
    <xf numFmtId="0" fontId="22" fillId="11" borderId="42" xfId="6" applyFont="1" applyFill="1" applyBorder="1" applyAlignment="1">
      <alignment horizontal="center" vertical="center"/>
    </xf>
    <xf numFmtId="0" fontId="22" fillId="11" borderId="44" xfId="6" applyFont="1" applyFill="1" applyBorder="1" applyAlignment="1">
      <alignment horizontal="center" vertical="center"/>
    </xf>
    <xf numFmtId="0" fontId="21" fillId="11" borderId="37" xfId="6" applyFont="1" applyFill="1" applyBorder="1" applyAlignment="1">
      <alignment horizontal="center"/>
    </xf>
    <xf numFmtId="0" fontId="21" fillId="11" borderId="38" xfId="6" applyFont="1" applyFill="1" applyBorder="1" applyAlignment="1">
      <alignment horizontal="center"/>
    </xf>
    <xf numFmtId="0" fontId="21" fillId="11" borderId="40" xfId="6" applyFont="1" applyFill="1" applyBorder="1" applyAlignment="1">
      <alignment horizontal="center"/>
    </xf>
    <xf numFmtId="0" fontId="9" fillId="11" borderId="41" xfId="6" applyFont="1" applyFill="1" applyBorder="1" applyAlignment="1">
      <alignment horizontal="center" vertical="center"/>
    </xf>
    <xf numFmtId="0" fontId="9" fillId="11" borderId="0" xfId="6" applyFont="1" applyFill="1" applyBorder="1" applyAlignment="1">
      <alignment horizontal="center" vertical="center"/>
    </xf>
    <xf numFmtId="0" fontId="21" fillId="11" borderId="41" xfId="6" applyFont="1" applyFill="1" applyBorder="1" applyAlignment="1">
      <alignment horizontal="center" vertical="center"/>
    </xf>
    <xf numFmtId="0" fontId="21" fillId="11" borderId="0" xfId="6" applyFont="1" applyFill="1" applyBorder="1" applyAlignment="1">
      <alignment horizontal="center" vertical="center"/>
    </xf>
    <xf numFmtId="0" fontId="21" fillId="11" borderId="43" xfId="6" applyFont="1" applyFill="1" applyBorder="1" applyAlignment="1">
      <alignment horizontal="center" vertical="center"/>
    </xf>
    <xf numFmtId="0" fontId="18" fillId="9" borderId="0" xfId="0" applyFont="1" applyFill="1" applyBorder="1" applyAlignment="1">
      <alignment horizontal="left"/>
    </xf>
    <xf numFmtId="0" fontId="18" fillId="9" borderId="0" xfId="0" quotePrefix="1" applyFont="1" applyFill="1" applyBorder="1" applyAlignment="1">
      <alignment horizontal="center"/>
    </xf>
    <xf numFmtId="0" fontId="20" fillId="10" borderId="0" xfId="0" applyFont="1" applyFill="1" applyBorder="1" applyAlignment="1">
      <alignment horizontal="left"/>
    </xf>
    <xf numFmtId="0" fontId="20" fillId="10" borderId="0" xfId="0" applyFont="1" applyFill="1" applyBorder="1" applyAlignment="1">
      <alignment horizontal="center"/>
    </xf>
    <xf numFmtId="0" fontId="21" fillId="11" borderId="39" xfId="6" applyFont="1" applyFill="1" applyBorder="1" applyAlignment="1">
      <alignment horizontal="center" vertical="center" wrapText="1"/>
    </xf>
    <xf numFmtId="0" fontId="21" fillId="11" borderId="42" xfId="6" applyFont="1" applyFill="1" applyBorder="1" applyAlignment="1">
      <alignment horizontal="center" vertical="center" wrapText="1"/>
    </xf>
    <xf numFmtId="0" fontId="21" fillId="11" borderId="44" xfId="6" applyFont="1" applyFill="1" applyBorder="1" applyAlignment="1">
      <alignment horizontal="center" vertical="center" wrapText="1"/>
    </xf>
    <xf numFmtId="0" fontId="24" fillId="11" borderId="0" xfId="6" applyFont="1" applyFill="1" applyBorder="1" applyAlignment="1">
      <alignment horizontal="left"/>
    </xf>
    <xf numFmtId="0" fontId="18" fillId="9" borderId="0" xfId="0" quotePrefix="1" applyFont="1" applyFill="1" applyBorder="1" applyAlignment="1">
      <alignment horizontal="right"/>
    </xf>
    <xf numFmtId="0" fontId="3" fillId="3" borderId="11" xfId="3" applyFont="1" applyBorder="1" applyAlignment="1">
      <alignment horizontal="center"/>
    </xf>
    <xf numFmtId="0" fontId="3" fillId="3" borderId="25" xfId="3" applyFont="1" applyBorder="1" applyAlignment="1">
      <alignment horizontal="left" vertical="center"/>
    </xf>
    <xf numFmtId="0" fontId="3" fillId="3" borderId="5" xfId="3" applyFont="1" applyBorder="1" applyAlignment="1">
      <alignment horizontal="left" vertical="center"/>
    </xf>
    <xf numFmtId="0" fontId="3" fillId="3" borderId="6" xfId="3" applyFont="1" applyBorder="1" applyAlignment="1">
      <alignment horizontal="center"/>
    </xf>
    <xf numFmtId="0" fontId="3" fillId="3" borderId="71" xfId="3" applyFont="1" applyBorder="1" applyAlignment="1">
      <alignment horizontal="center"/>
    </xf>
    <xf numFmtId="0" fontId="3" fillId="3" borderId="0" xfId="3" applyFont="1" applyBorder="1" applyAlignment="1">
      <alignment horizontal="center"/>
    </xf>
    <xf numFmtId="3" fontId="5" fillId="6" borderId="71" xfId="0" applyNumberFormat="1" applyFont="1" applyFill="1" applyBorder="1" applyAlignment="1">
      <alignment horizontal="center"/>
    </xf>
    <xf numFmtId="3" fontId="5" fillId="6" borderId="0" xfId="0" applyNumberFormat="1" applyFont="1" applyFill="1" applyBorder="1" applyAlignment="1">
      <alignment horizontal="center"/>
    </xf>
    <xf numFmtId="0" fontId="7" fillId="8" borderId="15" xfId="8" applyBorder="1" applyAlignment="1">
      <alignment horizontal="center" vertical="center" wrapText="1"/>
    </xf>
    <xf numFmtId="0" fontId="7" fillId="8" borderId="31" xfId="8" applyBorder="1" applyAlignment="1">
      <alignment horizontal="center" vertical="center" wrapText="1"/>
    </xf>
    <xf numFmtId="3" fontId="5" fillId="6" borderId="15" xfId="0" applyNumberFormat="1" applyFont="1" applyFill="1" applyBorder="1" applyAlignment="1">
      <alignment horizontal="center"/>
    </xf>
    <xf numFmtId="3" fontId="5" fillId="6" borderId="31" xfId="0" applyNumberFormat="1" applyFont="1" applyFill="1" applyBorder="1" applyAlignment="1">
      <alignment horizontal="center"/>
    </xf>
    <xf numFmtId="0" fontId="3" fillId="3" borderId="72" xfId="3" applyFont="1" applyBorder="1" applyAlignment="1">
      <alignment horizontal="left" vertical="center"/>
    </xf>
    <xf numFmtId="0" fontId="3" fillId="3" borderId="10" xfId="3" applyFont="1" applyBorder="1" applyAlignment="1">
      <alignment horizontal="left" vertical="center"/>
    </xf>
    <xf numFmtId="0" fontId="3" fillId="3" borderId="15" xfId="3" applyFont="1" applyBorder="1" applyAlignment="1">
      <alignment horizontal="center" vertical="center" wrapText="1"/>
    </xf>
    <xf numFmtId="0" fontId="3" fillId="3" borderId="31" xfId="3" applyFont="1" applyBorder="1" applyAlignment="1">
      <alignment horizontal="center" vertical="center" wrapText="1"/>
    </xf>
    <xf numFmtId="0" fontId="3" fillId="3" borderId="11" xfId="3" applyFont="1" applyBorder="1" applyAlignment="1">
      <alignment horizontal="center" vertical="center" wrapText="1"/>
    </xf>
  </cellXfs>
  <cellStyles count="16">
    <cellStyle name="20 % - Accent2" xfId="4" builtinId="34"/>
    <cellStyle name="Accent1" xfId="2" builtinId="29"/>
    <cellStyle name="Accent2" xfId="3" builtinId="33"/>
    <cellStyle name="Accent6" xfId="5" builtinId="49" customBuiltin="1"/>
    <cellStyle name="Lien hypertexte" xfId="9" builtinId="8"/>
    <cellStyle name="Normal" xfId="0" builtinId="0"/>
    <cellStyle name="Normal 2" xfId="14"/>
    <cellStyle name="Normal_SIBELGA 2005-tableaux2" xfId="6"/>
    <cellStyle name="Pourcentage" xfId="1" builtinId="5"/>
    <cellStyle name="Procent 2" xfId="12"/>
    <cellStyle name="Standaard 3" xfId="11"/>
    <cellStyle name="Standaard_Balans IL-Glob. PLAU" xfId="10"/>
    <cellStyle name="Style 1" xfId="7"/>
    <cellStyle name="Style 1 3" xfId="15"/>
    <cellStyle name="Style 2" xfId="8"/>
    <cellStyle name="Style 3_Nombres" xfId="13"/>
  </cellStyles>
  <dxfs count="554">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4</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71"/>
  <sheetViews>
    <sheetView tabSelected="1" workbookViewId="0">
      <selection activeCell="C16" sqref="C16:J16"/>
    </sheetView>
  </sheetViews>
  <sheetFormatPr baseColWidth="10" defaultColWidth="7.140625" defaultRowHeight="15" x14ac:dyDescent="0.3"/>
  <cols>
    <col min="1" max="1" width="1.28515625" style="18" customWidth="1"/>
    <col min="2" max="2" width="23.7109375" style="18" customWidth="1"/>
    <col min="3" max="3" width="27.5703125" style="18" customWidth="1"/>
    <col min="4" max="4" width="8.42578125" style="18" bestFit="1" customWidth="1"/>
    <col min="5" max="16384" width="7.140625" style="18"/>
  </cols>
  <sheetData>
    <row r="7" spans="2:10" ht="30.6" customHeight="1" x14ac:dyDescent="0.3">
      <c r="B7" s="312" t="s">
        <v>185</v>
      </c>
      <c r="C7" s="312"/>
      <c r="D7" s="312"/>
      <c r="E7" s="312"/>
      <c r="F7" s="312"/>
      <c r="G7" s="312"/>
      <c r="H7" s="312"/>
      <c r="I7" s="312"/>
      <c r="J7" s="312"/>
    </row>
    <row r="9" spans="2:10" x14ac:dyDescent="0.3">
      <c r="B9" s="306" t="s">
        <v>35</v>
      </c>
      <c r="C9" s="306"/>
      <c r="D9" s="306"/>
      <c r="E9" s="306"/>
      <c r="F9" s="306"/>
      <c r="G9" s="306"/>
      <c r="H9" s="306"/>
      <c r="I9" s="306"/>
      <c r="J9" s="306"/>
    </row>
    <row r="11" spans="2:10" x14ac:dyDescent="0.3">
      <c r="B11" s="18" t="s">
        <v>36</v>
      </c>
    </row>
    <row r="12" spans="2:10" x14ac:dyDescent="0.3">
      <c r="B12" s="18" t="s">
        <v>37</v>
      </c>
      <c r="E12" s="19"/>
    </row>
    <row r="13" spans="2:10" x14ac:dyDescent="0.3">
      <c r="B13" s="18" t="s">
        <v>38</v>
      </c>
      <c r="E13" s="19"/>
    </row>
    <row r="14" spans="2:10" ht="15.75" thickBot="1" x14ac:dyDescent="0.35"/>
    <row r="15" spans="2:10" ht="28.9" customHeight="1" x14ac:dyDescent="0.3">
      <c r="B15" s="313" t="s">
        <v>39</v>
      </c>
      <c r="C15" s="314"/>
      <c r="D15" s="314"/>
      <c r="E15" s="314"/>
      <c r="F15" s="314"/>
      <c r="G15" s="314"/>
      <c r="H15" s="314"/>
      <c r="I15" s="314"/>
      <c r="J15" s="315"/>
    </row>
    <row r="16" spans="2:10" x14ac:dyDescent="0.3">
      <c r="B16" s="20" t="s">
        <v>40</v>
      </c>
      <c r="C16" s="308"/>
      <c r="D16" s="308"/>
      <c r="E16" s="308"/>
      <c r="F16" s="308"/>
      <c r="G16" s="308"/>
      <c r="H16" s="308"/>
      <c r="I16" s="308"/>
      <c r="J16" s="309"/>
    </row>
    <row r="17" spans="2:10" x14ac:dyDescent="0.3">
      <c r="B17" s="20" t="s">
        <v>41</v>
      </c>
      <c r="C17" s="308"/>
      <c r="D17" s="308"/>
      <c r="E17" s="308"/>
      <c r="F17" s="308"/>
      <c r="G17" s="308"/>
      <c r="H17" s="308"/>
      <c r="I17" s="308"/>
      <c r="J17" s="309"/>
    </row>
    <row r="18" spans="2:10" x14ac:dyDescent="0.3">
      <c r="B18" s="20" t="s">
        <v>42</v>
      </c>
      <c r="C18" s="308"/>
      <c r="D18" s="308"/>
      <c r="E18" s="308"/>
      <c r="F18" s="308"/>
      <c r="G18" s="308"/>
      <c r="H18" s="308"/>
      <c r="I18" s="308"/>
      <c r="J18" s="309"/>
    </row>
    <row r="19" spans="2:10" x14ac:dyDescent="0.3">
      <c r="B19" s="20" t="s">
        <v>43</v>
      </c>
      <c r="C19" s="308"/>
      <c r="D19" s="308"/>
      <c r="E19" s="308"/>
      <c r="F19" s="308"/>
      <c r="G19" s="308"/>
      <c r="H19" s="308"/>
      <c r="I19" s="308"/>
      <c r="J19" s="309"/>
    </row>
    <row r="20" spans="2:10" x14ac:dyDescent="0.3">
      <c r="B20" s="20"/>
      <c r="C20" s="21"/>
      <c r="D20" s="21"/>
      <c r="E20" s="21"/>
      <c r="F20" s="21"/>
      <c r="G20" s="21"/>
      <c r="H20" s="21"/>
      <c r="I20" s="21"/>
      <c r="J20" s="22"/>
    </row>
    <row r="21" spans="2:10" x14ac:dyDescent="0.3">
      <c r="B21" s="20" t="s">
        <v>44</v>
      </c>
      <c r="C21" s="308"/>
      <c r="D21" s="308"/>
      <c r="E21" s="308"/>
      <c r="F21" s="308"/>
      <c r="G21" s="308"/>
      <c r="H21" s="308"/>
      <c r="I21" s="308"/>
      <c r="J21" s="309"/>
    </row>
    <row r="22" spans="2:10" x14ac:dyDescent="0.3">
      <c r="B22" s="20" t="s">
        <v>45</v>
      </c>
      <c r="C22" s="308"/>
      <c r="D22" s="308"/>
      <c r="E22" s="308"/>
      <c r="F22" s="308"/>
      <c r="G22" s="308"/>
      <c r="H22" s="308"/>
      <c r="I22" s="308"/>
      <c r="J22" s="309"/>
    </row>
    <row r="23" spans="2:10" ht="15.75" thickBot="1" x14ac:dyDescent="0.35">
      <c r="B23" s="23" t="s">
        <v>46</v>
      </c>
      <c r="C23" s="310"/>
      <c r="D23" s="310"/>
      <c r="E23" s="310"/>
      <c r="F23" s="310"/>
      <c r="G23" s="310"/>
      <c r="H23" s="310"/>
      <c r="I23" s="310"/>
      <c r="J23" s="311"/>
    </row>
    <row r="24" spans="2:10" x14ac:dyDescent="0.3">
      <c r="B24" s="236"/>
      <c r="C24" s="237"/>
      <c r="D24" s="237"/>
      <c r="E24" s="237"/>
      <c r="F24" s="237"/>
      <c r="G24" s="237"/>
      <c r="H24" s="237"/>
      <c r="I24" s="237"/>
      <c r="J24" s="237"/>
    </row>
    <row r="25" spans="2:10" x14ac:dyDescent="0.3">
      <c r="B25" s="302" t="s">
        <v>186</v>
      </c>
      <c r="C25" s="237"/>
      <c r="D25" s="303"/>
      <c r="E25" s="304"/>
      <c r="F25" s="305"/>
      <c r="G25" s="237"/>
      <c r="H25" s="237"/>
      <c r="I25" s="237"/>
      <c r="J25" s="237"/>
    </row>
    <row r="26" spans="2:10" ht="18.75" customHeight="1" x14ac:dyDescent="0.3">
      <c r="B26" s="236"/>
      <c r="C26" s="237"/>
      <c r="D26" s="237"/>
      <c r="E26" s="237"/>
      <c r="F26" s="237"/>
      <c r="G26" s="237"/>
      <c r="H26" s="237"/>
      <c r="I26" s="237"/>
      <c r="J26" s="237"/>
    </row>
    <row r="28" spans="2:10" x14ac:dyDescent="0.3">
      <c r="B28" s="306" t="s">
        <v>47</v>
      </c>
      <c r="C28" s="306"/>
      <c r="D28" s="306"/>
      <c r="E28" s="306"/>
      <c r="F28" s="306"/>
      <c r="G28" s="306"/>
      <c r="H28" s="306"/>
      <c r="I28" s="306"/>
      <c r="J28" s="306"/>
    </row>
    <row r="30" spans="2:10" x14ac:dyDescent="0.3">
      <c r="B30" s="30" t="s">
        <v>82</v>
      </c>
      <c r="C30" s="31" t="s">
        <v>83</v>
      </c>
    </row>
    <row r="31" spans="2:10" x14ac:dyDescent="0.3">
      <c r="B31" s="32"/>
      <c r="C31" s="31" t="s">
        <v>48</v>
      </c>
    </row>
    <row r="32" spans="2:10" x14ac:dyDescent="0.3">
      <c r="B32" s="33" t="s">
        <v>84</v>
      </c>
      <c r="C32" s="31" t="s">
        <v>85</v>
      </c>
    </row>
    <row r="34" spans="2:10" x14ac:dyDescent="0.3">
      <c r="B34" s="306" t="s">
        <v>49</v>
      </c>
      <c r="C34" s="306"/>
      <c r="D34" s="306"/>
      <c r="E34" s="306"/>
      <c r="F34" s="306"/>
      <c r="G34" s="306"/>
      <c r="H34" s="306"/>
      <c r="I34" s="306"/>
      <c r="J34" s="306"/>
    </row>
    <row r="36" spans="2:10" x14ac:dyDescent="0.3">
      <c r="B36" s="34" t="s">
        <v>187</v>
      </c>
      <c r="C36" s="307" t="s">
        <v>188</v>
      </c>
      <c r="D36" s="307"/>
      <c r="E36" s="307"/>
      <c r="F36" s="307"/>
      <c r="G36" s="307"/>
      <c r="H36" s="307"/>
      <c r="I36" s="307"/>
    </row>
    <row r="37" spans="2:10" ht="15" customHeight="1" x14ac:dyDescent="0.3">
      <c r="B37" s="34" t="s">
        <v>189</v>
      </c>
      <c r="C37" s="307" t="s">
        <v>190</v>
      </c>
      <c r="D37" s="307"/>
      <c r="E37" s="307"/>
      <c r="F37" s="307"/>
      <c r="G37" s="307"/>
      <c r="H37" s="307"/>
      <c r="I37" s="307"/>
    </row>
    <row r="38" spans="2:10" ht="15" customHeight="1" x14ac:dyDescent="0.3">
      <c r="B38" s="34" t="s">
        <v>86</v>
      </c>
      <c r="C38" s="307" t="s">
        <v>191</v>
      </c>
      <c r="D38" s="307"/>
      <c r="E38" s="307"/>
      <c r="F38" s="307"/>
      <c r="G38" s="307"/>
      <c r="H38" s="307"/>
      <c r="I38" s="307"/>
    </row>
    <row r="39" spans="2:10" ht="15" customHeight="1" x14ac:dyDescent="0.3">
      <c r="B39" s="34" t="s">
        <v>164</v>
      </c>
      <c r="C39" s="307" t="s">
        <v>192</v>
      </c>
      <c r="D39" s="307"/>
      <c r="E39" s="307"/>
      <c r="F39" s="307"/>
      <c r="G39" s="307"/>
      <c r="H39" s="307"/>
      <c r="I39" s="307"/>
    </row>
    <row r="40" spans="2:10" ht="15" customHeight="1" x14ac:dyDescent="0.3">
      <c r="B40" s="34" t="s">
        <v>165</v>
      </c>
      <c r="C40" s="307" t="s">
        <v>193</v>
      </c>
      <c r="D40" s="307"/>
      <c r="E40" s="307"/>
      <c r="F40" s="307"/>
      <c r="G40" s="307"/>
      <c r="H40" s="307"/>
      <c r="I40" s="307"/>
    </row>
    <row r="41" spans="2:10" ht="15" customHeight="1" x14ac:dyDescent="0.3">
      <c r="B41" s="34" t="s">
        <v>87</v>
      </c>
      <c r="C41" s="307" t="s">
        <v>88</v>
      </c>
      <c r="D41" s="307"/>
      <c r="E41" s="307"/>
      <c r="F41" s="307"/>
      <c r="G41" s="307"/>
      <c r="H41" s="307"/>
      <c r="I41" s="307"/>
      <c r="J41" s="24"/>
    </row>
    <row r="42" spans="2:10" ht="15" customHeight="1" x14ac:dyDescent="0.3">
      <c r="B42" s="34" t="s">
        <v>89</v>
      </c>
      <c r="C42" s="307" t="s">
        <v>194</v>
      </c>
      <c r="D42" s="307"/>
      <c r="E42" s="307"/>
      <c r="F42" s="307"/>
      <c r="G42" s="307"/>
      <c r="H42" s="307"/>
      <c r="I42" s="307"/>
      <c r="J42" s="24"/>
    </row>
    <row r="43" spans="2:10" x14ac:dyDescent="0.3">
      <c r="B43" s="34" t="s">
        <v>90</v>
      </c>
      <c r="C43" s="307" t="s">
        <v>91</v>
      </c>
      <c r="D43" s="307"/>
      <c r="E43" s="307"/>
      <c r="F43" s="307"/>
      <c r="G43" s="307"/>
      <c r="H43" s="307"/>
      <c r="I43" s="307"/>
      <c r="J43" s="24"/>
    </row>
    <row r="44" spans="2:10" x14ac:dyDescent="0.3">
      <c r="B44" s="34" t="s">
        <v>92</v>
      </c>
      <c r="C44" s="307" t="s">
        <v>93</v>
      </c>
      <c r="D44" s="307"/>
      <c r="E44" s="307"/>
      <c r="F44" s="307"/>
      <c r="G44" s="307"/>
      <c r="H44" s="307"/>
      <c r="I44" s="307"/>
      <c r="J44" s="25"/>
    </row>
    <row r="45" spans="2:10" x14ac:dyDescent="0.3">
      <c r="B45" s="34" t="s">
        <v>94</v>
      </c>
      <c r="C45" s="307" t="s">
        <v>95</v>
      </c>
      <c r="D45" s="307"/>
      <c r="E45" s="307"/>
      <c r="F45" s="307"/>
      <c r="G45" s="307"/>
      <c r="H45" s="307"/>
      <c r="I45" s="307"/>
      <c r="J45" s="25"/>
    </row>
    <row r="46" spans="2:10" x14ac:dyDescent="0.3">
      <c r="B46" s="34" t="s">
        <v>96</v>
      </c>
      <c r="C46" s="307" t="s">
        <v>97</v>
      </c>
      <c r="D46" s="307"/>
      <c r="E46" s="307"/>
      <c r="F46" s="307"/>
      <c r="G46" s="307"/>
      <c r="H46" s="307"/>
      <c r="I46" s="307"/>
      <c r="J46" s="25"/>
    </row>
    <row r="47" spans="2:10" x14ac:dyDescent="0.3">
      <c r="B47" s="34" t="s">
        <v>98</v>
      </c>
      <c r="C47" s="307" t="s">
        <v>99</v>
      </c>
      <c r="D47" s="307"/>
      <c r="E47" s="307"/>
      <c r="F47" s="307"/>
      <c r="G47" s="307"/>
      <c r="H47" s="307"/>
      <c r="I47" s="307"/>
      <c r="J47" s="25"/>
    </row>
    <row r="48" spans="2:10" ht="15" customHeight="1" x14ac:dyDescent="0.3">
      <c r="B48" s="34" t="s">
        <v>100</v>
      </c>
      <c r="C48" s="307" t="s">
        <v>195</v>
      </c>
      <c r="D48" s="307"/>
      <c r="E48" s="307"/>
      <c r="F48" s="307"/>
      <c r="G48" s="307"/>
      <c r="H48" s="307"/>
      <c r="I48" s="307"/>
      <c r="J48" s="25"/>
    </row>
    <row r="49" spans="2:10" x14ac:dyDescent="0.3">
      <c r="B49" s="34" t="s">
        <v>101</v>
      </c>
      <c r="C49" s="307" t="s">
        <v>102</v>
      </c>
      <c r="D49" s="307"/>
      <c r="E49" s="307"/>
      <c r="F49" s="307"/>
      <c r="G49" s="307"/>
      <c r="H49" s="307"/>
      <c r="I49" s="307"/>
      <c r="J49" s="25"/>
    </row>
    <row r="50" spans="2:10" x14ac:dyDescent="0.3">
      <c r="B50" s="34" t="s">
        <v>103</v>
      </c>
      <c r="C50" s="307" t="s">
        <v>104</v>
      </c>
      <c r="D50" s="307"/>
      <c r="E50" s="307"/>
      <c r="F50" s="307"/>
      <c r="G50" s="307"/>
      <c r="H50" s="307"/>
      <c r="I50" s="307"/>
      <c r="J50" s="24"/>
    </row>
    <row r="51" spans="2:10" x14ac:dyDescent="0.3">
      <c r="B51" s="34" t="s">
        <v>105</v>
      </c>
      <c r="C51" s="307" t="s">
        <v>106</v>
      </c>
      <c r="D51" s="307"/>
      <c r="E51" s="307"/>
      <c r="F51" s="307"/>
      <c r="G51" s="307"/>
      <c r="H51" s="307"/>
      <c r="I51" s="307"/>
      <c r="J51" s="25"/>
    </row>
    <row r="52" spans="2:10" x14ac:dyDescent="0.3">
      <c r="B52" s="34" t="s">
        <v>107</v>
      </c>
      <c r="C52" s="307" t="s">
        <v>108</v>
      </c>
      <c r="D52" s="307"/>
      <c r="E52" s="307"/>
      <c r="F52" s="307"/>
      <c r="G52" s="307"/>
      <c r="H52" s="307"/>
      <c r="I52" s="307"/>
      <c r="J52" s="25"/>
    </row>
    <row r="53" spans="2:10" x14ac:dyDescent="0.3">
      <c r="B53" s="34" t="s">
        <v>109</v>
      </c>
      <c r="C53" s="307" t="s">
        <v>110</v>
      </c>
      <c r="D53" s="307"/>
      <c r="E53" s="307"/>
      <c r="F53" s="307"/>
      <c r="G53" s="307"/>
      <c r="H53" s="307"/>
      <c r="I53" s="307"/>
      <c r="J53" s="25"/>
    </row>
    <row r="54" spans="2:10" ht="15" customHeight="1" x14ac:dyDescent="0.3">
      <c r="B54" s="34" t="s">
        <v>166</v>
      </c>
      <c r="C54" s="307" t="s">
        <v>111</v>
      </c>
      <c r="D54" s="307"/>
      <c r="E54" s="307"/>
      <c r="F54" s="307"/>
      <c r="G54" s="307"/>
      <c r="H54" s="307"/>
      <c r="I54" s="307"/>
      <c r="J54" s="25"/>
    </row>
    <row r="55" spans="2:10" ht="15" customHeight="1" x14ac:dyDescent="0.3">
      <c r="B55" s="34" t="s">
        <v>167</v>
      </c>
      <c r="C55" s="307" t="s">
        <v>168</v>
      </c>
      <c r="D55" s="307"/>
      <c r="E55" s="307"/>
      <c r="F55" s="307"/>
      <c r="G55" s="307"/>
      <c r="H55" s="307"/>
      <c r="I55" s="307"/>
      <c r="J55" s="25"/>
    </row>
    <row r="56" spans="2:10" ht="15" customHeight="1" x14ac:dyDescent="0.3">
      <c r="B56" s="34" t="s">
        <v>112</v>
      </c>
      <c r="C56" s="307" t="s">
        <v>196</v>
      </c>
      <c r="D56" s="307"/>
      <c r="E56" s="307"/>
      <c r="F56" s="307"/>
      <c r="G56" s="307"/>
      <c r="H56" s="307"/>
      <c r="I56" s="307"/>
      <c r="J56" s="25"/>
    </row>
    <row r="57" spans="2:10" x14ac:dyDescent="0.3">
      <c r="J57" s="25"/>
    </row>
    <row r="58" spans="2:10" x14ac:dyDescent="0.3">
      <c r="J58" s="25"/>
    </row>
    <row r="59" spans="2:10" x14ac:dyDescent="0.3">
      <c r="J59" s="25"/>
    </row>
    <row r="60" spans="2:10" x14ac:dyDescent="0.3">
      <c r="J60" s="24"/>
    </row>
    <row r="61" spans="2:10" x14ac:dyDescent="0.3">
      <c r="J61" s="25"/>
    </row>
    <row r="62" spans="2:10" x14ac:dyDescent="0.3">
      <c r="J62" s="25"/>
    </row>
    <row r="63" spans="2:10" x14ac:dyDescent="0.3">
      <c r="J63" s="24"/>
    </row>
    <row r="64" spans="2:10" x14ac:dyDescent="0.3">
      <c r="J64" s="24"/>
    </row>
    <row r="65" spans="10:10" x14ac:dyDescent="0.3">
      <c r="J65" s="24"/>
    </row>
    <row r="66" spans="10:10" x14ac:dyDescent="0.3">
      <c r="J66" s="24"/>
    </row>
    <row r="67" spans="10:10" x14ac:dyDescent="0.3">
      <c r="J67" s="25"/>
    </row>
    <row r="68" spans="10:10" x14ac:dyDescent="0.3">
      <c r="J68" s="25"/>
    </row>
    <row r="69" spans="10:10" x14ac:dyDescent="0.3">
      <c r="J69" s="25"/>
    </row>
    <row r="70" spans="10:10" x14ac:dyDescent="0.3">
      <c r="J70" s="25"/>
    </row>
    <row r="71" spans="10:10" x14ac:dyDescent="0.3">
      <c r="J71" s="25"/>
    </row>
  </sheetData>
  <mergeCells count="34">
    <mergeCell ref="C56:I56"/>
    <mergeCell ref="C47:I47"/>
    <mergeCell ref="C48:I48"/>
    <mergeCell ref="C49:I49"/>
    <mergeCell ref="C50:I50"/>
    <mergeCell ref="C51:I51"/>
    <mergeCell ref="C52:I52"/>
    <mergeCell ref="C53:I53"/>
    <mergeCell ref="C54:I54"/>
    <mergeCell ref="C46:I46"/>
    <mergeCell ref="C18:J18"/>
    <mergeCell ref="B7:J7"/>
    <mergeCell ref="B9:J9"/>
    <mergeCell ref="B15:J15"/>
    <mergeCell ref="C16:J16"/>
    <mergeCell ref="C17:J17"/>
    <mergeCell ref="C36:I36"/>
    <mergeCell ref="C37:I37"/>
    <mergeCell ref="D25:F25"/>
    <mergeCell ref="B34:J34"/>
    <mergeCell ref="C40:I40"/>
    <mergeCell ref="C55:I55"/>
    <mergeCell ref="C19:J19"/>
    <mergeCell ref="C21:J21"/>
    <mergeCell ref="C22:J22"/>
    <mergeCell ref="C23:J23"/>
    <mergeCell ref="B28:J28"/>
    <mergeCell ref="C38:I38"/>
    <mergeCell ref="C39:I39"/>
    <mergeCell ref="C41:I41"/>
    <mergeCell ref="C42:I42"/>
    <mergeCell ref="C43:I43"/>
    <mergeCell ref="C44:I44"/>
    <mergeCell ref="C45:I45"/>
  </mergeCells>
  <conditionalFormatting sqref="B31:B32">
    <cfRule type="containsText" dxfId="553" priority="3" operator="containsText" text="ntitulé">
      <formula>NOT(ISERROR(SEARCH("ntitulé",B31)))</formula>
    </cfRule>
    <cfRule type="containsBlanks" dxfId="552" priority="4">
      <formula>LEN(TRIM(B31))=0</formula>
    </cfRule>
  </conditionalFormatting>
  <conditionalFormatting sqref="D25">
    <cfRule type="containsText" dxfId="551" priority="1" operator="containsText" text="ntitulé">
      <formula>NOT(ISERROR(SEARCH("ntitulé",D25)))</formula>
    </cfRule>
    <cfRule type="containsBlanks" dxfId="550" priority="2">
      <formula>LEN(TRIM(D25))=0</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election activeCell="W15" sqref="W15"/>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2.28515625" customWidth="1"/>
    <col min="9" max="9" width="13.7109375" style="150" customWidth="1"/>
    <col min="10" max="10" width="9.7109375" style="150" customWidth="1"/>
    <col min="11" max="16" width="15.7109375" customWidth="1"/>
    <col min="17" max="17" width="13.7109375" customWidth="1"/>
    <col min="18" max="18" width="1.7109375" customWidth="1"/>
    <col min="19" max="19" width="2.7109375" customWidth="1"/>
  </cols>
  <sheetData>
    <row r="1" spans="1:21" s="182" customFormat="1" ht="29.45" customHeight="1" x14ac:dyDescent="0.2">
      <c r="L1" s="183"/>
      <c r="M1" s="183"/>
      <c r="N1" s="183"/>
      <c r="O1" s="183"/>
    </row>
    <row r="2" spans="1:21" s="4" customFormat="1" ht="29.45" customHeight="1" x14ac:dyDescent="0.3">
      <c r="A2" s="29" t="str">
        <f>TAB00!B44&amp;" : "&amp;TAB00!C44</f>
        <v>TAB4.2 : Tarifs de prélèvement 2020</v>
      </c>
      <c r="B2" s="26"/>
      <c r="C2" s="26"/>
      <c r="D2" s="26"/>
      <c r="E2" s="26"/>
      <c r="F2" s="26"/>
      <c r="G2" s="26"/>
      <c r="H2" s="26"/>
      <c r="I2" s="26"/>
      <c r="J2" s="26"/>
      <c r="K2" s="26"/>
      <c r="L2" s="26"/>
      <c r="M2" s="26"/>
      <c r="N2" s="26"/>
      <c r="O2" s="26"/>
      <c r="P2" s="26"/>
      <c r="Q2" s="26"/>
      <c r="R2" s="26"/>
    </row>
    <row r="3" spans="1:21" s="182" customFormat="1" ht="14.25" x14ac:dyDescent="0.2">
      <c r="L3" s="183"/>
      <c r="M3" s="183"/>
      <c r="N3" s="183"/>
      <c r="O3" s="183"/>
    </row>
    <row r="4" spans="1:21" s="182" customFormat="1" ht="14.25" customHeight="1" x14ac:dyDescent="0.2">
      <c r="L4" s="183"/>
      <c r="M4" s="183"/>
      <c r="N4" s="183"/>
      <c r="O4" s="183"/>
    </row>
    <row r="5" spans="1:21" s="182" customFormat="1" ht="8.25" customHeight="1" x14ac:dyDescent="0.2">
      <c r="B5" s="151"/>
      <c r="C5" s="60"/>
      <c r="D5" s="60"/>
      <c r="E5" s="60"/>
      <c r="F5" s="60"/>
      <c r="G5" s="60"/>
      <c r="H5" s="60"/>
      <c r="I5" s="60"/>
      <c r="J5" s="60"/>
      <c r="K5" s="60"/>
      <c r="L5" s="184"/>
      <c r="M5" s="184"/>
      <c r="N5" s="184"/>
      <c r="O5" s="184"/>
      <c r="P5" s="184"/>
      <c r="Q5" s="184"/>
      <c r="R5" s="62"/>
      <c r="S5" s="58"/>
      <c r="T5" s="58"/>
    </row>
    <row r="6" spans="1:21" ht="16.5" x14ac:dyDescent="0.3">
      <c r="B6" s="63"/>
      <c r="C6" s="360" t="s">
        <v>132</v>
      </c>
      <c r="D6" s="360"/>
      <c r="E6" s="360"/>
      <c r="F6" s="360"/>
      <c r="G6" s="360"/>
      <c r="H6" s="360"/>
      <c r="I6" s="360"/>
      <c r="J6" s="360"/>
      <c r="K6" s="361" t="s">
        <v>133</v>
      </c>
      <c r="L6" s="361"/>
      <c r="M6" s="361"/>
      <c r="N6" s="361"/>
      <c r="O6" s="346" t="str">
        <f>IF(TAB00!E11=0,"# Nom du GRD",TAB00!E11)</f>
        <v># Nom du GRD</v>
      </c>
      <c r="P6" s="346"/>
      <c r="Q6" s="346"/>
      <c r="R6" s="64"/>
      <c r="S6" s="58"/>
      <c r="T6" s="58"/>
      <c r="U6" s="58"/>
    </row>
    <row r="7" spans="1:21" s="185" customFormat="1" ht="5.0999999999999996" customHeight="1" x14ac:dyDescent="0.25">
      <c r="B7" s="186"/>
      <c r="C7" s="65"/>
      <c r="D7" s="66"/>
      <c r="E7" s="65"/>
      <c r="F7" s="65"/>
      <c r="G7" s="65"/>
      <c r="H7" s="65"/>
      <c r="I7" s="65"/>
      <c r="J7" s="65"/>
      <c r="K7" s="65"/>
      <c r="L7" s="67"/>
      <c r="M7" s="67"/>
      <c r="N7" s="67"/>
      <c r="O7" s="67"/>
      <c r="P7" s="67"/>
      <c r="Q7" s="67"/>
      <c r="R7" s="187"/>
      <c r="S7" s="188"/>
      <c r="T7" s="188"/>
    </row>
    <row r="8" spans="1:21" s="185" customFormat="1" ht="15" customHeight="1" x14ac:dyDescent="0.2">
      <c r="B8" s="186"/>
      <c r="C8" s="362" t="s">
        <v>134</v>
      </c>
      <c r="D8" s="362"/>
      <c r="E8" s="362"/>
      <c r="F8" s="362"/>
      <c r="G8" s="363" t="str">
        <f>"du 01.01.20"&amp;RIGHT(A2,2)&amp;" au 31.12.20"&amp;RIGHT(A2,2)</f>
        <v>du 01.01.2020 au 31.12.2020</v>
      </c>
      <c r="H8" s="363"/>
      <c r="I8" s="69"/>
      <c r="J8" s="65"/>
      <c r="K8" s="65"/>
      <c r="L8" s="67"/>
      <c r="M8" s="67"/>
      <c r="N8" s="67"/>
      <c r="O8" s="67"/>
      <c r="P8" s="67"/>
      <c r="Q8" s="67"/>
      <c r="R8" s="187"/>
      <c r="S8" s="188"/>
      <c r="T8" s="188"/>
    </row>
    <row r="9" spans="1:21" ht="15.75" thickBot="1" x14ac:dyDescent="0.35">
      <c r="B9" s="63"/>
      <c r="C9" s="358"/>
      <c r="D9" s="358"/>
      <c r="E9" s="358"/>
      <c r="F9" s="358"/>
      <c r="G9" s="358"/>
      <c r="H9" s="358"/>
      <c r="I9" s="358"/>
      <c r="J9" s="70"/>
      <c r="K9" s="71"/>
      <c r="L9" s="71"/>
      <c r="M9" s="71"/>
      <c r="N9" s="71"/>
      <c r="O9" s="71"/>
      <c r="P9" s="71"/>
      <c r="Q9" s="68"/>
      <c r="R9" s="64"/>
      <c r="S9" s="58"/>
      <c r="T9" s="58"/>
      <c r="U9" s="58"/>
    </row>
    <row r="10" spans="1:21" x14ac:dyDescent="0.3">
      <c r="B10" s="63"/>
      <c r="C10" s="347"/>
      <c r="D10" s="348"/>
      <c r="E10" s="348"/>
      <c r="F10" s="348"/>
      <c r="G10" s="348"/>
      <c r="H10" s="348"/>
      <c r="I10" s="348"/>
      <c r="J10" s="349" t="s">
        <v>135</v>
      </c>
      <c r="K10" s="352" t="s">
        <v>136</v>
      </c>
      <c r="L10" s="353"/>
      <c r="M10" s="353"/>
      <c r="N10" s="353"/>
      <c r="O10" s="352" t="s">
        <v>137</v>
      </c>
      <c r="P10" s="354"/>
      <c r="Q10" s="72"/>
      <c r="R10" s="64"/>
      <c r="S10" s="58"/>
      <c r="T10" s="58"/>
      <c r="U10" s="58"/>
    </row>
    <row r="11" spans="1:21" x14ac:dyDescent="0.3">
      <c r="B11" s="63"/>
      <c r="C11" s="355"/>
      <c r="D11" s="356"/>
      <c r="E11" s="356"/>
      <c r="F11" s="356"/>
      <c r="G11" s="356"/>
      <c r="H11" s="356"/>
      <c r="I11" s="356"/>
      <c r="J11" s="350"/>
      <c r="K11" s="73" t="s">
        <v>50</v>
      </c>
      <c r="L11" s="70" t="s">
        <v>51</v>
      </c>
      <c r="M11" s="70" t="s">
        <v>52</v>
      </c>
      <c r="N11" s="70" t="s">
        <v>53</v>
      </c>
      <c r="O11" s="74" t="s">
        <v>54</v>
      </c>
      <c r="P11" s="75" t="s">
        <v>55</v>
      </c>
      <c r="Q11" s="76" t="s">
        <v>59</v>
      </c>
      <c r="R11" s="64"/>
      <c r="S11" s="58"/>
      <c r="T11" s="58"/>
      <c r="U11" s="58"/>
    </row>
    <row r="12" spans="1:21" x14ac:dyDescent="0.3">
      <c r="B12" s="63"/>
      <c r="C12" s="357"/>
      <c r="D12" s="358"/>
      <c r="E12" s="358"/>
      <c r="F12" s="358"/>
      <c r="G12" s="358"/>
      <c r="H12" s="358"/>
      <c r="I12" s="358"/>
      <c r="J12" s="350"/>
      <c r="K12" s="357" t="s">
        <v>67</v>
      </c>
      <c r="L12" s="358"/>
      <c r="M12" s="358"/>
      <c r="N12" s="358"/>
      <c r="O12" s="357"/>
      <c r="P12" s="359"/>
      <c r="Q12" s="77"/>
      <c r="R12" s="64"/>
      <c r="S12" s="58"/>
      <c r="T12" s="58"/>
      <c r="U12" s="58"/>
    </row>
    <row r="13" spans="1:21" ht="15.75" thickBot="1" x14ac:dyDescent="0.35">
      <c r="B13" s="63"/>
      <c r="C13" s="357"/>
      <c r="D13" s="358"/>
      <c r="E13" s="358"/>
      <c r="F13" s="358"/>
      <c r="G13" s="358"/>
      <c r="H13" s="358"/>
      <c r="I13" s="358"/>
      <c r="J13" s="351"/>
      <c r="K13" s="78" t="s">
        <v>68</v>
      </c>
      <c r="L13" s="79" t="s">
        <v>69</v>
      </c>
      <c r="M13" s="80" t="s">
        <v>70</v>
      </c>
      <c r="N13" s="80" t="s">
        <v>71</v>
      </c>
      <c r="O13" s="78" t="s">
        <v>72</v>
      </c>
      <c r="P13" s="81" t="s">
        <v>73</v>
      </c>
      <c r="Q13" s="82"/>
      <c r="R13" s="64"/>
      <c r="S13" s="58"/>
      <c r="T13" s="58"/>
      <c r="U13" s="58"/>
    </row>
    <row r="14" spans="1:21" x14ac:dyDescent="0.3">
      <c r="B14" s="63"/>
      <c r="C14" s="83"/>
      <c r="D14" s="84" t="s">
        <v>5</v>
      </c>
      <c r="E14" s="84"/>
      <c r="F14" s="84"/>
      <c r="G14" s="85"/>
      <c r="H14" s="85"/>
      <c r="I14" s="86"/>
      <c r="J14" s="87"/>
      <c r="K14" s="87"/>
      <c r="L14" s="88"/>
      <c r="M14" s="267"/>
      <c r="N14" s="268"/>
      <c r="O14" s="267"/>
      <c r="P14" s="88"/>
      <c r="Q14" s="91"/>
      <c r="R14" s="64"/>
      <c r="S14" s="58"/>
      <c r="T14" s="58"/>
      <c r="U14" s="58"/>
    </row>
    <row r="15" spans="1:21" x14ac:dyDescent="0.3">
      <c r="B15" s="63"/>
      <c r="C15" s="92"/>
      <c r="D15" s="68"/>
      <c r="E15" s="93" t="s">
        <v>138</v>
      </c>
      <c r="F15" s="94"/>
      <c r="G15" s="94"/>
      <c r="H15" s="94"/>
      <c r="I15" s="95" t="s">
        <v>139</v>
      </c>
      <c r="J15" s="96" t="s">
        <v>140</v>
      </c>
      <c r="K15" s="97"/>
      <c r="L15" s="98"/>
      <c r="M15" s="98"/>
      <c r="N15" s="99"/>
      <c r="O15" s="98" t="s">
        <v>82</v>
      </c>
      <c r="P15" s="98" t="s">
        <v>82</v>
      </c>
      <c r="Q15" s="101"/>
      <c r="R15" s="64"/>
      <c r="S15" s="58"/>
      <c r="T15" s="58"/>
      <c r="U15" s="58"/>
    </row>
    <row r="16" spans="1:21" x14ac:dyDescent="0.3">
      <c r="B16" s="63"/>
      <c r="C16" s="92"/>
      <c r="D16" s="68"/>
      <c r="E16" s="95" t="s">
        <v>141</v>
      </c>
      <c r="F16" s="94"/>
      <c r="G16" s="94"/>
      <c r="H16" s="94"/>
      <c r="I16" s="95" t="s">
        <v>142</v>
      </c>
      <c r="J16" s="96" t="s">
        <v>140</v>
      </c>
      <c r="K16" s="102" t="s">
        <v>82</v>
      </c>
      <c r="L16" s="100" t="s">
        <v>82</v>
      </c>
      <c r="M16" s="100" t="s">
        <v>82</v>
      </c>
      <c r="N16" s="103" t="s">
        <v>82</v>
      </c>
      <c r="O16" s="100" t="s">
        <v>82</v>
      </c>
      <c r="P16" s="100" t="s">
        <v>82</v>
      </c>
      <c r="Q16" s="104" t="s">
        <v>82</v>
      </c>
      <c r="R16" s="64"/>
      <c r="S16" s="58"/>
      <c r="T16" s="58"/>
      <c r="U16" s="58"/>
    </row>
    <row r="17" spans="2:21" x14ac:dyDescent="0.3">
      <c r="B17" s="63"/>
      <c r="C17" s="92"/>
      <c r="D17" s="68"/>
      <c r="E17" s="105" t="s">
        <v>143</v>
      </c>
      <c r="F17" s="106"/>
      <c r="G17" s="106"/>
      <c r="H17" s="106"/>
      <c r="I17" s="105" t="s">
        <v>144</v>
      </c>
      <c r="J17" s="96" t="s">
        <v>140</v>
      </c>
      <c r="K17" s="97" t="s">
        <v>82</v>
      </c>
      <c r="L17" s="98" t="s">
        <v>82</v>
      </c>
      <c r="M17" s="98" t="s">
        <v>82</v>
      </c>
      <c r="N17" s="99" t="s">
        <v>82</v>
      </c>
      <c r="O17" s="98" t="s">
        <v>82</v>
      </c>
      <c r="P17" s="98" t="s">
        <v>82</v>
      </c>
      <c r="Q17" s="273" t="s">
        <v>82</v>
      </c>
      <c r="R17" s="64"/>
      <c r="S17" s="58"/>
      <c r="T17" s="58"/>
      <c r="U17" s="58"/>
    </row>
    <row r="18" spans="2:21" ht="15.75" x14ac:dyDescent="0.3">
      <c r="B18" s="63"/>
      <c r="C18" s="107"/>
      <c r="D18" s="108"/>
      <c r="E18" s="108"/>
      <c r="F18" s="108"/>
      <c r="G18" s="108"/>
      <c r="H18" s="108"/>
      <c r="I18" s="109"/>
      <c r="J18" s="110"/>
      <c r="K18" s="274"/>
      <c r="L18" s="275"/>
      <c r="M18" s="275"/>
      <c r="N18" s="276"/>
      <c r="O18" s="275"/>
      <c r="P18" s="275"/>
      <c r="Q18" s="277"/>
      <c r="R18" s="111"/>
    </row>
    <row r="19" spans="2:21" x14ac:dyDescent="0.3">
      <c r="B19" s="63"/>
      <c r="C19" s="92"/>
      <c r="D19" s="84" t="s">
        <v>145</v>
      </c>
      <c r="E19" s="94"/>
      <c r="F19" s="94"/>
      <c r="G19" s="94"/>
      <c r="H19" s="94"/>
      <c r="I19" s="95" t="s">
        <v>144</v>
      </c>
      <c r="J19" s="96" t="s">
        <v>146</v>
      </c>
      <c r="K19" s="97" t="s">
        <v>82</v>
      </c>
      <c r="L19" s="98" t="s">
        <v>82</v>
      </c>
      <c r="M19" s="98" t="s">
        <v>82</v>
      </c>
      <c r="N19" s="99" t="s">
        <v>82</v>
      </c>
      <c r="O19" s="98" t="s">
        <v>82</v>
      </c>
      <c r="P19" s="98" t="s">
        <v>82</v>
      </c>
      <c r="Q19" s="273" t="s">
        <v>82</v>
      </c>
      <c r="R19" s="64"/>
      <c r="S19" s="58"/>
      <c r="T19" s="58"/>
      <c r="U19" s="58"/>
    </row>
    <row r="20" spans="2:21" x14ac:dyDescent="0.3">
      <c r="B20" s="63"/>
      <c r="C20" s="92"/>
      <c r="D20" s="84"/>
      <c r="E20" s="112"/>
      <c r="F20" s="112"/>
      <c r="G20" s="112"/>
      <c r="H20" s="112"/>
      <c r="I20" s="86"/>
      <c r="J20" s="96"/>
      <c r="K20" s="97"/>
      <c r="L20" s="98"/>
      <c r="M20" s="98"/>
      <c r="N20" s="99"/>
      <c r="O20" s="98"/>
      <c r="P20" s="98"/>
      <c r="Q20" s="273"/>
      <c r="R20" s="64"/>
      <c r="S20" s="58"/>
      <c r="T20" s="58"/>
      <c r="U20" s="58"/>
    </row>
    <row r="21" spans="2:21" x14ac:dyDescent="0.3">
      <c r="B21" s="63"/>
      <c r="C21" s="92"/>
      <c r="D21" s="84" t="s">
        <v>147</v>
      </c>
      <c r="E21" s="113"/>
      <c r="F21" s="112"/>
      <c r="G21" s="112"/>
      <c r="H21" s="112"/>
      <c r="I21" s="86"/>
      <c r="J21" s="114"/>
      <c r="K21" s="278"/>
      <c r="L21" s="279"/>
      <c r="M21" s="280"/>
      <c r="N21" s="281"/>
      <c r="O21" s="279"/>
      <c r="P21" s="279"/>
      <c r="Q21" s="282"/>
      <c r="R21" s="64"/>
      <c r="S21" s="58"/>
      <c r="T21" s="58"/>
      <c r="U21" s="58"/>
    </row>
    <row r="22" spans="2:21" x14ac:dyDescent="0.3">
      <c r="B22" s="63"/>
      <c r="C22" s="92"/>
      <c r="D22" s="115"/>
      <c r="E22" s="116" t="s">
        <v>148</v>
      </c>
      <c r="F22" s="117"/>
      <c r="G22" s="117"/>
      <c r="H22" s="117"/>
      <c r="I22" s="105" t="s">
        <v>144</v>
      </c>
      <c r="J22" s="96" t="s">
        <v>149</v>
      </c>
      <c r="K22" s="97" t="s">
        <v>82</v>
      </c>
      <c r="L22" s="98" t="s">
        <v>82</v>
      </c>
      <c r="M22" s="98" t="s">
        <v>82</v>
      </c>
      <c r="N22" s="99" t="s">
        <v>82</v>
      </c>
      <c r="O22" s="98" t="s">
        <v>82</v>
      </c>
      <c r="P22" s="98" t="s">
        <v>82</v>
      </c>
      <c r="Q22" s="273" t="s">
        <v>82</v>
      </c>
      <c r="R22" s="64"/>
      <c r="S22" s="58"/>
      <c r="T22" s="58"/>
      <c r="U22" s="58"/>
    </row>
    <row r="23" spans="2:21" x14ac:dyDescent="0.3">
      <c r="B23" s="63"/>
      <c r="C23" s="92"/>
      <c r="D23" s="115"/>
      <c r="E23" s="116" t="s">
        <v>150</v>
      </c>
      <c r="F23" s="117"/>
      <c r="G23" s="117"/>
      <c r="H23" s="117"/>
      <c r="I23" s="105" t="s">
        <v>144</v>
      </c>
      <c r="J23" s="96" t="s">
        <v>151</v>
      </c>
      <c r="K23" s="97" t="s">
        <v>82</v>
      </c>
      <c r="L23" s="98" t="s">
        <v>82</v>
      </c>
      <c r="M23" s="98" t="s">
        <v>82</v>
      </c>
      <c r="N23" s="99" t="s">
        <v>82</v>
      </c>
      <c r="O23" s="98" t="s">
        <v>82</v>
      </c>
      <c r="P23" s="98" t="s">
        <v>82</v>
      </c>
      <c r="Q23" s="273" t="s">
        <v>82</v>
      </c>
      <c r="R23" s="64"/>
      <c r="S23" s="58"/>
      <c r="T23" s="58"/>
      <c r="U23" s="58"/>
    </row>
    <row r="24" spans="2:21" ht="15.75" thickBot="1" x14ac:dyDescent="0.35">
      <c r="B24" s="63"/>
      <c r="C24" s="92"/>
      <c r="D24" s="115"/>
      <c r="E24" s="116" t="s">
        <v>152</v>
      </c>
      <c r="F24" s="117"/>
      <c r="G24" s="117"/>
      <c r="H24" s="117"/>
      <c r="I24" s="105" t="s">
        <v>144</v>
      </c>
      <c r="J24" s="118" t="s">
        <v>153</v>
      </c>
      <c r="K24" s="283" t="s">
        <v>82</v>
      </c>
      <c r="L24" s="284" t="s">
        <v>82</v>
      </c>
      <c r="M24" s="284" t="s">
        <v>82</v>
      </c>
      <c r="N24" s="285" t="s">
        <v>82</v>
      </c>
      <c r="O24" s="284" t="s">
        <v>82</v>
      </c>
      <c r="P24" s="284" t="s">
        <v>82</v>
      </c>
      <c r="Q24" s="286" t="s">
        <v>82</v>
      </c>
      <c r="R24" s="64"/>
      <c r="S24" s="58"/>
      <c r="T24" s="58"/>
      <c r="U24" s="58"/>
    </row>
    <row r="25" spans="2:21" ht="15.75" thickBot="1" x14ac:dyDescent="0.35">
      <c r="B25" s="63"/>
      <c r="C25" s="92"/>
      <c r="D25" s="115"/>
      <c r="E25" s="86"/>
      <c r="F25" s="68"/>
      <c r="G25" s="68"/>
      <c r="H25" s="68"/>
      <c r="I25" s="86"/>
      <c r="J25" s="119"/>
      <c r="K25" s="287"/>
      <c r="L25" s="287"/>
      <c r="M25" s="287"/>
      <c r="N25" s="287"/>
      <c r="O25" s="287"/>
      <c r="P25" s="287"/>
      <c r="Q25" s="288"/>
      <c r="R25" s="64"/>
      <c r="S25" s="58"/>
      <c r="T25" s="58"/>
      <c r="U25" s="58"/>
    </row>
    <row r="26" spans="2:21" ht="15.75" thickBot="1" x14ac:dyDescent="0.35">
      <c r="B26" s="63"/>
      <c r="C26" s="92"/>
      <c r="D26" s="84" t="s">
        <v>154</v>
      </c>
      <c r="E26" s="112"/>
      <c r="F26" s="84"/>
      <c r="G26" s="84"/>
      <c r="H26" s="121"/>
      <c r="I26" s="95" t="s">
        <v>144</v>
      </c>
      <c r="J26" s="122" t="s">
        <v>155</v>
      </c>
      <c r="K26" s="289" t="s">
        <v>82</v>
      </c>
      <c r="L26" s="287" t="s">
        <v>82</v>
      </c>
      <c r="M26" s="287" t="s">
        <v>82</v>
      </c>
      <c r="N26" s="287" t="s">
        <v>82</v>
      </c>
      <c r="O26" s="289" t="s">
        <v>82</v>
      </c>
      <c r="P26" s="288" t="s">
        <v>82</v>
      </c>
      <c r="Q26" s="290" t="s">
        <v>82</v>
      </c>
      <c r="R26" s="64"/>
      <c r="S26" s="58"/>
      <c r="T26" s="58"/>
      <c r="U26" s="58"/>
    </row>
    <row r="27" spans="2:21" ht="15.75" thickBot="1" x14ac:dyDescent="0.35">
      <c r="B27" s="63"/>
      <c r="C27" s="124"/>
      <c r="D27" s="125"/>
      <c r="E27" s="126"/>
      <c r="F27" s="125"/>
      <c r="G27" s="125"/>
      <c r="H27" s="125"/>
      <c r="I27" s="127"/>
      <c r="J27" s="119"/>
      <c r="K27" s="120"/>
      <c r="L27" s="120"/>
      <c r="M27" s="120"/>
      <c r="N27" s="120"/>
      <c r="O27" s="120"/>
      <c r="P27" s="120"/>
      <c r="Q27" s="123"/>
      <c r="R27" s="64"/>
      <c r="S27" s="58"/>
      <c r="T27" s="58"/>
      <c r="U27" s="58"/>
    </row>
    <row r="28" spans="2:21" x14ac:dyDescent="0.3">
      <c r="B28" s="128"/>
      <c r="C28" s="129"/>
      <c r="D28" s="130"/>
      <c r="E28" s="130"/>
      <c r="F28" s="130"/>
      <c r="G28" s="130"/>
      <c r="H28" s="130"/>
      <c r="I28" s="131"/>
      <c r="J28" s="131"/>
      <c r="K28" s="130"/>
      <c r="L28" s="130"/>
      <c r="M28" s="130"/>
      <c r="N28" s="130"/>
      <c r="O28" s="130"/>
      <c r="P28" s="130"/>
      <c r="Q28" s="130"/>
      <c r="R28" s="132"/>
      <c r="S28" s="58"/>
      <c r="T28" s="58"/>
      <c r="U28" s="58"/>
    </row>
    <row r="29" spans="2:21" x14ac:dyDescent="0.3">
      <c r="C29" s="58"/>
      <c r="D29" s="58"/>
      <c r="E29" s="58"/>
      <c r="F29" s="58"/>
      <c r="G29" s="58"/>
      <c r="H29" s="58"/>
      <c r="I29" s="59"/>
      <c r="J29" s="59"/>
      <c r="K29" s="58"/>
      <c r="L29" s="58"/>
      <c r="M29" s="58"/>
      <c r="N29" s="58"/>
      <c r="O29" s="58"/>
      <c r="P29" s="58"/>
      <c r="Q29" s="58"/>
      <c r="R29" s="58"/>
      <c r="S29" s="58"/>
      <c r="T29" s="58"/>
      <c r="U29" s="58"/>
    </row>
    <row r="30" spans="2:21" x14ac:dyDescent="0.3">
      <c r="B30" s="133"/>
      <c r="C30" s="134"/>
      <c r="D30" s="345" t="s">
        <v>156</v>
      </c>
      <c r="E30" s="345"/>
      <c r="F30" s="345"/>
      <c r="G30" s="345"/>
      <c r="H30" s="345"/>
      <c r="I30" s="345"/>
      <c r="J30" s="135"/>
      <c r="K30" s="135"/>
      <c r="L30" s="135"/>
      <c r="M30" s="136"/>
      <c r="N30" s="136"/>
      <c r="O30" s="136"/>
      <c r="P30" s="134"/>
      <c r="Q30" s="137"/>
      <c r="R30" s="138"/>
    </row>
    <row r="31" spans="2:21" x14ac:dyDescent="0.3">
      <c r="B31" s="139"/>
      <c r="C31" s="68"/>
      <c r="D31" s="140"/>
      <c r="E31" s="140"/>
      <c r="F31" s="140"/>
      <c r="G31" s="140"/>
      <c r="H31" s="140"/>
      <c r="I31" s="140"/>
      <c r="J31" s="140"/>
      <c r="K31" s="140"/>
      <c r="L31" s="140"/>
      <c r="M31" s="141"/>
      <c r="N31" s="141"/>
      <c r="O31" s="141"/>
      <c r="P31" s="68"/>
      <c r="Q31" s="108"/>
      <c r="R31" s="111"/>
    </row>
    <row r="32" spans="2:21" x14ac:dyDescent="0.3">
      <c r="B32" s="139"/>
      <c r="C32" s="68"/>
      <c r="D32" s="68"/>
      <c r="E32" s="68"/>
      <c r="F32" s="68"/>
      <c r="G32" s="68"/>
      <c r="H32" s="68"/>
      <c r="I32" s="68"/>
      <c r="J32" s="68"/>
      <c r="K32" s="68"/>
      <c r="L32" s="141"/>
      <c r="M32" s="141"/>
      <c r="N32" s="141"/>
      <c r="O32" s="141"/>
      <c r="P32" s="68"/>
      <c r="Q32" s="108"/>
      <c r="R32" s="111"/>
    </row>
    <row r="33" spans="2:18" x14ac:dyDescent="0.3">
      <c r="B33" s="139"/>
      <c r="C33" s="68"/>
      <c r="D33" s="68"/>
      <c r="E33" s="68"/>
      <c r="F33" s="68"/>
      <c r="G33" s="68"/>
      <c r="H33" s="68"/>
      <c r="I33" s="68"/>
      <c r="J33" s="68"/>
      <c r="K33" s="68"/>
      <c r="L33" s="141"/>
      <c r="M33" s="141"/>
      <c r="N33" s="141"/>
      <c r="O33" s="141"/>
      <c r="P33" s="68"/>
      <c r="Q33" s="108"/>
      <c r="R33" s="111"/>
    </row>
    <row r="34" spans="2:18" ht="15.75" x14ac:dyDescent="0.3">
      <c r="B34" s="142"/>
      <c r="C34" s="143"/>
      <c r="D34" s="143"/>
      <c r="E34" s="143"/>
      <c r="F34" s="143"/>
      <c r="G34" s="143"/>
      <c r="H34" s="143"/>
      <c r="I34" s="143"/>
      <c r="J34" s="143"/>
      <c r="K34" s="143"/>
      <c r="L34" s="144"/>
      <c r="M34" s="144"/>
      <c r="N34" s="144"/>
      <c r="O34" s="144"/>
      <c r="P34" s="143"/>
      <c r="Q34" s="108"/>
      <c r="R34" s="111"/>
    </row>
    <row r="35" spans="2:18" ht="15.75" x14ac:dyDescent="0.3">
      <c r="B35" s="142"/>
      <c r="C35" s="143"/>
      <c r="D35" s="143"/>
      <c r="E35" s="143"/>
      <c r="F35" s="143"/>
      <c r="G35" s="143"/>
      <c r="H35" s="143"/>
      <c r="I35" s="143"/>
      <c r="J35" s="143"/>
      <c r="K35" s="143"/>
      <c r="L35" s="144"/>
      <c r="M35" s="144"/>
      <c r="N35" s="144"/>
      <c r="O35" s="144"/>
      <c r="P35" s="143"/>
      <c r="Q35" s="108"/>
      <c r="R35" s="111"/>
    </row>
    <row r="36" spans="2:18" ht="15.75" x14ac:dyDescent="0.3">
      <c r="B36" s="145"/>
      <c r="C36" s="146"/>
      <c r="D36" s="146"/>
      <c r="E36" s="146"/>
      <c r="F36" s="146"/>
      <c r="G36" s="146"/>
      <c r="H36" s="146"/>
      <c r="I36" s="146"/>
      <c r="J36" s="146"/>
      <c r="K36" s="146"/>
      <c r="L36" s="147"/>
      <c r="M36" s="147"/>
      <c r="N36" s="147"/>
      <c r="O36" s="147"/>
      <c r="P36" s="146"/>
      <c r="Q36" s="148"/>
      <c r="R36" s="149"/>
    </row>
  </sheetData>
  <mergeCells count="16">
    <mergeCell ref="C11:I11"/>
    <mergeCell ref="C12:I12"/>
    <mergeCell ref="K12:N12"/>
    <mergeCell ref="O12:P12"/>
    <mergeCell ref="D30:I30"/>
    <mergeCell ref="J10:J13"/>
    <mergeCell ref="K10:N10"/>
    <mergeCell ref="C13:I13"/>
    <mergeCell ref="O6:Q6"/>
    <mergeCell ref="C8:F8"/>
    <mergeCell ref="G8:H8"/>
    <mergeCell ref="C9:I9"/>
    <mergeCell ref="O10:P10"/>
    <mergeCell ref="C6:J6"/>
    <mergeCell ref="K6:N6"/>
    <mergeCell ref="C10:I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election activeCell="U21" sqref="U2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2.28515625" customWidth="1"/>
    <col min="9" max="9" width="13.7109375" style="150" customWidth="1"/>
    <col min="10" max="10" width="9.7109375" style="150" customWidth="1"/>
    <col min="11" max="16" width="15.7109375" customWidth="1"/>
    <col min="17" max="17" width="13.7109375" customWidth="1"/>
    <col min="18" max="18" width="1.7109375" customWidth="1"/>
    <col min="19" max="19" width="2.7109375" customWidth="1"/>
  </cols>
  <sheetData>
    <row r="1" spans="1:21" s="182" customFormat="1" ht="29.45" customHeight="1" x14ac:dyDescent="0.2">
      <c r="L1" s="183"/>
      <c r="M1" s="183"/>
      <c r="N1" s="183"/>
      <c r="O1" s="183"/>
    </row>
    <row r="2" spans="1:21" s="4" customFormat="1" ht="29.45" customHeight="1" x14ac:dyDescent="0.3">
      <c r="A2" s="29" t="str">
        <f>TAB00!B45&amp;" : "&amp;TAB00!C45</f>
        <v>TAB4.3 : Tarifs de prélèvement 2021</v>
      </c>
      <c r="B2" s="26"/>
      <c r="C2" s="26"/>
      <c r="D2" s="26"/>
      <c r="E2" s="26"/>
      <c r="F2" s="26"/>
      <c r="G2" s="26"/>
      <c r="H2" s="26"/>
      <c r="I2" s="26"/>
      <c r="J2" s="26"/>
      <c r="K2" s="26"/>
      <c r="L2" s="26"/>
      <c r="M2" s="26"/>
      <c r="N2" s="26"/>
      <c r="O2" s="26"/>
      <c r="P2" s="26"/>
      <c r="Q2" s="26"/>
      <c r="R2" s="26"/>
    </row>
    <row r="3" spans="1:21" s="182" customFormat="1" ht="14.25" x14ac:dyDescent="0.2">
      <c r="L3" s="183"/>
      <c r="M3" s="183"/>
      <c r="N3" s="183"/>
      <c r="O3" s="183"/>
    </row>
    <row r="4" spans="1:21" s="182" customFormat="1" ht="14.25" customHeight="1" x14ac:dyDescent="0.2">
      <c r="L4" s="183"/>
      <c r="M4" s="183"/>
      <c r="N4" s="183"/>
      <c r="O4" s="183"/>
    </row>
    <row r="5" spans="1:21" s="182" customFormat="1" ht="8.25" customHeight="1" x14ac:dyDescent="0.2">
      <c r="B5" s="151"/>
      <c r="C5" s="60"/>
      <c r="D5" s="60"/>
      <c r="E5" s="60"/>
      <c r="F5" s="60"/>
      <c r="G5" s="60"/>
      <c r="H5" s="60"/>
      <c r="I5" s="60"/>
      <c r="J5" s="60"/>
      <c r="K5" s="60"/>
      <c r="L5" s="184"/>
      <c r="M5" s="184"/>
      <c r="N5" s="184"/>
      <c r="O5" s="184"/>
      <c r="P5" s="184"/>
      <c r="Q5" s="184"/>
      <c r="R5" s="62"/>
      <c r="S5" s="58"/>
      <c r="T5" s="58"/>
    </row>
    <row r="6" spans="1:21" ht="16.5" x14ac:dyDescent="0.3">
      <c r="B6" s="63"/>
      <c r="C6" s="360" t="s">
        <v>132</v>
      </c>
      <c r="D6" s="360"/>
      <c r="E6" s="360"/>
      <c r="F6" s="360"/>
      <c r="G6" s="360"/>
      <c r="H6" s="360"/>
      <c r="I6" s="360"/>
      <c r="J6" s="360"/>
      <c r="K6" s="361" t="s">
        <v>133</v>
      </c>
      <c r="L6" s="361"/>
      <c r="M6" s="361"/>
      <c r="N6" s="361"/>
      <c r="O6" s="346" t="str">
        <f>IF(TAB00!E11=0,"# Nom du GRD",TAB00!E11)</f>
        <v># Nom du GRD</v>
      </c>
      <c r="P6" s="346"/>
      <c r="Q6" s="346"/>
      <c r="R6" s="64"/>
      <c r="S6" s="58"/>
      <c r="T6" s="58"/>
      <c r="U6" s="58"/>
    </row>
    <row r="7" spans="1:21" s="185" customFormat="1" ht="5.0999999999999996" customHeight="1" x14ac:dyDescent="0.25">
      <c r="B7" s="186"/>
      <c r="C7" s="65"/>
      <c r="D7" s="66"/>
      <c r="E7" s="65"/>
      <c r="F7" s="65"/>
      <c r="G7" s="65"/>
      <c r="H7" s="65"/>
      <c r="I7" s="65"/>
      <c r="J7" s="65"/>
      <c r="K7" s="65"/>
      <c r="L7" s="67"/>
      <c r="M7" s="67"/>
      <c r="N7" s="67"/>
      <c r="O7" s="67"/>
      <c r="P7" s="67"/>
      <c r="Q7" s="67"/>
      <c r="R7" s="187"/>
      <c r="S7" s="188"/>
      <c r="T7" s="188"/>
    </row>
    <row r="8" spans="1:21" s="185" customFormat="1" ht="15" customHeight="1" x14ac:dyDescent="0.2">
      <c r="B8" s="186"/>
      <c r="C8" s="362" t="s">
        <v>134</v>
      </c>
      <c r="D8" s="362"/>
      <c r="E8" s="362"/>
      <c r="F8" s="362"/>
      <c r="G8" s="363" t="str">
        <f>"du 01.01.20"&amp;RIGHT(A2,2)&amp;" au 31.12.20"&amp;RIGHT(A2,2)</f>
        <v>du 01.01.2021 au 31.12.2021</v>
      </c>
      <c r="H8" s="363"/>
      <c r="I8" s="69"/>
      <c r="J8" s="65"/>
      <c r="K8" s="65"/>
      <c r="L8" s="67"/>
      <c r="M8" s="67"/>
      <c r="N8" s="67"/>
      <c r="O8" s="67"/>
      <c r="P8" s="67"/>
      <c r="Q8" s="67"/>
      <c r="R8" s="187"/>
      <c r="S8" s="188"/>
      <c r="T8" s="188"/>
    </row>
    <row r="9" spans="1:21" ht="15.75" thickBot="1" x14ac:dyDescent="0.35">
      <c r="B9" s="63"/>
      <c r="C9" s="358"/>
      <c r="D9" s="358"/>
      <c r="E9" s="358"/>
      <c r="F9" s="358"/>
      <c r="G9" s="358"/>
      <c r="H9" s="358"/>
      <c r="I9" s="358"/>
      <c r="J9" s="70"/>
      <c r="K9" s="71"/>
      <c r="L9" s="71"/>
      <c r="M9" s="71"/>
      <c r="N9" s="71"/>
      <c r="O9" s="71"/>
      <c r="P9" s="71"/>
      <c r="Q9" s="68"/>
      <c r="R9" s="64"/>
      <c r="S9" s="58"/>
      <c r="T9" s="58"/>
      <c r="U9" s="58"/>
    </row>
    <row r="10" spans="1:21" x14ac:dyDescent="0.3">
      <c r="B10" s="63"/>
      <c r="C10" s="347"/>
      <c r="D10" s="348"/>
      <c r="E10" s="348"/>
      <c r="F10" s="348"/>
      <c r="G10" s="348"/>
      <c r="H10" s="348"/>
      <c r="I10" s="348"/>
      <c r="J10" s="349" t="s">
        <v>135</v>
      </c>
      <c r="K10" s="352" t="s">
        <v>136</v>
      </c>
      <c r="L10" s="353"/>
      <c r="M10" s="353"/>
      <c r="N10" s="353"/>
      <c r="O10" s="352" t="s">
        <v>137</v>
      </c>
      <c r="P10" s="354"/>
      <c r="Q10" s="72"/>
      <c r="R10" s="64"/>
      <c r="S10" s="58"/>
      <c r="T10" s="58"/>
      <c r="U10" s="58"/>
    </row>
    <row r="11" spans="1:21" x14ac:dyDescent="0.3">
      <c r="B11" s="63"/>
      <c r="C11" s="355"/>
      <c r="D11" s="356"/>
      <c r="E11" s="356"/>
      <c r="F11" s="356"/>
      <c r="G11" s="356"/>
      <c r="H11" s="356"/>
      <c r="I11" s="356"/>
      <c r="J11" s="350"/>
      <c r="K11" s="73" t="s">
        <v>50</v>
      </c>
      <c r="L11" s="70" t="s">
        <v>51</v>
      </c>
      <c r="M11" s="70" t="s">
        <v>52</v>
      </c>
      <c r="N11" s="70" t="s">
        <v>53</v>
      </c>
      <c r="O11" s="74" t="s">
        <v>54</v>
      </c>
      <c r="P11" s="75" t="s">
        <v>55</v>
      </c>
      <c r="Q11" s="76" t="s">
        <v>59</v>
      </c>
      <c r="R11" s="64"/>
      <c r="S11" s="58"/>
      <c r="T11" s="58"/>
      <c r="U11" s="58"/>
    </row>
    <row r="12" spans="1:21" x14ac:dyDescent="0.3">
      <c r="B12" s="63"/>
      <c r="C12" s="357"/>
      <c r="D12" s="358"/>
      <c r="E12" s="358"/>
      <c r="F12" s="358"/>
      <c r="G12" s="358"/>
      <c r="H12" s="358"/>
      <c r="I12" s="358"/>
      <c r="J12" s="350"/>
      <c r="K12" s="357" t="s">
        <v>67</v>
      </c>
      <c r="L12" s="358"/>
      <c r="M12" s="358"/>
      <c r="N12" s="358"/>
      <c r="O12" s="357"/>
      <c r="P12" s="359"/>
      <c r="Q12" s="77"/>
      <c r="R12" s="64"/>
      <c r="S12" s="58"/>
      <c r="T12" s="58"/>
      <c r="U12" s="58"/>
    </row>
    <row r="13" spans="1:21" ht="15.75" thickBot="1" x14ac:dyDescent="0.35">
      <c r="B13" s="63"/>
      <c r="C13" s="357"/>
      <c r="D13" s="358"/>
      <c r="E13" s="358"/>
      <c r="F13" s="358"/>
      <c r="G13" s="358"/>
      <c r="H13" s="358"/>
      <c r="I13" s="358"/>
      <c r="J13" s="351"/>
      <c r="K13" s="78" t="s">
        <v>68</v>
      </c>
      <c r="L13" s="79" t="s">
        <v>69</v>
      </c>
      <c r="M13" s="80" t="s">
        <v>70</v>
      </c>
      <c r="N13" s="80" t="s">
        <v>71</v>
      </c>
      <c r="O13" s="78" t="s">
        <v>72</v>
      </c>
      <c r="P13" s="81" t="s">
        <v>73</v>
      </c>
      <c r="Q13" s="82"/>
      <c r="R13" s="64"/>
      <c r="S13" s="58"/>
      <c r="T13" s="58"/>
      <c r="U13" s="58"/>
    </row>
    <row r="14" spans="1:21" x14ac:dyDescent="0.3">
      <c r="B14" s="63"/>
      <c r="C14" s="83"/>
      <c r="D14" s="84" t="s">
        <v>5</v>
      </c>
      <c r="E14" s="84"/>
      <c r="F14" s="84"/>
      <c r="G14" s="85"/>
      <c r="H14" s="85"/>
      <c r="I14" s="86"/>
      <c r="J14" s="87"/>
      <c r="K14" s="87"/>
      <c r="L14" s="88"/>
      <c r="M14" s="267"/>
      <c r="N14" s="268"/>
      <c r="O14" s="267"/>
      <c r="P14" s="88"/>
      <c r="Q14" s="91"/>
      <c r="R14" s="64"/>
      <c r="S14" s="58"/>
      <c r="T14" s="58"/>
      <c r="U14" s="58"/>
    </row>
    <row r="15" spans="1:21" x14ac:dyDescent="0.3">
      <c r="B15" s="63"/>
      <c r="C15" s="92"/>
      <c r="D15" s="68"/>
      <c r="E15" s="93" t="s">
        <v>138</v>
      </c>
      <c r="F15" s="94"/>
      <c r="G15" s="94"/>
      <c r="H15" s="94"/>
      <c r="I15" s="95" t="s">
        <v>139</v>
      </c>
      <c r="J15" s="96" t="s">
        <v>140</v>
      </c>
      <c r="K15" s="97"/>
      <c r="L15" s="98"/>
      <c r="M15" s="98"/>
      <c r="N15" s="99"/>
      <c r="O15" s="98" t="s">
        <v>82</v>
      </c>
      <c r="P15" s="98" t="s">
        <v>82</v>
      </c>
      <c r="Q15" s="101"/>
      <c r="R15" s="64"/>
      <c r="S15" s="58"/>
      <c r="T15" s="58"/>
      <c r="U15" s="58"/>
    </row>
    <row r="16" spans="1:21" x14ac:dyDescent="0.3">
      <c r="B16" s="63"/>
      <c r="C16" s="92"/>
      <c r="D16" s="68"/>
      <c r="E16" s="95" t="s">
        <v>141</v>
      </c>
      <c r="F16" s="94"/>
      <c r="G16" s="94"/>
      <c r="H16" s="94"/>
      <c r="I16" s="95" t="s">
        <v>142</v>
      </c>
      <c r="J16" s="96" t="s">
        <v>140</v>
      </c>
      <c r="K16" s="102" t="s">
        <v>82</v>
      </c>
      <c r="L16" s="100" t="s">
        <v>82</v>
      </c>
      <c r="M16" s="100" t="s">
        <v>82</v>
      </c>
      <c r="N16" s="103" t="s">
        <v>82</v>
      </c>
      <c r="O16" s="100" t="s">
        <v>82</v>
      </c>
      <c r="P16" s="100" t="s">
        <v>82</v>
      </c>
      <c r="Q16" s="104" t="s">
        <v>82</v>
      </c>
      <c r="R16" s="64"/>
      <c r="S16" s="58"/>
      <c r="T16" s="58"/>
      <c r="U16" s="58"/>
    </row>
    <row r="17" spans="2:21" x14ac:dyDescent="0.3">
      <c r="B17" s="63"/>
      <c r="C17" s="92"/>
      <c r="D17" s="68"/>
      <c r="E17" s="105" t="s">
        <v>143</v>
      </c>
      <c r="F17" s="106"/>
      <c r="G17" s="106"/>
      <c r="H17" s="106"/>
      <c r="I17" s="105" t="s">
        <v>144</v>
      </c>
      <c r="J17" s="96" t="s">
        <v>140</v>
      </c>
      <c r="K17" s="97" t="s">
        <v>82</v>
      </c>
      <c r="L17" s="98" t="s">
        <v>82</v>
      </c>
      <c r="M17" s="98" t="s">
        <v>82</v>
      </c>
      <c r="N17" s="99" t="s">
        <v>82</v>
      </c>
      <c r="O17" s="98" t="s">
        <v>82</v>
      </c>
      <c r="P17" s="98" t="s">
        <v>82</v>
      </c>
      <c r="Q17" s="273" t="s">
        <v>82</v>
      </c>
      <c r="R17" s="64"/>
      <c r="S17" s="58"/>
      <c r="T17" s="58"/>
      <c r="U17" s="58"/>
    </row>
    <row r="18" spans="2:21" ht="15.75" x14ac:dyDescent="0.3">
      <c r="B18" s="63"/>
      <c r="C18" s="107"/>
      <c r="D18" s="108"/>
      <c r="E18" s="108"/>
      <c r="F18" s="108"/>
      <c r="G18" s="108"/>
      <c r="H18" s="108"/>
      <c r="I18" s="109"/>
      <c r="J18" s="110"/>
      <c r="K18" s="274"/>
      <c r="L18" s="275"/>
      <c r="M18" s="275"/>
      <c r="N18" s="276"/>
      <c r="O18" s="275"/>
      <c r="P18" s="275"/>
      <c r="Q18" s="277"/>
      <c r="R18" s="111"/>
    </row>
    <row r="19" spans="2:21" x14ac:dyDescent="0.3">
      <c r="B19" s="63"/>
      <c r="C19" s="92"/>
      <c r="D19" s="84" t="s">
        <v>145</v>
      </c>
      <c r="E19" s="94"/>
      <c r="F19" s="94"/>
      <c r="G19" s="94"/>
      <c r="H19" s="94"/>
      <c r="I19" s="95" t="s">
        <v>144</v>
      </c>
      <c r="J19" s="96" t="s">
        <v>146</v>
      </c>
      <c r="K19" s="97" t="s">
        <v>82</v>
      </c>
      <c r="L19" s="98" t="s">
        <v>82</v>
      </c>
      <c r="M19" s="98" t="s">
        <v>82</v>
      </c>
      <c r="N19" s="99" t="s">
        <v>82</v>
      </c>
      <c r="O19" s="98" t="s">
        <v>82</v>
      </c>
      <c r="P19" s="98" t="s">
        <v>82</v>
      </c>
      <c r="Q19" s="273" t="s">
        <v>82</v>
      </c>
      <c r="R19" s="64"/>
      <c r="S19" s="58"/>
      <c r="T19" s="58"/>
      <c r="U19" s="58"/>
    </row>
    <row r="20" spans="2:21" x14ac:dyDescent="0.3">
      <c r="B20" s="63"/>
      <c r="C20" s="92"/>
      <c r="D20" s="84"/>
      <c r="E20" s="112"/>
      <c r="F20" s="112"/>
      <c r="G20" s="112"/>
      <c r="H20" s="112"/>
      <c r="I20" s="86"/>
      <c r="J20" s="96"/>
      <c r="K20" s="97"/>
      <c r="L20" s="98"/>
      <c r="M20" s="98"/>
      <c r="N20" s="99"/>
      <c r="O20" s="98"/>
      <c r="P20" s="98"/>
      <c r="Q20" s="273"/>
      <c r="R20" s="64"/>
      <c r="S20" s="58"/>
      <c r="T20" s="58"/>
      <c r="U20" s="58"/>
    </row>
    <row r="21" spans="2:21" x14ac:dyDescent="0.3">
      <c r="B21" s="63"/>
      <c r="C21" s="92"/>
      <c r="D21" s="84" t="s">
        <v>147</v>
      </c>
      <c r="E21" s="113"/>
      <c r="F21" s="112"/>
      <c r="G21" s="112"/>
      <c r="H21" s="112"/>
      <c r="I21" s="86"/>
      <c r="J21" s="114"/>
      <c r="K21" s="278"/>
      <c r="L21" s="279"/>
      <c r="M21" s="280"/>
      <c r="N21" s="281"/>
      <c r="O21" s="279"/>
      <c r="P21" s="279"/>
      <c r="Q21" s="282"/>
      <c r="R21" s="64"/>
      <c r="S21" s="58"/>
      <c r="T21" s="58"/>
      <c r="U21" s="58"/>
    </row>
    <row r="22" spans="2:21" x14ac:dyDescent="0.3">
      <c r="B22" s="63"/>
      <c r="C22" s="92"/>
      <c r="D22" s="115"/>
      <c r="E22" s="116" t="s">
        <v>148</v>
      </c>
      <c r="F22" s="117"/>
      <c r="G22" s="117"/>
      <c r="H22" s="117"/>
      <c r="I22" s="105" t="s">
        <v>144</v>
      </c>
      <c r="J22" s="96" t="s">
        <v>149</v>
      </c>
      <c r="K22" s="97" t="s">
        <v>82</v>
      </c>
      <c r="L22" s="98" t="s">
        <v>82</v>
      </c>
      <c r="M22" s="98" t="s">
        <v>82</v>
      </c>
      <c r="N22" s="99" t="s">
        <v>82</v>
      </c>
      <c r="O22" s="98" t="s">
        <v>82</v>
      </c>
      <c r="P22" s="98" t="s">
        <v>82</v>
      </c>
      <c r="Q22" s="273" t="s">
        <v>82</v>
      </c>
      <c r="R22" s="64"/>
      <c r="S22" s="58"/>
      <c r="T22" s="58"/>
      <c r="U22" s="58"/>
    </row>
    <row r="23" spans="2:21" x14ac:dyDescent="0.3">
      <c r="B23" s="63"/>
      <c r="C23" s="92"/>
      <c r="D23" s="115"/>
      <c r="E23" s="116" t="s">
        <v>150</v>
      </c>
      <c r="F23" s="117"/>
      <c r="G23" s="117"/>
      <c r="H23" s="117"/>
      <c r="I23" s="105" t="s">
        <v>144</v>
      </c>
      <c r="J23" s="96" t="s">
        <v>151</v>
      </c>
      <c r="K23" s="97" t="s">
        <v>82</v>
      </c>
      <c r="L23" s="98" t="s">
        <v>82</v>
      </c>
      <c r="M23" s="98" t="s">
        <v>82</v>
      </c>
      <c r="N23" s="99" t="s">
        <v>82</v>
      </c>
      <c r="O23" s="98" t="s">
        <v>82</v>
      </c>
      <c r="P23" s="98" t="s">
        <v>82</v>
      </c>
      <c r="Q23" s="273" t="s">
        <v>82</v>
      </c>
      <c r="R23" s="64"/>
      <c r="S23" s="58"/>
      <c r="T23" s="58"/>
      <c r="U23" s="58"/>
    </row>
    <row r="24" spans="2:21" ht="15.75" thickBot="1" x14ac:dyDescent="0.35">
      <c r="B24" s="63"/>
      <c r="C24" s="92"/>
      <c r="D24" s="115"/>
      <c r="E24" s="116" t="s">
        <v>152</v>
      </c>
      <c r="F24" s="117"/>
      <c r="G24" s="117"/>
      <c r="H24" s="117"/>
      <c r="I24" s="105" t="s">
        <v>144</v>
      </c>
      <c r="J24" s="118" t="s">
        <v>153</v>
      </c>
      <c r="K24" s="283" t="s">
        <v>82</v>
      </c>
      <c r="L24" s="284" t="s">
        <v>82</v>
      </c>
      <c r="M24" s="284" t="s">
        <v>82</v>
      </c>
      <c r="N24" s="285" t="s">
        <v>82</v>
      </c>
      <c r="O24" s="284" t="s">
        <v>82</v>
      </c>
      <c r="P24" s="284" t="s">
        <v>82</v>
      </c>
      <c r="Q24" s="286" t="s">
        <v>82</v>
      </c>
      <c r="R24" s="64"/>
      <c r="S24" s="58"/>
      <c r="T24" s="58"/>
      <c r="U24" s="58"/>
    </row>
    <row r="25" spans="2:21" ht="15.75" thickBot="1" x14ac:dyDescent="0.35">
      <c r="B25" s="63"/>
      <c r="C25" s="92"/>
      <c r="D25" s="115"/>
      <c r="E25" s="86"/>
      <c r="F25" s="68"/>
      <c r="G25" s="68"/>
      <c r="H25" s="68"/>
      <c r="I25" s="86"/>
      <c r="J25" s="119"/>
      <c r="K25" s="287"/>
      <c r="L25" s="287"/>
      <c r="M25" s="287"/>
      <c r="N25" s="287"/>
      <c r="O25" s="287"/>
      <c r="P25" s="287"/>
      <c r="Q25" s="288"/>
      <c r="R25" s="64"/>
      <c r="S25" s="58"/>
      <c r="T25" s="58"/>
      <c r="U25" s="58"/>
    </row>
    <row r="26" spans="2:21" ht="15.75" thickBot="1" x14ac:dyDescent="0.35">
      <c r="B26" s="63"/>
      <c r="C26" s="92"/>
      <c r="D26" s="84" t="s">
        <v>154</v>
      </c>
      <c r="E26" s="112"/>
      <c r="F26" s="84"/>
      <c r="G26" s="84"/>
      <c r="H26" s="121"/>
      <c r="I26" s="95" t="s">
        <v>144</v>
      </c>
      <c r="J26" s="122" t="s">
        <v>155</v>
      </c>
      <c r="K26" s="289" t="s">
        <v>82</v>
      </c>
      <c r="L26" s="287" t="s">
        <v>82</v>
      </c>
      <c r="M26" s="287" t="s">
        <v>82</v>
      </c>
      <c r="N26" s="287" t="s">
        <v>82</v>
      </c>
      <c r="O26" s="289" t="s">
        <v>82</v>
      </c>
      <c r="P26" s="288" t="s">
        <v>82</v>
      </c>
      <c r="Q26" s="290" t="s">
        <v>82</v>
      </c>
      <c r="R26" s="64"/>
      <c r="S26" s="58"/>
      <c r="T26" s="58"/>
      <c r="U26" s="58"/>
    </row>
    <row r="27" spans="2:21" ht="15.75" thickBot="1" x14ac:dyDescent="0.35">
      <c r="B27" s="63"/>
      <c r="C27" s="124"/>
      <c r="D27" s="125"/>
      <c r="E27" s="126"/>
      <c r="F27" s="125"/>
      <c r="G27" s="125"/>
      <c r="H27" s="125"/>
      <c r="I27" s="127"/>
      <c r="J27" s="119"/>
      <c r="K27" s="120"/>
      <c r="L27" s="120"/>
      <c r="M27" s="120"/>
      <c r="N27" s="120"/>
      <c r="O27" s="120"/>
      <c r="P27" s="120"/>
      <c r="Q27" s="123"/>
      <c r="R27" s="64"/>
      <c r="S27" s="58"/>
      <c r="T27" s="58"/>
      <c r="U27" s="58"/>
    </row>
    <row r="28" spans="2:21" x14ac:dyDescent="0.3">
      <c r="B28" s="128"/>
      <c r="C28" s="129"/>
      <c r="D28" s="130"/>
      <c r="E28" s="130"/>
      <c r="F28" s="130"/>
      <c r="G28" s="130"/>
      <c r="H28" s="130"/>
      <c r="I28" s="131"/>
      <c r="J28" s="131"/>
      <c r="K28" s="130"/>
      <c r="L28" s="130"/>
      <c r="M28" s="130"/>
      <c r="N28" s="130"/>
      <c r="O28" s="130"/>
      <c r="P28" s="130"/>
      <c r="Q28" s="130"/>
      <c r="R28" s="132"/>
      <c r="S28" s="58"/>
      <c r="T28" s="58"/>
      <c r="U28" s="58"/>
    </row>
    <row r="29" spans="2:21" x14ac:dyDescent="0.3">
      <c r="C29" s="58"/>
      <c r="D29" s="58"/>
      <c r="E29" s="58"/>
      <c r="F29" s="58"/>
      <c r="G29" s="58"/>
      <c r="H29" s="58"/>
      <c r="I29" s="59"/>
      <c r="J29" s="59"/>
      <c r="K29" s="58"/>
      <c r="L29" s="58"/>
      <c r="M29" s="58"/>
      <c r="N29" s="58"/>
      <c r="O29" s="58"/>
      <c r="P29" s="58"/>
      <c r="Q29" s="58"/>
      <c r="R29" s="58"/>
      <c r="S29" s="58"/>
      <c r="T29" s="58"/>
      <c r="U29" s="58"/>
    </row>
    <row r="30" spans="2:21" x14ac:dyDescent="0.3">
      <c r="B30" s="133"/>
      <c r="C30" s="134"/>
      <c r="D30" s="345" t="s">
        <v>156</v>
      </c>
      <c r="E30" s="345"/>
      <c r="F30" s="345"/>
      <c r="G30" s="345"/>
      <c r="H30" s="345"/>
      <c r="I30" s="345"/>
      <c r="J30" s="135"/>
      <c r="K30" s="135"/>
      <c r="L30" s="135"/>
      <c r="M30" s="136"/>
      <c r="N30" s="136"/>
      <c r="O30" s="136"/>
      <c r="P30" s="134"/>
      <c r="Q30" s="137"/>
      <c r="R30" s="138"/>
    </row>
    <row r="31" spans="2:21" x14ac:dyDescent="0.3">
      <c r="B31" s="139"/>
      <c r="C31" s="68"/>
      <c r="D31" s="140"/>
      <c r="E31" s="140"/>
      <c r="F31" s="140"/>
      <c r="G31" s="140"/>
      <c r="H31" s="140"/>
      <c r="I31" s="140"/>
      <c r="J31" s="140"/>
      <c r="K31" s="140"/>
      <c r="L31" s="140"/>
      <c r="M31" s="141"/>
      <c r="N31" s="141"/>
      <c r="O31" s="141"/>
      <c r="P31" s="68"/>
      <c r="Q31" s="108"/>
      <c r="R31" s="111"/>
    </row>
    <row r="32" spans="2:21" x14ac:dyDescent="0.3">
      <c r="B32" s="139"/>
      <c r="C32" s="68"/>
      <c r="D32" s="68"/>
      <c r="E32" s="68"/>
      <c r="F32" s="68"/>
      <c r="G32" s="68"/>
      <c r="H32" s="68"/>
      <c r="I32" s="68"/>
      <c r="J32" s="68"/>
      <c r="K32" s="68"/>
      <c r="L32" s="141"/>
      <c r="M32" s="141"/>
      <c r="N32" s="141"/>
      <c r="O32" s="141"/>
      <c r="P32" s="68"/>
      <c r="Q32" s="108"/>
      <c r="R32" s="111"/>
    </row>
    <row r="33" spans="2:18" x14ac:dyDescent="0.3">
      <c r="B33" s="139"/>
      <c r="C33" s="68"/>
      <c r="D33" s="68"/>
      <c r="E33" s="68"/>
      <c r="F33" s="68"/>
      <c r="G33" s="68"/>
      <c r="H33" s="68"/>
      <c r="I33" s="68"/>
      <c r="J33" s="68"/>
      <c r="K33" s="68"/>
      <c r="L33" s="141"/>
      <c r="M33" s="141"/>
      <c r="N33" s="141"/>
      <c r="O33" s="141"/>
      <c r="P33" s="68"/>
      <c r="Q33" s="108"/>
      <c r="R33" s="111"/>
    </row>
    <row r="34" spans="2:18" ht="15.75" x14ac:dyDescent="0.3">
      <c r="B34" s="142"/>
      <c r="C34" s="143"/>
      <c r="D34" s="143"/>
      <c r="E34" s="143"/>
      <c r="F34" s="143"/>
      <c r="G34" s="143"/>
      <c r="H34" s="143"/>
      <c r="I34" s="143"/>
      <c r="J34" s="143"/>
      <c r="K34" s="143"/>
      <c r="L34" s="144"/>
      <c r="M34" s="144"/>
      <c r="N34" s="144"/>
      <c r="O34" s="144"/>
      <c r="P34" s="143"/>
      <c r="Q34" s="108"/>
      <c r="R34" s="111"/>
    </row>
    <row r="35" spans="2:18" ht="15.75" x14ac:dyDescent="0.3">
      <c r="B35" s="142"/>
      <c r="C35" s="143"/>
      <c r="D35" s="143"/>
      <c r="E35" s="143"/>
      <c r="F35" s="143"/>
      <c r="G35" s="143"/>
      <c r="H35" s="143"/>
      <c r="I35" s="143"/>
      <c r="J35" s="143"/>
      <c r="K35" s="143"/>
      <c r="L35" s="144"/>
      <c r="M35" s="144"/>
      <c r="N35" s="144"/>
      <c r="O35" s="144"/>
      <c r="P35" s="143"/>
      <c r="Q35" s="108"/>
      <c r="R35" s="111"/>
    </row>
    <row r="36" spans="2:18" ht="15.75" x14ac:dyDescent="0.3">
      <c r="B36" s="145"/>
      <c r="C36" s="146"/>
      <c r="D36" s="146"/>
      <c r="E36" s="146"/>
      <c r="F36" s="146"/>
      <c r="G36" s="146"/>
      <c r="H36" s="146"/>
      <c r="I36" s="146"/>
      <c r="J36" s="146"/>
      <c r="K36" s="146"/>
      <c r="L36" s="147"/>
      <c r="M36" s="147"/>
      <c r="N36" s="147"/>
      <c r="O36" s="147"/>
      <c r="P36" s="146"/>
      <c r="Q36" s="148"/>
      <c r="R36" s="149"/>
    </row>
  </sheetData>
  <mergeCells count="16">
    <mergeCell ref="C11:I11"/>
    <mergeCell ref="C12:I12"/>
    <mergeCell ref="K12:N12"/>
    <mergeCell ref="O12:P12"/>
    <mergeCell ref="D30:I30"/>
    <mergeCell ref="J10:J13"/>
    <mergeCell ref="K10:N10"/>
    <mergeCell ref="C13:I13"/>
    <mergeCell ref="O6:Q6"/>
    <mergeCell ref="C8:F8"/>
    <mergeCell ref="G8:H8"/>
    <mergeCell ref="C9:I9"/>
    <mergeCell ref="O10:P10"/>
    <mergeCell ref="C6:J6"/>
    <mergeCell ref="K6:N6"/>
    <mergeCell ref="C10:I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election activeCell="U25" sqref="U25"/>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2.28515625" customWidth="1"/>
    <col min="9" max="9" width="13.7109375" style="150" customWidth="1"/>
    <col min="10" max="10" width="9.7109375" style="150" customWidth="1"/>
    <col min="11" max="16" width="15.7109375" customWidth="1"/>
    <col min="17" max="17" width="13.7109375" customWidth="1"/>
    <col min="18" max="18" width="1.7109375" customWidth="1"/>
    <col min="19" max="19" width="2.7109375" customWidth="1"/>
  </cols>
  <sheetData>
    <row r="1" spans="1:21" s="182" customFormat="1" ht="29.45" customHeight="1" x14ac:dyDescent="0.2">
      <c r="L1" s="183"/>
      <c r="M1" s="183"/>
      <c r="N1" s="183"/>
      <c r="O1" s="183"/>
    </row>
    <row r="2" spans="1:21" s="4" customFormat="1" ht="29.45" customHeight="1" x14ac:dyDescent="0.3">
      <c r="A2" s="29" t="str">
        <f>TAB00!B46&amp;" : "&amp;TAB00!C46</f>
        <v>TAB4.4 : Tarifs de prélèvement 2022</v>
      </c>
      <c r="B2" s="26"/>
      <c r="C2" s="26"/>
      <c r="D2" s="26"/>
      <c r="E2" s="26"/>
      <c r="F2" s="26"/>
      <c r="G2" s="26"/>
      <c r="H2" s="26"/>
      <c r="I2" s="26"/>
      <c r="J2" s="26"/>
      <c r="K2" s="26"/>
      <c r="L2" s="26"/>
      <c r="M2" s="26"/>
      <c r="N2" s="26"/>
      <c r="O2" s="26"/>
      <c r="P2" s="26"/>
      <c r="Q2" s="26"/>
      <c r="R2" s="26"/>
    </row>
    <row r="3" spans="1:21" s="182" customFormat="1" ht="14.25" x14ac:dyDescent="0.2">
      <c r="L3" s="183"/>
      <c r="M3" s="183"/>
      <c r="N3" s="183"/>
      <c r="O3" s="183"/>
    </row>
    <row r="4" spans="1:21" s="182" customFormat="1" ht="14.25" customHeight="1" x14ac:dyDescent="0.2">
      <c r="L4" s="183"/>
      <c r="M4" s="183"/>
      <c r="N4" s="183"/>
      <c r="O4" s="183"/>
    </row>
    <row r="5" spans="1:21" s="182" customFormat="1" ht="8.25" customHeight="1" x14ac:dyDescent="0.2">
      <c r="B5" s="151"/>
      <c r="C5" s="60"/>
      <c r="D5" s="60"/>
      <c r="E5" s="60"/>
      <c r="F5" s="60"/>
      <c r="G5" s="60"/>
      <c r="H5" s="60"/>
      <c r="I5" s="60"/>
      <c r="J5" s="60"/>
      <c r="K5" s="60"/>
      <c r="L5" s="184"/>
      <c r="M5" s="184"/>
      <c r="N5" s="184"/>
      <c r="O5" s="184"/>
      <c r="P5" s="184"/>
      <c r="Q5" s="184"/>
      <c r="R5" s="62"/>
      <c r="S5" s="58"/>
      <c r="T5" s="58"/>
    </row>
    <row r="6" spans="1:21" ht="16.5" x14ac:dyDescent="0.3">
      <c r="B6" s="63"/>
      <c r="C6" s="360" t="s">
        <v>132</v>
      </c>
      <c r="D6" s="360"/>
      <c r="E6" s="360"/>
      <c r="F6" s="360"/>
      <c r="G6" s="360"/>
      <c r="H6" s="360"/>
      <c r="I6" s="360"/>
      <c r="J6" s="360"/>
      <c r="K6" s="361" t="s">
        <v>133</v>
      </c>
      <c r="L6" s="361"/>
      <c r="M6" s="361"/>
      <c r="N6" s="361"/>
      <c r="O6" s="346" t="str">
        <f>IF(TAB00!E11=0,"# Nom du GRD",TAB00!E11)</f>
        <v># Nom du GRD</v>
      </c>
      <c r="P6" s="346"/>
      <c r="Q6" s="346"/>
      <c r="R6" s="64"/>
      <c r="S6" s="58"/>
      <c r="T6" s="58"/>
      <c r="U6" s="58"/>
    </row>
    <row r="7" spans="1:21" s="185" customFormat="1" ht="5.0999999999999996" customHeight="1" x14ac:dyDescent="0.25">
      <c r="B7" s="186"/>
      <c r="C7" s="65"/>
      <c r="D7" s="66"/>
      <c r="E7" s="65"/>
      <c r="F7" s="65"/>
      <c r="G7" s="65"/>
      <c r="H7" s="65"/>
      <c r="I7" s="65"/>
      <c r="J7" s="65"/>
      <c r="K7" s="65"/>
      <c r="L7" s="67"/>
      <c r="M7" s="67"/>
      <c r="N7" s="67"/>
      <c r="O7" s="67"/>
      <c r="P7" s="67"/>
      <c r="Q7" s="67"/>
      <c r="R7" s="187"/>
      <c r="S7" s="188"/>
      <c r="T7" s="188"/>
    </row>
    <row r="8" spans="1:21" s="185" customFormat="1" ht="15" customHeight="1" x14ac:dyDescent="0.2">
      <c r="B8" s="186"/>
      <c r="C8" s="362" t="s">
        <v>134</v>
      </c>
      <c r="D8" s="362"/>
      <c r="E8" s="362"/>
      <c r="F8" s="362"/>
      <c r="G8" s="363" t="str">
        <f>"du 01.01.20"&amp;RIGHT(A2,2)&amp;" au 31.12.20"&amp;RIGHT(A2,2)</f>
        <v>du 01.01.2022 au 31.12.2022</v>
      </c>
      <c r="H8" s="363"/>
      <c r="I8" s="69"/>
      <c r="J8" s="65"/>
      <c r="K8" s="65"/>
      <c r="L8" s="67"/>
      <c r="M8" s="67"/>
      <c r="N8" s="67"/>
      <c r="O8" s="67"/>
      <c r="P8" s="67"/>
      <c r="Q8" s="67"/>
      <c r="R8" s="187"/>
      <c r="S8" s="188"/>
      <c r="T8" s="188"/>
    </row>
    <row r="9" spans="1:21" ht="15.75" thickBot="1" x14ac:dyDescent="0.35">
      <c r="B9" s="63"/>
      <c r="C9" s="358"/>
      <c r="D9" s="358"/>
      <c r="E9" s="358"/>
      <c r="F9" s="358"/>
      <c r="G9" s="358"/>
      <c r="H9" s="358"/>
      <c r="I9" s="358"/>
      <c r="J9" s="70"/>
      <c r="K9" s="71"/>
      <c r="L9" s="71"/>
      <c r="M9" s="71"/>
      <c r="N9" s="71"/>
      <c r="O9" s="71"/>
      <c r="P9" s="71"/>
      <c r="Q9" s="68"/>
      <c r="R9" s="64"/>
      <c r="S9" s="58"/>
      <c r="T9" s="58"/>
      <c r="U9" s="58"/>
    </row>
    <row r="10" spans="1:21" x14ac:dyDescent="0.3">
      <c r="B10" s="63"/>
      <c r="C10" s="347"/>
      <c r="D10" s="348"/>
      <c r="E10" s="348"/>
      <c r="F10" s="348"/>
      <c r="G10" s="348"/>
      <c r="H10" s="348"/>
      <c r="I10" s="348"/>
      <c r="J10" s="349" t="s">
        <v>135</v>
      </c>
      <c r="K10" s="352" t="s">
        <v>136</v>
      </c>
      <c r="L10" s="353"/>
      <c r="M10" s="353"/>
      <c r="N10" s="353"/>
      <c r="O10" s="352" t="s">
        <v>137</v>
      </c>
      <c r="P10" s="354"/>
      <c r="Q10" s="72"/>
      <c r="R10" s="64"/>
      <c r="S10" s="58"/>
      <c r="T10" s="58"/>
      <c r="U10" s="58"/>
    </row>
    <row r="11" spans="1:21" x14ac:dyDescent="0.3">
      <c r="B11" s="63"/>
      <c r="C11" s="355"/>
      <c r="D11" s="356"/>
      <c r="E11" s="356"/>
      <c r="F11" s="356"/>
      <c r="G11" s="356"/>
      <c r="H11" s="356"/>
      <c r="I11" s="356"/>
      <c r="J11" s="350"/>
      <c r="K11" s="73" t="s">
        <v>50</v>
      </c>
      <c r="L11" s="70" t="s">
        <v>51</v>
      </c>
      <c r="M11" s="70" t="s">
        <v>52</v>
      </c>
      <c r="N11" s="70" t="s">
        <v>53</v>
      </c>
      <c r="O11" s="74" t="s">
        <v>54</v>
      </c>
      <c r="P11" s="75" t="s">
        <v>55</v>
      </c>
      <c r="Q11" s="76" t="s">
        <v>59</v>
      </c>
      <c r="R11" s="64"/>
      <c r="S11" s="58"/>
      <c r="T11" s="58"/>
      <c r="U11" s="58"/>
    </row>
    <row r="12" spans="1:21" x14ac:dyDescent="0.3">
      <c r="B12" s="63"/>
      <c r="C12" s="357"/>
      <c r="D12" s="358"/>
      <c r="E12" s="358"/>
      <c r="F12" s="358"/>
      <c r="G12" s="358"/>
      <c r="H12" s="358"/>
      <c r="I12" s="358"/>
      <c r="J12" s="350"/>
      <c r="K12" s="357" t="s">
        <v>67</v>
      </c>
      <c r="L12" s="358"/>
      <c r="M12" s="358"/>
      <c r="N12" s="358"/>
      <c r="O12" s="357"/>
      <c r="P12" s="359"/>
      <c r="Q12" s="77"/>
      <c r="R12" s="64"/>
      <c r="S12" s="58"/>
      <c r="T12" s="58"/>
      <c r="U12" s="58"/>
    </row>
    <row r="13" spans="1:21" ht="15.75" thickBot="1" x14ac:dyDescent="0.35">
      <c r="B13" s="63"/>
      <c r="C13" s="357"/>
      <c r="D13" s="358"/>
      <c r="E13" s="358"/>
      <c r="F13" s="358"/>
      <c r="G13" s="358"/>
      <c r="H13" s="358"/>
      <c r="I13" s="358"/>
      <c r="J13" s="351"/>
      <c r="K13" s="78" t="s">
        <v>68</v>
      </c>
      <c r="L13" s="79" t="s">
        <v>69</v>
      </c>
      <c r="M13" s="80" t="s">
        <v>70</v>
      </c>
      <c r="N13" s="80" t="s">
        <v>71</v>
      </c>
      <c r="O13" s="78" t="s">
        <v>72</v>
      </c>
      <c r="P13" s="81" t="s">
        <v>73</v>
      </c>
      <c r="Q13" s="82"/>
      <c r="R13" s="64"/>
      <c r="S13" s="58"/>
      <c r="T13" s="58"/>
      <c r="U13" s="58"/>
    </row>
    <row r="14" spans="1:21" x14ac:dyDescent="0.3">
      <c r="B14" s="63"/>
      <c r="C14" s="83"/>
      <c r="D14" s="84" t="s">
        <v>5</v>
      </c>
      <c r="E14" s="84"/>
      <c r="F14" s="84"/>
      <c r="G14" s="85"/>
      <c r="H14" s="85"/>
      <c r="I14" s="86"/>
      <c r="J14" s="87"/>
      <c r="K14" s="87"/>
      <c r="L14" s="88"/>
      <c r="M14" s="267"/>
      <c r="N14" s="268"/>
      <c r="O14" s="267"/>
      <c r="P14" s="88"/>
      <c r="Q14" s="91"/>
      <c r="R14" s="64"/>
      <c r="S14" s="58"/>
      <c r="T14" s="58"/>
      <c r="U14" s="58"/>
    </row>
    <row r="15" spans="1:21" x14ac:dyDescent="0.3">
      <c r="B15" s="63"/>
      <c r="C15" s="92"/>
      <c r="D15" s="68"/>
      <c r="E15" s="93" t="s">
        <v>138</v>
      </c>
      <c r="F15" s="94"/>
      <c r="G15" s="94"/>
      <c r="H15" s="94"/>
      <c r="I15" s="95" t="s">
        <v>139</v>
      </c>
      <c r="J15" s="96" t="s">
        <v>140</v>
      </c>
      <c r="K15" s="97"/>
      <c r="L15" s="98"/>
      <c r="M15" s="98"/>
      <c r="N15" s="99"/>
      <c r="O15" s="98" t="s">
        <v>82</v>
      </c>
      <c r="P15" s="98" t="s">
        <v>82</v>
      </c>
      <c r="Q15" s="101"/>
      <c r="R15" s="64"/>
      <c r="S15" s="58"/>
      <c r="T15" s="58"/>
      <c r="U15" s="58"/>
    </row>
    <row r="16" spans="1:21" x14ac:dyDescent="0.3">
      <c r="B16" s="63"/>
      <c r="C16" s="92"/>
      <c r="D16" s="68"/>
      <c r="E16" s="95" t="s">
        <v>141</v>
      </c>
      <c r="F16" s="94"/>
      <c r="G16" s="94"/>
      <c r="H16" s="94"/>
      <c r="I16" s="95" t="s">
        <v>142</v>
      </c>
      <c r="J16" s="96" t="s">
        <v>140</v>
      </c>
      <c r="K16" s="102" t="s">
        <v>82</v>
      </c>
      <c r="L16" s="100" t="s">
        <v>82</v>
      </c>
      <c r="M16" s="100" t="s">
        <v>82</v>
      </c>
      <c r="N16" s="103" t="s">
        <v>82</v>
      </c>
      <c r="O16" s="100" t="s">
        <v>82</v>
      </c>
      <c r="P16" s="100" t="s">
        <v>82</v>
      </c>
      <c r="Q16" s="104" t="s">
        <v>82</v>
      </c>
      <c r="R16" s="64"/>
      <c r="S16" s="58"/>
      <c r="T16" s="58"/>
      <c r="U16" s="58"/>
    </row>
    <row r="17" spans="2:21" x14ac:dyDescent="0.3">
      <c r="B17" s="63"/>
      <c r="C17" s="92"/>
      <c r="D17" s="68"/>
      <c r="E17" s="105" t="s">
        <v>143</v>
      </c>
      <c r="F17" s="106"/>
      <c r="G17" s="106"/>
      <c r="H17" s="106"/>
      <c r="I17" s="105" t="s">
        <v>144</v>
      </c>
      <c r="J17" s="96" t="s">
        <v>140</v>
      </c>
      <c r="K17" s="97" t="s">
        <v>82</v>
      </c>
      <c r="L17" s="98" t="s">
        <v>82</v>
      </c>
      <c r="M17" s="98" t="s">
        <v>82</v>
      </c>
      <c r="N17" s="99" t="s">
        <v>82</v>
      </c>
      <c r="O17" s="98" t="s">
        <v>82</v>
      </c>
      <c r="P17" s="98" t="s">
        <v>82</v>
      </c>
      <c r="Q17" s="273" t="s">
        <v>82</v>
      </c>
      <c r="R17" s="64"/>
      <c r="S17" s="58"/>
      <c r="T17" s="58"/>
      <c r="U17" s="58"/>
    </row>
    <row r="18" spans="2:21" ht="15.75" x14ac:dyDescent="0.3">
      <c r="B18" s="63"/>
      <c r="C18" s="107"/>
      <c r="D18" s="108"/>
      <c r="E18" s="108"/>
      <c r="F18" s="108"/>
      <c r="G18" s="108"/>
      <c r="H18" s="108"/>
      <c r="I18" s="109"/>
      <c r="J18" s="110"/>
      <c r="K18" s="274"/>
      <c r="L18" s="275"/>
      <c r="M18" s="275"/>
      <c r="N18" s="276"/>
      <c r="O18" s="275"/>
      <c r="P18" s="275"/>
      <c r="Q18" s="277"/>
      <c r="R18" s="111"/>
    </row>
    <row r="19" spans="2:21" x14ac:dyDescent="0.3">
      <c r="B19" s="63"/>
      <c r="C19" s="92"/>
      <c r="D19" s="84" t="s">
        <v>145</v>
      </c>
      <c r="E19" s="94"/>
      <c r="F19" s="94"/>
      <c r="G19" s="94"/>
      <c r="H19" s="94"/>
      <c r="I19" s="95" t="s">
        <v>144</v>
      </c>
      <c r="J19" s="96" t="s">
        <v>146</v>
      </c>
      <c r="K19" s="97" t="s">
        <v>82</v>
      </c>
      <c r="L19" s="98" t="s">
        <v>82</v>
      </c>
      <c r="M19" s="98" t="s">
        <v>82</v>
      </c>
      <c r="N19" s="99" t="s">
        <v>82</v>
      </c>
      <c r="O19" s="98" t="s">
        <v>82</v>
      </c>
      <c r="P19" s="98" t="s">
        <v>82</v>
      </c>
      <c r="Q19" s="273" t="s">
        <v>82</v>
      </c>
      <c r="R19" s="64"/>
      <c r="S19" s="58"/>
      <c r="T19" s="58"/>
      <c r="U19" s="58"/>
    </row>
    <row r="20" spans="2:21" x14ac:dyDescent="0.3">
      <c r="B20" s="63"/>
      <c r="C20" s="92"/>
      <c r="D20" s="84"/>
      <c r="E20" s="112"/>
      <c r="F20" s="112"/>
      <c r="G20" s="112"/>
      <c r="H20" s="112"/>
      <c r="I20" s="86"/>
      <c r="J20" s="96"/>
      <c r="K20" s="97"/>
      <c r="L20" s="98"/>
      <c r="M20" s="98"/>
      <c r="N20" s="99"/>
      <c r="O20" s="98"/>
      <c r="P20" s="98"/>
      <c r="Q20" s="273"/>
      <c r="R20" s="64"/>
      <c r="S20" s="58"/>
      <c r="T20" s="58"/>
      <c r="U20" s="58"/>
    </row>
    <row r="21" spans="2:21" x14ac:dyDescent="0.3">
      <c r="B21" s="63"/>
      <c r="C21" s="92"/>
      <c r="D21" s="84" t="s">
        <v>147</v>
      </c>
      <c r="E21" s="113"/>
      <c r="F21" s="112"/>
      <c r="G21" s="112"/>
      <c r="H21" s="112"/>
      <c r="I21" s="86"/>
      <c r="J21" s="114"/>
      <c r="K21" s="278"/>
      <c r="L21" s="279"/>
      <c r="M21" s="280"/>
      <c r="N21" s="281"/>
      <c r="O21" s="279"/>
      <c r="P21" s="279"/>
      <c r="Q21" s="282"/>
      <c r="R21" s="64"/>
      <c r="S21" s="58"/>
      <c r="T21" s="58"/>
      <c r="U21" s="58"/>
    </row>
    <row r="22" spans="2:21" x14ac:dyDescent="0.3">
      <c r="B22" s="63"/>
      <c r="C22" s="92"/>
      <c r="D22" s="115"/>
      <c r="E22" s="116" t="s">
        <v>148</v>
      </c>
      <c r="F22" s="117"/>
      <c r="G22" s="117"/>
      <c r="H22" s="117"/>
      <c r="I22" s="105" t="s">
        <v>144</v>
      </c>
      <c r="J22" s="96" t="s">
        <v>149</v>
      </c>
      <c r="K22" s="97" t="s">
        <v>82</v>
      </c>
      <c r="L22" s="98" t="s">
        <v>82</v>
      </c>
      <c r="M22" s="98" t="s">
        <v>82</v>
      </c>
      <c r="N22" s="99" t="s">
        <v>82</v>
      </c>
      <c r="O22" s="98" t="s">
        <v>82</v>
      </c>
      <c r="P22" s="98" t="s">
        <v>82</v>
      </c>
      <c r="Q22" s="273" t="s">
        <v>82</v>
      </c>
      <c r="R22" s="64"/>
      <c r="S22" s="58"/>
      <c r="T22" s="58"/>
      <c r="U22" s="58"/>
    </row>
    <row r="23" spans="2:21" x14ac:dyDescent="0.3">
      <c r="B23" s="63"/>
      <c r="C23" s="92"/>
      <c r="D23" s="115"/>
      <c r="E23" s="116" t="s">
        <v>150</v>
      </c>
      <c r="F23" s="117"/>
      <c r="G23" s="117"/>
      <c r="H23" s="117"/>
      <c r="I23" s="105" t="s">
        <v>144</v>
      </c>
      <c r="J23" s="96" t="s">
        <v>151</v>
      </c>
      <c r="K23" s="97" t="s">
        <v>82</v>
      </c>
      <c r="L23" s="98" t="s">
        <v>82</v>
      </c>
      <c r="M23" s="98" t="s">
        <v>82</v>
      </c>
      <c r="N23" s="99" t="s">
        <v>82</v>
      </c>
      <c r="O23" s="98" t="s">
        <v>82</v>
      </c>
      <c r="P23" s="98" t="s">
        <v>82</v>
      </c>
      <c r="Q23" s="273" t="s">
        <v>82</v>
      </c>
      <c r="R23" s="64"/>
      <c r="S23" s="58"/>
      <c r="T23" s="58"/>
      <c r="U23" s="58"/>
    </row>
    <row r="24" spans="2:21" ht="15.75" thickBot="1" x14ac:dyDescent="0.35">
      <c r="B24" s="63"/>
      <c r="C24" s="92"/>
      <c r="D24" s="115"/>
      <c r="E24" s="116" t="s">
        <v>152</v>
      </c>
      <c r="F24" s="117"/>
      <c r="G24" s="117"/>
      <c r="H24" s="117"/>
      <c r="I24" s="105" t="s">
        <v>144</v>
      </c>
      <c r="J24" s="118" t="s">
        <v>153</v>
      </c>
      <c r="K24" s="283" t="s">
        <v>82</v>
      </c>
      <c r="L24" s="284" t="s">
        <v>82</v>
      </c>
      <c r="M24" s="284" t="s">
        <v>82</v>
      </c>
      <c r="N24" s="285" t="s">
        <v>82</v>
      </c>
      <c r="O24" s="284" t="s">
        <v>82</v>
      </c>
      <c r="P24" s="284" t="s">
        <v>82</v>
      </c>
      <c r="Q24" s="286" t="s">
        <v>82</v>
      </c>
      <c r="R24" s="64"/>
      <c r="S24" s="58"/>
      <c r="T24" s="58"/>
      <c r="U24" s="58"/>
    </row>
    <row r="25" spans="2:21" ht="15.75" thickBot="1" x14ac:dyDescent="0.35">
      <c r="B25" s="63"/>
      <c r="C25" s="92"/>
      <c r="D25" s="115"/>
      <c r="E25" s="86"/>
      <c r="F25" s="68"/>
      <c r="G25" s="68"/>
      <c r="H25" s="68"/>
      <c r="I25" s="86"/>
      <c r="J25" s="119"/>
      <c r="K25" s="287"/>
      <c r="L25" s="287"/>
      <c r="M25" s="287"/>
      <c r="N25" s="287"/>
      <c r="O25" s="287"/>
      <c r="P25" s="287"/>
      <c r="Q25" s="288"/>
      <c r="R25" s="64"/>
      <c r="S25" s="58"/>
      <c r="T25" s="58"/>
      <c r="U25" s="58"/>
    </row>
    <row r="26" spans="2:21" ht="15.75" thickBot="1" x14ac:dyDescent="0.35">
      <c r="B26" s="63"/>
      <c r="C26" s="92"/>
      <c r="D26" s="84" t="s">
        <v>154</v>
      </c>
      <c r="E26" s="112"/>
      <c r="F26" s="84"/>
      <c r="G26" s="84"/>
      <c r="H26" s="121"/>
      <c r="I26" s="95" t="s">
        <v>144</v>
      </c>
      <c r="J26" s="122" t="s">
        <v>155</v>
      </c>
      <c r="K26" s="289" t="s">
        <v>82</v>
      </c>
      <c r="L26" s="287" t="s">
        <v>82</v>
      </c>
      <c r="M26" s="287" t="s">
        <v>82</v>
      </c>
      <c r="N26" s="287" t="s">
        <v>82</v>
      </c>
      <c r="O26" s="289" t="s">
        <v>82</v>
      </c>
      <c r="P26" s="288" t="s">
        <v>82</v>
      </c>
      <c r="Q26" s="290" t="s">
        <v>82</v>
      </c>
      <c r="R26" s="64"/>
      <c r="S26" s="58"/>
      <c r="T26" s="58"/>
      <c r="U26" s="58"/>
    </row>
    <row r="27" spans="2:21" ht="15.75" thickBot="1" x14ac:dyDescent="0.35">
      <c r="B27" s="63"/>
      <c r="C27" s="124"/>
      <c r="D27" s="125"/>
      <c r="E27" s="126"/>
      <c r="F27" s="125"/>
      <c r="G27" s="125"/>
      <c r="H27" s="125"/>
      <c r="I27" s="127"/>
      <c r="J27" s="119"/>
      <c r="K27" s="120"/>
      <c r="L27" s="120"/>
      <c r="M27" s="120"/>
      <c r="N27" s="120"/>
      <c r="O27" s="120"/>
      <c r="P27" s="120"/>
      <c r="Q27" s="123"/>
      <c r="R27" s="64"/>
      <c r="S27" s="58"/>
      <c r="T27" s="58"/>
      <c r="U27" s="58"/>
    </row>
    <row r="28" spans="2:21" x14ac:dyDescent="0.3">
      <c r="B28" s="128"/>
      <c r="C28" s="129"/>
      <c r="D28" s="130"/>
      <c r="E28" s="130"/>
      <c r="F28" s="130"/>
      <c r="G28" s="130"/>
      <c r="H28" s="130"/>
      <c r="I28" s="131"/>
      <c r="J28" s="131"/>
      <c r="K28" s="130"/>
      <c r="L28" s="130"/>
      <c r="M28" s="130"/>
      <c r="N28" s="130"/>
      <c r="O28" s="130"/>
      <c r="P28" s="130"/>
      <c r="Q28" s="130"/>
      <c r="R28" s="132"/>
      <c r="S28" s="58"/>
      <c r="T28" s="58"/>
      <c r="U28" s="58"/>
    </row>
    <row r="29" spans="2:21" x14ac:dyDescent="0.3">
      <c r="C29" s="58"/>
      <c r="D29" s="58"/>
      <c r="E29" s="58"/>
      <c r="F29" s="58"/>
      <c r="G29" s="58"/>
      <c r="H29" s="58"/>
      <c r="I29" s="59"/>
      <c r="J29" s="59"/>
      <c r="K29" s="58"/>
      <c r="L29" s="58"/>
      <c r="M29" s="58"/>
      <c r="N29" s="58"/>
      <c r="O29" s="58"/>
      <c r="P29" s="58"/>
      <c r="Q29" s="58"/>
      <c r="R29" s="58"/>
      <c r="S29" s="58"/>
      <c r="T29" s="58"/>
      <c r="U29" s="58"/>
    </row>
    <row r="30" spans="2:21" x14ac:dyDescent="0.3">
      <c r="B30" s="133"/>
      <c r="C30" s="134"/>
      <c r="D30" s="345" t="s">
        <v>156</v>
      </c>
      <c r="E30" s="345"/>
      <c r="F30" s="345"/>
      <c r="G30" s="345"/>
      <c r="H30" s="345"/>
      <c r="I30" s="345"/>
      <c r="J30" s="135"/>
      <c r="K30" s="135"/>
      <c r="L30" s="135"/>
      <c r="M30" s="136"/>
      <c r="N30" s="136"/>
      <c r="O30" s="136"/>
      <c r="P30" s="134"/>
      <c r="Q30" s="137"/>
      <c r="R30" s="138"/>
    </row>
    <row r="31" spans="2:21" x14ac:dyDescent="0.3">
      <c r="B31" s="139"/>
      <c r="C31" s="68"/>
      <c r="D31" s="140"/>
      <c r="E31" s="140"/>
      <c r="F31" s="140"/>
      <c r="G31" s="140"/>
      <c r="H31" s="140"/>
      <c r="I31" s="140"/>
      <c r="J31" s="140"/>
      <c r="K31" s="140"/>
      <c r="L31" s="140"/>
      <c r="M31" s="141"/>
      <c r="N31" s="141"/>
      <c r="O31" s="141"/>
      <c r="P31" s="68"/>
      <c r="Q31" s="108"/>
      <c r="R31" s="111"/>
    </row>
    <row r="32" spans="2:21" x14ac:dyDescent="0.3">
      <c r="B32" s="139"/>
      <c r="C32" s="68"/>
      <c r="D32" s="68"/>
      <c r="E32" s="68"/>
      <c r="F32" s="68"/>
      <c r="G32" s="68"/>
      <c r="H32" s="68"/>
      <c r="I32" s="68"/>
      <c r="J32" s="68"/>
      <c r="K32" s="68"/>
      <c r="L32" s="141"/>
      <c r="M32" s="141"/>
      <c r="N32" s="141"/>
      <c r="O32" s="141"/>
      <c r="P32" s="68"/>
      <c r="Q32" s="108"/>
      <c r="R32" s="111"/>
    </row>
    <row r="33" spans="2:18" x14ac:dyDescent="0.3">
      <c r="B33" s="139"/>
      <c r="C33" s="68"/>
      <c r="D33" s="68"/>
      <c r="E33" s="68"/>
      <c r="F33" s="68"/>
      <c r="G33" s="68"/>
      <c r="H33" s="68"/>
      <c r="I33" s="68"/>
      <c r="J33" s="68"/>
      <c r="K33" s="68"/>
      <c r="L33" s="141"/>
      <c r="M33" s="141"/>
      <c r="N33" s="141"/>
      <c r="O33" s="141"/>
      <c r="P33" s="68"/>
      <c r="Q33" s="108"/>
      <c r="R33" s="111"/>
    </row>
    <row r="34" spans="2:18" ht="15.75" x14ac:dyDescent="0.3">
      <c r="B34" s="142"/>
      <c r="C34" s="143"/>
      <c r="D34" s="143"/>
      <c r="E34" s="143"/>
      <c r="F34" s="143"/>
      <c r="G34" s="143"/>
      <c r="H34" s="143"/>
      <c r="I34" s="143"/>
      <c r="J34" s="143"/>
      <c r="K34" s="143"/>
      <c r="L34" s="144"/>
      <c r="M34" s="144"/>
      <c r="N34" s="144"/>
      <c r="O34" s="144"/>
      <c r="P34" s="143"/>
      <c r="Q34" s="108"/>
      <c r="R34" s="111"/>
    </row>
    <row r="35" spans="2:18" ht="15.75" x14ac:dyDescent="0.3">
      <c r="B35" s="142"/>
      <c r="C35" s="143"/>
      <c r="D35" s="143"/>
      <c r="E35" s="143"/>
      <c r="F35" s="143"/>
      <c r="G35" s="143"/>
      <c r="H35" s="143"/>
      <c r="I35" s="143"/>
      <c r="J35" s="143"/>
      <c r="K35" s="143"/>
      <c r="L35" s="144"/>
      <c r="M35" s="144"/>
      <c r="N35" s="144"/>
      <c r="O35" s="144"/>
      <c r="P35" s="143"/>
      <c r="Q35" s="108"/>
      <c r="R35" s="111"/>
    </row>
    <row r="36" spans="2:18" ht="15.75" x14ac:dyDescent="0.3">
      <c r="B36" s="145"/>
      <c r="C36" s="146"/>
      <c r="D36" s="146"/>
      <c r="E36" s="146"/>
      <c r="F36" s="146"/>
      <c r="G36" s="146"/>
      <c r="H36" s="146"/>
      <c r="I36" s="146"/>
      <c r="J36" s="146"/>
      <c r="K36" s="146"/>
      <c r="L36" s="147"/>
      <c r="M36" s="147"/>
      <c r="N36" s="147"/>
      <c r="O36" s="147"/>
      <c r="P36" s="146"/>
      <c r="Q36" s="148"/>
      <c r="R36" s="149"/>
    </row>
  </sheetData>
  <mergeCells count="16">
    <mergeCell ref="C11:I11"/>
    <mergeCell ref="C12:I12"/>
    <mergeCell ref="K12:N12"/>
    <mergeCell ref="O12:P12"/>
    <mergeCell ref="D30:I30"/>
    <mergeCell ref="J10:J13"/>
    <mergeCell ref="K10:N10"/>
    <mergeCell ref="C13:I13"/>
    <mergeCell ref="O6:Q6"/>
    <mergeCell ref="C8:F8"/>
    <mergeCell ref="G8:H8"/>
    <mergeCell ref="C9:I9"/>
    <mergeCell ref="O10:P10"/>
    <mergeCell ref="C6:J6"/>
    <mergeCell ref="K6:N6"/>
    <mergeCell ref="C10:I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election activeCell="U21" sqref="U2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2.28515625" customWidth="1"/>
    <col min="9" max="9" width="13.7109375" style="150" customWidth="1"/>
    <col min="10" max="10" width="9.7109375" style="150" customWidth="1"/>
    <col min="11" max="16" width="15.7109375" customWidth="1"/>
    <col min="17" max="17" width="13.7109375" customWidth="1"/>
    <col min="18" max="18" width="1.7109375" customWidth="1"/>
    <col min="19" max="19" width="2.7109375" customWidth="1"/>
  </cols>
  <sheetData>
    <row r="1" spans="1:21" s="182" customFormat="1" ht="29.45" customHeight="1" x14ac:dyDescent="0.2">
      <c r="L1" s="183"/>
      <c r="M1" s="183"/>
      <c r="N1" s="183"/>
      <c r="O1" s="183"/>
    </row>
    <row r="2" spans="1:21" s="4" customFormat="1" ht="29.45" customHeight="1" x14ac:dyDescent="0.3">
      <c r="A2" s="29" t="str">
        <f>TAB00!B47&amp;" : "&amp;TAB00!C47</f>
        <v>TAB4.5 : Tarifs de prélèvement 2023</v>
      </c>
      <c r="B2" s="26"/>
      <c r="C2" s="26"/>
      <c r="D2" s="26"/>
      <c r="E2" s="26"/>
      <c r="F2" s="26"/>
      <c r="G2" s="26"/>
      <c r="H2" s="26"/>
      <c r="I2" s="26"/>
      <c r="J2" s="26"/>
      <c r="K2" s="26"/>
      <c r="L2" s="26"/>
      <c r="M2" s="26"/>
      <c r="N2" s="26"/>
      <c r="O2" s="26"/>
      <c r="P2" s="26"/>
      <c r="Q2" s="26"/>
      <c r="R2" s="26"/>
    </row>
    <row r="3" spans="1:21" s="182" customFormat="1" ht="14.25" x14ac:dyDescent="0.2">
      <c r="L3" s="183"/>
      <c r="M3" s="183"/>
      <c r="N3" s="183"/>
      <c r="O3" s="183"/>
    </row>
    <row r="4" spans="1:21" s="182" customFormat="1" ht="14.25" customHeight="1" x14ac:dyDescent="0.2">
      <c r="L4" s="183"/>
      <c r="M4" s="183"/>
      <c r="N4" s="183"/>
      <c r="O4" s="183"/>
    </row>
    <row r="5" spans="1:21" s="182" customFormat="1" ht="8.25" customHeight="1" x14ac:dyDescent="0.2">
      <c r="B5" s="151"/>
      <c r="C5" s="60"/>
      <c r="D5" s="60"/>
      <c r="E5" s="60"/>
      <c r="F5" s="60"/>
      <c r="G5" s="60"/>
      <c r="H5" s="60"/>
      <c r="I5" s="60"/>
      <c r="J5" s="60"/>
      <c r="K5" s="60"/>
      <c r="L5" s="184"/>
      <c r="M5" s="184"/>
      <c r="N5" s="184"/>
      <c r="O5" s="184"/>
      <c r="P5" s="184"/>
      <c r="Q5" s="184"/>
      <c r="R5" s="62"/>
      <c r="S5" s="58"/>
      <c r="T5" s="58"/>
    </row>
    <row r="6" spans="1:21" ht="16.5" x14ac:dyDescent="0.3">
      <c r="B6" s="63"/>
      <c r="C6" s="360" t="s">
        <v>132</v>
      </c>
      <c r="D6" s="360"/>
      <c r="E6" s="360"/>
      <c r="F6" s="360"/>
      <c r="G6" s="360"/>
      <c r="H6" s="360"/>
      <c r="I6" s="360"/>
      <c r="J6" s="360"/>
      <c r="K6" s="361" t="s">
        <v>133</v>
      </c>
      <c r="L6" s="361"/>
      <c r="M6" s="361"/>
      <c r="N6" s="361"/>
      <c r="O6" s="346" t="str">
        <f>IF(TAB00!E11=0,"# Nom du GRD",TAB00!E11)</f>
        <v># Nom du GRD</v>
      </c>
      <c r="P6" s="346"/>
      <c r="Q6" s="346"/>
      <c r="R6" s="64"/>
      <c r="S6" s="58"/>
      <c r="T6" s="58"/>
      <c r="U6" s="58"/>
    </row>
    <row r="7" spans="1:21" s="185" customFormat="1" ht="5.0999999999999996" customHeight="1" x14ac:dyDescent="0.25">
      <c r="B7" s="186"/>
      <c r="C7" s="65"/>
      <c r="D7" s="66"/>
      <c r="E7" s="65"/>
      <c r="F7" s="65"/>
      <c r="G7" s="65"/>
      <c r="H7" s="65"/>
      <c r="I7" s="65"/>
      <c r="J7" s="65"/>
      <c r="K7" s="65"/>
      <c r="L7" s="67"/>
      <c r="M7" s="67"/>
      <c r="N7" s="67"/>
      <c r="O7" s="67"/>
      <c r="P7" s="67"/>
      <c r="Q7" s="67"/>
      <c r="R7" s="187"/>
      <c r="S7" s="188"/>
      <c r="T7" s="188"/>
    </row>
    <row r="8" spans="1:21" s="185" customFormat="1" ht="15" customHeight="1" x14ac:dyDescent="0.2">
      <c r="B8" s="186"/>
      <c r="C8" s="362" t="s">
        <v>134</v>
      </c>
      <c r="D8" s="362"/>
      <c r="E8" s="362"/>
      <c r="F8" s="362"/>
      <c r="G8" s="363" t="str">
        <f>"du 01.01.20"&amp;RIGHT(A2,2)&amp;" au 31.12.20"&amp;RIGHT(A2,2)</f>
        <v>du 01.01.2023 au 31.12.2023</v>
      </c>
      <c r="H8" s="363"/>
      <c r="I8" s="69"/>
      <c r="J8" s="65"/>
      <c r="K8" s="65"/>
      <c r="L8" s="67"/>
      <c r="M8" s="67"/>
      <c r="N8" s="67"/>
      <c r="O8" s="67"/>
      <c r="P8" s="67"/>
      <c r="Q8" s="67"/>
      <c r="R8" s="187"/>
      <c r="S8" s="188"/>
      <c r="T8" s="188"/>
    </row>
    <row r="9" spans="1:21" ht="15.75" thickBot="1" x14ac:dyDescent="0.35">
      <c r="B9" s="63"/>
      <c r="C9" s="358"/>
      <c r="D9" s="358"/>
      <c r="E9" s="358"/>
      <c r="F9" s="358"/>
      <c r="G9" s="358"/>
      <c r="H9" s="358"/>
      <c r="I9" s="358"/>
      <c r="J9" s="70"/>
      <c r="K9" s="71"/>
      <c r="L9" s="71"/>
      <c r="M9" s="71"/>
      <c r="N9" s="71"/>
      <c r="O9" s="71"/>
      <c r="P9" s="71"/>
      <c r="Q9" s="68"/>
      <c r="R9" s="64"/>
      <c r="S9" s="58"/>
      <c r="T9" s="58"/>
      <c r="U9" s="58"/>
    </row>
    <row r="10" spans="1:21" x14ac:dyDescent="0.3">
      <c r="B10" s="63"/>
      <c r="C10" s="347"/>
      <c r="D10" s="348"/>
      <c r="E10" s="348"/>
      <c r="F10" s="348"/>
      <c r="G10" s="348"/>
      <c r="H10" s="348"/>
      <c r="I10" s="348"/>
      <c r="J10" s="349" t="s">
        <v>135</v>
      </c>
      <c r="K10" s="352" t="s">
        <v>136</v>
      </c>
      <c r="L10" s="353"/>
      <c r="M10" s="353"/>
      <c r="N10" s="353"/>
      <c r="O10" s="352" t="s">
        <v>137</v>
      </c>
      <c r="P10" s="354"/>
      <c r="Q10" s="72"/>
      <c r="R10" s="64"/>
      <c r="S10" s="58"/>
      <c r="T10" s="58"/>
      <c r="U10" s="58"/>
    </row>
    <row r="11" spans="1:21" x14ac:dyDescent="0.3">
      <c r="B11" s="63"/>
      <c r="C11" s="355"/>
      <c r="D11" s="356"/>
      <c r="E11" s="356"/>
      <c r="F11" s="356"/>
      <c r="G11" s="356"/>
      <c r="H11" s="356"/>
      <c r="I11" s="356"/>
      <c r="J11" s="350"/>
      <c r="K11" s="73" t="s">
        <v>50</v>
      </c>
      <c r="L11" s="70" t="s">
        <v>51</v>
      </c>
      <c r="M11" s="70" t="s">
        <v>52</v>
      </c>
      <c r="N11" s="70" t="s">
        <v>53</v>
      </c>
      <c r="O11" s="74" t="s">
        <v>54</v>
      </c>
      <c r="P11" s="75" t="s">
        <v>55</v>
      </c>
      <c r="Q11" s="76" t="s">
        <v>59</v>
      </c>
      <c r="R11" s="64"/>
      <c r="S11" s="58"/>
      <c r="T11" s="58"/>
      <c r="U11" s="58"/>
    </row>
    <row r="12" spans="1:21" x14ac:dyDescent="0.3">
      <c r="B12" s="63"/>
      <c r="C12" s="357"/>
      <c r="D12" s="358"/>
      <c r="E12" s="358"/>
      <c r="F12" s="358"/>
      <c r="G12" s="358"/>
      <c r="H12" s="358"/>
      <c r="I12" s="358"/>
      <c r="J12" s="350"/>
      <c r="K12" s="357" t="s">
        <v>67</v>
      </c>
      <c r="L12" s="358"/>
      <c r="M12" s="358"/>
      <c r="N12" s="358"/>
      <c r="O12" s="357"/>
      <c r="P12" s="359"/>
      <c r="Q12" s="77"/>
      <c r="R12" s="64"/>
      <c r="S12" s="58"/>
      <c r="T12" s="58"/>
      <c r="U12" s="58"/>
    </row>
    <row r="13" spans="1:21" ht="15.75" thickBot="1" x14ac:dyDescent="0.35">
      <c r="B13" s="63"/>
      <c r="C13" s="357"/>
      <c r="D13" s="358"/>
      <c r="E13" s="358"/>
      <c r="F13" s="358"/>
      <c r="G13" s="358"/>
      <c r="H13" s="358"/>
      <c r="I13" s="358"/>
      <c r="J13" s="351"/>
      <c r="K13" s="78" t="s">
        <v>68</v>
      </c>
      <c r="L13" s="79" t="s">
        <v>69</v>
      </c>
      <c r="M13" s="80" t="s">
        <v>70</v>
      </c>
      <c r="N13" s="80" t="s">
        <v>71</v>
      </c>
      <c r="O13" s="78" t="s">
        <v>72</v>
      </c>
      <c r="P13" s="81" t="s">
        <v>73</v>
      </c>
      <c r="Q13" s="82"/>
      <c r="R13" s="64"/>
      <c r="S13" s="58"/>
      <c r="T13" s="58"/>
      <c r="U13" s="58"/>
    </row>
    <row r="14" spans="1:21" x14ac:dyDescent="0.3">
      <c r="B14" s="63"/>
      <c r="C14" s="83"/>
      <c r="D14" s="84" t="s">
        <v>5</v>
      </c>
      <c r="E14" s="84"/>
      <c r="F14" s="84"/>
      <c r="G14" s="85"/>
      <c r="H14" s="85"/>
      <c r="I14" s="86"/>
      <c r="J14" s="87"/>
      <c r="K14" s="87"/>
      <c r="L14" s="88"/>
      <c r="M14" s="267"/>
      <c r="N14" s="268"/>
      <c r="O14" s="267"/>
      <c r="P14" s="88"/>
      <c r="Q14" s="91"/>
      <c r="R14" s="64"/>
      <c r="S14" s="58"/>
      <c r="T14" s="58"/>
      <c r="U14" s="58"/>
    </row>
    <row r="15" spans="1:21" x14ac:dyDescent="0.3">
      <c r="B15" s="63"/>
      <c r="C15" s="92"/>
      <c r="D15" s="68"/>
      <c r="E15" s="93" t="s">
        <v>138</v>
      </c>
      <c r="F15" s="94"/>
      <c r="G15" s="94"/>
      <c r="H15" s="94"/>
      <c r="I15" s="95" t="s">
        <v>139</v>
      </c>
      <c r="J15" s="96" t="s">
        <v>140</v>
      </c>
      <c r="K15" s="97"/>
      <c r="L15" s="98"/>
      <c r="M15" s="98"/>
      <c r="N15" s="99"/>
      <c r="O15" s="98" t="s">
        <v>82</v>
      </c>
      <c r="P15" s="98" t="s">
        <v>82</v>
      </c>
      <c r="Q15" s="101"/>
      <c r="R15" s="64"/>
      <c r="S15" s="58"/>
      <c r="T15" s="58"/>
      <c r="U15" s="58"/>
    </row>
    <row r="16" spans="1:21" x14ac:dyDescent="0.3">
      <c r="B16" s="63"/>
      <c r="C16" s="92"/>
      <c r="D16" s="68"/>
      <c r="E16" s="95" t="s">
        <v>141</v>
      </c>
      <c r="F16" s="94"/>
      <c r="G16" s="94"/>
      <c r="H16" s="94"/>
      <c r="I16" s="95" t="s">
        <v>142</v>
      </c>
      <c r="J16" s="96" t="s">
        <v>140</v>
      </c>
      <c r="K16" s="102" t="s">
        <v>82</v>
      </c>
      <c r="L16" s="100" t="s">
        <v>82</v>
      </c>
      <c r="M16" s="100" t="s">
        <v>82</v>
      </c>
      <c r="N16" s="103" t="s">
        <v>82</v>
      </c>
      <c r="O16" s="100" t="s">
        <v>82</v>
      </c>
      <c r="P16" s="100" t="s">
        <v>82</v>
      </c>
      <c r="Q16" s="104" t="s">
        <v>82</v>
      </c>
      <c r="R16" s="64"/>
      <c r="S16" s="58"/>
      <c r="T16" s="58"/>
      <c r="U16" s="58"/>
    </row>
    <row r="17" spans="2:21" x14ac:dyDescent="0.3">
      <c r="B17" s="63"/>
      <c r="C17" s="92"/>
      <c r="D17" s="68"/>
      <c r="E17" s="105" t="s">
        <v>143</v>
      </c>
      <c r="F17" s="106"/>
      <c r="G17" s="106"/>
      <c r="H17" s="106"/>
      <c r="I17" s="105" t="s">
        <v>144</v>
      </c>
      <c r="J17" s="96" t="s">
        <v>140</v>
      </c>
      <c r="K17" s="97" t="s">
        <v>82</v>
      </c>
      <c r="L17" s="98" t="s">
        <v>82</v>
      </c>
      <c r="M17" s="98" t="s">
        <v>82</v>
      </c>
      <c r="N17" s="99" t="s">
        <v>82</v>
      </c>
      <c r="O17" s="98" t="s">
        <v>82</v>
      </c>
      <c r="P17" s="98" t="s">
        <v>82</v>
      </c>
      <c r="Q17" s="273" t="s">
        <v>82</v>
      </c>
      <c r="R17" s="64"/>
      <c r="S17" s="58"/>
      <c r="T17" s="58"/>
      <c r="U17" s="58"/>
    </row>
    <row r="18" spans="2:21" ht="15.75" x14ac:dyDescent="0.3">
      <c r="B18" s="63"/>
      <c r="C18" s="107"/>
      <c r="D18" s="108"/>
      <c r="E18" s="108"/>
      <c r="F18" s="108"/>
      <c r="G18" s="108"/>
      <c r="H18" s="108"/>
      <c r="I18" s="109"/>
      <c r="J18" s="110"/>
      <c r="K18" s="274"/>
      <c r="L18" s="275"/>
      <c r="M18" s="275"/>
      <c r="N18" s="276"/>
      <c r="O18" s="275"/>
      <c r="P18" s="275"/>
      <c r="Q18" s="277"/>
      <c r="R18" s="111"/>
    </row>
    <row r="19" spans="2:21" x14ac:dyDescent="0.3">
      <c r="B19" s="63"/>
      <c r="C19" s="92"/>
      <c r="D19" s="84" t="s">
        <v>145</v>
      </c>
      <c r="E19" s="94"/>
      <c r="F19" s="94"/>
      <c r="G19" s="94"/>
      <c r="H19" s="94"/>
      <c r="I19" s="95" t="s">
        <v>144</v>
      </c>
      <c r="J19" s="96" t="s">
        <v>146</v>
      </c>
      <c r="K19" s="97" t="s">
        <v>82</v>
      </c>
      <c r="L19" s="98" t="s">
        <v>82</v>
      </c>
      <c r="M19" s="98" t="s">
        <v>82</v>
      </c>
      <c r="N19" s="99" t="s">
        <v>82</v>
      </c>
      <c r="O19" s="98" t="s">
        <v>82</v>
      </c>
      <c r="P19" s="98" t="s">
        <v>82</v>
      </c>
      <c r="Q19" s="273" t="s">
        <v>82</v>
      </c>
      <c r="R19" s="64"/>
      <c r="S19" s="58"/>
      <c r="T19" s="58"/>
      <c r="U19" s="58"/>
    </row>
    <row r="20" spans="2:21" x14ac:dyDescent="0.3">
      <c r="B20" s="63"/>
      <c r="C20" s="92"/>
      <c r="D20" s="84"/>
      <c r="E20" s="112"/>
      <c r="F20" s="112"/>
      <c r="G20" s="112"/>
      <c r="H20" s="112"/>
      <c r="I20" s="86"/>
      <c r="J20" s="96"/>
      <c r="K20" s="97"/>
      <c r="L20" s="98"/>
      <c r="M20" s="98"/>
      <c r="N20" s="99"/>
      <c r="O20" s="98"/>
      <c r="P20" s="98"/>
      <c r="Q20" s="273"/>
      <c r="R20" s="64"/>
      <c r="S20" s="58"/>
      <c r="T20" s="58"/>
      <c r="U20" s="58"/>
    </row>
    <row r="21" spans="2:21" x14ac:dyDescent="0.3">
      <c r="B21" s="63"/>
      <c r="C21" s="92"/>
      <c r="D21" s="84" t="s">
        <v>147</v>
      </c>
      <c r="E21" s="113"/>
      <c r="F21" s="112"/>
      <c r="G21" s="112"/>
      <c r="H21" s="112"/>
      <c r="I21" s="86"/>
      <c r="J21" s="114"/>
      <c r="K21" s="278"/>
      <c r="L21" s="279"/>
      <c r="M21" s="280"/>
      <c r="N21" s="281"/>
      <c r="O21" s="279"/>
      <c r="P21" s="279"/>
      <c r="Q21" s="282"/>
      <c r="R21" s="64"/>
      <c r="S21" s="58"/>
      <c r="T21" s="58"/>
      <c r="U21" s="58"/>
    </row>
    <row r="22" spans="2:21" x14ac:dyDescent="0.3">
      <c r="B22" s="63"/>
      <c r="C22" s="92"/>
      <c r="D22" s="115"/>
      <c r="E22" s="116" t="s">
        <v>148</v>
      </c>
      <c r="F22" s="117"/>
      <c r="G22" s="117"/>
      <c r="H22" s="117"/>
      <c r="I22" s="105" t="s">
        <v>144</v>
      </c>
      <c r="J22" s="96" t="s">
        <v>149</v>
      </c>
      <c r="K22" s="97" t="s">
        <v>82</v>
      </c>
      <c r="L22" s="98" t="s">
        <v>82</v>
      </c>
      <c r="M22" s="98" t="s">
        <v>82</v>
      </c>
      <c r="N22" s="99" t="s">
        <v>82</v>
      </c>
      <c r="O22" s="98" t="s">
        <v>82</v>
      </c>
      <c r="P22" s="98" t="s">
        <v>82</v>
      </c>
      <c r="Q22" s="273" t="s">
        <v>82</v>
      </c>
      <c r="R22" s="64"/>
      <c r="S22" s="58"/>
      <c r="T22" s="58"/>
      <c r="U22" s="58"/>
    </row>
    <row r="23" spans="2:21" x14ac:dyDescent="0.3">
      <c r="B23" s="63"/>
      <c r="C23" s="92"/>
      <c r="D23" s="115"/>
      <c r="E23" s="116" t="s">
        <v>150</v>
      </c>
      <c r="F23" s="117"/>
      <c r="G23" s="117"/>
      <c r="H23" s="117"/>
      <c r="I23" s="105" t="s">
        <v>144</v>
      </c>
      <c r="J23" s="96" t="s">
        <v>151</v>
      </c>
      <c r="K23" s="97" t="s">
        <v>82</v>
      </c>
      <c r="L23" s="98" t="s">
        <v>82</v>
      </c>
      <c r="M23" s="98" t="s">
        <v>82</v>
      </c>
      <c r="N23" s="99" t="s">
        <v>82</v>
      </c>
      <c r="O23" s="98" t="s">
        <v>82</v>
      </c>
      <c r="P23" s="98" t="s">
        <v>82</v>
      </c>
      <c r="Q23" s="273" t="s">
        <v>82</v>
      </c>
      <c r="R23" s="64"/>
      <c r="S23" s="58"/>
      <c r="T23" s="58"/>
      <c r="U23" s="58"/>
    </row>
    <row r="24" spans="2:21" ht="15.75" thickBot="1" x14ac:dyDescent="0.35">
      <c r="B24" s="63"/>
      <c r="C24" s="92"/>
      <c r="D24" s="115"/>
      <c r="E24" s="116" t="s">
        <v>152</v>
      </c>
      <c r="F24" s="117"/>
      <c r="G24" s="117"/>
      <c r="H24" s="117"/>
      <c r="I24" s="105" t="s">
        <v>144</v>
      </c>
      <c r="J24" s="118" t="s">
        <v>153</v>
      </c>
      <c r="K24" s="283" t="s">
        <v>82</v>
      </c>
      <c r="L24" s="284" t="s">
        <v>82</v>
      </c>
      <c r="M24" s="284" t="s">
        <v>82</v>
      </c>
      <c r="N24" s="285" t="s">
        <v>82</v>
      </c>
      <c r="O24" s="284" t="s">
        <v>82</v>
      </c>
      <c r="P24" s="284" t="s">
        <v>82</v>
      </c>
      <c r="Q24" s="286" t="s">
        <v>82</v>
      </c>
      <c r="R24" s="64"/>
      <c r="S24" s="58"/>
      <c r="T24" s="58"/>
      <c r="U24" s="58"/>
    </row>
    <row r="25" spans="2:21" ht="15.75" thickBot="1" x14ac:dyDescent="0.35">
      <c r="B25" s="63"/>
      <c r="C25" s="92"/>
      <c r="D25" s="115"/>
      <c r="E25" s="86"/>
      <c r="F25" s="68"/>
      <c r="G25" s="68"/>
      <c r="H25" s="68"/>
      <c r="I25" s="86"/>
      <c r="J25" s="119"/>
      <c r="K25" s="287"/>
      <c r="L25" s="287"/>
      <c r="M25" s="287"/>
      <c r="N25" s="287"/>
      <c r="O25" s="287"/>
      <c r="P25" s="287"/>
      <c r="Q25" s="288"/>
      <c r="R25" s="64"/>
      <c r="S25" s="58"/>
      <c r="T25" s="58"/>
      <c r="U25" s="58"/>
    </row>
    <row r="26" spans="2:21" ht="15.75" thickBot="1" x14ac:dyDescent="0.35">
      <c r="B26" s="63"/>
      <c r="C26" s="92"/>
      <c r="D26" s="84" t="s">
        <v>154</v>
      </c>
      <c r="E26" s="112"/>
      <c r="F26" s="84"/>
      <c r="G26" s="84"/>
      <c r="H26" s="121"/>
      <c r="I26" s="95" t="s">
        <v>144</v>
      </c>
      <c r="J26" s="122" t="s">
        <v>155</v>
      </c>
      <c r="K26" s="289" t="s">
        <v>82</v>
      </c>
      <c r="L26" s="287" t="s">
        <v>82</v>
      </c>
      <c r="M26" s="287" t="s">
        <v>82</v>
      </c>
      <c r="N26" s="287" t="s">
        <v>82</v>
      </c>
      <c r="O26" s="289" t="s">
        <v>82</v>
      </c>
      <c r="P26" s="288" t="s">
        <v>82</v>
      </c>
      <c r="Q26" s="290" t="s">
        <v>82</v>
      </c>
      <c r="R26" s="64"/>
      <c r="S26" s="58"/>
      <c r="T26" s="58"/>
      <c r="U26" s="58"/>
    </row>
    <row r="27" spans="2:21" ht="15.75" thickBot="1" x14ac:dyDescent="0.35">
      <c r="B27" s="63"/>
      <c r="C27" s="124"/>
      <c r="D27" s="125"/>
      <c r="E27" s="126"/>
      <c r="F27" s="125"/>
      <c r="G27" s="125"/>
      <c r="H27" s="125"/>
      <c r="I27" s="127"/>
      <c r="J27" s="119"/>
      <c r="K27" s="120"/>
      <c r="L27" s="120"/>
      <c r="M27" s="120"/>
      <c r="N27" s="120"/>
      <c r="O27" s="120"/>
      <c r="P27" s="120"/>
      <c r="Q27" s="123"/>
      <c r="R27" s="64"/>
      <c r="S27" s="58"/>
      <c r="T27" s="58"/>
      <c r="U27" s="58"/>
    </row>
    <row r="28" spans="2:21" x14ac:dyDescent="0.3">
      <c r="B28" s="128"/>
      <c r="C28" s="129"/>
      <c r="D28" s="130"/>
      <c r="E28" s="130"/>
      <c r="F28" s="130"/>
      <c r="G28" s="130"/>
      <c r="H28" s="130"/>
      <c r="I28" s="131"/>
      <c r="J28" s="131"/>
      <c r="K28" s="130"/>
      <c r="L28" s="130"/>
      <c r="M28" s="130"/>
      <c r="N28" s="130"/>
      <c r="O28" s="130"/>
      <c r="P28" s="130"/>
      <c r="Q28" s="130"/>
      <c r="R28" s="132"/>
      <c r="S28" s="58"/>
      <c r="T28" s="58"/>
      <c r="U28" s="58"/>
    </row>
    <row r="29" spans="2:21" x14ac:dyDescent="0.3">
      <c r="C29" s="58"/>
      <c r="D29" s="58"/>
      <c r="E29" s="58"/>
      <c r="F29" s="58"/>
      <c r="G29" s="58"/>
      <c r="H29" s="58"/>
      <c r="I29" s="59"/>
      <c r="J29" s="59"/>
      <c r="K29" s="58"/>
      <c r="L29" s="58"/>
      <c r="M29" s="58"/>
      <c r="N29" s="58"/>
      <c r="O29" s="58"/>
      <c r="P29" s="58"/>
      <c r="Q29" s="58"/>
      <c r="R29" s="58"/>
      <c r="S29" s="58"/>
      <c r="T29" s="58"/>
      <c r="U29" s="58"/>
    </row>
    <row r="30" spans="2:21" x14ac:dyDescent="0.3">
      <c r="B30" s="133"/>
      <c r="C30" s="134"/>
      <c r="D30" s="345" t="s">
        <v>156</v>
      </c>
      <c r="E30" s="345"/>
      <c r="F30" s="345"/>
      <c r="G30" s="345"/>
      <c r="H30" s="345"/>
      <c r="I30" s="345"/>
      <c r="J30" s="135"/>
      <c r="K30" s="135"/>
      <c r="L30" s="135"/>
      <c r="M30" s="136"/>
      <c r="N30" s="136"/>
      <c r="O30" s="136"/>
      <c r="P30" s="134"/>
      <c r="Q30" s="137"/>
      <c r="R30" s="138"/>
    </row>
    <row r="31" spans="2:21" x14ac:dyDescent="0.3">
      <c r="B31" s="139"/>
      <c r="C31" s="68"/>
      <c r="D31" s="140"/>
      <c r="E31" s="140"/>
      <c r="F31" s="140"/>
      <c r="G31" s="140"/>
      <c r="H31" s="140"/>
      <c r="I31" s="140"/>
      <c r="J31" s="140"/>
      <c r="K31" s="140"/>
      <c r="L31" s="140"/>
      <c r="M31" s="141"/>
      <c r="N31" s="141"/>
      <c r="O31" s="141"/>
      <c r="P31" s="68"/>
      <c r="Q31" s="108"/>
      <c r="R31" s="111"/>
    </row>
    <row r="32" spans="2:21" x14ac:dyDescent="0.3">
      <c r="B32" s="139"/>
      <c r="C32" s="68"/>
      <c r="D32" s="68"/>
      <c r="E32" s="68"/>
      <c r="F32" s="68"/>
      <c r="G32" s="68"/>
      <c r="H32" s="68"/>
      <c r="I32" s="68"/>
      <c r="J32" s="68"/>
      <c r="K32" s="68"/>
      <c r="L32" s="141"/>
      <c r="M32" s="141"/>
      <c r="N32" s="141"/>
      <c r="O32" s="141"/>
      <c r="P32" s="68"/>
      <c r="Q32" s="108"/>
      <c r="R32" s="111"/>
    </row>
    <row r="33" spans="2:18" x14ac:dyDescent="0.3">
      <c r="B33" s="139"/>
      <c r="C33" s="68"/>
      <c r="D33" s="68"/>
      <c r="E33" s="68"/>
      <c r="F33" s="68"/>
      <c r="G33" s="68"/>
      <c r="H33" s="68"/>
      <c r="I33" s="68"/>
      <c r="J33" s="68"/>
      <c r="K33" s="68"/>
      <c r="L33" s="141"/>
      <c r="M33" s="141"/>
      <c r="N33" s="141"/>
      <c r="O33" s="141"/>
      <c r="P33" s="68"/>
      <c r="Q33" s="108"/>
      <c r="R33" s="111"/>
    </row>
    <row r="34" spans="2:18" ht="15.75" x14ac:dyDescent="0.3">
      <c r="B34" s="142"/>
      <c r="C34" s="143"/>
      <c r="D34" s="143"/>
      <c r="E34" s="143"/>
      <c r="F34" s="143"/>
      <c r="G34" s="143"/>
      <c r="H34" s="143"/>
      <c r="I34" s="143"/>
      <c r="J34" s="143"/>
      <c r="K34" s="143"/>
      <c r="L34" s="144"/>
      <c r="M34" s="144"/>
      <c r="N34" s="144"/>
      <c r="O34" s="144"/>
      <c r="P34" s="143"/>
      <c r="Q34" s="108"/>
      <c r="R34" s="111"/>
    </row>
    <row r="35" spans="2:18" ht="15.75" x14ac:dyDescent="0.3">
      <c r="B35" s="142"/>
      <c r="C35" s="143"/>
      <c r="D35" s="143"/>
      <c r="E35" s="143"/>
      <c r="F35" s="143"/>
      <c r="G35" s="143"/>
      <c r="H35" s="143"/>
      <c r="I35" s="143"/>
      <c r="J35" s="143"/>
      <c r="K35" s="143"/>
      <c r="L35" s="144"/>
      <c r="M35" s="144"/>
      <c r="N35" s="144"/>
      <c r="O35" s="144"/>
      <c r="P35" s="143"/>
      <c r="Q35" s="108"/>
      <c r="R35" s="111"/>
    </row>
    <row r="36" spans="2:18" ht="15.75" x14ac:dyDescent="0.3">
      <c r="B36" s="145"/>
      <c r="C36" s="146"/>
      <c r="D36" s="146"/>
      <c r="E36" s="146"/>
      <c r="F36" s="146"/>
      <c r="G36" s="146"/>
      <c r="H36" s="146"/>
      <c r="I36" s="146"/>
      <c r="J36" s="146"/>
      <c r="K36" s="146"/>
      <c r="L36" s="147"/>
      <c r="M36" s="147"/>
      <c r="N36" s="147"/>
      <c r="O36" s="147"/>
      <c r="P36" s="146"/>
      <c r="Q36" s="148"/>
      <c r="R36" s="149"/>
    </row>
  </sheetData>
  <mergeCells count="16">
    <mergeCell ref="C11:I11"/>
    <mergeCell ref="C12:I12"/>
    <mergeCell ref="K12:N12"/>
    <mergeCell ref="O12:P12"/>
    <mergeCell ref="D30:I30"/>
    <mergeCell ref="J10:J13"/>
    <mergeCell ref="K10:N10"/>
    <mergeCell ref="C13:I13"/>
    <mergeCell ref="O6:Q6"/>
    <mergeCell ref="C8:F8"/>
    <mergeCell ref="G8:H8"/>
    <mergeCell ref="C9:I9"/>
    <mergeCell ref="O10:P10"/>
    <mergeCell ref="C6:J6"/>
    <mergeCell ref="K6:N6"/>
    <mergeCell ref="C10:I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22" workbookViewId="0">
      <selection activeCell="L45" sqref="L45"/>
    </sheetView>
  </sheetViews>
  <sheetFormatPr baseColWidth="10" defaultColWidth="8.85546875" defaultRowHeight="13.5" x14ac:dyDescent="0.3"/>
  <cols>
    <col min="1" max="1" width="44.85546875" style="4" bestFit="1" customWidth="1"/>
    <col min="2" max="2" width="8.85546875" style="4"/>
    <col min="3" max="8" width="16.7109375" style="4" customWidth="1"/>
    <col min="9" max="16384" width="8.85546875" style="4"/>
  </cols>
  <sheetData>
    <row r="1" spans="1:8" s="1" customFormat="1" ht="15" x14ac:dyDescent="0.3"/>
    <row r="2" spans="1:8" s="1" customFormat="1" ht="15" x14ac:dyDescent="0.3"/>
    <row r="3" spans="1:8" s="1" customFormat="1" ht="18.75" x14ac:dyDescent="0.3">
      <c r="A3" s="29" t="str">
        <f>TAB00!B48&amp;" : "&amp;TAB00!C48</f>
        <v>TAB5 : Synthèse des produits prévisionnels issus des tarifs d'injection</v>
      </c>
      <c r="B3" s="29"/>
      <c r="C3" s="29"/>
      <c r="D3" s="29"/>
      <c r="E3" s="29"/>
      <c r="F3" s="29"/>
      <c r="G3" s="29"/>
      <c r="H3" s="29"/>
    </row>
    <row r="4" spans="1:8" s="1" customFormat="1" ht="15" x14ac:dyDescent="0.3"/>
    <row r="5" spans="1:8" s="1" customFormat="1" ht="21" x14ac:dyDescent="0.35">
      <c r="A5" s="334" t="s">
        <v>10</v>
      </c>
      <c r="B5" s="334"/>
      <c r="C5" s="334"/>
      <c r="D5" s="334"/>
      <c r="E5" s="334"/>
      <c r="F5" s="334"/>
      <c r="G5" s="334"/>
      <c r="H5" s="334"/>
    </row>
    <row r="6" spans="1:8" s="1" customFormat="1" ht="27.6" customHeight="1" x14ac:dyDescent="0.3">
      <c r="A6" s="333" t="s">
        <v>0</v>
      </c>
      <c r="B6" s="7" t="s">
        <v>7</v>
      </c>
      <c r="C6" s="335" t="s">
        <v>80</v>
      </c>
      <c r="D6" s="335"/>
      <c r="E6" s="335"/>
      <c r="F6" s="335" t="s">
        <v>81</v>
      </c>
      <c r="G6" s="335"/>
      <c r="H6" s="335"/>
    </row>
    <row r="7" spans="1:8" s="1" customFormat="1" ht="15" x14ac:dyDescent="0.3">
      <c r="A7" s="333"/>
      <c r="B7" s="7" t="s">
        <v>3</v>
      </c>
      <c r="C7" s="7" t="s">
        <v>17</v>
      </c>
      <c r="D7" s="7" t="s">
        <v>163</v>
      </c>
      <c r="E7" s="7" t="s">
        <v>18</v>
      </c>
      <c r="F7" s="7" t="str">
        <f>C7</f>
        <v>Tarif</v>
      </c>
      <c r="G7" s="7" t="str">
        <f t="shared" ref="G7:H7" si="0">D7</f>
        <v>Volume/Capacité</v>
      </c>
      <c r="H7" s="7" t="str">
        <f t="shared" si="0"/>
        <v>Produit</v>
      </c>
    </row>
    <row r="8" spans="1:8" s="1" customFormat="1" ht="15" x14ac:dyDescent="0.3">
      <c r="A8" s="215" t="s">
        <v>5</v>
      </c>
      <c r="B8" s="270">
        <f t="shared" ref="B8:B12" si="1">SUM(E8,H8)</f>
        <v>0</v>
      </c>
      <c r="C8" s="216"/>
      <c r="D8" s="216"/>
      <c r="E8" s="270">
        <f>E9</f>
        <v>0</v>
      </c>
      <c r="F8" s="216"/>
      <c r="G8" s="216"/>
      <c r="H8" s="270">
        <f>H9</f>
        <v>0</v>
      </c>
    </row>
    <row r="9" spans="1:8" s="1" customFormat="1" ht="15" x14ac:dyDescent="0.3">
      <c r="A9" s="217" t="s">
        <v>143</v>
      </c>
      <c r="B9" s="270">
        <f t="shared" si="1"/>
        <v>0</v>
      </c>
      <c r="C9" s="269">
        <f>IF(TAB5.1!M13="V",0,TAB5.1!M14)</f>
        <v>0</v>
      </c>
      <c r="D9" s="270">
        <f>'TAB3'!$F$47</f>
        <v>0</v>
      </c>
      <c r="E9" s="270">
        <f t="shared" ref="E9" si="2">C9*D9</f>
        <v>0</v>
      </c>
      <c r="F9" s="269">
        <f>IF(TAB5.1!N14="V",0,TAB5.1!N14)</f>
        <v>0</v>
      </c>
      <c r="G9" s="270">
        <f>'TAB3'!$F$52</f>
        <v>0</v>
      </c>
      <c r="H9" s="270">
        <f t="shared" ref="H9" si="3">F9*G9</f>
        <v>0</v>
      </c>
    </row>
    <row r="10" spans="1:8" s="1" customFormat="1" ht="15" x14ac:dyDescent="0.3">
      <c r="A10" s="215" t="s">
        <v>75</v>
      </c>
      <c r="B10" s="270">
        <f t="shared" si="1"/>
        <v>0</v>
      </c>
      <c r="C10" s="269"/>
      <c r="D10" s="270"/>
      <c r="E10" s="270">
        <f>E11+E12</f>
        <v>0</v>
      </c>
      <c r="F10" s="269"/>
      <c r="G10" s="270"/>
      <c r="H10" s="270">
        <f>H11+H12</f>
        <v>0</v>
      </c>
    </row>
    <row r="11" spans="1:8" s="1" customFormat="1" ht="15" x14ac:dyDescent="0.3">
      <c r="A11" s="217" t="s">
        <v>159</v>
      </c>
      <c r="B11" s="270">
        <f t="shared" si="1"/>
        <v>0</v>
      </c>
      <c r="C11" s="269">
        <f>IF(TAB5.1!M16="V",0,TAB5.1!M16)</f>
        <v>0</v>
      </c>
      <c r="D11" s="270">
        <f>'TAB3'!F49</f>
        <v>0</v>
      </c>
      <c r="E11" s="270">
        <f t="shared" ref="E11:E12" si="4">C11*D11</f>
        <v>0</v>
      </c>
      <c r="F11" s="269">
        <f>IF(TAB5.1!N16="V",0,TAB5.1!N16)</f>
        <v>0</v>
      </c>
      <c r="G11" s="270">
        <f>'TAB3'!F54</f>
        <v>0</v>
      </c>
      <c r="H11" s="270">
        <f t="shared" ref="H11:H12" si="5">F11*G11</f>
        <v>0</v>
      </c>
    </row>
    <row r="12" spans="1:8" s="1" customFormat="1" ht="15" x14ac:dyDescent="0.3">
      <c r="A12" s="217" t="s">
        <v>143</v>
      </c>
      <c r="B12" s="270">
        <f t="shared" si="1"/>
        <v>0</v>
      </c>
      <c r="C12" s="269">
        <f>IF(TAB5.1!M17="V",0,TAB5.1!M17)</f>
        <v>0</v>
      </c>
      <c r="D12" s="270">
        <f>'TAB3'!F48</f>
        <v>0</v>
      </c>
      <c r="E12" s="270">
        <f t="shared" si="4"/>
        <v>0</v>
      </c>
      <c r="F12" s="269">
        <f>IF(TAB5.1!N17="V",0,TAB5.1!N17)</f>
        <v>0</v>
      </c>
      <c r="G12" s="270">
        <f>'TAB3'!F53</f>
        <v>0</v>
      </c>
      <c r="H12" s="270">
        <f t="shared" si="5"/>
        <v>0</v>
      </c>
    </row>
    <row r="13" spans="1:8" s="1" customFormat="1" ht="15" x14ac:dyDescent="0.3">
      <c r="A13" s="53" t="s">
        <v>7</v>
      </c>
      <c r="B13" s="271">
        <f>SUM(E13,H13)</f>
        <v>0</v>
      </c>
      <c r="C13" s="11"/>
      <c r="D13" s="11"/>
      <c r="E13" s="271">
        <f>E10+E8</f>
        <v>0</v>
      </c>
      <c r="F13" s="11"/>
      <c r="G13" s="11"/>
      <c r="H13" s="271">
        <f>H10+H8</f>
        <v>0</v>
      </c>
    </row>
    <row r="14" spans="1:8" s="1" customFormat="1" ht="15" x14ac:dyDescent="0.3">
      <c r="A14" s="5"/>
      <c r="B14" s="5"/>
      <c r="C14" s="5"/>
      <c r="D14" s="5"/>
      <c r="E14" s="5"/>
      <c r="F14" s="5"/>
      <c r="G14" s="5"/>
      <c r="H14" s="5"/>
    </row>
    <row r="15" spans="1:8" ht="21" x14ac:dyDescent="0.35">
      <c r="A15" s="334" t="s">
        <v>9</v>
      </c>
      <c r="B15" s="334"/>
      <c r="C15" s="334"/>
      <c r="D15" s="334"/>
      <c r="E15" s="334"/>
      <c r="F15" s="334"/>
      <c r="G15" s="334"/>
      <c r="H15" s="334"/>
    </row>
    <row r="16" spans="1:8" x14ac:dyDescent="0.3">
      <c r="A16" s="333" t="s">
        <v>0</v>
      </c>
      <c r="B16" s="7" t="s">
        <v>7</v>
      </c>
      <c r="C16" s="335" t="s">
        <v>80</v>
      </c>
      <c r="D16" s="335"/>
      <c r="E16" s="335"/>
      <c r="F16" s="335" t="s">
        <v>81</v>
      </c>
      <c r="G16" s="335"/>
      <c r="H16" s="335"/>
    </row>
    <row r="17" spans="1:8" x14ac:dyDescent="0.3">
      <c r="A17" s="333"/>
      <c r="B17" s="7" t="s">
        <v>3</v>
      </c>
      <c r="C17" s="7" t="s">
        <v>17</v>
      </c>
      <c r="D17" s="7" t="s">
        <v>163</v>
      </c>
      <c r="E17" s="7" t="s">
        <v>18</v>
      </c>
      <c r="F17" s="7" t="str">
        <f>C17</f>
        <v>Tarif</v>
      </c>
      <c r="G17" s="7" t="str">
        <f t="shared" ref="G17" si="6">D17</f>
        <v>Volume/Capacité</v>
      </c>
      <c r="H17" s="7" t="str">
        <f t="shared" ref="H17" si="7">E17</f>
        <v>Produit</v>
      </c>
    </row>
    <row r="18" spans="1:8" x14ac:dyDescent="0.3">
      <c r="A18" s="215" t="s">
        <v>5</v>
      </c>
      <c r="B18" s="270">
        <f t="shared" ref="B18:B22" si="8">SUM(E18,H18)</f>
        <v>0</v>
      </c>
      <c r="C18" s="216"/>
      <c r="D18" s="216"/>
      <c r="E18" s="270">
        <f>E19</f>
        <v>0</v>
      </c>
      <c r="F18" s="216"/>
      <c r="G18" s="216"/>
      <c r="H18" s="270">
        <f>H19</f>
        <v>0</v>
      </c>
    </row>
    <row r="19" spans="1:8" x14ac:dyDescent="0.3">
      <c r="A19" s="217" t="s">
        <v>143</v>
      </c>
      <c r="B19" s="270">
        <f t="shared" si="8"/>
        <v>0</v>
      </c>
      <c r="C19" s="269">
        <f>IF(TAB5.2!M23="V",0,TAB5.2!M23)</f>
        <v>0</v>
      </c>
      <c r="D19" s="270">
        <f>'TAB3'!$H$47</f>
        <v>0</v>
      </c>
      <c r="E19" s="270">
        <f t="shared" ref="E19:E22" si="9">C19*D19</f>
        <v>0</v>
      </c>
      <c r="F19" s="269">
        <f>IF(TAB5.2!N23="V",0,TAB5.2!N23)</f>
        <v>0</v>
      </c>
      <c r="G19" s="270">
        <f>'TAB3'!$H$52</f>
        <v>0</v>
      </c>
      <c r="H19" s="270">
        <f t="shared" ref="H19:H22" si="10">F19*G19</f>
        <v>0</v>
      </c>
    </row>
    <row r="20" spans="1:8" x14ac:dyDescent="0.3">
      <c r="A20" s="215" t="s">
        <v>75</v>
      </c>
      <c r="B20" s="270">
        <f t="shared" si="8"/>
        <v>0</v>
      </c>
      <c r="C20" s="269"/>
      <c r="D20" s="270"/>
      <c r="E20" s="270">
        <f t="shared" si="9"/>
        <v>0</v>
      </c>
      <c r="F20" s="269"/>
      <c r="G20" s="270"/>
      <c r="H20" s="270">
        <f t="shared" si="10"/>
        <v>0</v>
      </c>
    </row>
    <row r="21" spans="1:8" x14ac:dyDescent="0.3">
      <c r="A21" s="217" t="s">
        <v>159</v>
      </c>
      <c r="B21" s="270">
        <f t="shared" si="8"/>
        <v>0</v>
      </c>
      <c r="C21" s="269">
        <f>IF(TAB5.2!M16="V",0,TAB5.2!M16)</f>
        <v>0</v>
      </c>
      <c r="D21" s="270">
        <f>'TAB3'!H49</f>
        <v>0</v>
      </c>
      <c r="E21" s="270">
        <f t="shared" si="9"/>
        <v>0</v>
      </c>
      <c r="F21" s="269">
        <f>IF(TAB5.2!N16="V",0,TAB5.2!N16)</f>
        <v>0</v>
      </c>
      <c r="G21" s="270">
        <f>'TAB3'!H54</f>
        <v>0</v>
      </c>
      <c r="H21" s="270">
        <f t="shared" si="10"/>
        <v>0</v>
      </c>
    </row>
    <row r="22" spans="1:8" x14ac:dyDescent="0.3">
      <c r="A22" s="217" t="s">
        <v>143</v>
      </c>
      <c r="B22" s="270">
        <f t="shared" si="8"/>
        <v>0</v>
      </c>
      <c r="C22" s="269">
        <f>IF(TAB5.2!M17="V",0,TAB5.2!M17)</f>
        <v>0</v>
      </c>
      <c r="D22" s="270">
        <f>'TAB3'!H48</f>
        <v>0</v>
      </c>
      <c r="E22" s="270">
        <f t="shared" si="9"/>
        <v>0</v>
      </c>
      <c r="F22" s="269">
        <f>IF(TAB5.2!N17="V",0,TAB5.2!N17)</f>
        <v>0</v>
      </c>
      <c r="G22" s="270">
        <f>'TAB3'!H53</f>
        <v>0</v>
      </c>
      <c r="H22" s="270">
        <f t="shared" si="10"/>
        <v>0</v>
      </c>
    </row>
    <row r="23" spans="1:8" x14ac:dyDescent="0.3">
      <c r="A23" s="53" t="s">
        <v>7</v>
      </c>
      <c r="B23" s="271">
        <f>SUM(E23,H23)</f>
        <v>0</v>
      </c>
      <c r="C23" s="11"/>
      <c r="D23" s="11"/>
      <c r="E23" s="271">
        <f>SUM(E18,E20)</f>
        <v>0</v>
      </c>
      <c r="F23" s="11"/>
      <c r="G23" s="11"/>
      <c r="H23" s="271">
        <f>SUM(H18,H20)</f>
        <v>0</v>
      </c>
    </row>
    <row r="25" spans="1:8" ht="21" x14ac:dyDescent="0.35">
      <c r="A25" s="334" t="s">
        <v>13</v>
      </c>
      <c r="B25" s="334"/>
      <c r="C25" s="334"/>
      <c r="D25" s="334"/>
      <c r="E25" s="334"/>
      <c r="F25" s="334"/>
      <c r="G25" s="334"/>
      <c r="H25" s="334"/>
    </row>
    <row r="26" spans="1:8" x14ac:dyDescent="0.3">
      <c r="A26" s="333" t="s">
        <v>0</v>
      </c>
      <c r="B26" s="7" t="s">
        <v>7</v>
      </c>
      <c r="C26" s="335" t="s">
        <v>80</v>
      </c>
      <c r="D26" s="335"/>
      <c r="E26" s="335"/>
      <c r="F26" s="335" t="s">
        <v>81</v>
      </c>
      <c r="G26" s="335"/>
      <c r="H26" s="335"/>
    </row>
    <row r="27" spans="1:8" x14ac:dyDescent="0.3">
      <c r="A27" s="333"/>
      <c r="B27" s="7" t="s">
        <v>3</v>
      </c>
      <c r="C27" s="7" t="s">
        <v>17</v>
      </c>
      <c r="D27" s="7" t="s">
        <v>163</v>
      </c>
      <c r="E27" s="7" t="s">
        <v>18</v>
      </c>
      <c r="F27" s="7" t="str">
        <f>C27</f>
        <v>Tarif</v>
      </c>
      <c r="G27" s="7" t="str">
        <f t="shared" ref="G27" si="11">D27</f>
        <v>Volume/Capacité</v>
      </c>
      <c r="H27" s="7" t="str">
        <f t="shared" ref="H27" si="12">E27</f>
        <v>Produit</v>
      </c>
    </row>
    <row r="28" spans="1:8" x14ac:dyDescent="0.3">
      <c r="A28" s="215" t="s">
        <v>5</v>
      </c>
      <c r="B28" s="270">
        <f t="shared" ref="B28:B32" si="13">SUM(E28,H28)</f>
        <v>0</v>
      </c>
      <c r="C28" s="216"/>
      <c r="D28" s="216"/>
      <c r="E28" s="270">
        <f>E29</f>
        <v>0</v>
      </c>
      <c r="F28" s="216"/>
      <c r="G28" s="216"/>
      <c r="H28" s="270">
        <f>H29</f>
        <v>0</v>
      </c>
    </row>
    <row r="29" spans="1:8" x14ac:dyDescent="0.3">
      <c r="A29" s="217" t="s">
        <v>143</v>
      </c>
      <c r="B29" s="270">
        <f t="shared" si="13"/>
        <v>0</v>
      </c>
      <c r="C29" s="269">
        <f>IF(TAB5.3!M32="V",0,TAB5.3!M32)</f>
        <v>0</v>
      </c>
      <c r="D29" s="270">
        <f>'TAB3'!$J$47</f>
        <v>0</v>
      </c>
      <c r="E29" s="270">
        <f t="shared" ref="E29:E32" si="14">C29*D29</f>
        <v>0</v>
      </c>
      <c r="F29" s="269">
        <f>IF(TAB5.3!N32="V",0,TAB5.3!N32)</f>
        <v>0</v>
      </c>
      <c r="G29" s="270">
        <f>'TAB3'!$J$52</f>
        <v>0</v>
      </c>
      <c r="H29" s="270">
        <f t="shared" ref="H29:H32" si="15">F29*G29</f>
        <v>0</v>
      </c>
    </row>
    <row r="30" spans="1:8" x14ac:dyDescent="0.3">
      <c r="A30" s="215" t="s">
        <v>75</v>
      </c>
      <c r="B30" s="270">
        <f t="shared" si="13"/>
        <v>0</v>
      </c>
      <c r="C30" s="269"/>
      <c r="D30" s="270"/>
      <c r="E30" s="270">
        <f t="shared" si="14"/>
        <v>0</v>
      </c>
      <c r="F30" s="269"/>
      <c r="G30" s="270"/>
      <c r="H30" s="270">
        <f t="shared" si="15"/>
        <v>0</v>
      </c>
    </row>
    <row r="31" spans="1:8" x14ac:dyDescent="0.3">
      <c r="A31" s="217" t="s">
        <v>159</v>
      </c>
      <c r="B31" s="270">
        <f t="shared" si="13"/>
        <v>0</v>
      </c>
      <c r="C31" s="269">
        <f>IF(TAB5.3!M16="V",0,TAB5.3!M16)</f>
        <v>0</v>
      </c>
      <c r="D31" s="270">
        <f>'TAB3'!J49</f>
        <v>0</v>
      </c>
      <c r="E31" s="270">
        <f t="shared" si="14"/>
        <v>0</v>
      </c>
      <c r="F31" s="269">
        <f>IF(TAB5.3!N16="V",0,TAB5.3!N16)</f>
        <v>0</v>
      </c>
      <c r="G31" s="270">
        <f>'TAB3'!J54</f>
        <v>0</v>
      </c>
      <c r="H31" s="270">
        <f t="shared" si="15"/>
        <v>0</v>
      </c>
    </row>
    <row r="32" spans="1:8" x14ac:dyDescent="0.3">
      <c r="A32" s="217" t="s">
        <v>143</v>
      </c>
      <c r="B32" s="270">
        <f t="shared" si="13"/>
        <v>0</v>
      </c>
      <c r="C32" s="269">
        <f>IF(TAB5.3!M17="V",0,TAB5.3!M17)</f>
        <v>0</v>
      </c>
      <c r="D32" s="270">
        <f>'TAB3'!J48</f>
        <v>0</v>
      </c>
      <c r="E32" s="270">
        <f t="shared" si="14"/>
        <v>0</v>
      </c>
      <c r="F32" s="269">
        <f>IF(TAB5.3!N17="V",0,TAB5.3!N17)</f>
        <v>0</v>
      </c>
      <c r="G32" s="270">
        <f>'TAB3'!J53</f>
        <v>0</v>
      </c>
      <c r="H32" s="270">
        <f t="shared" si="15"/>
        <v>0</v>
      </c>
    </row>
    <row r="33" spans="1:8" x14ac:dyDescent="0.3">
      <c r="A33" s="53" t="s">
        <v>7</v>
      </c>
      <c r="B33" s="271">
        <f>SUM(E33,H33)</f>
        <v>0</v>
      </c>
      <c r="C33" s="11"/>
      <c r="D33" s="11"/>
      <c r="E33" s="271">
        <f>SUM(E28,E30)</f>
        <v>0</v>
      </c>
      <c r="F33" s="11"/>
      <c r="G33" s="11"/>
      <c r="H33" s="271">
        <f>SUM(H28,H30)</f>
        <v>0</v>
      </c>
    </row>
    <row r="35" spans="1:8" ht="21" x14ac:dyDescent="0.35">
      <c r="A35" s="334" t="s">
        <v>12</v>
      </c>
      <c r="B35" s="334"/>
      <c r="C35" s="334"/>
      <c r="D35" s="334"/>
      <c r="E35" s="334"/>
      <c r="F35" s="334"/>
      <c r="G35" s="334"/>
      <c r="H35" s="334"/>
    </row>
    <row r="36" spans="1:8" x14ac:dyDescent="0.3">
      <c r="A36" s="333" t="s">
        <v>0</v>
      </c>
      <c r="B36" s="7" t="s">
        <v>7</v>
      </c>
      <c r="C36" s="335" t="s">
        <v>80</v>
      </c>
      <c r="D36" s="335"/>
      <c r="E36" s="335"/>
      <c r="F36" s="335" t="s">
        <v>81</v>
      </c>
      <c r="G36" s="335"/>
      <c r="H36" s="335"/>
    </row>
    <row r="37" spans="1:8" x14ac:dyDescent="0.3">
      <c r="A37" s="333"/>
      <c r="B37" s="7" t="s">
        <v>3</v>
      </c>
      <c r="C37" s="7" t="s">
        <v>17</v>
      </c>
      <c r="D37" s="7" t="s">
        <v>163</v>
      </c>
      <c r="E37" s="7" t="s">
        <v>18</v>
      </c>
      <c r="F37" s="7" t="str">
        <f>C37</f>
        <v>Tarif</v>
      </c>
      <c r="G37" s="7" t="str">
        <f t="shared" ref="G37" si="16">D37</f>
        <v>Volume/Capacité</v>
      </c>
      <c r="H37" s="7" t="str">
        <f t="shared" ref="H37" si="17">E37</f>
        <v>Produit</v>
      </c>
    </row>
    <row r="38" spans="1:8" x14ac:dyDescent="0.3">
      <c r="A38" s="215" t="s">
        <v>5</v>
      </c>
      <c r="B38" s="270">
        <f t="shared" ref="B38:B42" si="18">SUM(E38,H38)</f>
        <v>0</v>
      </c>
      <c r="C38" s="216"/>
      <c r="D38" s="216"/>
      <c r="E38" s="270">
        <f>E39</f>
        <v>0</v>
      </c>
      <c r="F38" s="216"/>
      <c r="G38" s="216"/>
      <c r="H38" s="270">
        <f>H39</f>
        <v>0</v>
      </c>
    </row>
    <row r="39" spans="1:8" x14ac:dyDescent="0.3">
      <c r="A39" s="217" t="s">
        <v>143</v>
      </c>
      <c r="B39" s="270">
        <f t="shared" si="18"/>
        <v>0</v>
      </c>
      <c r="C39" s="269">
        <f>IF(TAB5.4!M41="V",0,TAB5.4!M41)</f>
        <v>0</v>
      </c>
      <c r="D39" s="270">
        <f>'TAB3'!$L$47</f>
        <v>0</v>
      </c>
      <c r="E39" s="270">
        <f t="shared" ref="E39:E42" si="19">C39*D39</f>
        <v>0</v>
      </c>
      <c r="F39" s="269">
        <f>IF(TAB5.4!N41="V",0,TAB5.4!N41)</f>
        <v>0</v>
      </c>
      <c r="G39" s="270">
        <f>'TAB3'!$L$52</f>
        <v>0</v>
      </c>
      <c r="H39" s="270">
        <f t="shared" ref="H39:H42" si="20">F39*G39</f>
        <v>0</v>
      </c>
    </row>
    <row r="40" spans="1:8" x14ac:dyDescent="0.3">
      <c r="A40" s="215" t="s">
        <v>75</v>
      </c>
      <c r="B40" s="270">
        <f t="shared" si="18"/>
        <v>0</v>
      </c>
      <c r="C40" s="269"/>
      <c r="D40" s="270"/>
      <c r="E40" s="270">
        <f t="shared" si="19"/>
        <v>0</v>
      </c>
      <c r="F40" s="269"/>
      <c r="G40" s="270"/>
      <c r="H40" s="270">
        <f t="shared" si="20"/>
        <v>0</v>
      </c>
    </row>
    <row r="41" spans="1:8" x14ac:dyDescent="0.3">
      <c r="A41" s="217" t="s">
        <v>159</v>
      </c>
      <c r="B41" s="270">
        <f t="shared" si="18"/>
        <v>0</v>
      </c>
      <c r="C41" s="269">
        <f>IF(TAB5.4!M16="V",0,TAB5.4!M16)</f>
        <v>0</v>
      </c>
      <c r="D41" s="270">
        <f>'TAB3'!L49</f>
        <v>0</v>
      </c>
      <c r="E41" s="270">
        <f t="shared" si="19"/>
        <v>0</v>
      </c>
      <c r="F41" s="269">
        <f>IF(TAB5.4!N16="V",0,TAB5.4!N16)</f>
        <v>0</v>
      </c>
      <c r="G41" s="270">
        <f>'TAB3'!L54</f>
        <v>0</v>
      </c>
      <c r="H41" s="270">
        <f t="shared" si="20"/>
        <v>0</v>
      </c>
    </row>
    <row r="42" spans="1:8" x14ac:dyDescent="0.3">
      <c r="A42" s="217" t="s">
        <v>143</v>
      </c>
      <c r="B42" s="270">
        <f t="shared" si="18"/>
        <v>0</v>
      </c>
      <c r="C42" s="269">
        <f>IF(TAB5.4!M17="V",0,TAB5.4!M17)</f>
        <v>0</v>
      </c>
      <c r="D42" s="270">
        <f>'TAB3'!L48</f>
        <v>0</v>
      </c>
      <c r="E42" s="270">
        <f t="shared" si="19"/>
        <v>0</v>
      </c>
      <c r="F42" s="269">
        <f>IF(TAB5.4!N17="V",0,TAB5.4!N17)</f>
        <v>0</v>
      </c>
      <c r="G42" s="270">
        <f>'TAB3'!L53</f>
        <v>0</v>
      </c>
      <c r="H42" s="270">
        <f t="shared" si="20"/>
        <v>0</v>
      </c>
    </row>
    <row r="43" spans="1:8" x14ac:dyDescent="0.3">
      <c r="A43" s="53" t="s">
        <v>7</v>
      </c>
      <c r="B43" s="271">
        <f>SUM(E43,H43)</f>
        <v>0</v>
      </c>
      <c r="C43" s="11"/>
      <c r="D43" s="11"/>
      <c r="E43" s="271">
        <f>SUM(E38,E40)</f>
        <v>0</v>
      </c>
      <c r="F43" s="11"/>
      <c r="G43" s="11"/>
      <c r="H43" s="271">
        <f>SUM(H38,H40)</f>
        <v>0</v>
      </c>
    </row>
    <row r="45" spans="1:8" ht="21" x14ac:dyDescent="0.35">
      <c r="A45" s="334" t="s">
        <v>11</v>
      </c>
      <c r="B45" s="334"/>
      <c r="C45" s="334"/>
      <c r="D45" s="334"/>
      <c r="E45" s="334"/>
      <c r="F45" s="334"/>
      <c r="G45" s="334"/>
      <c r="H45" s="334"/>
    </row>
    <row r="46" spans="1:8" x14ac:dyDescent="0.3">
      <c r="A46" s="333" t="s">
        <v>0</v>
      </c>
      <c r="B46" s="7" t="s">
        <v>7</v>
      </c>
      <c r="C46" s="335" t="s">
        <v>80</v>
      </c>
      <c r="D46" s="335"/>
      <c r="E46" s="335"/>
      <c r="F46" s="335" t="s">
        <v>81</v>
      </c>
      <c r="G46" s="335"/>
      <c r="H46" s="335"/>
    </row>
    <row r="47" spans="1:8" x14ac:dyDescent="0.3">
      <c r="A47" s="333"/>
      <c r="B47" s="7" t="s">
        <v>3</v>
      </c>
      <c r="C47" s="7" t="s">
        <v>17</v>
      </c>
      <c r="D47" s="7" t="s">
        <v>163</v>
      </c>
      <c r="E47" s="7" t="s">
        <v>18</v>
      </c>
      <c r="F47" s="7" t="str">
        <f>C47</f>
        <v>Tarif</v>
      </c>
      <c r="G47" s="7" t="str">
        <f t="shared" ref="G47" si="21">D47</f>
        <v>Volume/Capacité</v>
      </c>
      <c r="H47" s="7" t="str">
        <f t="shared" ref="H47" si="22">E47</f>
        <v>Produit</v>
      </c>
    </row>
    <row r="48" spans="1:8" x14ac:dyDescent="0.3">
      <c r="A48" s="215" t="s">
        <v>5</v>
      </c>
      <c r="B48" s="270">
        <f t="shared" ref="B48:B52" si="23">SUM(E48,H48)</f>
        <v>0</v>
      </c>
      <c r="C48" s="216"/>
      <c r="D48" s="216"/>
      <c r="E48" s="270">
        <f>E49</f>
        <v>0</v>
      </c>
      <c r="F48" s="216"/>
      <c r="G48" s="216"/>
      <c r="H48" s="270">
        <f>H49</f>
        <v>0</v>
      </c>
    </row>
    <row r="49" spans="1:8" x14ac:dyDescent="0.3">
      <c r="A49" s="217" t="s">
        <v>143</v>
      </c>
      <c r="B49" s="270">
        <f t="shared" si="23"/>
        <v>0</v>
      </c>
      <c r="C49" s="269">
        <f>IF(TAB5.5!M50="V",0,TAB5.5!M50)</f>
        <v>0</v>
      </c>
      <c r="D49" s="270">
        <f>'TAB3'!$N$47</f>
        <v>0</v>
      </c>
      <c r="E49" s="270">
        <f t="shared" ref="E49:E52" si="24">C49*D49</f>
        <v>0</v>
      </c>
      <c r="F49" s="269">
        <f>IF(TAB5.5!N50="V",0,TAB5.5!N50)</f>
        <v>0</v>
      </c>
      <c r="G49" s="270">
        <f>'TAB3'!$N$52</f>
        <v>0</v>
      </c>
      <c r="H49" s="270">
        <f t="shared" ref="H49:H52" si="25">F49*G49</f>
        <v>0</v>
      </c>
    </row>
    <row r="50" spans="1:8" x14ac:dyDescent="0.3">
      <c r="A50" s="215" t="s">
        <v>75</v>
      </c>
      <c r="B50" s="270">
        <f t="shared" si="23"/>
        <v>0</v>
      </c>
      <c r="C50" s="269"/>
      <c r="D50" s="270"/>
      <c r="E50" s="270">
        <f t="shared" si="24"/>
        <v>0</v>
      </c>
      <c r="F50" s="269"/>
      <c r="G50" s="270"/>
      <c r="H50" s="270">
        <f t="shared" si="25"/>
        <v>0</v>
      </c>
    </row>
    <row r="51" spans="1:8" x14ac:dyDescent="0.3">
      <c r="A51" s="217" t="s">
        <v>159</v>
      </c>
      <c r="B51" s="270">
        <f t="shared" si="23"/>
        <v>0</v>
      </c>
      <c r="C51" s="269">
        <f>IF(TAB5.5!M16="V",0,TAB5.5!M16)</f>
        <v>0</v>
      </c>
      <c r="D51" s="270">
        <f>'TAB3'!N49</f>
        <v>0</v>
      </c>
      <c r="E51" s="270">
        <f t="shared" si="24"/>
        <v>0</v>
      </c>
      <c r="F51" s="269">
        <f>IF(TAB5.5!N16="V",0,TAB5.5!N16)</f>
        <v>0</v>
      </c>
      <c r="G51" s="270">
        <f>'TAB3'!N54</f>
        <v>0</v>
      </c>
      <c r="H51" s="270">
        <f t="shared" si="25"/>
        <v>0</v>
      </c>
    </row>
    <row r="52" spans="1:8" x14ac:dyDescent="0.3">
      <c r="A52" s="217" t="s">
        <v>143</v>
      </c>
      <c r="B52" s="270">
        <f t="shared" si="23"/>
        <v>0</v>
      </c>
      <c r="C52" s="269">
        <f>IF(TAB5.5!M17="V",0,TAB5.5!M17)</f>
        <v>0</v>
      </c>
      <c r="D52" s="270">
        <f>'TAB3'!N48</f>
        <v>0</v>
      </c>
      <c r="E52" s="270">
        <f t="shared" si="24"/>
        <v>0</v>
      </c>
      <c r="F52" s="269">
        <f>IF(TAB5.5!N17="V",0,TAB5.5!N17)</f>
        <v>0</v>
      </c>
      <c r="G52" s="270">
        <f>'TAB3'!N53</f>
        <v>0</v>
      </c>
      <c r="H52" s="270">
        <f t="shared" si="25"/>
        <v>0</v>
      </c>
    </row>
    <row r="53" spans="1:8" x14ac:dyDescent="0.3">
      <c r="A53" s="53" t="s">
        <v>7</v>
      </c>
      <c r="B53" s="271">
        <f>SUM(E53,H53)</f>
        <v>0</v>
      </c>
      <c r="C53" s="11"/>
      <c r="D53" s="11"/>
      <c r="E53" s="271">
        <f>SUM(E48,E50)</f>
        <v>0</v>
      </c>
      <c r="F53" s="11"/>
      <c r="G53" s="11"/>
      <c r="H53" s="271">
        <f>SUM(H48,H50)</f>
        <v>0</v>
      </c>
    </row>
  </sheetData>
  <mergeCells count="20">
    <mergeCell ref="A5:H5"/>
    <mergeCell ref="A6:A7"/>
    <mergeCell ref="C6:E6"/>
    <mergeCell ref="F6:H6"/>
    <mergeCell ref="A46:A47"/>
    <mergeCell ref="C46:E46"/>
    <mergeCell ref="F46:H46"/>
    <mergeCell ref="A15:H15"/>
    <mergeCell ref="A25:H25"/>
    <mergeCell ref="A26:A27"/>
    <mergeCell ref="C26:E26"/>
    <mergeCell ref="F26:H26"/>
    <mergeCell ref="A16:A17"/>
    <mergeCell ref="C16:E16"/>
    <mergeCell ref="F16:H16"/>
    <mergeCell ref="A35:H35"/>
    <mergeCell ref="A36:A37"/>
    <mergeCell ref="C36:E36"/>
    <mergeCell ref="F36:H36"/>
    <mergeCell ref="A45:H4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election activeCell="T28" sqref="T28"/>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50" customWidth="1"/>
    <col min="12" max="12" width="9.7109375" style="150" customWidth="1"/>
    <col min="13" max="14" width="25.7109375" style="150" customWidth="1"/>
    <col min="15" max="15" width="1.7109375" customWidth="1"/>
    <col min="16" max="16" width="2.7109375" customWidth="1"/>
  </cols>
  <sheetData>
    <row r="1" spans="1:18" s="182" customFormat="1" ht="29.45" customHeight="1" x14ac:dyDescent="0.2">
      <c r="L1" s="183"/>
      <c r="M1" s="183"/>
      <c r="N1" s="183"/>
      <c r="O1" s="183"/>
    </row>
    <row r="2" spans="1:18" s="4" customFormat="1" ht="29.45" customHeight="1" x14ac:dyDescent="0.3">
      <c r="A2" s="29" t="s">
        <v>274</v>
      </c>
      <c r="B2" s="26"/>
      <c r="C2" s="26"/>
      <c r="D2" s="26"/>
      <c r="E2" s="26"/>
      <c r="F2" s="26"/>
      <c r="G2" s="26"/>
      <c r="H2" s="26"/>
      <c r="I2" s="26"/>
      <c r="J2" s="26"/>
      <c r="K2" s="26"/>
      <c r="L2" s="26"/>
      <c r="M2" s="26"/>
      <c r="N2" s="26"/>
      <c r="O2" s="26"/>
      <c r="P2" s="26"/>
      <c r="Q2" s="26"/>
      <c r="R2" s="26"/>
    </row>
    <row r="3" spans="1:18" s="182" customFormat="1" ht="14.25" x14ac:dyDescent="0.2">
      <c r="L3" s="183"/>
      <c r="M3" s="183"/>
      <c r="N3" s="183"/>
      <c r="O3" s="183"/>
    </row>
    <row r="4" spans="1:18" s="182" customFormat="1" ht="14.25" customHeight="1" x14ac:dyDescent="0.2">
      <c r="L4" s="183"/>
      <c r="M4" s="183"/>
      <c r="N4" s="183"/>
      <c r="O4" s="183"/>
    </row>
    <row r="5" spans="1:18" ht="16.5" x14ac:dyDescent="0.3">
      <c r="A5" s="68"/>
      <c r="B5" s="151"/>
      <c r="C5" s="60"/>
      <c r="D5" s="152"/>
      <c r="E5" s="60"/>
      <c r="F5" s="60"/>
      <c r="G5" s="60"/>
      <c r="H5" s="60"/>
      <c r="I5" s="60"/>
      <c r="J5" s="60"/>
      <c r="K5" s="61"/>
      <c r="L5" s="61"/>
      <c r="M5" s="61"/>
      <c r="N5" s="61"/>
      <c r="O5" s="62"/>
      <c r="P5" s="58"/>
      <c r="Q5" s="58"/>
      <c r="R5" s="58"/>
    </row>
    <row r="6" spans="1:18" ht="16.5" x14ac:dyDescent="0.3">
      <c r="A6" s="68"/>
      <c r="B6" s="139"/>
      <c r="C6" s="360" t="s">
        <v>132</v>
      </c>
      <c r="D6" s="360"/>
      <c r="E6" s="360"/>
      <c r="F6" s="360"/>
      <c r="G6" s="360"/>
      <c r="H6" s="360"/>
      <c r="I6" s="360"/>
      <c r="J6" s="368" t="s">
        <v>157</v>
      </c>
      <c r="K6" s="368"/>
      <c r="L6" s="368"/>
      <c r="M6" s="346" t="s">
        <v>264</v>
      </c>
      <c r="N6" s="346"/>
      <c r="O6" s="266"/>
    </row>
    <row r="7" spans="1:18" ht="16.5" x14ac:dyDescent="0.3">
      <c r="A7" s="68"/>
      <c r="B7" s="139"/>
      <c r="C7" s="65"/>
      <c r="D7" s="66"/>
      <c r="E7" s="65"/>
      <c r="F7" s="65"/>
      <c r="G7" s="65"/>
      <c r="H7" s="65"/>
      <c r="I7" s="65"/>
      <c r="J7" s="65"/>
      <c r="K7" s="65"/>
      <c r="L7" s="65"/>
      <c r="M7" s="67"/>
      <c r="N7" s="67"/>
      <c r="O7" s="153"/>
      <c r="P7" s="67"/>
      <c r="Q7" s="68"/>
      <c r="R7" s="68"/>
    </row>
    <row r="8" spans="1:18" x14ac:dyDescent="0.3">
      <c r="A8" s="68"/>
      <c r="B8" s="139"/>
      <c r="C8" s="362" t="s">
        <v>134</v>
      </c>
      <c r="D8" s="362"/>
      <c r="E8" s="362"/>
      <c r="F8" s="362"/>
      <c r="G8" s="363" t="s">
        <v>265</v>
      </c>
      <c r="H8" s="363"/>
      <c r="I8" s="69"/>
      <c r="J8" s="69"/>
      <c r="K8" s="65"/>
      <c r="L8" s="65"/>
      <c r="M8" s="67"/>
      <c r="N8" s="67"/>
      <c r="O8" s="153"/>
      <c r="P8" s="67"/>
      <c r="Q8" s="68"/>
      <c r="R8" s="68"/>
    </row>
    <row r="9" spans="1:18" ht="15.75" thickBot="1" x14ac:dyDescent="0.35">
      <c r="A9" s="154"/>
      <c r="B9" s="154"/>
      <c r="C9" s="71"/>
      <c r="D9" s="71"/>
      <c r="E9" s="71"/>
      <c r="F9" s="71"/>
      <c r="G9" s="71"/>
      <c r="H9" s="71"/>
      <c r="I9" s="71"/>
      <c r="J9" s="71"/>
      <c r="K9" s="71"/>
      <c r="L9" s="71"/>
      <c r="M9" s="233"/>
      <c r="N9" s="233"/>
      <c r="O9" s="64"/>
      <c r="P9" s="58"/>
      <c r="Q9" s="58"/>
      <c r="R9" s="58"/>
    </row>
    <row r="10" spans="1:18" ht="15" customHeight="1" x14ac:dyDescent="0.3">
      <c r="A10" s="154"/>
      <c r="B10" s="154"/>
      <c r="C10" s="155"/>
      <c r="D10" s="156"/>
      <c r="E10" s="156"/>
      <c r="F10" s="156"/>
      <c r="G10" s="156"/>
      <c r="H10" s="156"/>
      <c r="I10" s="156"/>
      <c r="J10" s="156"/>
      <c r="K10" s="157"/>
      <c r="L10" s="349" t="s">
        <v>135</v>
      </c>
      <c r="M10" s="364" t="s">
        <v>158</v>
      </c>
      <c r="N10" s="364" t="s">
        <v>81</v>
      </c>
      <c r="O10" s="64"/>
      <c r="P10" s="58"/>
      <c r="Q10" s="58"/>
      <c r="R10" s="58"/>
    </row>
    <row r="11" spans="1:18" x14ac:dyDescent="0.3">
      <c r="A11" s="154"/>
      <c r="B11" s="154"/>
      <c r="C11" s="158"/>
      <c r="D11" s="71"/>
      <c r="E11" s="71"/>
      <c r="F11" s="71"/>
      <c r="G11" s="71"/>
      <c r="H11" s="71"/>
      <c r="I11" s="71"/>
      <c r="J11" s="71"/>
      <c r="K11" s="159"/>
      <c r="L11" s="350"/>
      <c r="M11" s="365"/>
      <c r="N11" s="365"/>
      <c r="O11" s="64"/>
      <c r="P11" s="58"/>
      <c r="Q11" s="58"/>
      <c r="R11" s="58"/>
    </row>
    <row r="12" spans="1:18" ht="15.75" thickBot="1" x14ac:dyDescent="0.35">
      <c r="A12" s="154"/>
      <c r="B12" s="154"/>
      <c r="C12" s="158"/>
      <c r="D12" s="71"/>
      <c r="E12" s="71"/>
      <c r="F12" s="71"/>
      <c r="G12" s="71"/>
      <c r="H12" s="71"/>
      <c r="I12" s="71"/>
      <c r="J12" s="71"/>
      <c r="K12" s="159"/>
      <c r="L12" s="351"/>
      <c r="M12" s="366"/>
      <c r="N12" s="366"/>
      <c r="O12" s="64"/>
      <c r="P12" s="58"/>
      <c r="Q12" s="58"/>
      <c r="R12" s="58"/>
    </row>
    <row r="13" spans="1:18" x14ac:dyDescent="0.3">
      <c r="A13" s="160"/>
      <c r="B13" s="162"/>
      <c r="C13" s="92"/>
      <c r="D13" s="367" t="s">
        <v>5</v>
      </c>
      <c r="E13" s="367"/>
      <c r="F13" s="367"/>
      <c r="G13" s="367"/>
      <c r="H13" s="367"/>
      <c r="I13" s="94"/>
      <c r="J13" s="94"/>
      <c r="K13" s="163" t="s">
        <v>144</v>
      </c>
      <c r="L13" s="164" t="s">
        <v>155</v>
      </c>
      <c r="M13" s="273" t="s">
        <v>82</v>
      </c>
      <c r="N13" s="273" t="s">
        <v>82</v>
      </c>
      <c r="O13" s="64"/>
      <c r="P13" s="58"/>
      <c r="Q13" s="58"/>
      <c r="R13" s="58"/>
    </row>
    <row r="14" spans="1:18" x14ac:dyDescent="0.3">
      <c r="A14" s="162"/>
      <c r="B14" s="162"/>
      <c r="C14" s="92"/>
      <c r="D14" s="68"/>
      <c r="E14" s="86"/>
      <c r="F14" s="112"/>
      <c r="G14" s="112"/>
      <c r="H14" s="112"/>
      <c r="I14" s="165"/>
      <c r="J14" s="165"/>
      <c r="K14" s="166"/>
      <c r="L14" s="167"/>
      <c r="M14" s="291"/>
      <c r="N14" s="291"/>
      <c r="O14" s="64"/>
      <c r="P14" s="58"/>
      <c r="Q14" s="58"/>
      <c r="R14" s="58"/>
    </row>
    <row r="15" spans="1:18" x14ac:dyDescent="0.3">
      <c r="A15" s="162"/>
      <c r="B15" s="162"/>
      <c r="C15" s="92"/>
      <c r="D15" s="367" t="s">
        <v>75</v>
      </c>
      <c r="E15" s="367"/>
      <c r="F15" s="367"/>
      <c r="G15" s="367"/>
      <c r="H15" s="367"/>
      <c r="I15" s="234"/>
      <c r="J15" s="234"/>
      <c r="K15" s="161"/>
      <c r="L15" s="167"/>
      <c r="M15" s="291"/>
      <c r="N15" s="291"/>
      <c r="O15" s="64"/>
      <c r="P15" s="58"/>
      <c r="Q15" s="58"/>
      <c r="R15" s="58"/>
    </row>
    <row r="16" spans="1:18" x14ac:dyDescent="0.3">
      <c r="A16" s="162"/>
      <c r="B16" s="162"/>
      <c r="C16" s="92"/>
      <c r="D16" s="234"/>
      <c r="E16" s="95" t="s">
        <v>266</v>
      </c>
      <c r="F16" s="94"/>
      <c r="G16" s="94"/>
      <c r="H16" s="94"/>
      <c r="I16" s="94"/>
      <c r="J16" s="94"/>
      <c r="K16" s="163" t="s">
        <v>139</v>
      </c>
      <c r="L16" s="164" t="s">
        <v>155</v>
      </c>
      <c r="M16" s="273" t="s">
        <v>82</v>
      </c>
      <c r="N16" s="273" t="s">
        <v>82</v>
      </c>
      <c r="O16" s="64"/>
      <c r="P16" s="58"/>
      <c r="Q16" s="58"/>
      <c r="R16" s="58"/>
    </row>
    <row r="17" spans="1:18" ht="15.75" thickBot="1" x14ac:dyDescent="0.35">
      <c r="A17" s="162"/>
      <c r="B17" s="162"/>
      <c r="C17" s="92"/>
      <c r="D17" s="234"/>
      <c r="E17" s="95" t="s">
        <v>267</v>
      </c>
      <c r="F17" s="94"/>
      <c r="G17" s="94"/>
      <c r="H17" s="94"/>
      <c r="I17" s="94"/>
      <c r="J17" s="94"/>
      <c r="K17" s="163" t="s">
        <v>144</v>
      </c>
      <c r="L17" s="168" t="s">
        <v>155</v>
      </c>
      <c r="M17" s="286" t="s">
        <v>82</v>
      </c>
      <c r="N17" s="286" t="s">
        <v>82</v>
      </c>
      <c r="O17" s="64"/>
      <c r="P17" s="58"/>
      <c r="Q17" s="58"/>
      <c r="R17" s="58"/>
    </row>
    <row r="18" spans="1:18" ht="15.75" thickBot="1" x14ac:dyDescent="0.35">
      <c r="A18" s="162"/>
      <c r="B18" s="162"/>
      <c r="C18" s="124"/>
      <c r="D18" s="169"/>
      <c r="E18" s="170"/>
      <c r="F18" s="126"/>
      <c r="G18" s="126"/>
      <c r="H18" s="126"/>
      <c r="I18" s="126"/>
      <c r="J18" s="126"/>
      <c r="K18" s="127"/>
      <c r="L18" s="171"/>
      <c r="M18" s="172"/>
      <c r="N18" s="173"/>
      <c r="O18" s="64"/>
      <c r="P18" s="58"/>
      <c r="Q18" s="58"/>
      <c r="R18" s="58"/>
    </row>
    <row r="19" spans="1:18" x14ac:dyDescent="0.3">
      <c r="A19" s="112"/>
      <c r="B19" s="174"/>
      <c r="C19" s="175"/>
      <c r="D19" s="175"/>
      <c r="E19" s="175"/>
      <c r="F19" s="175"/>
      <c r="G19" s="175"/>
      <c r="H19" s="175"/>
      <c r="I19" s="175"/>
      <c r="J19" s="175"/>
      <c r="K19" s="176"/>
      <c r="L19" s="176"/>
      <c r="M19" s="176"/>
      <c r="N19" s="176"/>
      <c r="O19" s="132"/>
      <c r="P19" s="58"/>
      <c r="Q19" s="58"/>
      <c r="R19" s="58"/>
    </row>
    <row r="20" spans="1:18" x14ac:dyDescent="0.3">
      <c r="A20" s="58"/>
      <c r="B20" s="58"/>
      <c r="C20" s="58"/>
      <c r="D20" s="58"/>
      <c r="E20" s="58"/>
      <c r="F20" s="58"/>
      <c r="G20" s="58"/>
      <c r="H20" s="58"/>
      <c r="I20" s="58"/>
      <c r="J20" s="58"/>
      <c r="K20" s="59"/>
      <c r="L20" s="59"/>
      <c r="M20" s="59"/>
      <c r="N20" s="59"/>
      <c r="O20" s="58"/>
      <c r="P20" s="58"/>
      <c r="Q20" s="58"/>
      <c r="R20" s="58"/>
    </row>
    <row r="21" spans="1:18" ht="15" customHeight="1" x14ac:dyDescent="0.3">
      <c r="A21" s="177"/>
      <c r="B21" s="133"/>
      <c r="C21" s="134"/>
      <c r="D21" s="345" t="s">
        <v>156</v>
      </c>
      <c r="E21" s="345"/>
      <c r="F21" s="345"/>
      <c r="G21" s="345"/>
      <c r="H21" s="345"/>
      <c r="I21" s="345"/>
      <c r="J21" s="232"/>
      <c r="K21" s="135"/>
      <c r="L21" s="135"/>
      <c r="M21" s="135"/>
      <c r="N21" s="136"/>
      <c r="O21" s="178"/>
    </row>
    <row r="22" spans="1:18" x14ac:dyDescent="0.3">
      <c r="A22" s="58"/>
      <c r="B22" s="139"/>
      <c r="C22" s="68"/>
      <c r="D22" s="140"/>
      <c r="E22" s="140"/>
      <c r="F22" s="140"/>
      <c r="G22" s="140"/>
      <c r="H22" s="140"/>
      <c r="I22" s="140"/>
      <c r="J22" s="140"/>
      <c r="K22" s="140"/>
      <c r="L22" s="140"/>
      <c r="M22" s="140"/>
      <c r="N22" s="141"/>
      <c r="O22" s="179"/>
    </row>
    <row r="23" spans="1:18" x14ac:dyDescent="0.3">
      <c r="B23" s="139"/>
      <c r="C23" s="68"/>
      <c r="D23" s="68"/>
      <c r="E23" s="68"/>
      <c r="F23" s="68"/>
      <c r="G23" s="68"/>
      <c r="H23" s="68"/>
      <c r="I23" s="68"/>
      <c r="J23" s="68"/>
      <c r="K23" s="68"/>
      <c r="L23" s="68"/>
      <c r="M23" s="141"/>
      <c r="N23" s="141"/>
      <c r="O23" s="179"/>
    </row>
    <row r="24" spans="1:18" x14ac:dyDescent="0.3">
      <c r="B24" s="139"/>
      <c r="C24" s="68"/>
      <c r="D24" s="68"/>
      <c r="E24" s="68"/>
      <c r="F24" s="68"/>
      <c r="G24" s="68"/>
      <c r="H24" s="68"/>
      <c r="I24" s="68"/>
      <c r="J24" s="68"/>
      <c r="K24" s="68"/>
      <c r="L24" s="68"/>
      <c r="M24" s="141"/>
      <c r="N24" s="141"/>
      <c r="O24" s="179"/>
    </row>
    <row r="25" spans="1:18" ht="15.75" x14ac:dyDescent="0.3">
      <c r="B25" s="142"/>
      <c r="C25" s="143"/>
      <c r="D25" s="143"/>
      <c r="E25" s="143"/>
      <c r="F25" s="143"/>
      <c r="G25" s="143"/>
      <c r="H25" s="143"/>
      <c r="I25" s="143"/>
      <c r="J25" s="143"/>
      <c r="K25" s="143"/>
      <c r="L25" s="143"/>
      <c r="M25" s="144"/>
      <c r="N25" s="144"/>
      <c r="O25" s="180"/>
    </row>
    <row r="26" spans="1:18" ht="15.75" x14ac:dyDescent="0.3">
      <c r="B26" s="142"/>
      <c r="C26" s="143"/>
      <c r="D26" s="143"/>
      <c r="E26" s="143"/>
      <c r="F26" s="143"/>
      <c r="G26" s="143"/>
      <c r="H26" s="143"/>
      <c r="I26" s="143"/>
      <c r="J26" s="143"/>
      <c r="K26" s="143"/>
      <c r="L26" s="143"/>
      <c r="M26" s="144"/>
      <c r="N26" s="144"/>
      <c r="O26" s="180"/>
    </row>
    <row r="27" spans="1:18" ht="15.75" x14ac:dyDescent="0.3">
      <c r="B27" s="145"/>
      <c r="C27" s="146"/>
      <c r="D27" s="146"/>
      <c r="E27" s="146"/>
      <c r="F27" s="146"/>
      <c r="G27" s="146"/>
      <c r="H27" s="146"/>
      <c r="I27" s="146"/>
      <c r="J27" s="146"/>
      <c r="K27" s="146"/>
      <c r="L27" s="146"/>
      <c r="M27" s="147"/>
      <c r="N27" s="147"/>
      <c r="O27" s="181"/>
    </row>
  </sheetData>
  <mergeCells count="11">
    <mergeCell ref="D21:I21"/>
    <mergeCell ref="C6:I6"/>
    <mergeCell ref="J6:L6"/>
    <mergeCell ref="C8:F8"/>
    <mergeCell ref="G8:H8"/>
    <mergeCell ref="L10:L12"/>
    <mergeCell ref="M10:M12"/>
    <mergeCell ref="N10:N12"/>
    <mergeCell ref="M6:N6"/>
    <mergeCell ref="D15:H15"/>
    <mergeCell ref="D13:H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election activeCell="R30" sqref="R3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50" customWidth="1"/>
    <col min="12" max="12" width="9.7109375" style="150" customWidth="1"/>
    <col min="13" max="14" width="25.7109375" style="150" customWidth="1"/>
    <col min="15" max="15" width="1.7109375" customWidth="1"/>
    <col min="16" max="16" width="2.7109375" customWidth="1"/>
  </cols>
  <sheetData>
    <row r="1" spans="1:18" s="182" customFormat="1" ht="29.45" customHeight="1" x14ac:dyDescent="0.2">
      <c r="L1" s="183"/>
      <c r="M1" s="183"/>
      <c r="N1" s="183"/>
      <c r="O1" s="183"/>
    </row>
    <row r="2" spans="1:18" s="4" customFormat="1" ht="29.45" customHeight="1" x14ac:dyDescent="0.3">
      <c r="A2" s="29" t="s">
        <v>275</v>
      </c>
      <c r="B2" s="26"/>
      <c r="C2" s="26"/>
      <c r="D2" s="26"/>
      <c r="E2" s="26"/>
      <c r="F2" s="26"/>
      <c r="G2" s="26"/>
      <c r="H2" s="26"/>
      <c r="I2" s="26"/>
      <c r="J2" s="26"/>
      <c r="K2" s="26"/>
      <c r="L2" s="26"/>
      <c r="M2" s="26"/>
      <c r="N2" s="26"/>
      <c r="O2" s="26"/>
      <c r="P2" s="26"/>
      <c r="Q2" s="26"/>
      <c r="R2" s="26"/>
    </row>
    <row r="3" spans="1:18" s="182" customFormat="1" ht="14.25" x14ac:dyDescent="0.2">
      <c r="L3" s="183"/>
      <c r="M3" s="183"/>
      <c r="N3" s="183"/>
      <c r="O3" s="183"/>
    </row>
    <row r="4" spans="1:18" s="182" customFormat="1" ht="14.25" customHeight="1" x14ac:dyDescent="0.2">
      <c r="L4" s="183"/>
      <c r="M4" s="183"/>
      <c r="N4" s="183"/>
      <c r="O4" s="183"/>
    </row>
    <row r="5" spans="1:18" ht="16.5" x14ac:dyDescent="0.3">
      <c r="A5" s="68"/>
      <c r="B5" s="151"/>
      <c r="C5" s="60"/>
      <c r="D5" s="152"/>
      <c r="E5" s="60"/>
      <c r="F5" s="60"/>
      <c r="G5" s="60"/>
      <c r="H5" s="60"/>
      <c r="I5" s="60"/>
      <c r="J5" s="60"/>
      <c r="K5" s="61"/>
      <c r="L5" s="61"/>
      <c r="M5" s="61"/>
      <c r="N5" s="61"/>
      <c r="O5" s="62"/>
      <c r="P5" s="58"/>
      <c r="Q5" s="58"/>
      <c r="R5" s="58"/>
    </row>
    <row r="6" spans="1:18" ht="16.5" x14ac:dyDescent="0.3">
      <c r="A6" s="68"/>
      <c r="B6" s="139"/>
      <c r="C6" s="360" t="s">
        <v>132</v>
      </c>
      <c r="D6" s="360"/>
      <c r="E6" s="360"/>
      <c r="F6" s="360"/>
      <c r="G6" s="360"/>
      <c r="H6" s="360"/>
      <c r="I6" s="360"/>
      <c r="J6" s="368" t="s">
        <v>157</v>
      </c>
      <c r="K6" s="368"/>
      <c r="L6" s="368"/>
      <c r="M6" s="346" t="s">
        <v>264</v>
      </c>
      <c r="N6" s="346"/>
      <c r="O6" s="346"/>
    </row>
    <row r="7" spans="1:18" ht="16.5" x14ac:dyDescent="0.3">
      <c r="A7" s="68"/>
      <c r="B7" s="139"/>
      <c r="C7" s="65"/>
      <c r="D7" s="66"/>
      <c r="E7" s="65"/>
      <c r="F7" s="65"/>
      <c r="G7" s="65"/>
      <c r="H7" s="65"/>
      <c r="I7" s="65"/>
      <c r="J7" s="65"/>
      <c r="K7" s="65"/>
      <c r="L7" s="65"/>
      <c r="M7" s="67"/>
      <c r="N7" s="67"/>
      <c r="O7" s="153"/>
      <c r="P7" s="67"/>
      <c r="Q7" s="68"/>
      <c r="R7" s="68"/>
    </row>
    <row r="8" spans="1:18" x14ac:dyDescent="0.3">
      <c r="A8" s="68"/>
      <c r="B8" s="139"/>
      <c r="C8" s="362" t="s">
        <v>134</v>
      </c>
      <c r="D8" s="362"/>
      <c r="E8" s="362"/>
      <c r="F8" s="362"/>
      <c r="G8" s="363" t="str">
        <f>"du 01.01.20"&amp;RIGHT(A2,2)&amp;" au 31.12.20"&amp;RIGHT(A2,2)</f>
        <v>du 01.01.2020 au 31.12.2020</v>
      </c>
      <c r="H8" s="363"/>
      <c r="I8" s="69"/>
      <c r="J8" s="69"/>
      <c r="K8" s="65"/>
      <c r="L8" s="65"/>
      <c r="M8" s="67"/>
      <c r="N8" s="67"/>
      <c r="O8" s="153"/>
      <c r="P8" s="67"/>
      <c r="Q8" s="68"/>
      <c r="R8" s="68"/>
    </row>
    <row r="9" spans="1:18" ht="15.75" thickBot="1" x14ac:dyDescent="0.35">
      <c r="A9" s="154"/>
      <c r="B9" s="154"/>
      <c r="C9" s="71"/>
      <c r="D9" s="71"/>
      <c r="E9" s="71"/>
      <c r="F9" s="71"/>
      <c r="G9" s="71"/>
      <c r="H9" s="71"/>
      <c r="I9" s="71"/>
      <c r="J9" s="71"/>
      <c r="K9" s="71"/>
      <c r="L9" s="71"/>
      <c r="M9" s="233"/>
      <c r="N9" s="233"/>
      <c r="O9" s="64"/>
      <c r="P9" s="58"/>
      <c r="Q9" s="58"/>
      <c r="R9" s="58"/>
    </row>
    <row r="10" spans="1:18" ht="15" customHeight="1" x14ac:dyDescent="0.3">
      <c r="A10" s="154"/>
      <c r="B10" s="154"/>
      <c r="C10" s="155"/>
      <c r="D10" s="156"/>
      <c r="E10" s="156"/>
      <c r="F10" s="156"/>
      <c r="G10" s="156"/>
      <c r="H10" s="156"/>
      <c r="I10" s="156"/>
      <c r="J10" s="156"/>
      <c r="K10" s="157"/>
      <c r="L10" s="349" t="s">
        <v>135</v>
      </c>
      <c r="M10" s="364" t="s">
        <v>158</v>
      </c>
      <c r="N10" s="364" t="s">
        <v>81</v>
      </c>
      <c r="O10" s="64"/>
      <c r="P10" s="58"/>
      <c r="Q10" s="58"/>
      <c r="R10" s="58"/>
    </row>
    <row r="11" spans="1:18" x14ac:dyDescent="0.3">
      <c r="A11" s="154"/>
      <c r="B11" s="154"/>
      <c r="C11" s="158"/>
      <c r="D11" s="71"/>
      <c r="E11" s="71"/>
      <c r="F11" s="71"/>
      <c r="G11" s="71"/>
      <c r="H11" s="71"/>
      <c r="I11" s="71"/>
      <c r="J11" s="71"/>
      <c r="K11" s="159"/>
      <c r="L11" s="350"/>
      <c r="M11" s="365"/>
      <c r="N11" s="365"/>
      <c r="O11" s="64"/>
      <c r="P11" s="58"/>
      <c r="Q11" s="58"/>
      <c r="R11" s="58"/>
    </row>
    <row r="12" spans="1:18" ht="15.75" thickBot="1" x14ac:dyDescent="0.35">
      <c r="A12" s="154"/>
      <c r="B12" s="154"/>
      <c r="C12" s="158"/>
      <c r="D12" s="71"/>
      <c r="E12" s="71"/>
      <c r="F12" s="71"/>
      <c r="G12" s="71"/>
      <c r="H12" s="71"/>
      <c r="I12" s="71"/>
      <c r="J12" s="71"/>
      <c r="K12" s="159"/>
      <c r="L12" s="351"/>
      <c r="M12" s="366"/>
      <c r="N12" s="366"/>
      <c r="O12" s="64"/>
      <c r="P12" s="58"/>
      <c r="Q12" s="58"/>
      <c r="R12" s="58"/>
    </row>
    <row r="13" spans="1:18" x14ac:dyDescent="0.3">
      <c r="A13" s="160"/>
      <c r="B13" s="162"/>
      <c r="C13" s="92"/>
      <c r="D13" s="367" t="s">
        <v>5</v>
      </c>
      <c r="E13" s="367"/>
      <c r="F13" s="367"/>
      <c r="G13" s="367"/>
      <c r="H13" s="367"/>
      <c r="I13" s="94"/>
      <c r="J13" s="94"/>
      <c r="K13" s="163" t="s">
        <v>144</v>
      </c>
      <c r="L13" s="164" t="s">
        <v>155</v>
      </c>
      <c r="M13" s="273" t="s">
        <v>82</v>
      </c>
      <c r="N13" s="273" t="s">
        <v>82</v>
      </c>
      <c r="O13" s="64"/>
      <c r="P13" s="58"/>
      <c r="Q13" s="58"/>
      <c r="R13" s="58"/>
    </row>
    <row r="14" spans="1:18" x14ac:dyDescent="0.3">
      <c r="A14" s="162"/>
      <c r="B14" s="162"/>
      <c r="C14" s="92"/>
      <c r="D14" s="68"/>
      <c r="E14" s="86"/>
      <c r="F14" s="112"/>
      <c r="G14" s="112"/>
      <c r="H14" s="112"/>
      <c r="I14" s="165"/>
      <c r="J14" s="165"/>
      <c r="K14" s="166"/>
      <c r="L14" s="167"/>
      <c r="M14" s="291"/>
      <c r="N14" s="291"/>
      <c r="O14" s="64"/>
      <c r="P14" s="58"/>
      <c r="Q14" s="58"/>
      <c r="R14" s="58"/>
    </row>
    <row r="15" spans="1:18" x14ac:dyDescent="0.3">
      <c r="A15" s="162"/>
      <c r="B15" s="162"/>
      <c r="C15" s="92"/>
      <c r="D15" s="367" t="s">
        <v>75</v>
      </c>
      <c r="E15" s="367"/>
      <c r="F15" s="367"/>
      <c r="G15" s="367"/>
      <c r="H15" s="367"/>
      <c r="I15" s="234"/>
      <c r="J15" s="234"/>
      <c r="K15" s="161"/>
      <c r="L15" s="167"/>
      <c r="M15" s="291"/>
      <c r="N15" s="291"/>
      <c r="O15" s="64"/>
      <c r="P15" s="58"/>
      <c r="Q15" s="58"/>
      <c r="R15" s="58"/>
    </row>
    <row r="16" spans="1:18" x14ac:dyDescent="0.3">
      <c r="A16" s="162"/>
      <c r="B16" s="162"/>
      <c r="C16" s="92"/>
      <c r="D16" s="234"/>
      <c r="E16" s="95" t="s">
        <v>266</v>
      </c>
      <c r="F16" s="94"/>
      <c r="G16" s="94"/>
      <c r="H16" s="94"/>
      <c r="I16" s="94"/>
      <c r="J16" s="94"/>
      <c r="K16" s="163" t="s">
        <v>139</v>
      </c>
      <c r="L16" s="164" t="s">
        <v>155</v>
      </c>
      <c r="M16" s="273" t="s">
        <v>82</v>
      </c>
      <c r="N16" s="273" t="s">
        <v>82</v>
      </c>
      <c r="O16" s="64"/>
      <c r="P16" s="58"/>
      <c r="Q16" s="58"/>
      <c r="R16" s="58"/>
    </row>
    <row r="17" spans="1:18" ht="15.75" thickBot="1" x14ac:dyDescent="0.35">
      <c r="A17" s="162"/>
      <c r="B17" s="162"/>
      <c r="C17" s="92"/>
      <c r="D17" s="234"/>
      <c r="E17" s="95" t="s">
        <v>267</v>
      </c>
      <c r="F17" s="94"/>
      <c r="G17" s="94"/>
      <c r="H17" s="94"/>
      <c r="I17" s="94"/>
      <c r="J17" s="94"/>
      <c r="K17" s="163" t="s">
        <v>144</v>
      </c>
      <c r="L17" s="168" t="s">
        <v>155</v>
      </c>
      <c r="M17" s="286" t="s">
        <v>82</v>
      </c>
      <c r="N17" s="286" t="s">
        <v>82</v>
      </c>
      <c r="O17" s="64"/>
      <c r="P17" s="58"/>
      <c r="Q17" s="58"/>
      <c r="R17" s="58"/>
    </row>
    <row r="18" spans="1:18" ht="15.75" thickBot="1" x14ac:dyDescent="0.35">
      <c r="A18" s="162"/>
      <c r="B18" s="162"/>
      <c r="C18" s="124"/>
      <c r="D18" s="169"/>
      <c r="E18" s="170"/>
      <c r="F18" s="126"/>
      <c r="G18" s="126"/>
      <c r="H18" s="126"/>
      <c r="I18" s="126"/>
      <c r="J18" s="126"/>
      <c r="K18" s="127"/>
      <c r="L18" s="171"/>
      <c r="M18" s="172"/>
      <c r="N18" s="173"/>
      <c r="O18" s="64"/>
      <c r="P18" s="58"/>
      <c r="Q18" s="58"/>
      <c r="R18" s="58"/>
    </row>
    <row r="19" spans="1:18" x14ac:dyDescent="0.3">
      <c r="A19" s="112"/>
      <c r="B19" s="174"/>
      <c r="C19" s="175"/>
      <c r="D19" s="175"/>
      <c r="E19" s="175"/>
      <c r="F19" s="175"/>
      <c r="G19" s="175"/>
      <c r="H19" s="175"/>
      <c r="I19" s="175"/>
      <c r="J19" s="175"/>
      <c r="K19" s="176"/>
      <c r="L19" s="176"/>
      <c r="M19" s="176"/>
      <c r="N19" s="176"/>
      <c r="O19" s="132"/>
      <c r="P19" s="58"/>
      <c r="Q19" s="58"/>
      <c r="R19" s="58"/>
    </row>
    <row r="20" spans="1:18" x14ac:dyDescent="0.3">
      <c r="A20" s="58"/>
      <c r="B20" s="58"/>
      <c r="C20" s="58"/>
      <c r="D20" s="58"/>
      <c r="E20" s="58"/>
      <c r="F20" s="58"/>
      <c r="G20" s="58"/>
      <c r="H20" s="58"/>
      <c r="I20" s="58"/>
      <c r="J20" s="58"/>
      <c r="K20" s="59"/>
      <c r="L20" s="59"/>
      <c r="M20" s="59"/>
      <c r="N20" s="59"/>
      <c r="O20" s="58"/>
      <c r="P20" s="58"/>
      <c r="Q20" s="58"/>
      <c r="R20" s="58"/>
    </row>
    <row r="21" spans="1:18" ht="15" customHeight="1" x14ac:dyDescent="0.3">
      <c r="A21" s="177"/>
      <c r="B21" s="133"/>
      <c r="C21" s="134"/>
      <c r="D21" s="345" t="s">
        <v>156</v>
      </c>
      <c r="E21" s="345"/>
      <c r="F21" s="345"/>
      <c r="G21" s="345"/>
      <c r="H21" s="345"/>
      <c r="I21" s="345"/>
      <c r="J21" s="232"/>
      <c r="K21" s="135"/>
      <c r="L21" s="135"/>
      <c r="M21" s="135"/>
      <c r="N21" s="136"/>
      <c r="O21" s="178"/>
    </row>
    <row r="22" spans="1:18" x14ac:dyDescent="0.3">
      <c r="A22" s="58"/>
      <c r="B22" s="139"/>
      <c r="C22" s="68"/>
      <c r="D22" s="140"/>
      <c r="E22" s="140"/>
      <c r="F22" s="140"/>
      <c r="G22" s="140"/>
      <c r="H22" s="140"/>
      <c r="I22" s="140"/>
      <c r="J22" s="140"/>
      <c r="K22" s="140"/>
      <c r="L22" s="140"/>
      <c r="M22" s="140"/>
      <c r="N22" s="141"/>
      <c r="O22" s="179"/>
    </row>
    <row r="23" spans="1:18" x14ac:dyDescent="0.3">
      <c r="B23" s="139"/>
      <c r="C23" s="68"/>
      <c r="D23" s="68"/>
      <c r="E23" s="68"/>
      <c r="F23" s="68"/>
      <c r="G23" s="68"/>
      <c r="H23" s="68"/>
      <c r="I23" s="68"/>
      <c r="J23" s="68"/>
      <c r="K23" s="68"/>
      <c r="L23" s="68"/>
      <c r="M23" s="141"/>
      <c r="N23" s="141"/>
      <c r="O23" s="179"/>
    </row>
    <row r="24" spans="1:18" x14ac:dyDescent="0.3">
      <c r="B24" s="139"/>
      <c r="C24" s="68"/>
      <c r="D24" s="68"/>
      <c r="E24" s="68"/>
      <c r="F24" s="68"/>
      <c r="G24" s="68"/>
      <c r="H24" s="68"/>
      <c r="I24" s="68"/>
      <c r="J24" s="68"/>
      <c r="K24" s="68"/>
      <c r="L24" s="68"/>
      <c r="M24" s="141"/>
      <c r="N24" s="141"/>
      <c r="O24" s="179"/>
    </row>
    <row r="25" spans="1:18" ht="15.75" x14ac:dyDescent="0.3">
      <c r="B25" s="142"/>
      <c r="C25" s="143"/>
      <c r="D25" s="143"/>
      <c r="E25" s="143"/>
      <c r="F25" s="143"/>
      <c r="G25" s="143"/>
      <c r="H25" s="143"/>
      <c r="I25" s="143"/>
      <c r="J25" s="143"/>
      <c r="K25" s="143"/>
      <c r="L25" s="143"/>
      <c r="M25" s="144"/>
      <c r="N25" s="144"/>
      <c r="O25" s="180"/>
    </row>
    <row r="26" spans="1:18" ht="15.75" x14ac:dyDescent="0.3">
      <c r="B26" s="142"/>
      <c r="C26" s="143"/>
      <c r="D26" s="143"/>
      <c r="E26" s="143"/>
      <c r="F26" s="143"/>
      <c r="G26" s="143"/>
      <c r="H26" s="143"/>
      <c r="I26" s="143"/>
      <c r="J26" s="143"/>
      <c r="K26" s="143"/>
      <c r="L26" s="143"/>
      <c r="M26" s="144"/>
      <c r="N26" s="144"/>
      <c r="O26" s="180"/>
    </row>
    <row r="27" spans="1:18" ht="15.75" x14ac:dyDescent="0.3">
      <c r="B27" s="145"/>
      <c r="C27" s="146"/>
      <c r="D27" s="146"/>
      <c r="E27" s="146"/>
      <c r="F27" s="146"/>
      <c r="G27" s="146"/>
      <c r="H27" s="146"/>
      <c r="I27" s="146"/>
      <c r="J27" s="146"/>
      <c r="K27" s="146"/>
      <c r="L27" s="146"/>
      <c r="M27" s="147"/>
      <c r="N27" s="147"/>
      <c r="O27" s="181"/>
    </row>
  </sheetData>
  <mergeCells count="11">
    <mergeCell ref="D13:H13"/>
    <mergeCell ref="D21:I21"/>
    <mergeCell ref="C6:I6"/>
    <mergeCell ref="J6:L6"/>
    <mergeCell ref="D15:H15"/>
    <mergeCell ref="M6:O6"/>
    <mergeCell ref="C8:F8"/>
    <mergeCell ref="G8:H8"/>
    <mergeCell ref="L10:L12"/>
    <mergeCell ref="M10:M12"/>
    <mergeCell ref="N10:N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election activeCell="S29" sqref="S29"/>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50" customWidth="1"/>
    <col min="12" max="12" width="9.7109375" style="150" customWidth="1"/>
    <col min="13" max="14" width="25.7109375" style="150" customWidth="1"/>
    <col min="15" max="15" width="1.7109375" customWidth="1"/>
    <col min="16" max="16" width="2.7109375" customWidth="1"/>
  </cols>
  <sheetData>
    <row r="1" spans="1:18" s="182" customFormat="1" ht="29.45" customHeight="1" x14ac:dyDescent="0.2">
      <c r="L1" s="183"/>
      <c r="M1" s="183"/>
      <c r="N1" s="183"/>
      <c r="O1" s="183"/>
    </row>
    <row r="2" spans="1:18" s="4" customFormat="1" ht="29.45" customHeight="1" x14ac:dyDescent="0.3">
      <c r="A2" s="29" t="s">
        <v>276</v>
      </c>
      <c r="B2" s="26"/>
      <c r="C2" s="26"/>
      <c r="D2" s="26"/>
      <c r="E2" s="26"/>
      <c r="F2" s="26"/>
      <c r="G2" s="26"/>
      <c r="H2" s="26"/>
      <c r="I2" s="26"/>
      <c r="J2" s="26"/>
      <c r="K2" s="26"/>
      <c r="L2" s="26"/>
      <c r="M2" s="26"/>
      <c r="N2" s="26"/>
      <c r="O2" s="26"/>
      <c r="P2" s="26"/>
      <c r="Q2" s="26"/>
      <c r="R2" s="26"/>
    </row>
    <row r="3" spans="1:18" s="182" customFormat="1" ht="14.25" x14ac:dyDescent="0.2">
      <c r="L3" s="183"/>
      <c r="M3" s="183"/>
      <c r="N3" s="183"/>
      <c r="O3" s="183"/>
    </row>
    <row r="4" spans="1:18" s="182" customFormat="1" ht="14.25" customHeight="1" x14ac:dyDescent="0.2">
      <c r="L4" s="183"/>
      <c r="M4" s="183"/>
      <c r="N4" s="183"/>
      <c r="O4" s="183"/>
    </row>
    <row r="5" spans="1:18" ht="16.5" x14ac:dyDescent="0.3">
      <c r="A5" s="68"/>
      <c r="B5" s="151"/>
      <c r="C5" s="60"/>
      <c r="D5" s="152"/>
      <c r="E5" s="60"/>
      <c r="F5" s="60"/>
      <c r="G5" s="60"/>
      <c r="H5" s="60"/>
      <c r="I5" s="60"/>
      <c r="J5" s="60"/>
      <c r="K5" s="61"/>
      <c r="L5" s="61"/>
      <c r="M5" s="61"/>
      <c r="N5" s="61"/>
      <c r="O5" s="62"/>
      <c r="P5" s="58"/>
      <c r="Q5" s="58"/>
      <c r="R5" s="58"/>
    </row>
    <row r="6" spans="1:18" ht="16.5" x14ac:dyDescent="0.3">
      <c r="A6" s="68"/>
      <c r="B6" s="139"/>
      <c r="C6" s="360" t="s">
        <v>132</v>
      </c>
      <c r="D6" s="360"/>
      <c r="E6" s="360"/>
      <c r="F6" s="360"/>
      <c r="G6" s="360"/>
      <c r="H6" s="360"/>
      <c r="I6" s="360"/>
      <c r="J6" s="368" t="s">
        <v>157</v>
      </c>
      <c r="K6" s="368"/>
      <c r="L6" s="368"/>
      <c r="M6" s="346" t="s">
        <v>264</v>
      </c>
      <c r="N6" s="346"/>
      <c r="O6" s="346"/>
    </row>
    <row r="7" spans="1:18" ht="16.5" x14ac:dyDescent="0.3">
      <c r="A7" s="68"/>
      <c r="B7" s="139"/>
      <c r="C7" s="65"/>
      <c r="D7" s="66"/>
      <c r="E7" s="65"/>
      <c r="F7" s="65"/>
      <c r="G7" s="65"/>
      <c r="H7" s="65"/>
      <c r="I7" s="65"/>
      <c r="J7" s="65"/>
      <c r="K7" s="65"/>
      <c r="L7" s="65"/>
      <c r="M7" s="67"/>
      <c r="N7" s="67"/>
      <c r="O7" s="153"/>
      <c r="P7" s="67"/>
      <c r="Q7" s="68"/>
      <c r="R7" s="68"/>
    </row>
    <row r="8" spans="1:18" x14ac:dyDescent="0.3">
      <c r="A8" s="68"/>
      <c r="B8" s="139"/>
      <c r="C8" s="362" t="s">
        <v>134</v>
      </c>
      <c r="D8" s="362"/>
      <c r="E8" s="362"/>
      <c r="F8" s="362"/>
      <c r="G8" s="363" t="str">
        <f>"du 01.01.20"&amp;RIGHT(A2,2)&amp;" au 31.12.20"&amp;RIGHT(A2,2)</f>
        <v>du 01.01.2021 au 31.12.2021</v>
      </c>
      <c r="H8" s="363"/>
      <c r="I8" s="69"/>
      <c r="J8" s="69"/>
      <c r="K8" s="65"/>
      <c r="L8" s="65"/>
      <c r="M8" s="67"/>
      <c r="N8" s="67"/>
      <c r="O8" s="153"/>
      <c r="P8" s="67"/>
      <c r="Q8" s="68"/>
      <c r="R8" s="68"/>
    </row>
    <row r="9" spans="1:18" ht="15.75" thickBot="1" x14ac:dyDescent="0.35">
      <c r="A9" s="154"/>
      <c r="B9" s="154"/>
      <c r="C9" s="71"/>
      <c r="D9" s="71"/>
      <c r="E9" s="71"/>
      <c r="F9" s="71"/>
      <c r="G9" s="71"/>
      <c r="H9" s="71"/>
      <c r="I9" s="71"/>
      <c r="J9" s="71"/>
      <c r="K9" s="71"/>
      <c r="L9" s="71"/>
      <c r="M9" s="233"/>
      <c r="N9" s="233"/>
      <c r="O9" s="64"/>
      <c r="P9" s="58"/>
      <c r="Q9" s="58"/>
      <c r="R9" s="58"/>
    </row>
    <row r="10" spans="1:18" ht="15" customHeight="1" x14ac:dyDescent="0.3">
      <c r="A10" s="154"/>
      <c r="B10" s="154"/>
      <c r="C10" s="155"/>
      <c r="D10" s="156"/>
      <c r="E10" s="156"/>
      <c r="F10" s="156"/>
      <c r="G10" s="156"/>
      <c r="H10" s="156"/>
      <c r="I10" s="156"/>
      <c r="J10" s="156"/>
      <c r="K10" s="157"/>
      <c r="L10" s="349" t="s">
        <v>135</v>
      </c>
      <c r="M10" s="364" t="s">
        <v>158</v>
      </c>
      <c r="N10" s="364" t="s">
        <v>81</v>
      </c>
      <c r="O10" s="64"/>
      <c r="P10" s="58"/>
      <c r="Q10" s="58"/>
      <c r="R10" s="58"/>
    </row>
    <row r="11" spans="1:18" x14ac:dyDescent="0.3">
      <c r="A11" s="154"/>
      <c r="B11" s="154"/>
      <c r="C11" s="158"/>
      <c r="D11" s="71"/>
      <c r="E11" s="71"/>
      <c r="F11" s="71"/>
      <c r="G11" s="71"/>
      <c r="H11" s="71"/>
      <c r="I11" s="71"/>
      <c r="J11" s="71"/>
      <c r="K11" s="159"/>
      <c r="L11" s="350"/>
      <c r="M11" s="365"/>
      <c r="N11" s="365"/>
      <c r="O11" s="64"/>
      <c r="P11" s="58"/>
      <c r="Q11" s="58"/>
      <c r="R11" s="58"/>
    </row>
    <row r="12" spans="1:18" ht="15.75" thickBot="1" x14ac:dyDescent="0.35">
      <c r="A12" s="154"/>
      <c r="B12" s="154"/>
      <c r="C12" s="158"/>
      <c r="D12" s="71"/>
      <c r="E12" s="71"/>
      <c r="F12" s="71"/>
      <c r="G12" s="71"/>
      <c r="H12" s="71"/>
      <c r="I12" s="71"/>
      <c r="J12" s="71"/>
      <c r="K12" s="159"/>
      <c r="L12" s="351"/>
      <c r="M12" s="366"/>
      <c r="N12" s="366"/>
      <c r="O12" s="64"/>
      <c r="P12" s="58"/>
      <c r="Q12" s="58"/>
      <c r="R12" s="58"/>
    </row>
    <row r="13" spans="1:18" x14ac:dyDescent="0.3">
      <c r="A13" s="160"/>
      <c r="B13" s="162"/>
      <c r="C13" s="92"/>
      <c r="D13" s="367" t="s">
        <v>5</v>
      </c>
      <c r="E13" s="367"/>
      <c r="F13" s="367"/>
      <c r="G13" s="367"/>
      <c r="H13" s="367"/>
      <c r="I13" s="94"/>
      <c r="J13" s="94"/>
      <c r="K13" s="163" t="s">
        <v>144</v>
      </c>
      <c r="L13" s="164" t="s">
        <v>155</v>
      </c>
      <c r="M13" s="273" t="s">
        <v>82</v>
      </c>
      <c r="N13" s="273" t="s">
        <v>82</v>
      </c>
      <c r="O13" s="64"/>
      <c r="P13" s="58"/>
      <c r="Q13" s="58"/>
      <c r="R13" s="58"/>
    </row>
    <row r="14" spans="1:18" x14ac:dyDescent="0.3">
      <c r="A14" s="162"/>
      <c r="B14" s="162"/>
      <c r="C14" s="92"/>
      <c r="D14" s="68"/>
      <c r="E14" s="86"/>
      <c r="F14" s="112"/>
      <c r="G14" s="112"/>
      <c r="H14" s="112"/>
      <c r="I14" s="165"/>
      <c r="J14" s="165"/>
      <c r="K14" s="166"/>
      <c r="L14" s="167"/>
      <c r="M14" s="291"/>
      <c r="N14" s="291"/>
      <c r="O14" s="64"/>
      <c r="P14" s="58"/>
      <c r="Q14" s="58"/>
      <c r="R14" s="58"/>
    </row>
    <row r="15" spans="1:18" x14ac:dyDescent="0.3">
      <c r="A15" s="162"/>
      <c r="B15" s="162"/>
      <c r="C15" s="92"/>
      <c r="D15" s="367" t="s">
        <v>75</v>
      </c>
      <c r="E15" s="367"/>
      <c r="F15" s="367"/>
      <c r="G15" s="367"/>
      <c r="H15" s="367"/>
      <c r="I15" s="234"/>
      <c r="J15" s="234"/>
      <c r="K15" s="161"/>
      <c r="L15" s="167"/>
      <c r="M15" s="291"/>
      <c r="N15" s="291"/>
      <c r="O15" s="64"/>
      <c r="P15" s="58"/>
      <c r="Q15" s="58"/>
      <c r="R15" s="58"/>
    </row>
    <row r="16" spans="1:18" x14ac:dyDescent="0.3">
      <c r="A16" s="162"/>
      <c r="B16" s="162"/>
      <c r="C16" s="92"/>
      <c r="D16" s="234"/>
      <c r="E16" s="95" t="s">
        <v>266</v>
      </c>
      <c r="F16" s="94"/>
      <c r="G16" s="94"/>
      <c r="H16" s="94"/>
      <c r="I16" s="94"/>
      <c r="J16" s="94"/>
      <c r="K16" s="163" t="s">
        <v>139</v>
      </c>
      <c r="L16" s="164" t="s">
        <v>155</v>
      </c>
      <c r="M16" s="273" t="s">
        <v>82</v>
      </c>
      <c r="N16" s="273" t="s">
        <v>82</v>
      </c>
      <c r="O16" s="64"/>
      <c r="P16" s="58"/>
      <c r="Q16" s="58"/>
      <c r="R16" s="58"/>
    </row>
    <row r="17" spans="1:18" ht="15.75" thickBot="1" x14ac:dyDescent="0.35">
      <c r="A17" s="162"/>
      <c r="B17" s="162"/>
      <c r="C17" s="92"/>
      <c r="D17" s="234"/>
      <c r="E17" s="95" t="s">
        <v>267</v>
      </c>
      <c r="F17" s="94"/>
      <c r="G17" s="94"/>
      <c r="H17" s="94"/>
      <c r="I17" s="94"/>
      <c r="J17" s="94"/>
      <c r="K17" s="163" t="s">
        <v>144</v>
      </c>
      <c r="L17" s="168" t="s">
        <v>155</v>
      </c>
      <c r="M17" s="286" t="s">
        <v>82</v>
      </c>
      <c r="N17" s="286" t="s">
        <v>82</v>
      </c>
      <c r="O17" s="64"/>
      <c r="P17" s="58"/>
      <c r="Q17" s="58"/>
      <c r="R17" s="58"/>
    </row>
    <row r="18" spans="1:18" ht="15.75" thickBot="1" x14ac:dyDescent="0.35">
      <c r="A18" s="162"/>
      <c r="B18" s="162"/>
      <c r="C18" s="124"/>
      <c r="D18" s="169"/>
      <c r="E18" s="170"/>
      <c r="F18" s="126"/>
      <c r="G18" s="126"/>
      <c r="H18" s="126"/>
      <c r="I18" s="126"/>
      <c r="J18" s="126"/>
      <c r="K18" s="127"/>
      <c r="L18" s="171"/>
      <c r="M18" s="172"/>
      <c r="N18" s="173"/>
      <c r="O18" s="64"/>
      <c r="P18" s="58"/>
      <c r="Q18" s="58"/>
      <c r="R18" s="58"/>
    </row>
    <row r="19" spans="1:18" x14ac:dyDescent="0.3">
      <c r="A19" s="112"/>
      <c r="B19" s="174"/>
      <c r="C19" s="175"/>
      <c r="D19" s="175"/>
      <c r="E19" s="175"/>
      <c r="F19" s="175"/>
      <c r="G19" s="175"/>
      <c r="H19" s="175"/>
      <c r="I19" s="175"/>
      <c r="J19" s="175"/>
      <c r="K19" s="176"/>
      <c r="L19" s="176"/>
      <c r="M19" s="176"/>
      <c r="N19" s="176"/>
      <c r="O19" s="132"/>
      <c r="P19" s="58"/>
      <c r="Q19" s="58"/>
      <c r="R19" s="58"/>
    </row>
    <row r="20" spans="1:18" x14ac:dyDescent="0.3">
      <c r="A20" s="58"/>
      <c r="B20" s="58"/>
      <c r="C20" s="58"/>
      <c r="D20" s="58"/>
      <c r="E20" s="58"/>
      <c r="F20" s="58"/>
      <c r="G20" s="58"/>
      <c r="H20" s="58"/>
      <c r="I20" s="58"/>
      <c r="J20" s="58"/>
      <c r="K20" s="59"/>
      <c r="L20" s="59"/>
      <c r="M20" s="59"/>
      <c r="N20" s="59"/>
      <c r="O20" s="58"/>
      <c r="P20" s="58"/>
      <c r="Q20" s="58"/>
      <c r="R20" s="58"/>
    </row>
    <row r="21" spans="1:18" ht="15" customHeight="1" x14ac:dyDescent="0.3">
      <c r="A21" s="177"/>
      <c r="B21" s="133"/>
      <c r="C21" s="134"/>
      <c r="D21" s="345" t="s">
        <v>156</v>
      </c>
      <c r="E21" s="345"/>
      <c r="F21" s="345"/>
      <c r="G21" s="345"/>
      <c r="H21" s="345"/>
      <c r="I21" s="345"/>
      <c r="J21" s="232"/>
      <c r="K21" s="135"/>
      <c r="L21" s="135"/>
      <c r="M21" s="135"/>
      <c r="N21" s="136"/>
      <c r="O21" s="178"/>
    </row>
    <row r="22" spans="1:18" x14ac:dyDescent="0.3">
      <c r="A22" s="58"/>
      <c r="B22" s="139"/>
      <c r="C22" s="68"/>
      <c r="D22" s="140"/>
      <c r="E22" s="140"/>
      <c r="F22" s="140"/>
      <c r="G22" s="140"/>
      <c r="H22" s="140"/>
      <c r="I22" s="140"/>
      <c r="J22" s="140"/>
      <c r="K22" s="140"/>
      <c r="L22" s="140"/>
      <c r="M22" s="140"/>
      <c r="N22" s="141"/>
      <c r="O22" s="179"/>
    </row>
    <row r="23" spans="1:18" x14ac:dyDescent="0.3">
      <c r="B23" s="139"/>
      <c r="C23" s="68"/>
      <c r="D23" s="68"/>
      <c r="E23" s="68"/>
      <c r="F23" s="68"/>
      <c r="G23" s="68"/>
      <c r="H23" s="68"/>
      <c r="I23" s="68"/>
      <c r="J23" s="68"/>
      <c r="K23" s="68"/>
      <c r="L23" s="68"/>
      <c r="M23" s="141"/>
      <c r="N23" s="141"/>
      <c r="O23" s="179"/>
    </row>
    <row r="24" spans="1:18" x14ac:dyDescent="0.3">
      <c r="B24" s="139"/>
      <c r="C24" s="68"/>
      <c r="D24" s="68"/>
      <c r="E24" s="68"/>
      <c r="F24" s="68"/>
      <c r="G24" s="68"/>
      <c r="H24" s="68"/>
      <c r="I24" s="68"/>
      <c r="J24" s="68"/>
      <c r="K24" s="68"/>
      <c r="L24" s="68"/>
      <c r="M24" s="141"/>
      <c r="N24" s="141"/>
      <c r="O24" s="179"/>
    </row>
    <row r="25" spans="1:18" ht="15.75" x14ac:dyDescent="0.3">
      <c r="B25" s="142"/>
      <c r="C25" s="143"/>
      <c r="D25" s="143"/>
      <c r="E25" s="143"/>
      <c r="F25" s="143"/>
      <c r="G25" s="143"/>
      <c r="H25" s="143"/>
      <c r="I25" s="143"/>
      <c r="J25" s="143"/>
      <c r="K25" s="143"/>
      <c r="L25" s="143"/>
      <c r="M25" s="144"/>
      <c r="N25" s="144"/>
      <c r="O25" s="180"/>
    </row>
    <row r="26" spans="1:18" ht="15.75" x14ac:dyDescent="0.3">
      <c r="B26" s="142"/>
      <c r="C26" s="143"/>
      <c r="D26" s="143"/>
      <c r="E26" s="143"/>
      <c r="F26" s="143"/>
      <c r="G26" s="143"/>
      <c r="H26" s="143"/>
      <c r="I26" s="143"/>
      <c r="J26" s="143"/>
      <c r="K26" s="143"/>
      <c r="L26" s="143"/>
      <c r="M26" s="144"/>
      <c r="N26" s="144"/>
      <c r="O26" s="180"/>
    </row>
    <row r="27" spans="1:18" ht="15.75" x14ac:dyDescent="0.3">
      <c r="B27" s="145"/>
      <c r="C27" s="146"/>
      <c r="D27" s="146"/>
      <c r="E27" s="146"/>
      <c r="F27" s="146"/>
      <c r="G27" s="146"/>
      <c r="H27" s="146"/>
      <c r="I27" s="146"/>
      <c r="J27" s="146"/>
      <c r="K27" s="146"/>
      <c r="L27" s="146"/>
      <c r="M27" s="147"/>
      <c r="N27" s="147"/>
      <c r="O27" s="181"/>
    </row>
  </sheetData>
  <mergeCells count="11">
    <mergeCell ref="D13:H13"/>
    <mergeCell ref="D21:I21"/>
    <mergeCell ref="C6:I6"/>
    <mergeCell ref="J6:L6"/>
    <mergeCell ref="D15:H15"/>
    <mergeCell ref="M6:O6"/>
    <mergeCell ref="C8:F8"/>
    <mergeCell ref="G8:H8"/>
    <mergeCell ref="L10:L12"/>
    <mergeCell ref="M10:M12"/>
    <mergeCell ref="N10:N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election activeCell="R31" sqref="R3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50" customWidth="1"/>
    <col min="12" max="12" width="9.7109375" style="150" customWidth="1"/>
    <col min="13" max="14" width="25.7109375" style="150" customWidth="1"/>
    <col min="15" max="15" width="1.7109375" customWidth="1"/>
    <col min="16" max="16" width="2.7109375" customWidth="1"/>
  </cols>
  <sheetData>
    <row r="1" spans="1:18" s="182" customFormat="1" ht="29.45" customHeight="1" x14ac:dyDescent="0.2">
      <c r="L1" s="183"/>
      <c r="M1" s="183"/>
      <c r="N1" s="183"/>
      <c r="O1" s="183"/>
    </row>
    <row r="2" spans="1:18" s="4" customFormat="1" ht="29.45" customHeight="1" x14ac:dyDescent="0.3">
      <c r="A2" s="29" t="s">
        <v>277</v>
      </c>
      <c r="B2" s="26"/>
      <c r="C2" s="26"/>
      <c r="D2" s="26"/>
      <c r="E2" s="26"/>
      <c r="F2" s="26"/>
      <c r="G2" s="26"/>
      <c r="H2" s="26"/>
      <c r="I2" s="26"/>
      <c r="J2" s="26"/>
      <c r="K2" s="26"/>
      <c r="L2" s="26"/>
      <c r="M2" s="26"/>
      <c r="N2" s="26"/>
      <c r="O2" s="26"/>
      <c r="P2" s="26"/>
      <c r="Q2" s="26"/>
      <c r="R2" s="26"/>
    </row>
    <row r="3" spans="1:18" s="182" customFormat="1" ht="14.25" x14ac:dyDescent="0.2">
      <c r="L3" s="183"/>
      <c r="M3" s="183"/>
      <c r="N3" s="183"/>
      <c r="O3" s="183"/>
    </row>
    <row r="4" spans="1:18" s="182" customFormat="1" ht="14.25" customHeight="1" x14ac:dyDescent="0.2">
      <c r="L4" s="183"/>
      <c r="M4" s="183"/>
      <c r="N4" s="183"/>
      <c r="O4" s="183"/>
    </row>
    <row r="5" spans="1:18" ht="16.5" x14ac:dyDescent="0.3">
      <c r="A5" s="68"/>
      <c r="B5" s="151"/>
      <c r="C5" s="60"/>
      <c r="D5" s="152"/>
      <c r="E5" s="60"/>
      <c r="F5" s="60"/>
      <c r="G5" s="60"/>
      <c r="H5" s="60"/>
      <c r="I5" s="60"/>
      <c r="J5" s="60"/>
      <c r="K5" s="61"/>
      <c r="L5" s="61"/>
      <c r="M5" s="61"/>
      <c r="N5" s="61"/>
      <c r="O5" s="62"/>
      <c r="P5" s="58"/>
      <c r="Q5" s="58"/>
      <c r="R5" s="58"/>
    </row>
    <row r="6" spans="1:18" ht="16.5" x14ac:dyDescent="0.3">
      <c r="A6" s="68"/>
      <c r="B6" s="139"/>
      <c r="C6" s="360" t="s">
        <v>132</v>
      </c>
      <c r="D6" s="360"/>
      <c r="E6" s="360"/>
      <c r="F6" s="360"/>
      <c r="G6" s="360"/>
      <c r="H6" s="360"/>
      <c r="I6" s="360"/>
      <c r="J6" s="368" t="s">
        <v>157</v>
      </c>
      <c r="K6" s="368"/>
      <c r="L6" s="368"/>
      <c r="M6" s="346" t="s">
        <v>264</v>
      </c>
      <c r="N6" s="346"/>
      <c r="O6" s="346"/>
    </row>
    <row r="7" spans="1:18" ht="16.5" x14ac:dyDescent="0.3">
      <c r="A7" s="68"/>
      <c r="B7" s="139"/>
      <c r="C7" s="65"/>
      <c r="D7" s="66"/>
      <c r="E7" s="65"/>
      <c r="F7" s="65"/>
      <c r="G7" s="65"/>
      <c r="H7" s="65"/>
      <c r="I7" s="65"/>
      <c r="J7" s="65"/>
      <c r="K7" s="65"/>
      <c r="L7" s="65"/>
      <c r="M7" s="67"/>
      <c r="N7" s="67"/>
      <c r="O7" s="153"/>
      <c r="P7" s="67"/>
      <c r="Q7" s="68"/>
      <c r="R7" s="68"/>
    </row>
    <row r="8" spans="1:18" x14ac:dyDescent="0.3">
      <c r="A8" s="68"/>
      <c r="B8" s="139"/>
      <c r="C8" s="362" t="s">
        <v>134</v>
      </c>
      <c r="D8" s="362"/>
      <c r="E8" s="362"/>
      <c r="F8" s="362"/>
      <c r="G8" s="363" t="str">
        <f>"du 01.01.20"&amp;RIGHT(A2,2)&amp;" au 31.12.20"&amp;RIGHT(A2,2)</f>
        <v>du 01.01.2022 au 31.12.2022</v>
      </c>
      <c r="H8" s="363"/>
      <c r="I8" s="69"/>
      <c r="J8" s="69"/>
      <c r="K8" s="65"/>
      <c r="L8" s="65"/>
      <c r="M8" s="67"/>
      <c r="N8" s="67"/>
      <c r="O8" s="153"/>
      <c r="P8" s="67"/>
      <c r="Q8" s="68"/>
      <c r="R8" s="68"/>
    </row>
    <row r="9" spans="1:18" ht="15.75" thickBot="1" x14ac:dyDescent="0.35">
      <c r="A9" s="154"/>
      <c r="B9" s="154"/>
      <c r="C9" s="71"/>
      <c r="D9" s="71"/>
      <c r="E9" s="71"/>
      <c r="F9" s="71"/>
      <c r="G9" s="71"/>
      <c r="H9" s="71"/>
      <c r="I9" s="71"/>
      <c r="J9" s="71"/>
      <c r="K9" s="71"/>
      <c r="L9" s="71"/>
      <c r="M9" s="233"/>
      <c r="N9" s="233"/>
      <c r="O9" s="64"/>
      <c r="P9" s="58"/>
      <c r="Q9" s="58"/>
      <c r="R9" s="58"/>
    </row>
    <row r="10" spans="1:18" ht="15" customHeight="1" x14ac:dyDescent="0.3">
      <c r="A10" s="154"/>
      <c r="B10" s="154"/>
      <c r="C10" s="155"/>
      <c r="D10" s="156"/>
      <c r="E10" s="156"/>
      <c r="F10" s="156"/>
      <c r="G10" s="156"/>
      <c r="H10" s="156"/>
      <c r="I10" s="156"/>
      <c r="J10" s="156"/>
      <c r="K10" s="157"/>
      <c r="L10" s="349" t="s">
        <v>135</v>
      </c>
      <c r="M10" s="364" t="s">
        <v>158</v>
      </c>
      <c r="N10" s="364" t="s">
        <v>81</v>
      </c>
      <c r="O10" s="64"/>
      <c r="P10" s="58"/>
      <c r="Q10" s="58"/>
      <c r="R10" s="58"/>
    </row>
    <row r="11" spans="1:18" x14ac:dyDescent="0.3">
      <c r="A11" s="154"/>
      <c r="B11" s="154"/>
      <c r="C11" s="158"/>
      <c r="D11" s="71"/>
      <c r="E11" s="71"/>
      <c r="F11" s="71"/>
      <c r="G11" s="71"/>
      <c r="H11" s="71"/>
      <c r="I11" s="71"/>
      <c r="J11" s="71"/>
      <c r="K11" s="159"/>
      <c r="L11" s="350"/>
      <c r="M11" s="365"/>
      <c r="N11" s="365"/>
      <c r="O11" s="64"/>
      <c r="P11" s="58"/>
      <c r="Q11" s="58"/>
      <c r="R11" s="58"/>
    </row>
    <row r="12" spans="1:18" ht="15.75" thickBot="1" x14ac:dyDescent="0.35">
      <c r="A12" s="154"/>
      <c r="B12" s="154"/>
      <c r="C12" s="158"/>
      <c r="D12" s="71"/>
      <c r="E12" s="71"/>
      <c r="F12" s="71"/>
      <c r="G12" s="71"/>
      <c r="H12" s="71"/>
      <c r="I12" s="71"/>
      <c r="J12" s="71"/>
      <c r="K12" s="159"/>
      <c r="L12" s="351"/>
      <c r="M12" s="366"/>
      <c r="N12" s="366"/>
      <c r="O12" s="64"/>
      <c r="P12" s="58"/>
      <c r="Q12" s="58"/>
      <c r="R12" s="58"/>
    </row>
    <row r="13" spans="1:18" x14ac:dyDescent="0.3">
      <c r="A13" s="160"/>
      <c r="B13" s="162"/>
      <c r="C13" s="92"/>
      <c r="D13" s="367" t="s">
        <v>5</v>
      </c>
      <c r="E13" s="367"/>
      <c r="F13" s="367"/>
      <c r="G13" s="367"/>
      <c r="H13" s="367"/>
      <c r="I13" s="94"/>
      <c r="J13" s="94"/>
      <c r="K13" s="163" t="s">
        <v>144</v>
      </c>
      <c r="L13" s="164" t="s">
        <v>155</v>
      </c>
      <c r="M13" s="273" t="s">
        <v>82</v>
      </c>
      <c r="N13" s="273" t="s">
        <v>82</v>
      </c>
      <c r="O13" s="64"/>
      <c r="P13" s="58"/>
      <c r="Q13" s="58"/>
      <c r="R13" s="58"/>
    </row>
    <row r="14" spans="1:18" x14ac:dyDescent="0.3">
      <c r="A14" s="162"/>
      <c r="B14" s="162"/>
      <c r="C14" s="92"/>
      <c r="D14" s="68"/>
      <c r="E14" s="86"/>
      <c r="F14" s="112"/>
      <c r="G14" s="112"/>
      <c r="H14" s="112"/>
      <c r="I14" s="165"/>
      <c r="J14" s="165"/>
      <c r="K14" s="166"/>
      <c r="L14" s="167"/>
      <c r="M14" s="291"/>
      <c r="N14" s="291"/>
      <c r="O14" s="64"/>
      <c r="P14" s="58"/>
      <c r="Q14" s="58"/>
      <c r="R14" s="58"/>
    </row>
    <row r="15" spans="1:18" x14ac:dyDescent="0.3">
      <c r="A15" s="162"/>
      <c r="B15" s="162"/>
      <c r="C15" s="92"/>
      <c r="D15" s="367" t="s">
        <v>75</v>
      </c>
      <c r="E15" s="367"/>
      <c r="F15" s="367"/>
      <c r="G15" s="367"/>
      <c r="H15" s="367"/>
      <c r="I15" s="234"/>
      <c r="J15" s="234"/>
      <c r="K15" s="161"/>
      <c r="L15" s="167"/>
      <c r="M15" s="291"/>
      <c r="N15" s="291"/>
      <c r="O15" s="64"/>
      <c r="P15" s="58"/>
      <c r="Q15" s="58"/>
      <c r="R15" s="58"/>
    </row>
    <row r="16" spans="1:18" x14ac:dyDescent="0.3">
      <c r="A16" s="162"/>
      <c r="B16" s="162"/>
      <c r="C16" s="92"/>
      <c r="D16" s="234"/>
      <c r="E16" s="95" t="s">
        <v>266</v>
      </c>
      <c r="F16" s="94"/>
      <c r="G16" s="94"/>
      <c r="H16" s="94"/>
      <c r="I16" s="94"/>
      <c r="J16" s="94"/>
      <c r="K16" s="163" t="s">
        <v>139</v>
      </c>
      <c r="L16" s="164" t="s">
        <v>155</v>
      </c>
      <c r="M16" s="273" t="s">
        <v>82</v>
      </c>
      <c r="N16" s="273" t="s">
        <v>82</v>
      </c>
      <c r="O16" s="64"/>
      <c r="P16" s="58"/>
      <c r="Q16" s="58"/>
      <c r="R16" s="58"/>
    </row>
    <row r="17" spans="1:18" ht="15.75" thickBot="1" x14ac:dyDescent="0.35">
      <c r="A17" s="162"/>
      <c r="B17" s="162"/>
      <c r="C17" s="92"/>
      <c r="D17" s="234"/>
      <c r="E17" s="95" t="s">
        <v>267</v>
      </c>
      <c r="F17" s="94"/>
      <c r="G17" s="94"/>
      <c r="H17" s="94"/>
      <c r="I17" s="94"/>
      <c r="J17" s="94"/>
      <c r="K17" s="163" t="s">
        <v>144</v>
      </c>
      <c r="L17" s="168" t="s">
        <v>155</v>
      </c>
      <c r="M17" s="286" t="s">
        <v>82</v>
      </c>
      <c r="N17" s="286" t="s">
        <v>82</v>
      </c>
      <c r="O17" s="64"/>
      <c r="P17" s="58"/>
      <c r="Q17" s="58"/>
      <c r="R17" s="58"/>
    </row>
    <row r="18" spans="1:18" ht="15.75" thickBot="1" x14ac:dyDescent="0.35">
      <c r="A18" s="162"/>
      <c r="B18" s="162"/>
      <c r="C18" s="124"/>
      <c r="D18" s="169"/>
      <c r="E18" s="170"/>
      <c r="F18" s="126"/>
      <c r="G18" s="126"/>
      <c r="H18" s="126"/>
      <c r="I18" s="126"/>
      <c r="J18" s="126"/>
      <c r="K18" s="127"/>
      <c r="L18" s="171"/>
      <c r="M18" s="172"/>
      <c r="N18" s="173"/>
      <c r="O18" s="64"/>
      <c r="P18" s="58"/>
      <c r="Q18" s="58"/>
      <c r="R18" s="58"/>
    </row>
    <row r="19" spans="1:18" x14ac:dyDescent="0.3">
      <c r="A19" s="112"/>
      <c r="B19" s="174"/>
      <c r="C19" s="175"/>
      <c r="D19" s="175"/>
      <c r="E19" s="175"/>
      <c r="F19" s="175"/>
      <c r="G19" s="175"/>
      <c r="H19" s="175"/>
      <c r="I19" s="175"/>
      <c r="J19" s="175"/>
      <c r="K19" s="176"/>
      <c r="L19" s="176"/>
      <c r="M19" s="176"/>
      <c r="N19" s="176"/>
      <c r="O19" s="132"/>
      <c r="P19" s="58"/>
      <c r="Q19" s="58"/>
      <c r="R19" s="58"/>
    </row>
    <row r="20" spans="1:18" x14ac:dyDescent="0.3">
      <c r="A20" s="58"/>
      <c r="B20" s="58"/>
      <c r="C20" s="58"/>
      <c r="D20" s="58"/>
      <c r="E20" s="58"/>
      <c r="F20" s="58"/>
      <c r="G20" s="58"/>
      <c r="H20" s="58"/>
      <c r="I20" s="58"/>
      <c r="J20" s="58"/>
      <c r="K20" s="59"/>
      <c r="L20" s="59"/>
      <c r="M20" s="59"/>
      <c r="N20" s="59"/>
      <c r="O20" s="58"/>
      <c r="P20" s="58"/>
      <c r="Q20" s="58"/>
      <c r="R20" s="58"/>
    </row>
    <row r="21" spans="1:18" ht="15" customHeight="1" x14ac:dyDescent="0.3">
      <c r="A21" s="177"/>
      <c r="B21" s="133"/>
      <c r="C21" s="134"/>
      <c r="D21" s="345" t="s">
        <v>156</v>
      </c>
      <c r="E21" s="345"/>
      <c r="F21" s="345"/>
      <c r="G21" s="345"/>
      <c r="H21" s="345"/>
      <c r="I21" s="345"/>
      <c r="J21" s="232"/>
      <c r="K21" s="135"/>
      <c r="L21" s="135"/>
      <c r="M21" s="135"/>
      <c r="N21" s="136"/>
      <c r="O21" s="178"/>
    </row>
    <row r="22" spans="1:18" x14ac:dyDescent="0.3">
      <c r="A22" s="58"/>
      <c r="B22" s="139"/>
      <c r="C22" s="68"/>
      <c r="D22" s="140"/>
      <c r="E22" s="140"/>
      <c r="F22" s="140"/>
      <c r="G22" s="140"/>
      <c r="H22" s="140"/>
      <c r="I22" s="140"/>
      <c r="J22" s="140"/>
      <c r="K22" s="140"/>
      <c r="L22" s="140"/>
      <c r="M22" s="140"/>
      <c r="N22" s="141"/>
      <c r="O22" s="179"/>
    </row>
    <row r="23" spans="1:18" x14ac:dyDescent="0.3">
      <c r="B23" s="139"/>
      <c r="C23" s="68"/>
      <c r="D23" s="68"/>
      <c r="E23" s="68"/>
      <c r="F23" s="68"/>
      <c r="G23" s="68"/>
      <c r="H23" s="68"/>
      <c r="I23" s="68"/>
      <c r="J23" s="68"/>
      <c r="K23" s="68"/>
      <c r="L23" s="68"/>
      <c r="M23" s="141"/>
      <c r="N23" s="141"/>
      <c r="O23" s="179"/>
    </row>
    <row r="24" spans="1:18" x14ac:dyDescent="0.3">
      <c r="B24" s="139"/>
      <c r="C24" s="68"/>
      <c r="D24" s="68"/>
      <c r="E24" s="68"/>
      <c r="F24" s="68"/>
      <c r="G24" s="68"/>
      <c r="H24" s="68"/>
      <c r="I24" s="68"/>
      <c r="J24" s="68"/>
      <c r="K24" s="68"/>
      <c r="L24" s="68"/>
      <c r="M24" s="141"/>
      <c r="N24" s="141"/>
      <c r="O24" s="179"/>
    </row>
    <row r="25" spans="1:18" ht="15.75" x14ac:dyDescent="0.3">
      <c r="B25" s="142"/>
      <c r="C25" s="143"/>
      <c r="D25" s="143"/>
      <c r="E25" s="143"/>
      <c r="F25" s="143"/>
      <c r="G25" s="143"/>
      <c r="H25" s="143"/>
      <c r="I25" s="143"/>
      <c r="J25" s="143"/>
      <c r="K25" s="143"/>
      <c r="L25" s="143"/>
      <c r="M25" s="144"/>
      <c r="N25" s="144"/>
      <c r="O25" s="180"/>
    </row>
    <row r="26" spans="1:18" ht="15.75" x14ac:dyDescent="0.3">
      <c r="B26" s="142"/>
      <c r="C26" s="143"/>
      <c r="D26" s="143"/>
      <c r="E26" s="143"/>
      <c r="F26" s="143"/>
      <c r="G26" s="143"/>
      <c r="H26" s="143"/>
      <c r="I26" s="143"/>
      <c r="J26" s="143"/>
      <c r="K26" s="143"/>
      <c r="L26" s="143"/>
      <c r="M26" s="144"/>
      <c r="N26" s="144"/>
      <c r="O26" s="180"/>
    </row>
    <row r="27" spans="1:18" ht="15.75" x14ac:dyDescent="0.3">
      <c r="B27" s="145"/>
      <c r="C27" s="146"/>
      <c r="D27" s="146"/>
      <c r="E27" s="146"/>
      <c r="F27" s="146"/>
      <c r="G27" s="146"/>
      <c r="H27" s="146"/>
      <c r="I27" s="146"/>
      <c r="J27" s="146"/>
      <c r="K27" s="146"/>
      <c r="L27" s="146"/>
      <c r="M27" s="147"/>
      <c r="N27" s="147"/>
      <c r="O27" s="181"/>
    </row>
  </sheetData>
  <mergeCells count="11">
    <mergeCell ref="D13:H13"/>
    <mergeCell ref="D21:I21"/>
    <mergeCell ref="C6:I6"/>
    <mergeCell ref="J6:L6"/>
    <mergeCell ref="D15:H15"/>
    <mergeCell ref="M6:O6"/>
    <mergeCell ref="C8:F8"/>
    <mergeCell ref="G8:H8"/>
    <mergeCell ref="L10:L12"/>
    <mergeCell ref="M10:M12"/>
    <mergeCell ref="N10:N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election activeCell="S18" sqref="S18"/>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50" customWidth="1"/>
    <col min="12" max="12" width="9.7109375" style="150" customWidth="1"/>
    <col min="13" max="14" width="25.7109375" style="150" customWidth="1"/>
    <col min="15" max="15" width="1.7109375" customWidth="1"/>
    <col min="16" max="16" width="2.7109375" customWidth="1"/>
  </cols>
  <sheetData>
    <row r="1" spans="1:18" s="182" customFormat="1" ht="29.45" customHeight="1" x14ac:dyDescent="0.2">
      <c r="L1" s="183"/>
      <c r="M1" s="183"/>
      <c r="N1" s="183"/>
      <c r="O1" s="183"/>
    </row>
    <row r="2" spans="1:18" s="4" customFormat="1" ht="29.45" customHeight="1" x14ac:dyDescent="0.3">
      <c r="A2" s="29" t="s">
        <v>278</v>
      </c>
      <c r="B2" s="26"/>
      <c r="C2" s="26"/>
      <c r="D2" s="26"/>
      <c r="E2" s="26"/>
      <c r="F2" s="26"/>
      <c r="G2" s="26"/>
      <c r="H2" s="26"/>
      <c r="I2" s="26"/>
      <c r="J2" s="26"/>
      <c r="K2" s="26"/>
      <c r="L2" s="26"/>
      <c r="M2" s="26"/>
      <c r="N2" s="26"/>
      <c r="O2" s="26"/>
      <c r="P2" s="26"/>
      <c r="Q2" s="26"/>
      <c r="R2" s="26"/>
    </row>
    <row r="3" spans="1:18" s="182" customFormat="1" ht="14.25" x14ac:dyDescent="0.2">
      <c r="L3" s="183"/>
      <c r="M3" s="183"/>
      <c r="N3" s="183"/>
      <c r="O3" s="183"/>
    </row>
    <row r="4" spans="1:18" s="182" customFormat="1" ht="14.25" customHeight="1" x14ac:dyDescent="0.2">
      <c r="L4" s="183"/>
      <c r="M4" s="183"/>
      <c r="N4" s="183"/>
      <c r="O4" s="183"/>
    </row>
    <row r="5" spans="1:18" ht="16.5" x14ac:dyDescent="0.3">
      <c r="A5" s="68"/>
      <c r="B5" s="151"/>
      <c r="C5" s="60"/>
      <c r="D5" s="152"/>
      <c r="E5" s="60"/>
      <c r="F5" s="60"/>
      <c r="G5" s="60"/>
      <c r="H5" s="60"/>
      <c r="I5" s="60"/>
      <c r="J5" s="60"/>
      <c r="K5" s="61"/>
      <c r="L5" s="61"/>
      <c r="M5" s="61"/>
      <c r="N5" s="61"/>
      <c r="O5" s="62"/>
      <c r="P5" s="58"/>
      <c r="Q5" s="58"/>
      <c r="R5" s="58"/>
    </row>
    <row r="6" spans="1:18" ht="16.5" x14ac:dyDescent="0.3">
      <c r="A6" s="68"/>
      <c r="B6" s="139"/>
      <c r="C6" s="360" t="s">
        <v>132</v>
      </c>
      <c r="D6" s="360"/>
      <c r="E6" s="360"/>
      <c r="F6" s="360"/>
      <c r="G6" s="360"/>
      <c r="H6" s="360"/>
      <c r="I6" s="360"/>
      <c r="J6" s="368" t="s">
        <v>157</v>
      </c>
      <c r="K6" s="368"/>
      <c r="L6" s="368"/>
      <c r="M6" s="346" t="s">
        <v>264</v>
      </c>
      <c r="N6" s="346"/>
      <c r="O6" s="346"/>
    </row>
    <row r="7" spans="1:18" ht="16.5" x14ac:dyDescent="0.3">
      <c r="A7" s="68"/>
      <c r="B7" s="139"/>
      <c r="C7" s="65"/>
      <c r="D7" s="66"/>
      <c r="E7" s="65"/>
      <c r="F7" s="65"/>
      <c r="G7" s="65"/>
      <c r="H7" s="65"/>
      <c r="I7" s="65"/>
      <c r="J7" s="65"/>
      <c r="K7" s="65"/>
      <c r="L7" s="65"/>
      <c r="M7" s="67"/>
      <c r="N7" s="67"/>
      <c r="O7" s="153"/>
      <c r="P7" s="67"/>
      <c r="Q7" s="68"/>
      <c r="R7" s="68"/>
    </row>
    <row r="8" spans="1:18" x14ac:dyDescent="0.3">
      <c r="A8" s="68"/>
      <c r="B8" s="139"/>
      <c r="C8" s="362" t="s">
        <v>134</v>
      </c>
      <c r="D8" s="362"/>
      <c r="E8" s="362"/>
      <c r="F8" s="362"/>
      <c r="G8" s="363" t="str">
        <f>"du 01.01.20"&amp;RIGHT(A2,2)&amp;" au 31.12.20"&amp;RIGHT(A2,2)</f>
        <v>du 01.01.2023 au 31.12.2023</v>
      </c>
      <c r="H8" s="363"/>
      <c r="I8" s="69"/>
      <c r="J8" s="69"/>
      <c r="K8" s="65"/>
      <c r="L8" s="65"/>
      <c r="M8" s="67"/>
      <c r="N8" s="67"/>
      <c r="O8" s="153"/>
      <c r="P8" s="67"/>
      <c r="Q8" s="68"/>
      <c r="R8" s="68"/>
    </row>
    <row r="9" spans="1:18" ht="15.75" thickBot="1" x14ac:dyDescent="0.35">
      <c r="A9" s="154"/>
      <c r="B9" s="154"/>
      <c r="C9" s="71"/>
      <c r="D9" s="71"/>
      <c r="E9" s="71"/>
      <c r="F9" s="71"/>
      <c r="G9" s="71"/>
      <c r="H9" s="71"/>
      <c r="I9" s="71"/>
      <c r="J9" s="71"/>
      <c r="K9" s="71"/>
      <c r="L9" s="71"/>
      <c r="M9" s="233"/>
      <c r="N9" s="233"/>
      <c r="O9" s="64"/>
      <c r="P9" s="58"/>
      <c r="Q9" s="58"/>
      <c r="R9" s="58"/>
    </row>
    <row r="10" spans="1:18" ht="15" customHeight="1" x14ac:dyDescent="0.3">
      <c r="A10" s="154"/>
      <c r="B10" s="154"/>
      <c r="C10" s="155"/>
      <c r="D10" s="156"/>
      <c r="E10" s="156"/>
      <c r="F10" s="156"/>
      <c r="G10" s="156"/>
      <c r="H10" s="156"/>
      <c r="I10" s="156"/>
      <c r="J10" s="156"/>
      <c r="K10" s="157"/>
      <c r="L10" s="349" t="s">
        <v>135</v>
      </c>
      <c r="M10" s="364" t="s">
        <v>158</v>
      </c>
      <c r="N10" s="364" t="s">
        <v>81</v>
      </c>
      <c r="O10" s="64"/>
      <c r="P10" s="58"/>
      <c r="Q10" s="58"/>
      <c r="R10" s="58"/>
    </row>
    <row r="11" spans="1:18" x14ac:dyDescent="0.3">
      <c r="A11" s="154"/>
      <c r="B11" s="154"/>
      <c r="C11" s="158"/>
      <c r="D11" s="71"/>
      <c r="E11" s="71"/>
      <c r="F11" s="71"/>
      <c r="G11" s="71"/>
      <c r="H11" s="71"/>
      <c r="I11" s="71"/>
      <c r="J11" s="71"/>
      <c r="K11" s="159"/>
      <c r="L11" s="350"/>
      <c r="M11" s="365"/>
      <c r="N11" s="365"/>
      <c r="O11" s="64"/>
      <c r="P11" s="58"/>
      <c r="Q11" s="58"/>
      <c r="R11" s="58"/>
    </row>
    <row r="12" spans="1:18" ht="15.75" thickBot="1" x14ac:dyDescent="0.35">
      <c r="A12" s="154"/>
      <c r="B12" s="154"/>
      <c r="C12" s="158"/>
      <c r="D12" s="71"/>
      <c r="E12" s="71"/>
      <c r="F12" s="71"/>
      <c r="G12" s="71"/>
      <c r="H12" s="71"/>
      <c r="I12" s="71"/>
      <c r="J12" s="71"/>
      <c r="K12" s="159"/>
      <c r="L12" s="351"/>
      <c r="M12" s="366"/>
      <c r="N12" s="366"/>
      <c r="O12" s="64"/>
      <c r="P12" s="58"/>
      <c r="Q12" s="58"/>
      <c r="R12" s="58"/>
    </row>
    <row r="13" spans="1:18" x14ac:dyDescent="0.3">
      <c r="A13" s="160"/>
      <c r="B13" s="162"/>
      <c r="C13" s="92"/>
      <c r="D13" s="367" t="s">
        <v>5</v>
      </c>
      <c r="E13" s="367"/>
      <c r="F13" s="367"/>
      <c r="G13" s="367"/>
      <c r="H13" s="367"/>
      <c r="I13" s="94"/>
      <c r="J13" s="94"/>
      <c r="K13" s="163" t="s">
        <v>144</v>
      </c>
      <c r="L13" s="164" t="s">
        <v>155</v>
      </c>
      <c r="M13" s="273" t="s">
        <v>82</v>
      </c>
      <c r="N13" s="273" t="s">
        <v>82</v>
      </c>
      <c r="O13" s="64"/>
      <c r="P13" s="58"/>
      <c r="Q13" s="58"/>
      <c r="R13" s="58"/>
    </row>
    <row r="14" spans="1:18" x14ac:dyDescent="0.3">
      <c r="A14" s="162"/>
      <c r="B14" s="162"/>
      <c r="C14" s="92"/>
      <c r="D14" s="68"/>
      <c r="E14" s="86"/>
      <c r="F14" s="112"/>
      <c r="G14" s="112"/>
      <c r="H14" s="112"/>
      <c r="I14" s="165"/>
      <c r="J14" s="165"/>
      <c r="K14" s="166"/>
      <c r="L14" s="167"/>
      <c r="M14" s="291"/>
      <c r="N14" s="291"/>
      <c r="O14" s="64"/>
      <c r="P14" s="58"/>
      <c r="Q14" s="58"/>
      <c r="R14" s="58"/>
    </row>
    <row r="15" spans="1:18" x14ac:dyDescent="0.3">
      <c r="A15" s="162"/>
      <c r="B15" s="162"/>
      <c r="C15" s="92"/>
      <c r="D15" s="367" t="s">
        <v>75</v>
      </c>
      <c r="E15" s="367"/>
      <c r="F15" s="367"/>
      <c r="G15" s="367"/>
      <c r="H15" s="367"/>
      <c r="I15" s="234"/>
      <c r="J15" s="234"/>
      <c r="K15" s="161"/>
      <c r="L15" s="167"/>
      <c r="M15" s="291"/>
      <c r="N15" s="291"/>
      <c r="O15" s="64"/>
      <c r="P15" s="58"/>
      <c r="Q15" s="58"/>
      <c r="R15" s="58"/>
    </row>
    <row r="16" spans="1:18" x14ac:dyDescent="0.3">
      <c r="A16" s="162"/>
      <c r="B16" s="162"/>
      <c r="C16" s="92"/>
      <c r="D16" s="234"/>
      <c r="E16" s="95" t="s">
        <v>266</v>
      </c>
      <c r="F16" s="94"/>
      <c r="G16" s="94"/>
      <c r="H16" s="94"/>
      <c r="I16" s="94"/>
      <c r="J16" s="94"/>
      <c r="K16" s="163" t="s">
        <v>139</v>
      </c>
      <c r="L16" s="164" t="s">
        <v>155</v>
      </c>
      <c r="M16" s="273" t="s">
        <v>82</v>
      </c>
      <c r="N16" s="273" t="s">
        <v>82</v>
      </c>
      <c r="O16" s="64"/>
      <c r="P16" s="58"/>
      <c r="Q16" s="58"/>
      <c r="R16" s="58"/>
    </row>
    <row r="17" spans="1:18" ht="15.75" thickBot="1" x14ac:dyDescent="0.35">
      <c r="A17" s="162"/>
      <c r="B17" s="162"/>
      <c r="C17" s="92"/>
      <c r="D17" s="234"/>
      <c r="E17" s="95" t="s">
        <v>267</v>
      </c>
      <c r="F17" s="94"/>
      <c r="G17" s="94"/>
      <c r="H17" s="94"/>
      <c r="I17" s="94"/>
      <c r="J17" s="94"/>
      <c r="K17" s="163" t="s">
        <v>144</v>
      </c>
      <c r="L17" s="168" t="s">
        <v>155</v>
      </c>
      <c r="M17" s="286" t="s">
        <v>82</v>
      </c>
      <c r="N17" s="286" t="s">
        <v>82</v>
      </c>
      <c r="O17" s="64"/>
      <c r="P17" s="58"/>
      <c r="Q17" s="58"/>
      <c r="R17" s="58"/>
    </row>
    <row r="18" spans="1:18" ht="15.75" thickBot="1" x14ac:dyDescent="0.35">
      <c r="A18" s="162"/>
      <c r="B18" s="162"/>
      <c r="C18" s="124"/>
      <c r="D18" s="169"/>
      <c r="E18" s="170"/>
      <c r="F18" s="126"/>
      <c r="G18" s="126"/>
      <c r="H18" s="126"/>
      <c r="I18" s="126"/>
      <c r="J18" s="126"/>
      <c r="K18" s="127"/>
      <c r="L18" s="171"/>
      <c r="M18" s="172"/>
      <c r="N18" s="173"/>
      <c r="O18" s="64"/>
      <c r="P18" s="58"/>
      <c r="Q18" s="58"/>
      <c r="R18" s="58"/>
    </row>
    <row r="19" spans="1:18" x14ac:dyDescent="0.3">
      <c r="A19" s="112"/>
      <c r="B19" s="174"/>
      <c r="C19" s="175"/>
      <c r="D19" s="175"/>
      <c r="E19" s="175"/>
      <c r="F19" s="175"/>
      <c r="G19" s="175"/>
      <c r="H19" s="175"/>
      <c r="I19" s="175"/>
      <c r="J19" s="175"/>
      <c r="K19" s="176"/>
      <c r="L19" s="176"/>
      <c r="M19" s="176"/>
      <c r="N19" s="176"/>
      <c r="O19" s="132"/>
      <c r="P19" s="58"/>
      <c r="Q19" s="58"/>
      <c r="R19" s="58"/>
    </row>
    <row r="20" spans="1:18" x14ac:dyDescent="0.3">
      <c r="A20" s="58"/>
      <c r="B20" s="58"/>
      <c r="C20" s="58"/>
      <c r="D20" s="58"/>
      <c r="E20" s="58"/>
      <c r="F20" s="58"/>
      <c r="G20" s="58"/>
      <c r="H20" s="58"/>
      <c r="I20" s="58"/>
      <c r="J20" s="58"/>
      <c r="K20" s="59"/>
      <c r="L20" s="59"/>
      <c r="M20" s="59"/>
      <c r="N20" s="59"/>
      <c r="O20" s="58"/>
      <c r="P20" s="58"/>
      <c r="Q20" s="58"/>
      <c r="R20" s="58"/>
    </row>
    <row r="21" spans="1:18" ht="15" customHeight="1" x14ac:dyDescent="0.3">
      <c r="A21" s="177"/>
      <c r="B21" s="133"/>
      <c r="C21" s="134"/>
      <c r="D21" s="345" t="s">
        <v>156</v>
      </c>
      <c r="E21" s="345"/>
      <c r="F21" s="345"/>
      <c r="G21" s="345"/>
      <c r="H21" s="345"/>
      <c r="I21" s="345"/>
      <c r="J21" s="232"/>
      <c r="K21" s="135"/>
      <c r="L21" s="135"/>
      <c r="M21" s="135"/>
      <c r="N21" s="136"/>
      <c r="O21" s="178"/>
    </row>
    <row r="22" spans="1:18" x14ac:dyDescent="0.3">
      <c r="A22" s="58"/>
      <c r="B22" s="139"/>
      <c r="C22" s="68"/>
      <c r="D22" s="140"/>
      <c r="E22" s="140"/>
      <c r="F22" s="140"/>
      <c r="G22" s="140"/>
      <c r="H22" s="140"/>
      <c r="I22" s="140"/>
      <c r="J22" s="140"/>
      <c r="K22" s="140"/>
      <c r="L22" s="140"/>
      <c r="M22" s="140"/>
      <c r="N22" s="141"/>
      <c r="O22" s="179"/>
    </row>
    <row r="23" spans="1:18" x14ac:dyDescent="0.3">
      <c r="B23" s="139"/>
      <c r="C23" s="68"/>
      <c r="D23" s="68"/>
      <c r="E23" s="68"/>
      <c r="F23" s="68"/>
      <c r="G23" s="68"/>
      <c r="H23" s="68"/>
      <c r="I23" s="68"/>
      <c r="J23" s="68"/>
      <c r="K23" s="68"/>
      <c r="L23" s="68"/>
      <c r="M23" s="141"/>
      <c r="N23" s="141"/>
      <c r="O23" s="179"/>
    </row>
    <row r="24" spans="1:18" x14ac:dyDescent="0.3">
      <c r="B24" s="139"/>
      <c r="C24" s="68"/>
      <c r="D24" s="68"/>
      <c r="E24" s="68"/>
      <c r="F24" s="68"/>
      <c r="G24" s="68"/>
      <c r="H24" s="68"/>
      <c r="I24" s="68"/>
      <c r="J24" s="68"/>
      <c r="K24" s="68"/>
      <c r="L24" s="68"/>
      <c r="M24" s="141"/>
      <c r="N24" s="141"/>
      <c r="O24" s="179"/>
    </row>
    <row r="25" spans="1:18" ht="15.75" x14ac:dyDescent="0.3">
      <c r="B25" s="142"/>
      <c r="C25" s="143"/>
      <c r="D25" s="143"/>
      <c r="E25" s="143"/>
      <c r="F25" s="143"/>
      <c r="G25" s="143"/>
      <c r="H25" s="143"/>
      <c r="I25" s="143"/>
      <c r="J25" s="143"/>
      <c r="K25" s="143"/>
      <c r="L25" s="143"/>
      <c r="M25" s="144"/>
      <c r="N25" s="144"/>
      <c r="O25" s="180"/>
    </row>
    <row r="26" spans="1:18" ht="15.75" x14ac:dyDescent="0.3">
      <c r="B26" s="142"/>
      <c r="C26" s="143"/>
      <c r="D26" s="143"/>
      <c r="E26" s="143"/>
      <c r="F26" s="143"/>
      <c r="G26" s="143"/>
      <c r="H26" s="143"/>
      <c r="I26" s="143"/>
      <c r="J26" s="143"/>
      <c r="K26" s="143"/>
      <c r="L26" s="143"/>
      <c r="M26" s="144"/>
      <c r="N26" s="144"/>
      <c r="O26" s="180"/>
    </row>
    <row r="27" spans="1:18" ht="15.75" x14ac:dyDescent="0.3">
      <c r="B27" s="145"/>
      <c r="C27" s="146"/>
      <c r="D27" s="146"/>
      <c r="E27" s="146"/>
      <c r="F27" s="146"/>
      <c r="G27" s="146"/>
      <c r="H27" s="146"/>
      <c r="I27" s="146"/>
      <c r="J27" s="146"/>
      <c r="K27" s="146"/>
      <c r="L27" s="146"/>
      <c r="M27" s="147"/>
      <c r="N27" s="147"/>
      <c r="O27" s="181"/>
    </row>
  </sheetData>
  <mergeCells count="11">
    <mergeCell ref="D13:H13"/>
    <mergeCell ref="D21:I21"/>
    <mergeCell ref="C6:I6"/>
    <mergeCell ref="J6:L6"/>
    <mergeCell ref="D15:H15"/>
    <mergeCell ref="M6:O6"/>
    <mergeCell ref="C8:F8"/>
    <mergeCell ref="G8:H8"/>
    <mergeCell ref="L10:L12"/>
    <mergeCell ref="M10:M12"/>
    <mergeCell ref="N10: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B21" sqref="B21"/>
    </sheetView>
  </sheetViews>
  <sheetFormatPr baseColWidth="10" defaultColWidth="7.85546875" defaultRowHeight="13.5" x14ac:dyDescent="0.3"/>
  <cols>
    <col min="1" max="1" width="17.7109375" style="239" customWidth="1"/>
    <col min="2" max="2" width="26.140625" style="239" customWidth="1"/>
    <col min="3" max="3" width="119.140625" style="239" customWidth="1"/>
    <col min="4" max="16384" width="7.85546875" style="239"/>
  </cols>
  <sheetData>
    <row r="1" spans="1:3" x14ac:dyDescent="0.3">
      <c r="A1" s="238" t="s">
        <v>197</v>
      </c>
      <c r="C1" s="240"/>
    </row>
    <row r="2" spans="1:3" x14ac:dyDescent="0.3">
      <c r="A2" s="240"/>
      <c r="C2" s="240"/>
    </row>
    <row r="3" spans="1:3" x14ac:dyDescent="0.3">
      <c r="A3" s="316" t="s">
        <v>188</v>
      </c>
      <c r="B3" s="316"/>
      <c r="C3" s="316"/>
    </row>
    <row r="4" spans="1:3" x14ac:dyDescent="0.3">
      <c r="A4" s="241"/>
      <c r="B4" s="242"/>
      <c r="C4" s="243"/>
    </row>
    <row r="5" spans="1:3" x14ac:dyDescent="0.3">
      <c r="A5" s="244" t="s">
        <v>198</v>
      </c>
      <c r="B5" s="245" t="s">
        <v>199</v>
      </c>
      <c r="C5" s="246" t="s">
        <v>200</v>
      </c>
    </row>
    <row r="7" spans="1:3" x14ac:dyDescent="0.3">
      <c r="A7" s="34" t="s">
        <v>201</v>
      </c>
      <c r="B7" s="34" t="s">
        <v>202</v>
      </c>
      <c r="C7" s="247" t="s">
        <v>203</v>
      </c>
    </row>
    <row r="8" spans="1:3" x14ac:dyDescent="0.3">
      <c r="A8" s="247" t="s">
        <v>204</v>
      </c>
      <c r="B8" s="34"/>
      <c r="C8" s="247" t="s">
        <v>205</v>
      </c>
    </row>
    <row r="9" spans="1:3" ht="24.75" x14ac:dyDescent="0.3">
      <c r="A9" s="247" t="s">
        <v>206</v>
      </c>
      <c r="B9" s="34" t="s">
        <v>207</v>
      </c>
      <c r="C9" s="247" t="s">
        <v>208</v>
      </c>
    </row>
    <row r="10" spans="1:3" x14ac:dyDescent="0.3">
      <c r="A10" s="247" t="s">
        <v>209</v>
      </c>
      <c r="B10" s="34" t="s">
        <v>207</v>
      </c>
      <c r="C10" s="247" t="s">
        <v>210</v>
      </c>
    </row>
    <row r="11" spans="1:3" ht="27" x14ac:dyDescent="0.3">
      <c r="A11" s="247" t="s">
        <v>211</v>
      </c>
      <c r="B11" s="34" t="s">
        <v>207</v>
      </c>
      <c r="C11" s="247" t="s">
        <v>212</v>
      </c>
    </row>
    <row r="12" spans="1:3" x14ac:dyDescent="0.3">
      <c r="A12" s="247" t="s">
        <v>213</v>
      </c>
      <c r="B12" s="34"/>
      <c r="C12" s="247" t="s">
        <v>205</v>
      </c>
    </row>
    <row r="13" spans="1:3" ht="27" x14ac:dyDescent="0.3">
      <c r="A13" s="247" t="s">
        <v>214</v>
      </c>
      <c r="B13" s="34" t="s">
        <v>215</v>
      </c>
      <c r="C13" s="247" t="s">
        <v>216</v>
      </c>
    </row>
    <row r="14" spans="1:3" x14ac:dyDescent="0.3">
      <c r="A14" s="247" t="s">
        <v>217</v>
      </c>
      <c r="B14" s="34" t="s">
        <v>218</v>
      </c>
      <c r="C14" s="247" t="s">
        <v>219</v>
      </c>
    </row>
    <row r="15" spans="1:3" ht="27" x14ac:dyDescent="0.3">
      <c r="A15" s="247" t="s">
        <v>220</v>
      </c>
      <c r="B15" s="34" t="s">
        <v>218</v>
      </c>
      <c r="C15" s="247" t="s">
        <v>221</v>
      </c>
    </row>
    <row r="16" spans="1:3" ht="27" x14ac:dyDescent="0.3">
      <c r="A16" s="247" t="s">
        <v>222</v>
      </c>
      <c r="B16" s="34" t="s">
        <v>218</v>
      </c>
      <c r="C16" s="247" t="s">
        <v>223</v>
      </c>
    </row>
    <row r="17" spans="1:3" ht="40.5" x14ac:dyDescent="0.3">
      <c r="A17" s="247" t="s">
        <v>224</v>
      </c>
      <c r="B17" s="34" t="s">
        <v>218</v>
      </c>
      <c r="C17" s="247" t="s">
        <v>225</v>
      </c>
    </row>
    <row r="18" spans="1:3" x14ac:dyDescent="0.3">
      <c r="A18" s="247" t="s">
        <v>226</v>
      </c>
      <c r="B18" s="34" t="s">
        <v>218</v>
      </c>
      <c r="C18" s="247" t="s">
        <v>227</v>
      </c>
    </row>
  </sheetData>
  <mergeCells count="1">
    <mergeCell ref="A3:C3"/>
  </mergeCells>
  <hyperlinks>
    <hyperlink ref="A1" location="TAB00!A1" display="Retour page de gard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3"/>
  <sheetViews>
    <sheetView topLeftCell="A22" zoomScaleNormal="100" workbookViewId="0">
      <selection activeCell="B8" sqref="B8"/>
    </sheetView>
  </sheetViews>
  <sheetFormatPr baseColWidth="10" defaultColWidth="8.85546875" defaultRowHeight="15" x14ac:dyDescent="0.3"/>
  <cols>
    <col min="1" max="1" width="39.140625" style="1" customWidth="1"/>
    <col min="2" max="26" width="16.7109375" style="1" customWidth="1"/>
    <col min="27" max="16384" width="8.85546875" style="1"/>
  </cols>
  <sheetData>
    <row r="3" spans="1:25" ht="29.45" customHeight="1" x14ac:dyDescent="0.3">
      <c r="A3" s="26" t="str">
        <f>TAB00!B54&amp;" : "&amp;TAB00!C54</f>
        <v>TAB6.1 : Réconciliation des charges et produits relatifs aux tarifs de prélèvements</v>
      </c>
      <c r="B3" s="29"/>
      <c r="C3" s="29"/>
      <c r="D3" s="29"/>
      <c r="E3" s="29"/>
      <c r="F3" s="29"/>
      <c r="G3" s="29"/>
      <c r="H3" s="29"/>
      <c r="I3" s="29"/>
      <c r="J3" s="29"/>
      <c r="K3" s="29"/>
      <c r="L3" s="29"/>
      <c r="M3" s="29"/>
      <c r="N3" s="29"/>
      <c r="O3" s="29"/>
      <c r="P3" s="29"/>
      <c r="Q3" s="29"/>
      <c r="R3" s="29"/>
      <c r="S3" s="29"/>
      <c r="T3" s="29"/>
      <c r="U3" s="29"/>
      <c r="V3" s="29"/>
      <c r="W3" s="29"/>
      <c r="X3" s="29"/>
      <c r="Y3" s="29"/>
    </row>
    <row r="5" spans="1:25" ht="21" x14ac:dyDescent="0.35">
      <c r="A5" s="321" t="s">
        <v>10</v>
      </c>
      <c r="B5" s="322"/>
      <c r="C5" s="322"/>
      <c r="D5" s="322"/>
      <c r="E5" s="322"/>
      <c r="F5" s="322"/>
      <c r="G5" s="322"/>
      <c r="H5" s="322"/>
      <c r="I5" s="322"/>
      <c r="J5" s="322"/>
      <c r="K5" s="322"/>
      <c r="L5" s="322"/>
      <c r="M5" s="322"/>
      <c r="N5" s="322"/>
      <c r="O5" s="322"/>
      <c r="P5" s="322"/>
      <c r="Q5" s="322"/>
      <c r="R5" s="322"/>
      <c r="S5" s="322"/>
      <c r="T5" s="322"/>
      <c r="U5" s="322"/>
      <c r="V5" s="322"/>
      <c r="W5" s="322"/>
      <c r="X5" s="322"/>
      <c r="Y5" s="323"/>
    </row>
    <row r="6" spans="1:25" s="4" customFormat="1" ht="13.5" x14ac:dyDescent="0.3">
      <c r="A6" s="370" t="s">
        <v>0</v>
      </c>
      <c r="B6" s="331" t="s">
        <v>7</v>
      </c>
      <c r="C6" s="369"/>
      <c r="D6" s="332"/>
      <c r="E6" s="331" t="s">
        <v>50</v>
      </c>
      <c r="F6" s="369"/>
      <c r="G6" s="332"/>
      <c r="H6" s="331" t="s">
        <v>51</v>
      </c>
      <c r="I6" s="369"/>
      <c r="J6" s="332"/>
      <c r="K6" s="331" t="s">
        <v>52</v>
      </c>
      <c r="L6" s="369"/>
      <c r="M6" s="332"/>
      <c r="N6" s="331" t="s">
        <v>53</v>
      </c>
      <c r="O6" s="369"/>
      <c r="P6" s="332"/>
      <c r="Q6" s="331" t="s">
        <v>54</v>
      </c>
      <c r="R6" s="369"/>
      <c r="S6" s="332"/>
      <c r="T6" s="331" t="s">
        <v>55</v>
      </c>
      <c r="U6" s="369"/>
      <c r="V6" s="332"/>
      <c r="W6" s="331" t="s">
        <v>59</v>
      </c>
      <c r="X6" s="369"/>
      <c r="Y6" s="332"/>
    </row>
    <row r="7" spans="1:25" s="4" customFormat="1" ht="13.5" x14ac:dyDescent="0.3">
      <c r="A7" s="371"/>
      <c r="B7" s="235" t="s">
        <v>19</v>
      </c>
      <c r="C7" s="235" t="s">
        <v>20</v>
      </c>
      <c r="D7" s="235" t="s">
        <v>21</v>
      </c>
      <c r="E7" s="235" t="s">
        <v>19</v>
      </c>
      <c r="F7" s="235" t="s">
        <v>20</v>
      </c>
      <c r="G7" s="235" t="s">
        <v>21</v>
      </c>
      <c r="H7" s="235" t="s">
        <v>19</v>
      </c>
      <c r="I7" s="235" t="s">
        <v>20</v>
      </c>
      <c r="J7" s="235" t="s">
        <v>21</v>
      </c>
      <c r="K7" s="235" t="s">
        <v>19</v>
      </c>
      <c r="L7" s="235" t="s">
        <v>20</v>
      </c>
      <c r="M7" s="235" t="s">
        <v>21</v>
      </c>
      <c r="N7" s="235" t="s">
        <v>19</v>
      </c>
      <c r="O7" s="235" t="s">
        <v>20</v>
      </c>
      <c r="P7" s="235" t="s">
        <v>21</v>
      </c>
      <c r="Q7" s="235" t="s">
        <v>19</v>
      </c>
      <c r="R7" s="235" t="s">
        <v>20</v>
      </c>
      <c r="S7" s="235" t="s">
        <v>21</v>
      </c>
      <c r="T7" s="235" t="s">
        <v>19</v>
      </c>
      <c r="U7" s="235" t="s">
        <v>20</v>
      </c>
      <c r="V7" s="235" t="s">
        <v>21</v>
      </c>
      <c r="W7" s="235" t="s">
        <v>19</v>
      </c>
      <c r="X7" s="235" t="s">
        <v>20</v>
      </c>
      <c r="Y7" s="235" t="s">
        <v>21</v>
      </c>
    </row>
    <row r="8" spans="1:25" s="4" customFormat="1" ht="14.45" customHeight="1" x14ac:dyDescent="0.3">
      <c r="A8" s="215" t="s">
        <v>5</v>
      </c>
      <c r="B8" s="220">
        <f>TAB2.1!B8</f>
        <v>0</v>
      </c>
      <c r="C8" s="220">
        <f>'TAB4'!B8</f>
        <v>0</v>
      </c>
      <c r="D8" s="220">
        <f>B8-C8</f>
        <v>0</v>
      </c>
      <c r="E8" s="220">
        <f>TAB2.1!D8</f>
        <v>0</v>
      </c>
      <c r="F8" s="220">
        <f>'TAB4'!E8</f>
        <v>0</v>
      </c>
      <c r="G8" s="220">
        <f>E8-F8</f>
        <v>0</v>
      </c>
      <c r="H8" s="220">
        <f>TAB2.1!F8</f>
        <v>0</v>
      </c>
      <c r="I8" s="220">
        <f>'TAB4'!H8</f>
        <v>0</v>
      </c>
      <c r="J8" s="220">
        <f>H8-I8</f>
        <v>0</v>
      </c>
      <c r="K8" s="220">
        <f>TAB2.1!H8</f>
        <v>0</v>
      </c>
      <c r="L8" s="220">
        <f>'TAB4'!K8</f>
        <v>0</v>
      </c>
      <c r="M8" s="220">
        <f>K8-L8</f>
        <v>0</v>
      </c>
      <c r="N8" s="220">
        <f>TAB2.1!J8</f>
        <v>0</v>
      </c>
      <c r="O8" s="220">
        <f>'TAB4'!N8</f>
        <v>0</v>
      </c>
      <c r="P8" s="220">
        <f>N8-O8</f>
        <v>0</v>
      </c>
      <c r="Q8" s="220">
        <f>TAB2.1!L8</f>
        <v>0</v>
      </c>
      <c r="R8" s="220">
        <f>'TAB4'!Q8</f>
        <v>0</v>
      </c>
      <c r="S8" s="220">
        <f>Q8-R8</f>
        <v>0</v>
      </c>
      <c r="T8" s="220">
        <f>TAB2.1!N8</f>
        <v>0</v>
      </c>
      <c r="U8" s="220">
        <f>'TAB4'!T8</f>
        <v>0</v>
      </c>
      <c r="V8" s="220">
        <f>T8-U8</f>
        <v>0</v>
      </c>
      <c r="W8" s="220">
        <f>TAB2.1!P8</f>
        <v>0</v>
      </c>
      <c r="X8" s="220">
        <f>'TAB4'!W8</f>
        <v>0</v>
      </c>
      <c r="Y8" s="220">
        <f>W8-X8</f>
        <v>0</v>
      </c>
    </row>
    <row r="9" spans="1:25" x14ac:dyDescent="0.3">
      <c r="A9" s="215" t="s">
        <v>160</v>
      </c>
      <c r="B9" s="220">
        <f>TAB2.1!B9</f>
        <v>0</v>
      </c>
      <c r="C9" s="220">
        <f>'TAB4'!B12</f>
        <v>0</v>
      </c>
      <c r="D9" s="220">
        <f t="shared" ref="D9:D14" si="0">B9-C9</f>
        <v>0</v>
      </c>
      <c r="E9" s="220">
        <f>TAB2.1!D9</f>
        <v>0</v>
      </c>
      <c r="F9" s="220">
        <f>'TAB4'!E12</f>
        <v>0</v>
      </c>
      <c r="G9" s="220">
        <f t="shared" ref="G9:G14" si="1">E9-F9</f>
        <v>0</v>
      </c>
      <c r="H9" s="220">
        <f>TAB2.1!F9</f>
        <v>0</v>
      </c>
      <c r="I9" s="220">
        <f>'TAB4'!H12</f>
        <v>0</v>
      </c>
      <c r="J9" s="220">
        <f t="shared" ref="J9:J14" si="2">H9-I9</f>
        <v>0</v>
      </c>
      <c r="K9" s="220">
        <f>TAB2.1!H9</f>
        <v>0</v>
      </c>
      <c r="L9" s="220">
        <f>'TAB4'!K12</f>
        <v>0</v>
      </c>
      <c r="M9" s="220">
        <f t="shared" ref="M9:M14" si="3">K9-L9</f>
        <v>0</v>
      </c>
      <c r="N9" s="220">
        <f>TAB2.1!J9</f>
        <v>0</v>
      </c>
      <c r="O9" s="220">
        <f>'TAB4'!N12</f>
        <v>0</v>
      </c>
      <c r="P9" s="220">
        <f t="shared" ref="P9:P14" si="4">N9-O9</f>
        <v>0</v>
      </c>
      <c r="Q9" s="220">
        <f>TAB2.1!L9</f>
        <v>0</v>
      </c>
      <c r="R9" s="220">
        <f>'TAB4'!Q12</f>
        <v>0</v>
      </c>
      <c r="S9" s="220">
        <f t="shared" ref="S9:S14" si="5">Q9-R9</f>
        <v>0</v>
      </c>
      <c r="T9" s="220">
        <f>TAB2.1!N9</f>
        <v>0</v>
      </c>
      <c r="U9" s="220">
        <f>'TAB4'!T12</f>
        <v>0</v>
      </c>
      <c r="V9" s="220">
        <f t="shared" ref="V9:V14" si="6">T9-U9</f>
        <v>0</v>
      </c>
      <c r="W9" s="220">
        <f>TAB2.1!P9</f>
        <v>0</v>
      </c>
      <c r="X9" s="220">
        <f>'TAB4'!W12</f>
        <v>0</v>
      </c>
      <c r="Y9" s="220">
        <f t="shared" ref="Y9:Y14" si="7">W9-X9</f>
        <v>0</v>
      </c>
    </row>
    <row r="10" spans="1:25" x14ac:dyDescent="0.3">
      <c r="A10" s="215" t="s">
        <v>74</v>
      </c>
      <c r="B10" s="220">
        <f>SUM(B11:B13)</f>
        <v>0</v>
      </c>
      <c r="C10" s="220">
        <f t="shared" ref="C10:Y10" si="8">SUM(C11:C13)</f>
        <v>0</v>
      </c>
      <c r="D10" s="220">
        <f t="shared" si="8"/>
        <v>0</v>
      </c>
      <c r="E10" s="220">
        <f t="shared" si="8"/>
        <v>0</v>
      </c>
      <c r="F10" s="220">
        <f t="shared" si="8"/>
        <v>0</v>
      </c>
      <c r="G10" s="220">
        <f t="shared" si="8"/>
        <v>0</v>
      </c>
      <c r="H10" s="220">
        <f t="shared" si="8"/>
        <v>0</v>
      </c>
      <c r="I10" s="220">
        <f t="shared" si="8"/>
        <v>0</v>
      </c>
      <c r="J10" s="220">
        <f t="shared" si="8"/>
        <v>0</v>
      </c>
      <c r="K10" s="220">
        <f t="shared" si="8"/>
        <v>0</v>
      </c>
      <c r="L10" s="220">
        <f t="shared" si="8"/>
        <v>0</v>
      </c>
      <c r="M10" s="220">
        <f t="shared" si="8"/>
        <v>0</v>
      </c>
      <c r="N10" s="220">
        <f t="shared" si="8"/>
        <v>0</v>
      </c>
      <c r="O10" s="220">
        <f t="shared" si="8"/>
        <v>0</v>
      </c>
      <c r="P10" s="220">
        <f t="shared" si="8"/>
        <v>0</v>
      </c>
      <c r="Q10" s="220">
        <f t="shared" si="8"/>
        <v>0</v>
      </c>
      <c r="R10" s="220">
        <f t="shared" si="8"/>
        <v>0</v>
      </c>
      <c r="S10" s="220">
        <f t="shared" si="8"/>
        <v>0</v>
      </c>
      <c r="T10" s="220">
        <f t="shared" si="8"/>
        <v>0</v>
      </c>
      <c r="U10" s="220">
        <f t="shared" si="8"/>
        <v>0</v>
      </c>
      <c r="V10" s="220">
        <f t="shared" si="8"/>
        <v>0</v>
      </c>
      <c r="W10" s="220">
        <f t="shared" si="8"/>
        <v>0</v>
      </c>
      <c r="X10" s="220">
        <f t="shared" si="8"/>
        <v>0</v>
      </c>
      <c r="Y10" s="220">
        <f t="shared" si="8"/>
        <v>0</v>
      </c>
    </row>
    <row r="11" spans="1:25" x14ac:dyDescent="0.3">
      <c r="A11" s="217" t="s">
        <v>2</v>
      </c>
      <c r="B11" s="220">
        <f>TAB2.1!B11</f>
        <v>0</v>
      </c>
      <c r="C11" s="220">
        <f>'TAB4'!B14</f>
        <v>0</v>
      </c>
      <c r="D11" s="220">
        <f t="shared" si="0"/>
        <v>0</v>
      </c>
      <c r="E11" s="220">
        <f>TAB2.1!D11</f>
        <v>0</v>
      </c>
      <c r="F11" s="220">
        <f>'TAB4'!E14</f>
        <v>0</v>
      </c>
      <c r="G11" s="220">
        <f t="shared" si="1"/>
        <v>0</v>
      </c>
      <c r="H11" s="220">
        <f>TAB2.1!F11</f>
        <v>0</v>
      </c>
      <c r="I11" s="220">
        <f>'TAB4'!H14</f>
        <v>0</v>
      </c>
      <c r="J11" s="220">
        <f t="shared" si="2"/>
        <v>0</v>
      </c>
      <c r="K11" s="220">
        <f>TAB2.1!H11</f>
        <v>0</v>
      </c>
      <c r="L11" s="220">
        <f>'TAB4'!K14</f>
        <v>0</v>
      </c>
      <c r="M11" s="220">
        <f t="shared" si="3"/>
        <v>0</v>
      </c>
      <c r="N11" s="220">
        <f>TAB2.1!J11</f>
        <v>0</v>
      </c>
      <c r="O11" s="220">
        <f>'TAB4'!N14</f>
        <v>0</v>
      </c>
      <c r="P11" s="220">
        <f t="shared" si="4"/>
        <v>0</v>
      </c>
      <c r="Q11" s="220">
        <f>TAB2.1!L11</f>
        <v>0</v>
      </c>
      <c r="R11" s="220">
        <f>'TAB4'!Q14</f>
        <v>0</v>
      </c>
      <c r="S11" s="220">
        <f t="shared" si="5"/>
        <v>0</v>
      </c>
      <c r="T11" s="220">
        <f>TAB2.1!N11</f>
        <v>0</v>
      </c>
      <c r="U11" s="220">
        <f>'TAB4'!T14</f>
        <v>0</v>
      </c>
      <c r="V11" s="220">
        <f t="shared" si="6"/>
        <v>0</v>
      </c>
      <c r="W11" s="220">
        <f>TAB2.1!P11</f>
        <v>0</v>
      </c>
      <c r="X11" s="220">
        <f>'TAB4'!W14</f>
        <v>0</v>
      </c>
      <c r="Y11" s="220">
        <f t="shared" si="7"/>
        <v>0</v>
      </c>
    </row>
    <row r="12" spans="1:25" x14ac:dyDescent="0.3">
      <c r="A12" s="217" t="s">
        <v>6</v>
      </c>
      <c r="B12" s="220">
        <f>TAB2.1!B12</f>
        <v>0</v>
      </c>
      <c r="C12" s="220">
        <f>'TAB4'!B15</f>
        <v>0</v>
      </c>
      <c r="D12" s="220">
        <f t="shared" si="0"/>
        <v>0</v>
      </c>
      <c r="E12" s="220">
        <f>TAB2.1!D12</f>
        <v>0</v>
      </c>
      <c r="F12" s="220">
        <f>'TAB4'!E15</f>
        <v>0</v>
      </c>
      <c r="G12" s="220">
        <f t="shared" si="1"/>
        <v>0</v>
      </c>
      <c r="H12" s="220">
        <f>TAB2.1!F12</f>
        <v>0</v>
      </c>
      <c r="I12" s="220">
        <f>'TAB4'!H15</f>
        <v>0</v>
      </c>
      <c r="J12" s="220">
        <f t="shared" si="2"/>
        <v>0</v>
      </c>
      <c r="K12" s="220">
        <f>TAB2.1!H12</f>
        <v>0</v>
      </c>
      <c r="L12" s="220">
        <f>'TAB4'!K15</f>
        <v>0</v>
      </c>
      <c r="M12" s="220">
        <f t="shared" si="3"/>
        <v>0</v>
      </c>
      <c r="N12" s="220">
        <f>TAB2.1!J12</f>
        <v>0</v>
      </c>
      <c r="O12" s="220">
        <f>'TAB4'!N15</f>
        <v>0</v>
      </c>
      <c r="P12" s="220">
        <f t="shared" si="4"/>
        <v>0</v>
      </c>
      <c r="Q12" s="220">
        <f>TAB2.1!L12</f>
        <v>0</v>
      </c>
      <c r="R12" s="220">
        <f>'TAB4'!Q15</f>
        <v>0</v>
      </c>
      <c r="S12" s="220">
        <f t="shared" si="5"/>
        <v>0</v>
      </c>
      <c r="T12" s="220">
        <f>TAB2.1!N12</f>
        <v>0</v>
      </c>
      <c r="U12" s="220">
        <f>'TAB4'!T15</f>
        <v>0</v>
      </c>
      <c r="V12" s="220">
        <f t="shared" si="6"/>
        <v>0</v>
      </c>
      <c r="W12" s="220">
        <f>TAB2.1!P12</f>
        <v>0</v>
      </c>
      <c r="X12" s="220">
        <f>'TAB4'!W15</f>
        <v>0</v>
      </c>
      <c r="Y12" s="220">
        <f t="shared" si="7"/>
        <v>0</v>
      </c>
    </row>
    <row r="13" spans="1:25" x14ac:dyDescent="0.3">
      <c r="A13" s="217" t="s">
        <v>15</v>
      </c>
      <c r="B13" s="220">
        <f>TAB2.1!B13</f>
        <v>0</v>
      </c>
      <c r="C13" s="220">
        <f>'TAB4'!B16</f>
        <v>0</v>
      </c>
      <c r="D13" s="220">
        <f t="shared" si="0"/>
        <v>0</v>
      </c>
      <c r="E13" s="220">
        <f>TAB2.1!D13</f>
        <v>0</v>
      </c>
      <c r="F13" s="220">
        <f>'TAB4'!E16</f>
        <v>0</v>
      </c>
      <c r="G13" s="220">
        <f t="shared" si="1"/>
        <v>0</v>
      </c>
      <c r="H13" s="220">
        <f>TAB2.1!F13</f>
        <v>0</v>
      </c>
      <c r="I13" s="220">
        <f>'TAB4'!H16</f>
        <v>0</v>
      </c>
      <c r="J13" s="220">
        <f t="shared" si="2"/>
        <v>0</v>
      </c>
      <c r="K13" s="220">
        <f>TAB2.1!H13</f>
        <v>0</v>
      </c>
      <c r="L13" s="220">
        <f>'TAB4'!K16</f>
        <v>0</v>
      </c>
      <c r="M13" s="220">
        <f t="shared" si="3"/>
        <v>0</v>
      </c>
      <c r="N13" s="220">
        <f>TAB2.1!J13</f>
        <v>0</v>
      </c>
      <c r="O13" s="220">
        <f>'TAB4'!N16</f>
        <v>0</v>
      </c>
      <c r="P13" s="220">
        <f t="shared" si="4"/>
        <v>0</v>
      </c>
      <c r="Q13" s="220">
        <f>TAB2.1!L13</f>
        <v>0</v>
      </c>
      <c r="R13" s="220">
        <f>'TAB4'!Q16</f>
        <v>0</v>
      </c>
      <c r="S13" s="220">
        <f t="shared" si="5"/>
        <v>0</v>
      </c>
      <c r="T13" s="220">
        <f>TAB2.1!N13</f>
        <v>0</v>
      </c>
      <c r="U13" s="220">
        <f>'TAB4'!T16</f>
        <v>0</v>
      </c>
      <c r="V13" s="220">
        <f t="shared" si="6"/>
        <v>0</v>
      </c>
      <c r="W13" s="220">
        <f>TAB2.1!P13</f>
        <v>0</v>
      </c>
      <c r="X13" s="220">
        <f>'TAB4'!W16</f>
        <v>0</v>
      </c>
      <c r="Y13" s="220">
        <f t="shared" si="7"/>
        <v>0</v>
      </c>
    </row>
    <row r="14" spans="1:25" x14ac:dyDescent="0.3">
      <c r="A14" s="215" t="s">
        <v>161</v>
      </c>
      <c r="B14" s="220">
        <f>TAB2.1!B14</f>
        <v>0</v>
      </c>
      <c r="C14" s="220">
        <f>'TAB4'!B17</f>
        <v>0</v>
      </c>
      <c r="D14" s="220">
        <f t="shared" si="0"/>
        <v>0</v>
      </c>
      <c r="E14" s="220">
        <f>TAB2.1!D14</f>
        <v>0</v>
      </c>
      <c r="F14" s="220">
        <f>'TAB4'!E17</f>
        <v>0</v>
      </c>
      <c r="G14" s="220">
        <f t="shared" si="1"/>
        <v>0</v>
      </c>
      <c r="H14" s="220">
        <f>TAB2.1!F14</f>
        <v>0</v>
      </c>
      <c r="I14" s="220">
        <f>'TAB4'!H17</f>
        <v>0</v>
      </c>
      <c r="J14" s="220">
        <f t="shared" si="2"/>
        <v>0</v>
      </c>
      <c r="K14" s="220">
        <f>TAB2.1!H14</f>
        <v>0</v>
      </c>
      <c r="L14" s="220">
        <f>'TAB4'!K17</f>
        <v>0</v>
      </c>
      <c r="M14" s="220">
        <f t="shared" si="3"/>
        <v>0</v>
      </c>
      <c r="N14" s="220">
        <f>TAB2.1!J14</f>
        <v>0</v>
      </c>
      <c r="O14" s="220">
        <f>'TAB4'!N17</f>
        <v>0</v>
      </c>
      <c r="P14" s="220">
        <f t="shared" si="4"/>
        <v>0</v>
      </c>
      <c r="Q14" s="220">
        <f>TAB2.1!L14</f>
        <v>0</v>
      </c>
      <c r="R14" s="220">
        <f>'TAB4'!Q17</f>
        <v>0</v>
      </c>
      <c r="S14" s="220">
        <f t="shared" si="5"/>
        <v>0</v>
      </c>
      <c r="T14" s="220">
        <f>TAB2.1!N14</f>
        <v>0</v>
      </c>
      <c r="U14" s="220">
        <f>'TAB4'!T17</f>
        <v>0</v>
      </c>
      <c r="V14" s="220">
        <f t="shared" si="6"/>
        <v>0</v>
      </c>
      <c r="W14" s="220">
        <f>TAB2.1!P14</f>
        <v>0</v>
      </c>
      <c r="X14" s="220">
        <f>'TAB4'!W17</f>
        <v>0</v>
      </c>
      <c r="Y14" s="220">
        <f t="shared" si="7"/>
        <v>0</v>
      </c>
    </row>
    <row r="15" spans="1:25" x14ac:dyDescent="0.3">
      <c r="A15" s="53" t="s">
        <v>7</v>
      </c>
      <c r="B15" s="11">
        <f>SUM(B8:B10,B14)</f>
        <v>0</v>
      </c>
      <c r="C15" s="11">
        <f t="shared" ref="C15:L15" si="9">SUM(C8:C10,C14)</f>
        <v>0</v>
      </c>
      <c r="D15" s="11">
        <f t="shared" si="9"/>
        <v>0</v>
      </c>
      <c r="E15" s="11">
        <f>SUM(E8:E10,E14)</f>
        <v>0</v>
      </c>
      <c r="F15" s="11">
        <f t="shared" si="9"/>
        <v>0</v>
      </c>
      <c r="G15" s="11">
        <f t="shared" si="9"/>
        <v>0</v>
      </c>
      <c r="H15" s="11">
        <f>SUM(H8:H10,H14)</f>
        <v>0</v>
      </c>
      <c r="I15" s="11">
        <f t="shared" si="9"/>
        <v>0</v>
      </c>
      <c r="J15" s="11">
        <f t="shared" si="9"/>
        <v>0</v>
      </c>
      <c r="K15" s="11">
        <f>SUM(K8:K10,K14)</f>
        <v>0</v>
      </c>
      <c r="L15" s="11">
        <f t="shared" si="9"/>
        <v>0</v>
      </c>
      <c r="M15" s="11">
        <f t="shared" ref="M15" si="10">SUM(M8:M10,M14)</f>
        <v>0</v>
      </c>
      <c r="N15" s="11">
        <f>SUM(N8:N10,N14)</f>
        <v>0</v>
      </c>
      <c r="O15" s="11">
        <f t="shared" ref="O15" si="11">SUM(O8:O10,O14)</f>
        <v>0</v>
      </c>
      <c r="P15" s="11">
        <f t="shared" ref="P15" si="12">SUM(P8:P10,P14)</f>
        <v>0</v>
      </c>
      <c r="Q15" s="11">
        <f>SUM(Q8:Q10,Q14)</f>
        <v>0</v>
      </c>
      <c r="R15" s="11">
        <f t="shared" ref="R15" si="13">SUM(R8:R10,R14)</f>
        <v>0</v>
      </c>
      <c r="S15" s="11">
        <f t="shared" ref="S15" si="14">SUM(S8:S10,S14)</f>
        <v>0</v>
      </c>
      <c r="T15" s="11">
        <f>SUM(T8:T10,T14)</f>
        <v>0</v>
      </c>
      <c r="U15" s="11">
        <f t="shared" ref="U15" si="15">SUM(U8:U10,U14)</f>
        <v>0</v>
      </c>
      <c r="V15" s="11">
        <f t="shared" ref="V15" si="16">SUM(V8:V10,V14)</f>
        <v>0</v>
      </c>
      <c r="W15" s="11">
        <f>SUM(W8:W10,W14)</f>
        <v>0</v>
      </c>
      <c r="X15" s="11">
        <f t="shared" ref="X15" si="17">SUM(X8:X10,X14)</f>
        <v>0</v>
      </c>
      <c r="Y15" s="11">
        <f t="shared" ref="Y15" si="18">SUM(Y8:Y10,Y14)</f>
        <v>0</v>
      </c>
    </row>
    <row r="17" spans="1:25" ht="21" x14ac:dyDescent="0.35">
      <c r="A17" s="321" t="s">
        <v>9</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3"/>
    </row>
    <row r="18" spans="1:25" x14ac:dyDescent="0.3">
      <c r="A18" s="370" t="s">
        <v>0</v>
      </c>
      <c r="B18" s="331" t="s">
        <v>7</v>
      </c>
      <c r="C18" s="369"/>
      <c r="D18" s="332"/>
      <c r="E18" s="331" t="s">
        <v>50</v>
      </c>
      <c r="F18" s="369"/>
      <c r="G18" s="332"/>
      <c r="H18" s="331" t="s">
        <v>51</v>
      </c>
      <c r="I18" s="369"/>
      <c r="J18" s="332"/>
      <c r="K18" s="331" t="s">
        <v>52</v>
      </c>
      <c r="L18" s="369"/>
      <c r="M18" s="332"/>
      <c r="N18" s="331" t="s">
        <v>53</v>
      </c>
      <c r="O18" s="369"/>
      <c r="P18" s="332"/>
      <c r="Q18" s="331" t="s">
        <v>54</v>
      </c>
      <c r="R18" s="369"/>
      <c r="S18" s="332"/>
      <c r="T18" s="331" t="s">
        <v>55</v>
      </c>
      <c r="U18" s="369"/>
      <c r="V18" s="332"/>
      <c r="W18" s="331" t="s">
        <v>59</v>
      </c>
      <c r="X18" s="369"/>
      <c r="Y18" s="332"/>
    </row>
    <row r="19" spans="1:25" x14ac:dyDescent="0.3">
      <c r="A19" s="371"/>
      <c r="B19" s="235" t="s">
        <v>19</v>
      </c>
      <c r="C19" s="235" t="s">
        <v>20</v>
      </c>
      <c r="D19" s="235" t="s">
        <v>21</v>
      </c>
      <c r="E19" s="235" t="s">
        <v>19</v>
      </c>
      <c r="F19" s="235" t="s">
        <v>20</v>
      </c>
      <c r="G19" s="235" t="s">
        <v>21</v>
      </c>
      <c r="H19" s="235" t="s">
        <v>19</v>
      </c>
      <c r="I19" s="235" t="s">
        <v>20</v>
      </c>
      <c r="J19" s="235" t="s">
        <v>21</v>
      </c>
      <c r="K19" s="235" t="s">
        <v>19</v>
      </c>
      <c r="L19" s="235" t="s">
        <v>20</v>
      </c>
      <c r="M19" s="235" t="s">
        <v>21</v>
      </c>
      <c r="N19" s="235" t="s">
        <v>19</v>
      </c>
      <c r="O19" s="235" t="s">
        <v>20</v>
      </c>
      <c r="P19" s="235" t="s">
        <v>21</v>
      </c>
      <c r="Q19" s="235" t="s">
        <v>19</v>
      </c>
      <c r="R19" s="235" t="s">
        <v>20</v>
      </c>
      <c r="S19" s="235" t="s">
        <v>21</v>
      </c>
      <c r="T19" s="235" t="s">
        <v>19</v>
      </c>
      <c r="U19" s="235" t="s">
        <v>20</v>
      </c>
      <c r="V19" s="235" t="s">
        <v>21</v>
      </c>
      <c r="W19" s="235" t="s">
        <v>19</v>
      </c>
      <c r="X19" s="235" t="s">
        <v>20</v>
      </c>
      <c r="Y19" s="235" t="s">
        <v>21</v>
      </c>
    </row>
    <row r="20" spans="1:25" x14ac:dyDescent="0.3">
      <c r="A20" s="215" t="s">
        <v>5</v>
      </c>
      <c r="B20" s="220">
        <f>TAB2.1!B21</f>
        <v>0</v>
      </c>
      <c r="C20" s="220">
        <f>'TAB4'!B23</f>
        <v>0</v>
      </c>
      <c r="D20" s="220">
        <f>B20-C20</f>
        <v>0</v>
      </c>
      <c r="E20" s="220">
        <f>TAB2.1!D21</f>
        <v>0</v>
      </c>
      <c r="F20" s="220">
        <f>'TAB4'!E23</f>
        <v>0</v>
      </c>
      <c r="G20" s="220">
        <f>E20-F20</f>
        <v>0</v>
      </c>
      <c r="H20" s="220">
        <f>TAB2.1!F21</f>
        <v>0</v>
      </c>
      <c r="I20" s="220">
        <f>'TAB4'!H23</f>
        <v>0</v>
      </c>
      <c r="J20" s="220">
        <f>H20-I20</f>
        <v>0</v>
      </c>
      <c r="K20" s="220">
        <f>TAB2.1!H21</f>
        <v>0</v>
      </c>
      <c r="L20" s="220">
        <f>'TAB4'!K23</f>
        <v>0</v>
      </c>
      <c r="M20" s="220">
        <f>K20-L20</f>
        <v>0</v>
      </c>
      <c r="N20" s="220">
        <f>TAB2.1!J21</f>
        <v>0</v>
      </c>
      <c r="O20" s="220">
        <f>'TAB4'!N23</f>
        <v>0</v>
      </c>
      <c r="P20" s="220">
        <f>N20-O20</f>
        <v>0</v>
      </c>
      <c r="Q20" s="220">
        <f>TAB2.1!L21</f>
        <v>0</v>
      </c>
      <c r="R20" s="220">
        <f>'TAB4'!Q23</f>
        <v>0</v>
      </c>
      <c r="S20" s="220">
        <f>Q20-R20</f>
        <v>0</v>
      </c>
      <c r="T20" s="220">
        <f>TAB2.1!N21</f>
        <v>0</v>
      </c>
      <c r="U20" s="220">
        <f>'TAB4'!T23</f>
        <v>0</v>
      </c>
      <c r="V20" s="220">
        <f>T20-U20</f>
        <v>0</v>
      </c>
      <c r="W20" s="220">
        <f>TAB2.1!P21</f>
        <v>0</v>
      </c>
      <c r="X20" s="220">
        <f>'TAB4'!W23</f>
        <v>0</v>
      </c>
      <c r="Y20" s="220">
        <f>W20-X20</f>
        <v>0</v>
      </c>
    </row>
    <row r="21" spans="1:25" x14ac:dyDescent="0.3">
      <c r="A21" s="215" t="s">
        <v>160</v>
      </c>
      <c r="B21" s="220">
        <f>TAB2.1!B22</f>
        <v>0</v>
      </c>
      <c r="C21" s="220">
        <f>'TAB4'!B27</f>
        <v>0</v>
      </c>
      <c r="D21" s="220">
        <f t="shared" ref="D21:D26" si="19">B21-C21</f>
        <v>0</v>
      </c>
      <c r="E21" s="220">
        <f>TAB2.1!D22</f>
        <v>0</v>
      </c>
      <c r="F21" s="220">
        <f>'TAB4'!E27</f>
        <v>0</v>
      </c>
      <c r="G21" s="220">
        <f t="shared" ref="G21:G26" si="20">E21-F21</f>
        <v>0</v>
      </c>
      <c r="H21" s="220">
        <f>TAB2.1!F22</f>
        <v>0</v>
      </c>
      <c r="I21" s="220">
        <f>'TAB4'!H27</f>
        <v>0</v>
      </c>
      <c r="J21" s="220">
        <f t="shared" ref="J21:J26" si="21">H21-I21</f>
        <v>0</v>
      </c>
      <c r="K21" s="220">
        <f>TAB2.1!H22</f>
        <v>0</v>
      </c>
      <c r="L21" s="220">
        <f>'TAB4'!K27</f>
        <v>0</v>
      </c>
      <c r="M21" s="220">
        <f t="shared" ref="M21:M26" si="22">K21-L21</f>
        <v>0</v>
      </c>
      <c r="N21" s="220">
        <f>TAB2.1!J22</f>
        <v>0</v>
      </c>
      <c r="O21" s="220">
        <f>'TAB4'!N27</f>
        <v>0</v>
      </c>
      <c r="P21" s="220">
        <f t="shared" ref="P21:P26" si="23">N21-O21</f>
        <v>0</v>
      </c>
      <c r="Q21" s="220">
        <f>TAB2.1!L22</f>
        <v>0</v>
      </c>
      <c r="R21" s="220">
        <f>'TAB4'!Q27</f>
        <v>0</v>
      </c>
      <c r="S21" s="220">
        <f t="shared" ref="S21:S26" si="24">Q21-R21</f>
        <v>0</v>
      </c>
      <c r="T21" s="220">
        <f>TAB2.1!N22</f>
        <v>0</v>
      </c>
      <c r="U21" s="220">
        <f>'TAB4'!T27</f>
        <v>0</v>
      </c>
      <c r="V21" s="220">
        <f t="shared" ref="V21:V26" si="25">T21-U21</f>
        <v>0</v>
      </c>
      <c r="W21" s="220">
        <f>TAB2.1!P22</f>
        <v>0</v>
      </c>
      <c r="X21" s="220">
        <f>'TAB4'!W27</f>
        <v>0</v>
      </c>
      <c r="Y21" s="220">
        <f t="shared" ref="Y21:Y26" si="26">W21-X21</f>
        <v>0</v>
      </c>
    </row>
    <row r="22" spans="1:25" x14ac:dyDescent="0.3">
      <c r="A22" s="215" t="s">
        <v>74</v>
      </c>
      <c r="B22" s="220">
        <f>SUM(B23:B25)</f>
        <v>0</v>
      </c>
      <c r="C22" s="220">
        <f t="shared" ref="C22" si="27">SUM(C23:C25)</f>
        <v>0</v>
      </c>
      <c r="D22" s="220">
        <f t="shared" ref="D22" si="28">SUM(D23:D25)</f>
        <v>0</v>
      </c>
      <c r="E22" s="220">
        <f t="shared" ref="E22:F22" si="29">SUM(E23:E25)</f>
        <v>0</v>
      </c>
      <c r="F22" s="220">
        <f t="shared" si="29"/>
        <v>0</v>
      </c>
      <c r="G22" s="220">
        <f t="shared" ref="G22" si="30">SUM(G23:G25)</f>
        <v>0</v>
      </c>
      <c r="H22" s="220">
        <f t="shared" ref="H22:I22" si="31">SUM(H23:H25)</f>
        <v>0</v>
      </c>
      <c r="I22" s="220">
        <f t="shared" si="31"/>
        <v>0</v>
      </c>
      <c r="J22" s="220">
        <f t="shared" ref="J22" si="32">SUM(J23:J25)</f>
        <v>0</v>
      </c>
      <c r="K22" s="220">
        <f t="shared" ref="K22:L22" si="33">SUM(K23:K25)</f>
        <v>0</v>
      </c>
      <c r="L22" s="220">
        <f t="shared" si="33"/>
        <v>0</v>
      </c>
      <c r="M22" s="220">
        <f t="shared" ref="M22" si="34">SUM(M23:M25)</f>
        <v>0</v>
      </c>
      <c r="N22" s="220">
        <f t="shared" ref="N22:O22" si="35">SUM(N23:N25)</f>
        <v>0</v>
      </c>
      <c r="O22" s="220">
        <f t="shared" si="35"/>
        <v>0</v>
      </c>
      <c r="P22" s="220">
        <f t="shared" ref="P22" si="36">SUM(P23:P25)</f>
        <v>0</v>
      </c>
      <c r="Q22" s="220">
        <f t="shared" ref="Q22:R22" si="37">SUM(Q23:Q25)</f>
        <v>0</v>
      </c>
      <c r="R22" s="220">
        <f t="shared" si="37"/>
        <v>0</v>
      </c>
      <c r="S22" s="220">
        <f t="shared" ref="S22" si="38">SUM(S23:S25)</f>
        <v>0</v>
      </c>
      <c r="T22" s="220">
        <f t="shared" ref="T22:U22" si="39">SUM(T23:T25)</f>
        <v>0</v>
      </c>
      <c r="U22" s="220">
        <f t="shared" si="39"/>
        <v>0</v>
      </c>
      <c r="V22" s="220">
        <f t="shared" ref="V22" si="40">SUM(V23:V25)</f>
        <v>0</v>
      </c>
      <c r="W22" s="220">
        <f t="shared" ref="W22:X22" si="41">SUM(W23:W25)</f>
        <v>0</v>
      </c>
      <c r="X22" s="220">
        <f t="shared" si="41"/>
        <v>0</v>
      </c>
      <c r="Y22" s="220">
        <f t="shared" ref="Y22" si="42">SUM(Y23:Y25)</f>
        <v>0</v>
      </c>
    </row>
    <row r="23" spans="1:25" x14ac:dyDescent="0.3">
      <c r="A23" s="217" t="s">
        <v>2</v>
      </c>
      <c r="B23" s="220">
        <f>TAB2.1!B24</f>
        <v>0</v>
      </c>
      <c r="C23" s="220">
        <f>'TAB4'!B29</f>
        <v>0</v>
      </c>
      <c r="D23" s="220">
        <f t="shared" si="19"/>
        <v>0</v>
      </c>
      <c r="E23" s="220">
        <f>TAB2.1!D24</f>
        <v>0</v>
      </c>
      <c r="F23" s="220">
        <f>'TAB4'!E29</f>
        <v>0</v>
      </c>
      <c r="G23" s="220">
        <f t="shared" si="20"/>
        <v>0</v>
      </c>
      <c r="H23" s="220">
        <f>TAB2.1!F24</f>
        <v>0</v>
      </c>
      <c r="I23" s="220">
        <f>'TAB4'!H29</f>
        <v>0</v>
      </c>
      <c r="J23" s="220">
        <f t="shared" si="21"/>
        <v>0</v>
      </c>
      <c r="K23" s="220">
        <f>TAB2.1!H24</f>
        <v>0</v>
      </c>
      <c r="L23" s="220">
        <f>'TAB4'!K29</f>
        <v>0</v>
      </c>
      <c r="M23" s="220">
        <f t="shared" si="22"/>
        <v>0</v>
      </c>
      <c r="N23" s="220">
        <f>TAB2.1!J24</f>
        <v>0</v>
      </c>
      <c r="O23" s="220">
        <f>'TAB4'!N29</f>
        <v>0</v>
      </c>
      <c r="P23" s="220">
        <f t="shared" si="23"/>
        <v>0</v>
      </c>
      <c r="Q23" s="220">
        <f>TAB2.1!L24</f>
        <v>0</v>
      </c>
      <c r="R23" s="220">
        <f>'TAB4'!Q29</f>
        <v>0</v>
      </c>
      <c r="S23" s="220">
        <f t="shared" si="24"/>
        <v>0</v>
      </c>
      <c r="T23" s="220">
        <f>TAB2.1!N24</f>
        <v>0</v>
      </c>
      <c r="U23" s="220">
        <f>'TAB4'!T29</f>
        <v>0</v>
      </c>
      <c r="V23" s="220">
        <f t="shared" si="25"/>
        <v>0</v>
      </c>
      <c r="W23" s="220">
        <f>TAB2.1!P24</f>
        <v>0</v>
      </c>
      <c r="X23" s="220">
        <f>'TAB4'!W29</f>
        <v>0</v>
      </c>
      <c r="Y23" s="220">
        <f t="shared" si="26"/>
        <v>0</v>
      </c>
    </row>
    <row r="24" spans="1:25" x14ac:dyDescent="0.3">
      <c r="A24" s="217" t="s">
        <v>6</v>
      </c>
      <c r="B24" s="220">
        <f>TAB2.1!B25</f>
        <v>0</v>
      </c>
      <c r="C24" s="220">
        <f>'TAB4'!B30</f>
        <v>0</v>
      </c>
      <c r="D24" s="220">
        <f t="shared" si="19"/>
        <v>0</v>
      </c>
      <c r="E24" s="220">
        <f>TAB2.1!D25</f>
        <v>0</v>
      </c>
      <c r="F24" s="220">
        <f>'TAB4'!E30</f>
        <v>0</v>
      </c>
      <c r="G24" s="220">
        <f t="shared" si="20"/>
        <v>0</v>
      </c>
      <c r="H24" s="220">
        <f>TAB2.1!F25</f>
        <v>0</v>
      </c>
      <c r="I24" s="220">
        <f>'TAB4'!H30</f>
        <v>0</v>
      </c>
      <c r="J24" s="220">
        <f t="shared" si="21"/>
        <v>0</v>
      </c>
      <c r="K24" s="220">
        <f>TAB2.1!H25</f>
        <v>0</v>
      </c>
      <c r="L24" s="220">
        <f>'TAB4'!K30</f>
        <v>0</v>
      </c>
      <c r="M24" s="220">
        <f t="shared" si="22"/>
        <v>0</v>
      </c>
      <c r="N24" s="220">
        <f>TAB2.1!J25</f>
        <v>0</v>
      </c>
      <c r="O24" s="220">
        <f>'TAB4'!N30</f>
        <v>0</v>
      </c>
      <c r="P24" s="220">
        <f t="shared" si="23"/>
        <v>0</v>
      </c>
      <c r="Q24" s="220">
        <f>TAB2.1!L25</f>
        <v>0</v>
      </c>
      <c r="R24" s="220">
        <f>'TAB4'!Q30</f>
        <v>0</v>
      </c>
      <c r="S24" s="220">
        <f t="shared" si="24"/>
        <v>0</v>
      </c>
      <c r="T24" s="220">
        <f>TAB2.1!N25</f>
        <v>0</v>
      </c>
      <c r="U24" s="220">
        <f>'TAB4'!T30</f>
        <v>0</v>
      </c>
      <c r="V24" s="220">
        <f t="shared" si="25"/>
        <v>0</v>
      </c>
      <c r="W24" s="220">
        <f>TAB2.1!P25</f>
        <v>0</v>
      </c>
      <c r="X24" s="220">
        <f>'TAB4'!W30</f>
        <v>0</v>
      </c>
      <c r="Y24" s="220">
        <f t="shared" si="26"/>
        <v>0</v>
      </c>
    </row>
    <row r="25" spans="1:25" x14ac:dyDescent="0.3">
      <c r="A25" s="217" t="s">
        <v>15</v>
      </c>
      <c r="B25" s="220">
        <f>TAB2.1!B26</f>
        <v>0</v>
      </c>
      <c r="C25" s="220">
        <f>'TAB4'!B31</f>
        <v>0</v>
      </c>
      <c r="D25" s="220">
        <f t="shared" si="19"/>
        <v>0</v>
      </c>
      <c r="E25" s="220">
        <f>TAB2.1!D26</f>
        <v>0</v>
      </c>
      <c r="F25" s="220">
        <f>'TAB4'!E31</f>
        <v>0</v>
      </c>
      <c r="G25" s="220">
        <f t="shared" si="20"/>
        <v>0</v>
      </c>
      <c r="H25" s="220">
        <f>TAB2.1!F26</f>
        <v>0</v>
      </c>
      <c r="I25" s="220">
        <f>'TAB4'!H31</f>
        <v>0</v>
      </c>
      <c r="J25" s="220">
        <f t="shared" si="21"/>
        <v>0</v>
      </c>
      <c r="K25" s="220">
        <f>TAB2.1!H26</f>
        <v>0</v>
      </c>
      <c r="L25" s="220">
        <f>'TAB4'!K31</f>
        <v>0</v>
      </c>
      <c r="M25" s="220">
        <f t="shared" si="22"/>
        <v>0</v>
      </c>
      <c r="N25" s="220">
        <f>TAB2.1!J26</f>
        <v>0</v>
      </c>
      <c r="O25" s="220">
        <f>'TAB4'!N31</f>
        <v>0</v>
      </c>
      <c r="P25" s="220">
        <f t="shared" si="23"/>
        <v>0</v>
      </c>
      <c r="Q25" s="220">
        <f>TAB2.1!L26</f>
        <v>0</v>
      </c>
      <c r="R25" s="220">
        <f>'TAB4'!Q31</f>
        <v>0</v>
      </c>
      <c r="S25" s="220">
        <f t="shared" si="24"/>
        <v>0</v>
      </c>
      <c r="T25" s="220">
        <f>TAB2.1!N26</f>
        <v>0</v>
      </c>
      <c r="U25" s="220">
        <f>'TAB4'!T31</f>
        <v>0</v>
      </c>
      <c r="V25" s="220">
        <f t="shared" si="25"/>
        <v>0</v>
      </c>
      <c r="W25" s="220">
        <f>TAB2.1!P26</f>
        <v>0</v>
      </c>
      <c r="X25" s="220">
        <f>'TAB4'!W31</f>
        <v>0</v>
      </c>
      <c r="Y25" s="220">
        <f t="shared" si="26"/>
        <v>0</v>
      </c>
    </row>
    <row r="26" spans="1:25" x14ac:dyDescent="0.3">
      <c r="A26" s="215" t="s">
        <v>161</v>
      </c>
      <c r="B26" s="220">
        <f>TAB2.1!B27</f>
        <v>0</v>
      </c>
      <c r="C26" s="220">
        <f>'TAB4'!B32</f>
        <v>0</v>
      </c>
      <c r="D26" s="220">
        <f t="shared" si="19"/>
        <v>0</v>
      </c>
      <c r="E26" s="220">
        <f>TAB2.1!D27</f>
        <v>0</v>
      </c>
      <c r="F26" s="220">
        <f>'TAB4'!E32</f>
        <v>0</v>
      </c>
      <c r="G26" s="220">
        <f t="shared" si="20"/>
        <v>0</v>
      </c>
      <c r="H26" s="220">
        <f>TAB2.1!F27</f>
        <v>0</v>
      </c>
      <c r="I26" s="220">
        <f>'TAB4'!H32</f>
        <v>0</v>
      </c>
      <c r="J26" s="220">
        <f t="shared" si="21"/>
        <v>0</v>
      </c>
      <c r="K26" s="220">
        <f>TAB2.1!H27</f>
        <v>0</v>
      </c>
      <c r="L26" s="220">
        <f>'TAB4'!K32</f>
        <v>0</v>
      </c>
      <c r="M26" s="220">
        <f t="shared" si="22"/>
        <v>0</v>
      </c>
      <c r="N26" s="220">
        <f>TAB2.1!J27</f>
        <v>0</v>
      </c>
      <c r="O26" s="220">
        <f>'TAB4'!N32</f>
        <v>0</v>
      </c>
      <c r="P26" s="220">
        <f t="shared" si="23"/>
        <v>0</v>
      </c>
      <c r="Q26" s="220">
        <f>TAB2.1!L27</f>
        <v>0</v>
      </c>
      <c r="R26" s="220">
        <f>'TAB4'!Q32</f>
        <v>0</v>
      </c>
      <c r="S26" s="220">
        <f t="shared" si="24"/>
        <v>0</v>
      </c>
      <c r="T26" s="220">
        <f>TAB2.1!N27</f>
        <v>0</v>
      </c>
      <c r="U26" s="220">
        <f>'TAB4'!T32</f>
        <v>0</v>
      </c>
      <c r="V26" s="220">
        <f t="shared" si="25"/>
        <v>0</v>
      </c>
      <c r="W26" s="220">
        <f>TAB2.1!P27</f>
        <v>0</v>
      </c>
      <c r="X26" s="220">
        <f>'TAB4'!W32</f>
        <v>0</v>
      </c>
      <c r="Y26" s="220">
        <f t="shared" si="26"/>
        <v>0</v>
      </c>
    </row>
    <row r="27" spans="1:25" x14ac:dyDescent="0.3">
      <c r="A27" s="53" t="s">
        <v>7</v>
      </c>
      <c r="B27" s="11">
        <f>SUM(B20:B22,B26)</f>
        <v>0</v>
      </c>
      <c r="C27" s="11">
        <f t="shared" ref="C27" si="43">SUM(C20:C22,C26)</f>
        <v>0</v>
      </c>
      <c r="D27" s="11">
        <f t="shared" ref="D27" si="44">SUM(D20:D22,D26)</f>
        <v>0</v>
      </c>
      <c r="E27" s="11">
        <f>SUM(E20:E22,E26)</f>
        <v>0</v>
      </c>
      <c r="F27" s="11">
        <f t="shared" ref="F27" si="45">SUM(F20:F22,F26)</f>
        <v>0</v>
      </c>
      <c r="G27" s="11">
        <f t="shared" ref="G27" si="46">SUM(G20:G22,G26)</f>
        <v>0</v>
      </c>
      <c r="H27" s="11">
        <f>SUM(H20:H22,H26)</f>
        <v>0</v>
      </c>
      <c r="I27" s="11">
        <f t="shared" ref="I27" si="47">SUM(I20:I22,I26)</f>
        <v>0</v>
      </c>
      <c r="J27" s="11">
        <f t="shared" ref="J27" si="48">SUM(J20:J22,J26)</f>
        <v>0</v>
      </c>
      <c r="K27" s="11">
        <f>SUM(K20:K22,K26)</f>
        <v>0</v>
      </c>
      <c r="L27" s="11">
        <f t="shared" ref="L27" si="49">SUM(L20:L22,L26)</f>
        <v>0</v>
      </c>
      <c r="M27" s="11">
        <f t="shared" ref="M27" si="50">SUM(M20:M22,M26)</f>
        <v>0</v>
      </c>
      <c r="N27" s="11">
        <f>SUM(N20:N22,N26)</f>
        <v>0</v>
      </c>
      <c r="O27" s="11">
        <f t="shared" ref="O27" si="51">SUM(O20:O22,O26)</f>
        <v>0</v>
      </c>
      <c r="P27" s="11">
        <f t="shared" ref="P27" si="52">SUM(P20:P22,P26)</f>
        <v>0</v>
      </c>
      <c r="Q27" s="11">
        <f>SUM(Q20:Q22,Q26)</f>
        <v>0</v>
      </c>
      <c r="R27" s="11">
        <f t="shared" ref="R27" si="53">SUM(R20:R22,R26)</f>
        <v>0</v>
      </c>
      <c r="S27" s="11">
        <f t="shared" ref="S27" si="54">SUM(S20:S22,S26)</f>
        <v>0</v>
      </c>
      <c r="T27" s="11">
        <f>SUM(T20:T22,T26)</f>
        <v>0</v>
      </c>
      <c r="U27" s="11">
        <f t="shared" ref="U27" si="55">SUM(U20:U22,U26)</f>
        <v>0</v>
      </c>
      <c r="V27" s="11">
        <f t="shared" ref="V27" si="56">SUM(V20:V22,V26)</f>
        <v>0</v>
      </c>
      <c r="W27" s="11">
        <f>SUM(W20:W22,W26)</f>
        <v>0</v>
      </c>
      <c r="X27" s="11">
        <f t="shared" ref="X27" si="57">SUM(X20:X22,X26)</f>
        <v>0</v>
      </c>
      <c r="Y27" s="11">
        <f t="shared" ref="Y27" si="58">SUM(Y20:Y22,Y26)</f>
        <v>0</v>
      </c>
    </row>
    <row r="29" spans="1:25" ht="21" x14ac:dyDescent="0.35">
      <c r="A29" s="321" t="s">
        <v>13</v>
      </c>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3"/>
    </row>
    <row r="30" spans="1:25" x14ac:dyDescent="0.3">
      <c r="A30" s="370" t="s">
        <v>0</v>
      </c>
      <c r="B30" s="331" t="s">
        <v>7</v>
      </c>
      <c r="C30" s="369"/>
      <c r="D30" s="332"/>
      <c r="E30" s="331" t="s">
        <v>50</v>
      </c>
      <c r="F30" s="369"/>
      <c r="G30" s="332"/>
      <c r="H30" s="331" t="s">
        <v>51</v>
      </c>
      <c r="I30" s="369"/>
      <c r="J30" s="332"/>
      <c r="K30" s="331" t="s">
        <v>52</v>
      </c>
      <c r="L30" s="369"/>
      <c r="M30" s="332"/>
      <c r="N30" s="331" t="s">
        <v>53</v>
      </c>
      <c r="O30" s="369"/>
      <c r="P30" s="332"/>
      <c r="Q30" s="331" t="s">
        <v>54</v>
      </c>
      <c r="R30" s="369"/>
      <c r="S30" s="332"/>
      <c r="T30" s="331" t="s">
        <v>55</v>
      </c>
      <c r="U30" s="369"/>
      <c r="V30" s="332"/>
      <c r="W30" s="331" t="s">
        <v>59</v>
      </c>
      <c r="X30" s="369"/>
      <c r="Y30" s="332"/>
    </row>
    <row r="31" spans="1:25" x14ac:dyDescent="0.3">
      <c r="A31" s="371"/>
      <c r="B31" s="235" t="s">
        <v>19</v>
      </c>
      <c r="C31" s="235" t="s">
        <v>20</v>
      </c>
      <c r="D31" s="235" t="s">
        <v>21</v>
      </c>
      <c r="E31" s="235" t="s">
        <v>19</v>
      </c>
      <c r="F31" s="235" t="s">
        <v>20</v>
      </c>
      <c r="G31" s="235" t="s">
        <v>21</v>
      </c>
      <c r="H31" s="235" t="s">
        <v>19</v>
      </c>
      <c r="I31" s="235" t="s">
        <v>20</v>
      </c>
      <c r="J31" s="235" t="s">
        <v>21</v>
      </c>
      <c r="K31" s="235" t="s">
        <v>19</v>
      </c>
      <c r="L31" s="235" t="s">
        <v>20</v>
      </c>
      <c r="M31" s="235" t="s">
        <v>21</v>
      </c>
      <c r="N31" s="235" t="s">
        <v>19</v>
      </c>
      <c r="O31" s="235" t="s">
        <v>20</v>
      </c>
      <c r="P31" s="235" t="s">
        <v>21</v>
      </c>
      <c r="Q31" s="235" t="s">
        <v>19</v>
      </c>
      <c r="R31" s="235" t="s">
        <v>20</v>
      </c>
      <c r="S31" s="235" t="s">
        <v>21</v>
      </c>
      <c r="T31" s="235" t="s">
        <v>19</v>
      </c>
      <c r="U31" s="235" t="s">
        <v>20</v>
      </c>
      <c r="V31" s="235" t="s">
        <v>21</v>
      </c>
      <c r="W31" s="235" t="s">
        <v>19</v>
      </c>
      <c r="X31" s="235" t="s">
        <v>20</v>
      </c>
      <c r="Y31" s="235" t="s">
        <v>21</v>
      </c>
    </row>
    <row r="32" spans="1:25" x14ac:dyDescent="0.3">
      <c r="A32" s="215" t="s">
        <v>5</v>
      </c>
      <c r="B32" s="220">
        <f>TAB2.1!B34</f>
        <v>0</v>
      </c>
      <c r="C32" s="220">
        <f>'TAB4'!B38</f>
        <v>0</v>
      </c>
      <c r="D32" s="220">
        <f>B32-C32</f>
        <v>0</v>
      </c>
      <c r="E32" s="220">
        <f>TAB2.1!D34</f>
        <v>0</v>
      </c>
      <c r="F32" s="220">
        <f>'TAB4'!E38</f>
        <v>0</v>
      </c>
      <c r="G32" s="220">
        <f>E32-F32</f>
        <v>0</v>
      </c>
      <c r="H32" s="220">
        <f>TAB2.1!F34</f>
        <v>0</v>
      </c>
      <c r="I32" s="220">
        <f>'TAB4'!H38</f>
        <v>0</v>
      </c>
      <c r="J32" s="220">
        <f>H32-I32</f>
        <v>0</v>
      </c>
      <c r="K32" s="220">
        <f>TAB2.1!H34</f>
        <v>0</v>
      </c>
      <c r="L32" s="220">
        <f>'TAB4'!K38</f>
        <v>0</v>
      </c>
      <c r="M32" s="220">
        <f>K32-L32</f>
        <v>0</v>
      </c>
      <c r="N32" s="220">
        <f>TAB2.1!J34</f>
        <v>0</v>
      </c>
      <c r="O32" s="220">
        <f>'TAB4'!N38</f>
        <v>0</v>
      </c>
      <c r="P32" s="220">
        <f>N32-O32</f>
        <v>0</v>
      </c>
      <c r="Q32" s="220">
        <f>TAB2.1!L34</f>
        <v>0</v>
      </c>
      <c r="R32" s="220">
        <f>'TAB4'!Q38</f>
        <v>0</v>
      </c>
      <c r="S32" s="220">
        <f>Q32-R32</f>
        <v>0</v>
      </c>
      <c r="T32" s="220">
        <f>TAB2.1!N34</f>
        <v>0</v>
      </c>
      <c r="U32" s="220">
        <f>'TAB4'!T38</f>
        <v>0</v>
      </c>
      <c r="V32" s="220">
        <f>T32-U32</f>
        <v>0</v>
      </c>
      <c r="W32" s="220">
        <f>TAB2.1!P34</f>
        <v>0</v>
      </c>
      <c r="X32" s="220">
        <f>'TAB4'!W38</f>
        <v>0</v>
      </c>
      <c r="Y32" s="220">
        <f>W32-X32</f>
        <v>0</v>
      </c>
    </row>
    <row r="33" spans="1:25" x14ac:dyDescent="0.3">
      <c r="A33" s="215" t="s">
        <v>160</v>
      </c>
      <c r="B33" s="220">
        <f>TAB2.1!B35</f>
        <v>0</v>
      </c>
      <c r="C33" s="220">
        <f>'TAB4'!B42</f>
        <v>0</v>
      </c>
      <c r="D33" s="220">
        <f t="shared" ref="D33:D38" si="59">B33-C33</f>
        <v>0</v>
      </c>
      <c r="E33" s="220">
        <f>TAB2.1!D35</f>
        <v>0</v>
      </c>
      <c r="F33" s="220">
        <f>'TAB4'!E42</f>
        <v>0</v>
      </c>
      <c r="G33" s="220">
        <f t="shared" ref="G33:G38" si="60">E33-F33</f>
        <v>0</v>
      </c>
      <c r="H33" s="220">
        <f>TAB2.1!F35</f>
        <v>0</v>
      </c>
      <c r="I33" s="220">
        <f>'TAB4'!H42</f>
        <v>0</v>
      </c>
      <c r="J33" s="220">
        <f t="shared" ref="J33:J38" si="61">H33-I33</f>
        <v>0</v>
      </c>
      <c r="K33" s="220">
        <f>TAB2.1!H35</f>
        <v>0</v>
      </c>
      <c r="L33" s="220">
        <f>'TAB4'!K42</f>
        <v>0</v>
      </c>
      <c r="M33" s="220">
        <f t="shared" ref="M33:M38" si="62">K33-L33</f>
        <v>0</v>
      </c>
      <c r="N33" s="220">
        <f>TAB2.1!J35</f>
        <v>0</v>
      </c>
      <c r="O33" s="220">
        <f>'TAB4'!N42</f>
        <v>0</v>
      </c>
      <c r="P33" s="220">
        <f t="shared" ref="P33:P38" si="63">N33-O33</f>
        <v>0</v>
      </c>
      <c r="Q33" s="220">
        <f>TAB2.1!L35</f>
        <v>0</v>
      </c>
      <c r="R33" s="220">
        <f>'TAB4'!Q42</f>
        <v>0</v>
      </c>
      <c r="S33" s="220">
        <f t="shared" ref="S33:S38" si="64">Q33-R33</f>
        <v>0</v>
      </c>
      <c r="T33" s="220">
        <f>TAB2.1!N35</f>
        <v>0</v>
      </c>
      <c r="U33" s="220">
        <f>'TAB4'!T42</f>
        <v>0</v>
      </c>
      <c r="V33" s="220">
        <f t="shared" ref="V33:V38" si="65">T33-U33</f>
        <v>0</v>
      </c>
      <c r="W33" s="220">
        <f>TAB2.1!P35</f>
        <v>0</v>
      </c>
      <c r="X33" s="220">
        <f>'TAB4'!W42</f>
        <v>0</v>
      </c>
      <c r="Y33" s="220">
        <f t="shared" ref="Y33:Y38" si="66">W33-X33</f>
        <v>0</v>
      </c>
    </row>
    <row r="34" spans="1:25" x14ac:dyDescent="0.3">
      <c r="A34" s="215" t="s">
        <v>74</v>
      </c>
      <c r="B34" s="220">
        <f>SUM(B35:B37)</f>
        <v>0</v>
      </c>
      <c r="C34" s="220">
        <f t="shared" ref="C34" si="67">SUM(C35:C37)</f>
        <v>0</v>
      </c>
      <c r="D34" s="220">
        <f t="shared" ref="D34" si="68">SUM(D35:D37)</f>
        <v>0</v>
      </c>
      <c r="E34" s="220">
        <f t="shared" ref="E34:F34" si="69">SUM(E35:E37)</f>
        <v>0</v>
      </c>
      <c r="F34" s="220">
        <f t="shared" si="69"/>
        <v>0</v>
      </c>
      <c r="G34" s="220">
        <f t="shared" ref="G34" si="70">SUM(G35:G37)</f>
        <v>0</v>
      </c>
      <c r="H34" s="220">
        <f t="shared" ref="H34:I34" si="71">SUM(H35:H37)</f>
        <v>0</v>
      </c>
      <c r="I34" s="220">
        <f t="shared" si="71"/>
        <v>0</v>
      </c>
      <c r="J34" s="220">
        <f t="shared" ref="J34" si="72">SUM(J35:J37)</f>
        <v>0</v>
      </c>
      <c r="K34" s="220">
        <f t="shared" ref="K34:L34" si="73">SUM(K35:K37)</f>
        <v>0</v>
      </c>
      <c r="L34" s="220">
        <f t="shared" si="73"/>
        <v>0</v>
      </c>
      <c r="M34" s="220">
        <f t="shared" ref="M34" si="74">SUM(M35:M37)</f>
        <v>0</v>
      </c>
      <c r="N34" s="220">
        <f t="shared" ref="N34:O34" si="75">SUM(N35:N37)</f>
        <v>0</v>
      </c>
      <c r="O34" s="220">
        <f t="shared" si="75"/>
        <v>0</v>
      </c>
      <c r="P34" s="220">
        <f t="shared" ref="P34" si="76">SUM(P35:P37)</f>
        <v>0</v>
      </c>
      <c r="Q34" s="220">
        <f t="shared" ref="Q34:R34" si="77">SUM(Q35:Q37)</f>
        <v>0</v>
      </c>
      <c r="R34" s="220">
        <f t="shared" si="77"/>
        <v>0</v>
      </c>
      <c r="S34" s="220">
        <f t="shared" ref="S34" si="78">SUM(S35:S37)</f>
        <v>0</v>
      </c>
      <c r="T34" s="220">
        <f t="shared" ref="T34:U34" si="79">SUM(T35:T37)</f>
        <v>0</v>
      </c>
      <c r="U34" s="220">
        <f t="shared" si="79"/>
        <v>0</v>
      </c>
      <c r="V34" s="220">
        <f t="shared" ref="V34" si="80">SUM(V35:V37)</f>
        <v>0</v>
      </c>
      <c r="W34" s="220">
        <f t="shared" ref="W34:X34" si="81">SUM(W35:W37)</f>
        <v>0</v>
      </c>
      <c r="X34" s="220">
        <f t="shared" si="81"/>
        <v>0</v>
      </c>
      <c r="Y34" s="220">
        <f t="shared" ref="Y34" si="82">SUM(Y35:Y37)</f>
        <v>0</v>
      </c>
    </row>
    <row r="35" spans="1:25" x14ac:dyDescent="0.3">
      <c r="A35" s="217" t="s">
        <v>2</v>
      </c>
      <c r="B35" s="220">
        <f>TAB2.1!B37</f>
        <v>0</v>
      </c>
      <c r="C35" s="220">
        <f>'TAB4'!B44</f>
        <v>0</v>
      </c>
      <c r="D35" s="220">
        <f t="shared" si="59"/>
        <v>0</v>
      </c>
      <c r="E35" s="220">
        <f>TAB2.1!D37</f>
        <v>0</v>
      </c>
      <c r="F35" s="220">
        <f>'TAB4'!E44</f>
        <v>0</v>
      </c>
      <c r="G35" s="220">
        <f t="shared" si="60"/>
        <v>0</v>
      </c>
      <c r="H35" s="220">
        <f>TAB2.1!F37</f>
        <v>0</v>
      </c>
      <c r="I35" s="220">
        <f>'TAB4'!H44</f>
        <v>0</v>
      </c>
      <c r="J35" s="220">
        <f t="shared" si="61"/>
        <v>0</v>
      </c>
      <c r="K35" s="220">
        <f>TAB2.1!H37</f>
        <v>0</v>
      </c>
      <c r="L35" s="220">
        <f>'TAB4'!K44</f>
        <v>0</v>
      </c>
      <c r="M35" s="220">
        <f t="shared" si="62"/>
        <v>0</v>
      </c>
      <c r="N35" s="220">
        <f>TAB2.1!J37</f>
        <v>0</v>
      </c>
      <c r="O35" s="220">
        <f>'TAB4'!N44</f>
        <v>0</v>
      </c>
      <c r="P35" s="220">
        <f t="shared" si="63"/>
        <v>0</v>
      </c>
      <c r="Q35" s="220">
        <f>TAB2.1!L37</f>
        <v>0</v>
      </c>
      <c r="R35" s="220">
        <f>'TAB4'!Q44</f>
        <v>0</v>
      </c>
      <c r="S35" s="220">
        <f t="shared" si="64"/>
        <v>0</v>
      </c>
      <c r="T35" s="220">
        <f>TAB2.1!N37</f>
        <v>0</v>
      </c>
      <c r="U35" s="220">
        <f>'TAB4'!T44</f>
        <v>0</v>
      </c>
      <c r="V35" s="220">
        <f t="shared" si="65"/>
        <v>0</v>
      </c>
      <c r="W35" s="220">
        <f>TAB2.1!P37</f>
        <v>0</v>
      </c>
      <c r="X35" s="220">
        <f>'TAB4'!W44</f>
        <v>0</v>
      </c>
      <c r="Y35" s="220">
        <f t="shared" si="66"/>
        <v>0</v>
      </c>
    </row>
    <row r="36" spans="1:25" x14ac:dyDescent="0.3">
      <c r="A36" s="217" t="s">
        <v>6</v>
      </c>
      <c r="B36" s="220">
        <f>TAB2.1!B38</f>
        <v>0</v>
      </c>
      <c r="C36" s="220">
        <f>'TAB4'!B45</f>
        <v>0</v>
      </c>
      <c r="D36" s="220">
        <f t="shared" si="59"/>
        <v>0</v>
      </c>
      <c r="E36" s="220">
        <f>TAB2.1!D38</f>
        <v>0</v>
      </c>
      <c r="F36" s="220">
        <f>'TAB4'!E45</f>
        <v>0</v>
      </c>
      <c r="G36" s="220">
        <f t="shared" si="60"/>
        <v>0</v>
      </c>
      <c r="H36" s="220">
        <f>TAB2.1!F38</f>
        <v>0</v>
      </c>
      <c r="I36" s="220">
        <f>'TAB4'!H45</f>
        <v>0</v>
      </c>
      <c r="J36" s="220">
        <f t="shared" si="61"/>
        <v>0</v>
      </c>
      <c r="K36" s="220">
        <f>TAB2.1!H38</f>
        <v>0</v>
      </c>
      <c r="L36" s="220">
        <f>'TAB4'!K45</f>
        <v>0</v>
      </c>
      <c r="M36" s="220">
        <f t="shared" si="62"/>
        <v>0</v>
      </c>
      <c r="N36" s="220">
        <f>TAB2.1!J38</f>
        <v>0</v>
      </c>
      <c r="O36" s="220">
        <f>'TAB4'!N45</f>
        <v>0</v>
      </c>
      <c r="P36" s="220">
        <f t="shared" si="63"/>
        <v>0</v>
      </c>
      <c r="Q36" s="220">
        <f>TAB2.1!L38</f>
        <v>0</v>
      </c>
      <c r="R36" s="220">
        <f>'TAB4'!Q45</f>
        <v>0</v>
      </c>
      <c r="S36" s="220">
        <f t="shared" si="64"/>
        <v>0</v>
      </c>
      <c r="T36" s="220">
        <f>TAB2.1!N38</f>
        <v>0</v>
      </c>
      <c r="U36" s="220">
        <f>'TAB4'!T45</f>
        <v>0</v>
      </c>
      <c r="V36" s="220">
        <f t="shared" si="65"/>
        <v>0</v>
      </c>
      <c r="W36" s="220">
        <f>TAB2.1!P38</f>
        <v>0</v>
      </c>
      <c r="X36" s="220">
        <f>'TAB4'!W45</f>
        <v>0</v>
      </c>
      <c r="Y36" s="220">
        <f t="shared" si="66"/>
        <v>0</v>
      </c>
    </row>
    <row r="37" spans="1:25" x14ac:dyDescent="0.3">
      <c r="A37" s="217" t="s">
        <v>15</v>
      </c>
      <c r="B37" s="220">
        <f>TAB2.1!B39</f>
        <v>0</v>
      </c>
      <c r="C37" s="220">
        <f>'TAB4'!B46</f>
        <v>0</v>
      </c>
      <c r="D37" s="220">
        <f t="shared" si="59"/>
        <v>0</v>
      </c>
      <c r="E37" s="220">
        <f>TAB2.1!D39</f>
        <v>0</v>
      </c>
      <c r="F37" s="220">
        <f>'TAB4'!E46</f>
        <v>0</v>
      </c>
      <c r="G37" s="220">
        <f t="shared" si="60"/>
        <v>0</v>
      </c>
      <c r="H37" s="220">
        <f>TAB2.1!F39</f>
        <v>0</v>
      </c>
      <c r="I37" s="220">
        <f>'TAB4'!H46</f>
        <v>0</v>
      </c>
      <c r="J37" s="220">
        <f t="shared" si="61"/>
        <v>0</v>
      </c>
      <c r="K37" s="220">
        <f>TAB2.1!H39</f>
        <v>0</v>
      </c>
      <c r="L37" s="220">
        <f>'TAB4'!K46</f>
        <v>0</v>
      </c>
      <c r="M37" s="220">
        <f t="shared" si="62"/>
        <v>0</v>
      </c>
      <c r="N37" s="220">
        <f>TAB2.1!J39</f>
        <v>0</v>
      </c>
      <c r="O37" s="220">
        <f>'TAB4'!N46</f>
        <v>0</v>
      </c>
      <c r="P37" s="220">
        <f t="shared" si="63"/>
        <v>0</v>
      </c>
      <c r="Q37" s="220">
        <f>TAB2.1!L39</f>
        <v>0</v>
      </c>
      <c r="R37" s="220">
        <f>'TAB4'!Q46</f>
        <v>0</v>
      </c>
      <c r="S37" s="220">
        <f t="shared" si="64"/>
        <v>0</v>
      </c>
      <c r="T37" s="220">
        <f>TAB2.1!N39</f>
        <v>0</v>
      </c>
      <c r="U37" s="220">
        <f>'TAB4'!T46</f>
        <v>0</v>
      </c>
      <c r="V37" s="220">
        <f t="shared" si="65"/>
        <v>0</v>
      </c>
      <c r="W37" s="220">
        <f>TAB2.1!P39</f>
        <v>0</v>
      </c>
      <c r="X37" s="220">
        <f>'TAB4'!W46</f>
        <v>0</v>
      </c>
      <c r="Y37" s="220">
        <f t="shared" si="66"/>
        <v>0</v>
      </c>
    </row>
    <row r="38" spans="1:25" x14ac:dyDescent="0.3">
      <c r="A38" s="215" t="s">
        <v>161</v>
      </c>
      <c r="B38" s="220">
        <f>TAB2.1!B40</f>
        <v>0</v>
      </c>
      <c r="C38" s="220">
        <f>'TAB4'!B47</f>
        <v>0</v>
      </c>
      <c r="D38" s="220">
        <f t="shared" si="59"/>
        <v>0</v>
      </c>
      <c r="E38" s="220">
        <f>TAB2.1!D40</f>
        <v>0</v>
      </c>
      <c r="F38" s="220">
        <f>'TAB4'!E47</f>
        <v>0</v>
      </c>
      <c r="G38" s="220">
        <f t="shared" si="60"/>
        <v>0</v>
      </c>
      <c r="H38" s="220">
        <f>TAB2.1!F40</f>
        <v>0</v>
      </c>
      <c r="I38" s="220">
        <f>'TAB4'!H47</f>
        <v>0</v>
      </c>
      <c r="J38" s="220">
        <f t="shared" si="61"/>
        <v>0</v>
      </c>
      <c r="K38" s="220">
        <f>TAB2.1!H40</f>
        <v>0</v>
      </c>
      <c r="L38" s="220">
        <f>'TAB4'!K47</f>
        <v>0</v>
      </c>
      <c r="M38" s="220">
        <f t="shared" si="62"/>
        <v>0</v>
      </c>
      <c r="N38" s="220">
        <f>TAB2.1!J40</f>
        <v>0</v>
      </c>
      <c r="O38" s="220">
        <f>'TAB4'!N47</f>
        <v>0</v>
      </c>
      <c r="P38" s="220">
        <f t="shared" si="63"/>
        <v>0</v>
      </c>
      <c r="Q38" s="220">
        <f>TAB2.1!L40</f>
        <v>0</v>
      </c>
      <c r="R38" s="220">
        <f>'TAB4'!Q47</f>
        <v>0</v>
      </c>
      <c r="S38" s="220">
        <f t="shared" si="64"/>
        <v>0</v>
      </c>
      <c r="T38" s="220">
        <f>TAB2.1!N40</f>
        <v>0</v>
      </c>
      <c r="U38" s="220">
        <f>'TAB4'!T47</f>
        <v>0</v>
      </c>
      <c r="V38" s="220">
        <f t="shared" si="65"/>
        <v>0</v>
      </c>
      <c r="W38" s="220">
        <f>TAB2.1!P40</f>
        <v>0</v>
      </c>
      <c r="X38" s="220">
        <f>'TAB4'!W47</f>
        <v>0</v>
      </c>
      <c r="Y38" s="220">
        <f t="shared" si="66"/>
        <v>0</v>
      </c>
    </row>
    <row r="39" spans="1:25" x14ac:dyDescent="0.3">
      <c r="A39" s="53" t="s">
        <v>7</v>
      </c>
      <c r="B39" s="11">
        <f>SUM(B32:B34,B38)</f>
        <v>0</v>
      </c>
      <c r="C39" s="11">
        <f t="shared" ref="C39" si="83">SUM(C32:C34,C38)</f>
        <v>0</v>
      </c>
      <c r="D39" s="11">
        <f t="shared" ref="D39" si="84">SUM(D32:D34,D38)</f>
        <v>0</v>
      </c>
      <c r="E39" s="11">
        <f>SUM(E32:E34,E38)</f>
        <v>0</v>
      </c>
      <c r="F39" s="11">
        <f t="shared" ref="F39" si="85">SUM(F32:F34,F38)</f>
        <v>0</v>
      </c>
      <c r="G39" s="11">
        <f t="shared" ref="G39" si="86">SUM(G32:G34,G38)</f>
        <v>0</v>
      </c>
      <c r="H39" s="11">
        <f>SUM(H32:H34,H38)</f>
        <v>0</v>
      </c>
      <c r="I39" s="11">
        <f t="shared" ref="I39" si="87">SUM(I32:I34,I38)</f>
        <v>0</v>
      </c>
      <c r="J39" s="11">
        <f t="shared" ref="J39" si="88">SUM(J32:J34,J38)</f>
        <v>0</v>
      </c>
      <c r="K39" s="11">
        <f>SUM(K32:K34,K38)</f>
        <v>0</v>
      </c>
      <c r="L39" s="11">
        <f t="shared" ref="L39" si="89">SUM(L32:L34,L38)</f>
        <v>0</v>
      </c>
      <c r="M39" s="11">
        <f t="shared" ref="M39" si="90">SUM(M32:M34,M38)</f>
        <v>0</v>
      </c>
      <c r="N39" s="11">
        <f>SUM(N32:N34,N38)</f>
        <v>0</v>
      </c>
      <c r="O39" s="11">
        <f t="shared" ref="O39" si="91">SUM(O32:O34,O38)</f>
        <v>0</v>
      </c>
      <c r="P39" s="11">
        <f t="shared" ref="P39" si="92">SUM(P32:P34,P38)</f>
        <v>0</v>
      </c>
      <c r="Q39" s="11">
        <f>SUM(Q32:Q34,Q38)</f>
        <v>0</v>
      </c>
      <c r="R39" s="11">
        <f t="shared" ref="R39" si="93">SUM(R32:R34,R38)</f>
        <v>0</v>
      </c>
      <c r="S39" s="11">
        <f t="shared" ref="S39" si="94">SUM(S32:S34,S38)</f>
        <v>0</v>
      </c>
      <c r="T39" s="11">
        <f>SUM(T32:T34,T38)</f>
        <v>0</v>
      </c>
      <c r="U39" s="11">
        <f t="shared" ref="U39" si="95">SUM(U32:U34,U38)</f>
        <v>0</v>
      </c>
      <c r="V39" s="11">
        <f t="shared" ref="V39" si="96">SUM(V32:V34,V38)</f>
        <v>0</v>
      </c>
      <c r="W39" s="11">
        <f>SUM(W32:W34,W38)</f>
        <v>0</v>
      </c>
      <c r="X39" s="11">
        <f t="shared" ref="X39" si="97">SUM(X32:X34,X38)</f>
        <v>0</v>
      </c>
      <c r="Y39" s="11">
        <f t="shared" ref="Y39" si="98">SUM(Y32:Y34,Y38)</f>
        <v>0</v>
      </c>
    </row>
    <row r="41" spans="1:25" ht="21" x14ac:dyDescent="0.35">
      <c r="A41" s="321" t="s">
        <v>12</v>
      </c>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3"/>
    </row>
    <row r="42" spans="1:25" x14ac:dyDescent="0.3">
      <c r="A42" s="370" t="s">
        <v>0</v>
      </c>
      <c r="B42" s="331" t="s">
        <v>7</v>
      </c>
      <c r="C42" s="369"/>
      <c r="D42" s="332"/>
      <c r="E42" s="331" t="s">
        <v>50</v>
      </c>
      <c r="F42" s="369"/>
      <c r="G42" s="332"/>
      <c r="H42" s="331" t="s">
        <v>51</v>
      </c>
      <c r="I42" s="369"/>
      <c r="J42" s="332"/>
      <c r="K42" s="331" t="s">
        <v>52</v>
      </c>
      <c r="L42" s="369"/>
      <c r="M42" s="332"/>
      <c r="N42" s="331" t="s">
        <v>53</v>
      </c>
      <c r="O42" s="369"/>
      <c r="P42" s="332"/>
      <c r="Q42" s="331" t="s">
        <v>54</v>
      </c>
      <c r="R42" s="369"/>
      <c r="S42" s="332"/>
      <c r="T42" s="331" t="s">
        <v>55</v>
      </c>
      <c r="U42" s="369"/>
      <c r="V42" s="332"/>
      <c r="W42" s="331" t="s">
        <v>59</v>
      </c>
      <c r="X42" s="369"/>
      <c r="Y42" s="332"/>
    </row>
    <row r="43" spans="1:25" x14ac:dyDescent="0.3">
      <c r="A43" s="371"/>
      <c r="B43" s="235" t="s">
        <v>19</v>
      </c>
      <c r="C43" s="235" t="s">
        <v>20</v>
      </c>
      <c r="D43" s="235" t="s">
        <v>21</v>
      </c>
      <c r="E43" s="235" t="s">
        <v>19</v>
      </c>
      <c r="F43" s="235" t="s">
        <v>20</v>
      </c>
      <c r="G43" s="235" t="s">
        <v>21</v>
      </c>
      <c r="H43" s="235" t="s">
        <v>19</v>
      </c>
      <c r="I43" s="235" t="s">
        <v>20</v>
      </c>
      <c r="J43" s="235" t="s">
        <v>21</v>
      </c>
      <c r="K43" s="235" t="s">
        <v>19</v>
      </c>
      <c r="L43" s="235" t="s">
        <v>20</v>
      </c>
      <c r="M43" s="235" t="s">
        <v>21</v>
      </c>
      <c r="N43" s="235" t="s">
        <v>19</v>
      </c>
      <c r="O43" s="235" t="s">
        <v>20</v>
      </c>
      <c r="P43" s="235" t="s">
        <v>21</v>
      </c>
      <c r="Q43" s="235" t="s">
        <v>19</v>
      </c>
      <c r="R43" s="235" t="s">
        <v>20</v>
      </c>
      <c r="S43" s="235" t="s">
        <v>21</v>
      </c>
      <c r="T43" s="235" t="s">
        <v>19</v>
      </c>
      <c r="U43" s="235" t="s">
        <v>20</v>
      </c>
      <c r="V43" s="235" t="s">
        <v>21</v>
      </c>
      <c r="W43" s="235" t="s">
        <v>19</v>
      </c>
      <c r="X43" s="235" t="s">
        <v>20</v>
      </c>
      <c r="Y43" s="235" t="s">
        <v>21</v>
      </c>
    </row>
    <row r="44" spans="1:25" x14ac:dyDescent="0.3">
      <c r="A44" s="215" t="s">
        <v>5</v>
      </c>
      <c r="B44" s="220">
        <f>TAB2.1!B47</f>
        <v>0</v>
      </c>
      <c r="C44" s="220">
        <f>'TAB4'!B53</f>
        <v>0</v>
      </c>
      <c r="D44" s="220">
        <f>B44-C44</f>
        <v>0</v>
      </c>
      <c r="E44" s="220">
        <f>TAB2.1!D47</f>
        <v>0</v>
      </c>
      <c r="F44" s="220">
        <f>'TAB4'!E53</f>
        <v>0</v>
      </c>
      <c r="G44" s="220">
        <f>E44-F44</f>
        <v>0</v>
      </c>
      <c r="H44" s="220">
        <f>TAB2.1!F47</f>
        <v>0</v>
      </c>
      <c r="I44" s="220">
        <f>'TAB4'!H53</f>
        <v>0</v>
      </c>
      <c r="J44" s="220">
        <f>H44-I44</f>
        <v>0</v>
      </c>
      <c r="K44" s="220">
        <f>TAB2.1!H47</f>
        <v>0</v>
      </c>
      <c r="L44" s="220">
        <f>'TAB4'!K53</f>
        <v>0</v>
      </c>
      <c r="M44" s="220">
        <f>K44-L44</f>
        <v>0</v>
      </c>
      <c r="N44" s="220">
        <f>TAB2.1!J47</f>
        <v>0</v>
      </c>
      <c r="O44" s="220">
        <f>'TAB4'!N53</f>
        <v>0</v>
      </c>
      <c r="P44" s="220">
        <f>N44-O44</f>
        <v>0</v>
      </c>
      <c r="Q44" s="220">
        <f>TAB2.1!L47</f>
        <v>0</v>
      </c>
      <c r="R44" s="220">
        <f>'TAB4'!Q53</f>
        <v>0</v>
      </c>
      <c r="S44" s="220">
        <f>Q44-R44</f>
        <v>0</v>
      </c>
      <c r="T44" s="220">
        <f>TAB2.1!N47</f>
        <v>0</v>
      </c>
      <c r="U44" s="220">
        <f>'TAB4'!T53</f>
        <v>0</v>
      </c>
      <c r="V44" s="220">
        <f>T44-U44</f>
        <v>0</v>
      </c>
      <c r="W44" s="220">
        <f>TAB2.1!P47</f>
        <v>0</v>
      </c>
      <c r="X44" s="220">
        <f>'TAB4'!W53</f>
        <v>0</v>
      </c>
      <c r="Y44" s="220">
        <f>W44-X44</f>
        <v>0</v>
      </c>
    </row>
    <row r="45" spans="1:25" x14ac:dyDescent="0.3">
      <c r="A45" s="215" t="s">
        <v>160</v>
      </c>
      <c r="B45" s="220">
        <f>TAB2.1!B48</f>
        <v>0</v>
      </c>
      <c r="C45" s="220">
        <f>'TAB4'!B57</f>
        <v>0</v>
      </c>
      <c r="D45" s="220">
        <f t="shared" ref="D45:D50" si="99">B45-C45</f>
        <v>0</v>
      </c>
      <c r="E45" s="220">
        <f>TAB2.1!D48</f>
        <v>0</v>
      </c>
      <c r="F45" s="220">
        <f>'TAB4'!E57</f>
        <v>0</v>
      </c>
      <c r="G45" s="220">
        <f t="shared" ref="G45:G50" si="100">E45-F45</f>
        <v>0</v>
      </c>
      <c r="H45" s="220">
        <f>TAB2.1!F48</f>
        <v>0</v>
      </c>
      <c r="I45" s="220">
        <f>'TAB4'!H57</f>
        <v>0</v>
      </c>
      <c r="J45" s="220">
        <f t="shared" ref="J45:J50" si="101">H45-I45</f>
        <v>0</v>
      </c>
      <c r="K45" s="220">
        <f>TAB2.1!H48</f>
        <v>0</v>
      </c>
      <c r="L45" s="220">
        <f>'TAB4'!K57</f>
        <v>0</v>
      </c>
      <c r="M45" s="220">
        <f t="shared" ref="M45:M50" si="102">K45-L45</f>
        <v>0</v>
      </c>
      <c r="N45" s="220">
        <f>TAB2.1!J48</f>
        <v>0</v>
      </c>
      <c r="O45" s="220">
        <f>'TAB4'!N57</f>
        <v>0</v>
      </c>
      <c r="P45" s="220">
        <f t="shared" ref="P45:P50" si="103">N45-O45</f>
        <v>0</v>
      </c>
      <c r="Q45" s="220">
        <f>TAB2.1!L48</f>
        <v>0</v>
      </c>
      <c r="R45" s="220">
        <f>'TAB4'!Q57</f>
        <v>0</v>
      </c>
      <c r="S45" s="220">
        <f t="shared" ref="S45:S50" si="104">Q45-R45</f>
        <v>0</v>
      </c>
      <c r="T45" s="220">
        <f>TAB2.1!N48</f>
        <v>0</v>
      </c>
      <c r="U45" s="220">
        <f>'TAB4'!T57</f>
        <v>0</v>
      </c>
      <c r="V45" s="220">
        <f t="shared" ref="V45:V50" si="105">T45-U45</f>
        <v>0</v>
      </c>
      <c r="W45" s="220">
        <f>TAB2.1!P48</f>
        <v>0</v>
      </c>
      <c r="X45" s="220">
        <f>'TAB4'!W57</f>
        <v>0</v>
      </c>
      <c r="Y45" s="220">
        <f t="shared" ref="Y45:Y50" si="106">W45-X45</f>
        <v>0</v>
      </c>
    </row>
    <row r="46" spans="1:25" x14ac:dyDescent="0.3">
      <c r="A46" s="215" t="s">
        <v>74</v>
      </c>
      <c r="B46" s="220">
        <f>SUM(B47:B49)</f>
        <v>0</v>
      </c>
      <c r="C46" s="220">
        <f t="shared" ref="C46" si="107">SUM(C47:C49)</f>
        <v>0</v>
      </c>
      <c r="D46" s="220">
        <f t="shared" ref="D46" si="108">SUM(D47:D49)</f>
        <v>0</v>
      </c>
      <c r="E46" s="220">
        <f t="shared" ref="E46:F46" si="109">SUM(E47:E49)</f>
        <v>0</v>
      </c>
      <c r="F46" s="220">
        <f t="shared" si="109"/>
        <v>0</v>
      </c>
      <c r="G46" s="220">
        <f t="shared" ref="G46" si="110">SUM(G47:G49)</f>
        <v>0</v>
      </c>
      <c r="H46" s="220">
        <f t="shared" ref="H46:I46" si="111">SUM(H47:H49)</f>
        <v>0</v>
      </c>
      <c r="I46" s="220">
        <f t="shared" si="111"/>
        <v>0</v>
      </c>
      <c r="J46" s="220">
        <f t="shared" ref="J46" si="112">SUM(J47:J49)</f>
        <v>0</v>
      </c>
      <c r="K46" s="220">
        <f t="shared" ref="K46:L46" si="113">SUM(K47:K49)</f>
        <v>0</v>
      </c>
      <c r="L46" s="220">
        <f t="shared" si="113"/>
        <v>0</v>
      </c>
      <c r="M46" s="220">
        <f t="shared" ref="M46" si="114">SUM(M47:M49)</f>
        <v>0</v>
      </c>
      <c r="N46" s="220">
        <f t="shared" ref="N46:O46" si="115">SUM(N47:N49)</f>
        <v>0</v>
      </c>
      <c r="O46" s="220">
        <f t="shared" si="115"/>
        <v>0</v>
      </c>
      <c r="P46" s="220">
        <f t="shared" ref="P46" si="116">SUM(P47:P49)</f>
        <v>0</v>
      </c>
      <c r="Q46" s="220">
        <f t="shared" ref="Q46:R46" si="117">SUM(Q47:Q49)</f>
        <v>0</v>
      </c>
      <c r="R46" s="220">
        <f t="shared" si="117"/>
        <v>0</v>
      </c>
      <c r="S46" s="220">
        <f t="shared" ref="S46" si="118">SUM(S47:S49)</f>
        <v>0</v>
      </c>
      <c r="T46" s="220">
        <f t="shared" ref="T46:U46" si="119">SUM(T47:T49)</f>
        <v>0</v>
      </c>
      <c r="U46" s="220">
        <f t="shared" si="119"/>
        <v>0</v>
      </c>
      <c r="V46" s="220">
        <f t="shared" ref="V46" si="120">SUM(V47:V49)</f>
        <v>0</v>
      </c>
      <c r="W46" s="220">
        <f t="shared" ref="W46:X46" si="121">SUM(W47:W49)</f>
        <v>0</v>
      </c>
      <c r="X46" s="220">
        <f t="shared" si="121"/>
        <v>0</v>
      </c>
      <c r="Y46" s="220">
        <f t="shared" ref="Y46" si="122">SUM(Y47:Y49)</f>
        <v>0</v>
      </c>
    </row>
    <row r="47" spans="1:25" x14ac:dyDescent="0.3">
      <c r="A47" s="217" t="s">
        <v>2</v>
      </c>
      <c r="B47" s="220">
        <f>TAB2.1!B50</f>
        <v>0</v>
      </c>
      <c r="C47" s="220">
        <f>'TAB4'!B59</f>
        <v>0</v>
      </c>
      <c r="D47" s="220">
        <f t="shared" si="99"/>
        <v>0</v>
      </c>
      <c r="E47" s="220">
        <f>TAB2.1!D50</f>
        <v>0</v>
      </c>
      <c r="F47" s="220">
        <f>'TAB4'!E59</f>
        <v>0</v>
      </c>
      <c r="G47" s="220">
        <f t="shared" si="100"/>
        <v>0</v>
      </c>
      <c r="H47" s="220">
        <f>TAB2.1!F50</f>
        <v>0</v>
      </c>
      <c r="I47" s="220">
        <f>'TAB4'!H59</f>
        <v>0</v>
      </c>
      <c r="J47" s="220">
        <f t="shared" si="101"/>
        <v>0</v>
      </c>
      <c r="K47" s="220">
        <f>TAB2.1!H50</f>
        <v>0</v>
      </c>
      <c r="L47" s="220">
        <f>'TAB4'!K59</f>
        <v>0</v>
      </c>
      <c r="M47" s="220">
        <f t="shared" si="102"/>
        <v>0</v>
      </c>
      <c r="N47" s="220">
        <f>TAB2.1!J50</f>
        <v>0</v>
      </c>
      <c r="O47" s="220">
        <f>'TAB4'!N59</f>
        <v>0</v>
      </c>
      <c r="P47" s="220">
        <f t="shared" si="103"/>
        <v>0</v>
      </c>
      <c r="Q47" s="220">
        <f>TAB2.1!L50</f>
        <v>0</v>
      </c>
      <c r="R47" s="220">
        <f>'TAB4'!Q59</f>
        <v>0</v>
      </c>
      <c r="S47" s="220">
        <f t="shared" si="104"/>
        <v>0</v>
      </c>
      <c r="T47" s="220">
        <f>TAB2.1!N50</f>
        <v>0</v>
      </c>
      <c r="U47" s="220">
        <f>'TAB4'!T59</f>
        <v>0</v>
      </c>
      <c r="V47" s="220">
        <f t="shared" si="105"/>
        <v>0</v>
      </c>
      <c r="W47" s="220">
        <f>TAB2.1!P50</f>
        <v>0</v>
      </c>
      <c r="X47" s="220">
        <f>'TAB4'!W59</f>
        <v>0</v>
      </c>
      <c r="Y47" s="220">
        <f t="shared" si="106"/>
        <v>0</v>
      </c>
    </row>
    <row r="48" spans="1:25" x14ac:dyDescent="0.3">
      <c r="A48" s="217" t="s">
        <v>6</v>
      </c>
      <c r="B48" s="220">
        <f>TAB2.1!B51</f>
        <v>0</v>
      </c>
      <c r="C48" s="220">
        <f>'TAB4'!B60</f>
        <v>0</v>
      </c>
      <c r="D48" s="220">
        <f t="shared" si="99"/>
        <v>0</v>
      </c>
      <c r="E48" s="220">
        <f>TAB2.1!D51</f>
        <v>0</v>
      </c>
      <c r="F48" s="220">
        <f>'TAB4'!E60</f>
        <v>0</v>
      </c>
      <c r="G48" s="220">
        <f t="shared" si="100"/>
        <v>0</v>
      </c>
      <c r="H48" s="220">
        <f>TAB2.1!F51</f>
        <v>0</v>
      </c>
      <c r="I48" s="220">
        <f>'TAB4'!H60</f>
        <v>0</v>
      </c>
      <c r="J48" s="220">
        <f t="shared" si="101"/>
        <v>0</v>
      </c>
      <c r="K48" s="220">
        <f>TAB2.1!H51</f>
        <v>0</v>
      </c>
      <c r="L48" s="220">
        <f>'TAB4'!K60</f>
        <v>0</v>
      </c>
      <c r="M48" s="220">
        <f t="shared" si="102"/>
        <v>0</v>
      </c>
      <c r="N48" s="220">
        <f>TAB2.1!J51</f>
        <v>0</v>
      </c>
      <c r="O48" s="220">
        <f>'TAB4'!N60</f>
        <v>0</v>
      </c>
      <c r="P48" s="220">
        <f t="shared" si="103"/>
        <v>0</v>
      </c>
      <c r="Q48" s="220">
        <f>TAB2.1!L51</f>
        <v>0</v>
      </c>
      <c r="R48" s="220">
        <f>'TAB4'!Q60</f>
        <v>0</v>
      </c>
      <c r="S48" s="220">
        <f t="shared" si="104"/>
        <v>0</v>
      </c>
      <c r="T48" s="220">
        <f>TAB2.1!N51</f>
        <v>0</v>
      </c>
      <c r="U48" s="220">
        <f>'TAB4'!T60</f>
        <v>0</v>
      </c>
      <c r="V48" s="220">
        <f t="shared" si="105"/>
        <v>0</v>
      </c>
      <c r="W48" s="220">
        <f>TAB2.1!P51</f>
        <v>0</v>
      </c>
      <c r="X48" s="220">
        <f>'TAB4'!W60</f>
        <v>0</v>
      </c>
      <c r="Y48" s="220">
        <f t="shared" si="106"/>
        <v>0</v>
      </c>
    </row>
    <row r="49" spans="1:25" x14ac:dyDescent="0.3">
      <c r="A49" s="217" t="s">
        <v>15</v>
      </c>
      <c r="B49" s="220">
        <f>TAB2.1!B52</f>
        <v>0</v>
      </c>
      <c r="C49" s="220">
        <f>'TAB4'!B61</f>
        <v>0</v>
      </c>
      <c r="D49" s="220">
        <f t="shared" si="99"/>
        <v>0</v>
      </c>
      <c r="E49" s="220">
        <f>TAB2.1!D52</f>
        <v>0</v>
      </c>
      <c r="F49" s="220">
        <f>'TAB4'!E61</f>
        <v>0</v>
      </c>
      <c r="G49" s="220">
        <f t="shared" si="100"/>
        <v>0</v>
      </c>
      <c r="H49" s="220">
        <f>TAB2.1!F52</f>
        <v>0</v>
      </c>
      <c r="I49" s="220">
        <f>'TAB4'!H61</f>
        <v>0</v>
      </c>
      <c r="J49" s="220">
        <f t="shared" si="101"/>
        <v>0</v>
      </c>
      <c r="K49" s="220">
        <f>TAB2.1!H52</f>
        <v>0</v>
      </c>
      <c r="L49" s="220">
        <f>'TAB4'!K61</f>
        <v>0</v>
      </c>
      <c r="M49" s="220">
        <f t="shared" si="102"/>
        <v>0</v>
      </c>
      <c r="N49" s="220">
        <f>TAB2.1!J52</f>
        <v>0</v>
      </c>
      <c r="O49" s="220">
        <f>'TAB4'!N61</f>
        <v>0</v>
      </c>
      <c r="P49" s="220">
        <f t="shared" si="103"/>
        <v>0</v>
      </c>
      <c r="Q49" s="220">
        <f>TAB2.1!L52</f>
        <v>0</v>
      </c>
      <c r="R49" s="220">
        <f>'TAB4'!Q61</f>
        <v>0</v>
      </c>
      <c r="S49" s="220">
        <f t="shared" si="104"/>
        <v>0</v>
      </c>
      <c r="T49" s="220">
        <f>TAB2.1!N52</f>
        <v>0</v>
      </c>
      <c r="U49" s="220">
        <f>'TAB4'!T61</f>
        <v>0</v>
      </c>
      <c r="V49" s="220">
        <f t="shared" si="105"/>
        <v>0</v>
      </c>
      <c r="W49" s="220">
        <f>TAB2.1!P52</f>
        <v>0</v>
      </c>
      <c r="X49" s="220">
        <f>'TAB4'!W61</f>
        <v>0</v>
      </c>
      <c r="Y49" s="220">
        <f t="shared" si="106"/>
        <v>0</v>
      </c>
    </row>
    <row r="50" spans="1:25" x14ac:dyDescent="0.3">
      <c r="A50" s="215" t="s">
        <v>161</v>
      </c>
      <c r="B50" s="220">
        <f>TAB2.1!B53</f>
        <v>0</v>
      </c>
      <c r="C50" s="220">
        <f>'TAB4'!B62</f>
        <v>0</v>
      </c>
      <c r="D50" s="220">
        <f t="shared" si="99"/>
        <v>0</v>
      </c>
      <c r="E50" s="220">
        <f>TAB2.1!D53</f>
        <v>0</v>
      </c>
      <c r="F50" s="220">
        <f>'TAB4'!E62</f>
        <v>0</v>
      </c>
      <c r="G50" s="220">
        <f t="shared" si="100"/>
        <v>0</v>
      </c>
      <c r="H50" s="220">
        <f>TAB2.1!F53</f>
        <v>0</v>
      </c>
      <c r="I50" s="220">
        <f>'TAB4'!H62</f>
        <v>0</v>
      </c>
      <c r="J50" s="220">
        <f t="shared" si="101"/>
        <v>0</v>
      </c>
      <c r="K50" s="220">
        <f>TAB2.1!H53</f>
        <v>0</v>
      </c>
      <c r="L50" s="220">
        <f>'TAB4'!K62</f>
        <v>0</v>
      </c>
      <c r="M50" s="220">
        <f t="shared" si="102"/>
        <v>0</v>
      </c>
      <c r="N50" s="220">
        <f>TAB2.1!J53</f>
        <v>0</v>
      </c>
      <c r="O50" s="220">
        <f>'TAB4'!N62</f>
        <v>0</v>
      </c>
      <c r="P50" s="220">
        <f t="shared" si="103"/>
        <v>0</v>
      </c>
      <c r="Q50" s="220">
        <f>TAB2.1!L53</f>
        <v>0</v>
      </c>
      <c r="R50" s="220">
        <f>'TAB4'!Q62</f>
        <v>0</v>
      </c>
      <c r="S50" s="220">
        <f t="shared" si="104"/>
        <v>0</v>
      </c>
      <c r="T50" s="220">
        <f>TAB2.1!N53</f>
        <v>0</v>
      </c>
      <c r="U50" s="220">
        <f>'TAB4'!T62</f>
        <v>0</v>
      </c>
      <c r="V50" s="220">
        <f t="shared" si="105"/>
        <v>0</v>
      </c>
      <c r="W50" s="220">
        <f>TAB2.1!P53</f>
        <v>0</v>
      </c>
      <c r="X50" s="220">
        <f>'TAB4'!W62</f>
        <v>0</v>
      </c>
      <c r="Y50" s="220">
        <f t="shared" si="106"/>
        <v>0</v>
      </c>
    </row>
    <row r="51" spans="1:25" x14ac:dyDescent="0.3">
      <c r="A51" s="53" t="s">
        <v>7</v>
      </c>
      <c r="B51" s="11">
        <f>SUM(B44:B46,B50)</f>
        <v>0</v>
      </c>
      <c r="C51" s="11">
        <f t="shared" ref="C51" si="123">SUM(C44:C46,C50)</f>
        <v>0</v>
      </c>
      <c r="D51" s="11">
        <f t="shared" ref="D51" si="124">SUM(D44:D46,D50)</f>
        <v>0</v>
      </c>
      <c r="E51" s="11">
        <f>SUM(E44:E46,E50)</f>
        <v>0</v>
      </c>
      <c r="F51" s="11">
        <f t="shared" ref="F51" si="125">SUM(F44:F46,F50)</f>
        <v>0</v>
      </c>
      <c r="G51" s="11">
        <f t="shared" ref="G51" si="126">SUM(G44:G46,G50)</f>
        <v>0</v>
      </c>
      <c r="H51" s="11">
        <f>SUM(H44:H46,H50)</f>
        <v>0</v>
      </c>
      <c r="I51" s="11">
        <f t="shared" ref="I51" si="127">SUM(I44:I46,I50)</f>
        <v>0</v>
      </c>
      <c r="J51" s="11">
        <f t="shared" ref="J51" si="128">SUM(J44:J46,J50)</f>
        <v>0</v>
      </c>
      <c r="K51" s="11">
        <f>SUM(K44:K46,K50)</f>
        <v>0</v>
      </c>
      <c r="L51" s="11">
        <f t="shared" ref="L51" si="129">SUM(L44:L46,L50)</f>
        <v>0</v>
      </c>
      <c r="M51" s="11">
        <f t="shared" ref="M51" si="130">SUM(M44:M46,M50)</f>
        <v>0</v>
      </c>
      <c r="N51" s="11">
        <f>SUM(N44:N46,N50)</f>
        <v>0</v>
      </c>
      <c r="O51" s="11">
        <f t="shared" ref="O51" si="131">SUM(O44:O46,O50)</f>
        <v>0</v>
      </c>
      <c r="P51" s="11">
        <f t="shared" ref="P51" si="132">SUM(P44:P46,P50)</f>
        <v>0</v>
      </c>
      <c r="Q51" s="11">
        <f>SUM(Q44:Q46,Q50)</f>
        <v>0</v>
      </c>
      <c r="R51" s="11">
        <f t="shared" ref="R51" si="133">SUM(R44:R46,R50)</f>
        <v>0</v>
      </c>
      <c r="S51" s="11">
        <f t="shared" ref="S51" si="134">SUM(S44:S46,S50)</f>
        <v>0</v>
      </c>
      <c r="T51" s="11">
        <f>SUM(T44:T46,T50)</f>
        <v>0</v>
      </c>
      <c r="U51" s="11">
        <f t="shared" ref="U51" si="135">SUM(U44:U46,U50)</f>
        <v>0</v>
      </c>
      <c r="V51" s="11">
        <f t="shared" ref="V51" si="136">SUM(V44:V46,V50)</f>
        <v>0</v>
      </c>
      <c r="W51" s="11">
        <f>SUM(W44:W46,W50)</f>
        <v>0</v>
      </c>
      <c r="X51" s="11">
        <f t="shared" ref="X51" si="137">SUM(X44:X46,X50)</f>
        <v>0</v>
      </c>
      <c r="Y51" s="11">
        <f t="shared" ref="Y51" si="138">SUM(Y44:Y46,Y50)</f>
        <v>0</v>
      </c>
    </row>
    <row r="53" spans="1:25" ht="21" x14ac:dyDescent="0.35">
      <c r="A53" s="321" t="s">
        <v>11</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3"/>
    </row>
    <row r="54" spans="1:25" x14ac:dyDescent="0.3">
      <c r="A54" s="370" t="s">
        <v>0</v>
      </c>
      <c r="B54" s="331" t="s">
        <v>7</v>
      </c>
      <c r="C54" s="369"/>
      <c r="D54" s="332"/>
      <c r="E54" s="331" t="s">
        <v>50</v>
      </c>
      <c r="F54" s="369"/>
      <c r="G54" s="332"/>
      <c r="H54" s="331" t="s">
        <v>51</v>
      </c>
      <c r="I54" s="369"/>
      <c r="J54" s="332"/>
      <c r="K54" s="331" t="s">
        <v>52</v>
      </c>
      <c r="L54" s="369"/>
      <c r="M54" s="332"/>
      <c r="N54" s="331" t="s">
        <v>53</v>
      </c>
      <c r="O54" s="369"/>
      <c r="P54" s="332"/>
      <c r="Q54" s="331" t="s">
        <v>54</v>
      </c>
      <c r="R54" s="369"/>
      <c r="S54" s="332"/>
      <c r="T54" s="331" t="s">
        <v>55</v>
      </c>
      <c r="U54" s="369"/>
      <c r="V54" s="332"/>
      <c r="W54" s="331" t="s">
        <v>59</v>
      </c>
      <c r="X54" s="369"/>
      <c r="Y54" s="332"/>
    </row>
    <row r="55" spans="1:25" x14ac:dyDescent="0.3">
      <c r="A55" s="371"/>
      <c r="B55" s="235" t="s">
        <v>19</v>
      </c>
      <c r="C55" s="235" t="s">
        <v>20</v>
      </c>
      <c r="D55" s="235" t="s">
        <v>21</v>
      </c>
      <c r="E55" s="235" t="s">
        <v>19</v>
      </c>
      <c r="F55" s="235" t="s">
        <v>20</v>
      </c>
      <c r="G55" s="235" t="s">
        <v>21</v>
      </c>
      <c r="H55" s="235" t="s">
        <v>19</v>
      </c>
      <c r="I55" s="235" t="s">
        <v>20</v>
      </c>
      <c r="J55" s="235" t="s">
        <v>21</v>
      </c>
      <c r="K55" s="235" t="s">
        <v>19</v>
      </c>
      <c r="L55" s="235" t="s">
        <v>20</v>
      </c>
      <c r="M55" s="235" t="s">
        <v>21</v>
      </c>
      <c r="N55" s="235" t="s">
        <v>19</v>
      </c>
      <c r="O55" s="235" t="s">
        <v>20</v>
      </c>
      <c r="P55" s="235" t="s">
        <v>21</v>
      </c>
      <c r="Q55" s="235" t="s">
        <v>19</v>
      </c>
      <c r="R55" s="235" t="s">
        <v>20</v>
      </c>
      <c r="S55" s="235" t="s">
        <v>21</v>
      </c>
      <c r="T55" s="235" t="s">
        <v>19</v>
      </c>
      <c r="U55" s="235" t="s">
        <v>20</v>
      </c>
      <c r="V55" s="235" t="s">
        <v>21</v>
      </c>
      <c r="W55" s="235" t="s">
        <v>19</v>
      </c>
      <c r="X55" s="235" t="s">
        <v>20</v>
      </c>
      <c r="Y55" s="235" t="s">
        <v>21</v>
      </c>
    </row>
    <row r="56" spans="1:25" x14ac:dyDescent="0.3">
      <c r="A56" s="215" t="s">
        <v>5</v>
      </c>
      <c r="B56" s="220">
        <f>TAB2.1!B60</f>
        <v>0</v>
      </c>
      <c r="C56" s="220">
        <f>'TAB4'!B68</f>
        <v>0</v>
      </c>
      <c r="D56" s="220">
        <f>B56-C56</f>
        <v>0</v>
      </c>
      <c r="E56" s="220">
        <f>TAB2.1!D60</f>
        <v>0</v>
      </c>
      <c r="F56" s="220">
        <f>'TAB4'!E68</f>
        <v>0</v>
      </c>
      <c r="G56" s="220">
        <f>E56-F56</f>
        <v>0</v>
      </c>
      <c r="H56" s="220">
        <f>TAB2.1!F60</f>
        <v>0</v>
      </c>
      <c r="I56" s="220">
        <f>'TAB4'!H68</f>
        <v>0</v>
      </c>
      <c r="J56" s="220">
        <f>H56-I56</f>
        <v>0</v>
      </c>
      <c r="K56" s="220">
        <f>TAB2.1!H60</f>
        <v>0</v>
      </c>
      <c r="L56" s="220">
        <f>'TAB4'!K68</f>
        <v>0</v>
      </c>
      <c r="M56" s="220">
        <f>K56-L56</f>
        <v>0</v>
      </c>
      <c r="N56" s="220">
        <f>TAB2.1!J60</f>
        <v>0</v>
      </c>
      <c r="O56" s="220">
        <f>'TAB4'!N68</f>
        <v>0</v>
      </c>
      <c r="P56" s="220">
        <f>N56-O56</f>
        <v>0</v>
      </c>
      <c r="Q56" s="220">
        <f>TAB2.1!L60</f>
        <v>0</v>
      </c>
      <c r="R56" s="220">
        <f>'TAB4'!Q68</f>
        <v>0</v>
      </c>
      <c r="S56" s="220">
        <f>Q56-R56</f>
        <v>0</v>
      </c>
      <c r="T56" s="220">
        <f>TAB2.1!N60</f>
        <v>0</v>
      </c>
      <c r="U56" s="220">
        <f>'TAB4'!T68</f>
        <v>0</v>
      </c>
      <c r="V56" s="220">
        <f>T56-U56</f>
        <v>0</v>
      </c>
      <c r="W56" s="220">
        <f>TAB2.1!P60</f>
        <v>0</v>
      </c>
      <c r="X56" s="220">
        <f>'TAB4'!W68</f>
        <v>0</v>
      </c>
      <c r="Y56" s="220">
        <f>W56-X56</f>
        <v>0</v>
      </c>
    </row>
    <row r="57" spans="1:25" x14ac:dyDescent="0.3">
      <c r="A57" s="215" t="s">
        <v>160</v>
      </c>
      <c r="B57" s="220">
        <f>TAB2.1!B61</f>
        <v>0</v>
      </c>
      <c r="C57" s="220">
        <f>'TAB4'!B72</f>
        <v>0</v>
      </c>
      <c r="D57" s="220">
        <f t="shared" ref="D57:D62" si="139">B57-C57</f>
        <v>0</v>
      </c>
      <c r="E57" s="220">
        <f>TAB2.1!D61</f>
        <v>0</v>
      </c>
      <c r="F57" s="220">
        <f>'TAB4'!E72</f>
        <v>0</v>
      </c>
      <c r="G57" s="220">
        <f t="shared" ref="G57:G62" si="140">E57-F57</f>
        <v>0</v>
      </c>
      <c r="H57" s="220">
        <f>TAB2.1!F61</f>
        <v>0</v>
      </c>
      <c r="I57" s="220">
        <f>'TAB4'!H72</f>
        <v>0</v>
      </c>
      <c r="J57" s="220">
        <f t="shared" ref="J57:J62" si="141">H57-I57</f>
        <v>0</v>
      </c>
      <c r="K57" s="220">
        <f>TAB2.1!H61</f>
        <v>0</v>
      </c>
      <c r="L57" s="220">
        <f>'TAB4'!K72</f>
        <v>0</v>
      </c>
      <c r="M57" s="220">
        <f t="shared" ref="M57:M62" si="142">K57-L57</f>
        <v>0</v>
      </c>
      <c r="N57" s="220">
        <f>TAB2.1!J61</f>
        <v>0</v>
      </c>
      <c r="O57" s="220">
        <f>'TAB4'!N72</f>
        <v>0</v>
      </c>
      <c r="P57" s="220">
        <f t="shared" ref="P57:P62" si="143">N57-O57</f>
        <v>0</v>
      </c>
      <c r="Q57" s="220">
        <f>TAB2.1!L61</f>
        <v>0</v>
      </c>
      <c r="R57" s="220">
        <f>'TAB4'!Q72</f>
        <v>0</v>
      </c>
      <c r="S57" s="220">
        <f t="shared" ref="S57:S62" si="144">Q57-R57</f>
        <v>0</v>
      </c>
      <c r="T57" s="220">
        <f>TAB2.1!N61</f>
        <v>0</v>
      </c>
      <c r="U57" s="220">
        <f>'TAB4'!T72</f>
        <v>0</v>
      </c>
      <c r="V57" s="220">
        <f t="shared" ref="V57:V62" si="145">T57-U57</f>
        <v>0</v>
      </c>
      <c r="W57" s="220">
        <f>TAB2.1!P61</f>
        <v>0</v>
      </c>
      <c r="X57" s="220">
        <f>'TAB4'!W72</f>
        <v>0</v>
      </c>
      <c r="Y57" s="220">
        <f t="shared" ref="Y57:Y62" si="146">W57-X57</f>
        <v>0</v>
      </c>
    </row>
    <row r="58" spans="1:25" x14ac:dyDescent="0.3">
      <c r="A58" s="215" t="s">
        <v>74</v>
      </c>
      <c r="B58" s="220">
        <f>SUM(B59:B61)</f>
        <v>0</v>
      </c>
      <c r="C58" s="220">
        <f t="shared" ref="C58" si="147">SUM(C59:C61)</f>
        <v>0</v>
      </c>
      <c r="D58" s="220">
        <f t="shared" ref="D58" si="148">SUM(D59:D61)</f>
        <v>0</v>
      </c>
      <c r="E58" s="220">
        <f t="shared" ref="E58:F58" si="149">SUM(E59:E61)</f>
        <v>0</v>
      </c>
      <c r="F58" s="220">
        <f t="shared" si="149"/>
        <v>0</v>
      </c>
      <c r="G58" s="220">
        <f t="shared" ref="G58" si="150">SUM(G59:G61)</f>
        <v>0</v>
      </c>
      <c r="H58" s="220">
        <f t="shared" ref="H58:I58" si="151">SUM(H59:H61)</f>
        <v>0</v>
      </c>
      <c r="I58" s="220">
        <f t="shared" si="151"/>
        <v>0</v>
      </c>
      <c r="J58" s="220">
        <f t="shared" ref="J58" si="152">SUM(J59:J61)</f>
        <v>0</v>
      </c>
      <c r="K58" s="220">
        <f t="shared" ref="K58:L58" si="153">SUM(K59:K61)</f>
        <v>0</v>
      </c>
      <c r="L58" s="220">
        <f t="shared" si="153"/>
        <v>0</v>
      </c>
      <c r="M58" s="220">
        <f t="shared" ref="M58" si="154">SUM(M59:M61)</f>
        <v>0</v>
      </c>
      <c r="N58" s="220">
        <f t="shared" ref="N58:O58" si="155">SUM(N59:N61)</f>
        <v>0</v>
      </c>
      <c r="O58" s="220">
        <f t="shared" si="155"/>
        <v>0</v>
      </c>
      <c r="P58" s="220">
        <f t="shared" ref="P58" si="156">SUM(P59:P61)</f>
        <v>0</v>
      </c>
      <c r="Q58" s="220">
        <f t="shared" ref="Q58:R58" si="157">SUM(Q59:Q61)</f>
        <v>0</v>
      </c>
      <c r="R58" s="220">
        <f t="shared" si="157"/>
        <v>0</v>
      </c>
      <c r="S58" s="220">
        <f t="shared" ref="S58" si="158">SUM(S59:S61)</f>
        <v>0</v>
      </c>
      <c r="T58" s="220">
        <f t="shared" ref="T58:U58" si="159">SUM(T59:T61)</f>
        <v>0</v>
      </c>
      <c r="U58" s="220">
        <f t="shared" si="159"/>
        <v>0</v>
      </c>
      <c r="V58" s="220">
        <f t="shared" ref="V58" si="160">SUM(V59:V61)</f>
        <v>0</v>
      </c>
      <c r="W58" s="220">
        <f t="shared" ref="W58:X58" si="161">SUM(W59:W61)</f>
        <v>0</v>
      </c>
      <c r="X58" s="220">
        <f t="shared" si="161"/>
        <v>0</v>
      </c>
      <c r="Y58" s="220">
        <f t="shared" ref="Y58" si="162">SUM(Y59:Y61)</f>
        <v>0</v>
      </c>
    </row>
    <row r="59" spans="1:25" x14ac:dyDescent="0.3">
      <c r="A59" s="217" t="s">
        <v>2</v>
      </c>
      <c r="B59" s="220">
        <f>TAB2.1!B63</f>
        <v>0</v>
      </c>
      <c r="C59" s="220">
        <f>'TAB4'!B74</f>
        <v>0</v>
      </c>
      <c r="D59" s="220">
        <f t="shared" si="139"/>
        <v>0</v>
      </c>
      <c r="E59" s="220">
        <f>TAB2.1!D63</f>
        <v>0</v>
      </c>
      <c r="F59" s="220">
        <f>'TAB4'!E74</f>
        <v>0</v>
      </c>
      <c r="G59" s="220">
        <f t="shared" si="140"/>
        <v>0</v>
      </c>
      <c r="H59" s="220">
        <f>TAB2.1!F63</f>
        <v>0</v>
      </c>
      <c r="I59" s="220">
        <f>'TAB4'!H74</f>
        <v>0</v>
      </c>
      <c r="J59" s="220">
        <f t="shared" si="141"/>
        <v>0</v>
      </c>
      <c r="K59" s="220">
        <f>TAB2.1!H63</f>
        <v>0</v>
      </c>
      <c r="L59" s="220">
        <f>'TAB4'!K74</f>
        <v>0</v>
      </c>
      <c r="M59" s="220">
        <f t="shared" si="142"/>
        <v>0</v>
      </c>
      <c r="N59" s="220">
        <f>TAB2.1!J63</f>
        <v>0</v>
      </c>
      <c r="O59" s="220">
        <f>'TAB4'!N74</f>
        <v>0</v>
      </c>
      <c r="P59" s="220">
        <f t="shared" si="143"/>
        <v>0</v>
      </c>
      <c r="Q59" s="220">
        <f>TAB2.1!L63</f>
        <v>0</v>
      </c>
      <c r="R59" s="220">
        <f>'TAB4'!Q74</f>
        <v>0</v>
      </c>
      <c r="S59" s="220">
        <f t="shared" si="144"/>
        <v>0</v>
      </c>
      <c r="T59" s="220">
        <f>TAB2.1!N63</f>
        <v>0</v>
      </c>
      <c r="U59" s="220">
        <f>'TAB4'!T74</f>
        <v>0</v>
      </c>
      <c r="V59" s="220">
        <f t="shared" si="145"/>
        <v>0</v>
      </c>
      <c r="W59" s="220">
        <f>TAB2.1!P63</f>
        <v>0</v>
      </c>
      <c r="X59" s="220">
        <f>'TAB4'!W74</f>
        <v>0</v>
      </c>
      <c r="Y59" s="220">
        <f t="shared" si="146"/>
        <v>0</v>
      </c>
    </row>
    <row r="60" spans="1:25" x14ac:dyDescent="0.3">
      <c r="A60" s="217" t="s">
        <v>6</v>
      </c>
      <c r="B60" s="220">
        <f>TAB2.1!B64</f>
        <v>0</v>
      </c>
      <c r="C60" s="220">
        <f>'TAB4'!B75</f>
        <v>0</v>
      </c>
      <c r="D60" s="220">
        <f t="shared" si="139"/>
        <v>0</v>
      </c>
      <c r="E60" s="220">
        <f>TAB2.1!D64</f>
        <v>0</v>
      </c>
      <c r="F60" s="220">
        <f>'TAB4'!E75</f>
        <v>0</v>
      </c>
      <c r="G60" s="220">
        <f t="shared" si="140"/>
        <v>0</v>
      </c>
      <c r="H60" s="220">
        <f>TAB2.1!F64</f>
        <v>0</v>
      </c>
      <c r="I60" s="220">
        <f>'TAB4'!H75</f>
        <v>0</v>
      </c>
      <c r="J60" s="220">
        <f t="shared" si="141"/>
        <v>0</v>
      </c>
      <c r="K60" s="220">
        <f>TAB2.1!H64</f>
        <v>0</v>
      </c>
      <c r="L60" s="220">
        <f>'TAB4'!K75</f>
        <v>0</v>
      </c>
      <c r="M60" s="220">
        <f t="shared" si="142"/>
        <v>0</v>
      </c>
      <c r="N60" s="220">
        <f>TAB2.1!J64</f>
        <v>0</v>
      </c>
      <c r="O60" s="220">
        <f>'TAB4'!N75</f>
        <v>0</v>
      </c>
      <c r="P60" s="220">
        <f t="shared" si="143"/>
        <v>0</v>
      </c>
      <c r="Q60" s="220">
        <f>TAB2.1!L64</f>
        <v>0</v>
      </c>
      <c r="R60" s="220">
        <f>'TAB4'!Q75</f>
        <v>0</v>
      </c>
      <c r="S60" s="220">
        <f t="shared" si="144"/>
        <v>0</v>
      </c>
      <c r="T60" s="220">
        <f>TAB2.1!N64</f>
        <v>0</v>
      </c>
      <c r="U60" s="220">
        <f>'TAB4'!T75</f>
        <v>0</v>
      </c>
      <c r="V60" s="220">
        <f t="shared" si="145"/>
        <v>0</v>
      </c>
      <c r="W60" s="220">
        <f>TAB2.1!P64</f>
        <v>0</v>
      </c>
      <c r="X60" s="220">
        <f>'TAB4'!W75</f>
        <v>0</v>
      </c>
      <c r="Y60" s="220">
        <f t="shared" si="146"/>
        <v>0</v>
      </c>
    </row>
    <row r="61" spans="1:25" x14ac:dyDescent="0.3">
      <c r="A61" s="217" t="s">
        <v>15</v>
      </c>
      <c r="B61" s="220">
        <f>TAB2.1!B65</f>
        <v>0</v>
      </c>
      <c r="C61" s="220">
        <f>'TAB4'!B76</f>
        <v>0</v>
      </c>
      <c r="D61" s="220">
        <f t="shared" si="139"/>
        <v>0</v>
      </c>
      <c r="E61" s="220">
        <f>TAB2.1!D65</f>
        <v>0</v>
      </c>
      <c r="F61" s="220">
        <f>'TAB4'!E76</f>
        <v>0</v>
      </c>
      <c r="G61" s="220">
        <f t="shared" si="140"/>
        <v>0</v>
      </c>
      <c r="H61" s="220">
        <f>TAB2.1!F65</f>
        <v>0</v>
      </c>
      <c r="I61" s="220">
        <f>'TAB4'!H76</f>
        <v>0</v>
      </c>
      <c r="J61" s="220">
        <f t="shared" si="141"/>
        <v>0</v>
      </c>
      <c r="K61" s="220">
        <f>TAB2.1!H65</f>
        <v>0</v>
      </c>
      <c r="L61" s="220">
        <f>'TAB4'!K76</f>
        <v>0</v>
      </c>
      <c r="M61" s="220">
        <f t="shared" si="142"/>
        <v>0</v>
      </c>
      <c r="N61" s="220">
        <f>TAB2.1!J65</f>
        <v>0</v>
      </c>
      <c r="O61" s="220">
        <f>'TAB4'!N76</f>
        <v>0</v>
      </c>
      <c r="P61" s="220">
        <f t="shared" si="143"/>
        <v>0</v>
      </c>
      <c r="Q61" s="220">
        <f>TAB2.1!L65</f>
        <v>0</v>
      </c>
      <c r="R61" s="220">
        <f>'TAB4'!Q76</f>
        <v>0</v>
      </c>
      <c r="S61" s="220">
        <f t="shared" si="144"/>
        <v>0</v>
      </c>
      <c r="T61" s="220">
        <f>TAB2.1!N65</f>
        <v>0</v>
      </c>
      <c r="U61" s="220">
        <f>'TAB4'!T76</f>
        <v>0</v>
      </c>
      <c r="V61" s="220">
        <f t="shared" si="145"/>
        <v>0</v>
      </c>
      <c r="W61" s="220">
        <f>TAB2.1!P65</f>
        <v>0</v>
      </c>
      <c r="X61" s="220">
        <f>'TAB4'!W76</f>
        <v>0</v>
      </c>
      <c r="Y61" s="220">
        <f t="shared" si="146"/>
        <v>0</v>
      </c>
    </row>
    <row r="62" spans="1:25" x14ac:dyDescent="0.3">
      <c r="A62" s="215" t="s">
        <v>161</v>
      </c>
      <c r="B62" s="220">
        <f>TAB2.1!B66</f>
        <v>0</v>
      </c>
      <c r="C62" s="220">
        <f>'TAB4'!B77</f>
        <v>0</v>
      </c>
      <c r="D62" s="220">
        <f t="shared" si="139"/>
        <v>0</v>
      </c>
      <c r="E62" s="220">
        <f>TAB2.1!D66</f>
        <v>0</v>
      </c>
      <c r="F62" s="220">
        <f>'TAB4'!E77</f>
        <v>0</v>
      </c>
      <c r="G62" s="220">
        <f t="shared" si="140"/>
        <v>0</v>
      </c>
      <c r="H62" s="220">
        <f>TAB2.1!F66</f>
        <v>0</v>
      </c>
      <c r="I62" s="220">
        <f>'TAB4'!H77</f>
        <v>0</v>
      </c>
      <c r="J62" s="220">
        <f t="shared" si="141"/>
        <v>0</v>
      </c>
      <c r="K62" s="220">
        <f>TAB2.1!H66</f>
        <v>0</v>
      </c>
      <c r="L62" s="220">
        <f>'TAB4'!K77</f>
        <v>0</v>
      </c>
      <c r="M62" s="220">
        <f t="shared" si="142"/>
        <v>0</v>
      </c>
      <c r="N62" s="220">
        <f>TAB2.1!J66</f>
        <v>0</v>
      </c>
      <c r="O62" s="220">
        <f>'TAB4'!N77</f>
        <v>0</v>
      </c>
      <c r="P62" s="220">
        <f t="shared" si="143"/>
        <v>0</v>
      </c>
      <c r="Q62" s="220">
        <f>TAB2.1!L66</f>
        <v>0</v>
      </c>
      <c r="R62" s="220">
        <f>'TAB4'!Q77</f>
        <v>0</v>
      </c>
      <c r="S62" s="220">
        <f t="shared" si="144"/>
        <v>0</v>
      </c>
      <c r="T62" s="220">
        <f>TAB2.1!N66</f>
        <v>0</v>
      </c>
      <c r="U62" s="220">
        <f>'TAB4'!T77</f>
        <v>0</v>
      </c>
      <c r="V62" s="220">
        <f t="shared" si="145"/>
        <v>0</v>
      </c>
      <c r="W62" s="220">
        <f>TAB2.1!P66</f>
        <v>0</v>
      </c>
      <c r="X62" s="220">
        <f>'TAB4'!W77</f>
        <v>0</v>
      </c>
      <c r="Y62" s="220">
        <f t="shared" si="146"/>
        <v>0</v>
      </c>
    </row>
    <row r="63" spans="1:25" x14ac:dyDescent="0.3">
      <c r="A63" s="53" t="s">
        <v>7</v>
      </c>
      <c r="B63" s="11">
        <f>SUM(B56:B58,B62)</f>
        <v>0</v>
      </c>
      <c r="C63" s="11">
        <f t="shared" ref="C63" si="163">SUM(C56:C58,C62)</f>
        <v>0</v>
      </c>
      <c r="D63" s="11">
        <f t="shared" ref="D63" si="164">SUM(D56:D58,D62)</f>
        <v>0</v>
      </c>
      <c r="E63" s="11">
        <f>SUM(E56:E58,E62)</f>
        <v>0</v>
      </c>
      <c r="F63" s="11">
        <f t="shared" ref="F63" si="165">SUM(F56:F58,F62)</f>
        <v>0</v>
      </c>
      <c r="G63" s="11">
        <f t="shared" ref="G63" si="166">SUM(G56:G58,G62)</f>
        <v>0</v>
      </c>
      <c r="H63" s="11">
        <f>SUM(H56:H58,H62)</f>
        <v>0</v>
      </c>
      <c r="I63" s="11">
        <f t="shared" ref="I63" si="167">SUM(I56:I58,I62)</f>
        <v>0</v>
      </c>
      <c r="J63" s="11">
        <f t="shared" ref="J63" si="168">SUM(J56:J58,J62)</f>
        <v>0</v>
      </c>
      <c r="K63" s="11">
        <f>SUM(K56:K58,K62)</f>
        <v>0</v>
      </c>
      <c r="L63" s="11">
        <f t="shared" ref="L63" si="169">SUM(L56:L58,L62)</f>
        <v>0</v>
      </c>
      <c r="M63" s="11">
        <f t="shared" ref="M63" si="170">SUM(M56:M58,M62)</f>
        <v>0</v>
      </c>
      <c r="N63" s="11">
        <f>SUM(N56:N58,N62)</f>
        <v>0</v>
      </c>
      <c r="O63" s="11">
        <f t="shared" ref="O63" si="171">SUM(O56:O58,O62)</f>
        <v>0</v>
      </c>
      <c r="P63" s="11">
        <f t="shared" ref="P63" si="172">SUM(P56:P58,P62)</f>
        <v>0</v>
      </c>
      <c r="Q63" s="11">
        <f>SUM(Q56:Q58,Q62)</f>
        <v>0</v>
      </c>
      <c r="R63" s="11">
        <f t="shared" ref="R63" si="173">SUM(R56:R58,R62)</f>
        <v>0</v>
      </c>
      <c r="S63" s="11">
        <f t="shared" ref="S63" si="174">SUM(S56:S58,S62)</f>
        <v>0</v>
      </c>
      <c r="T63" s="11">
        <f>SUM(T56:T58,T62)</f>
        <v>0</v>
      </c>
      <c r="U63" s="11">
        <f t="shared" ref="U63" si="175">SUM(U56:U58,U62)</f>
        <v>0</v>
      </c>
      <c r="V63" s="11">
        <f t="shared" ref="V63" si="176">SUM(V56:V58,V62)</f>
        <v>0</v>
      </c>
      <c r="W63" s="11">
        <f>SUM(W56:W58,W62)</f>
        <v>0</v>
      </c>
      <c r="X63" s="11">
        <f t="shared" ref="X63" si="177">SUM(X56:X58,X62)</f>
        <v>0</v>
      </c>
      <c r="Y63" s="11">
        <f t="shared" ref="Y63" si="178">SUM(Y56:Y58,Y62)</f>
        <v>0</v>
      </c>
    </row>
  </sheetData>
  <mergeCells count="50">
    <mergeCell ref="K54:M54"/>
    <mergeCell ref="N54:P54"/>
    <mergeCell ref="Q54:S54"/>
    <mergeCell ref="E6:G6"/>
    <mergeCell ref="H6:J6"/>
    <mergeCell ref="K6:M6"/>
    <mergeCell ref="A17:Y17"/>
    <mergeCell ref="N18:P18"/>
    <mergeCell ref="Q18:S18"/>
    <mergeCell ref="T18:V18"/>
    <mergeCell ref="W18:Y18"/>
    <mergeCell ref="A29:Y29"/>
    <mergeCell ref="A18:A19"/>
    <mergeCell ref="B18:D18"/>
    <mergeCell ref="E18:G18"/>
    <mergeCell ref="H18:J18"/>
    <mergeCell ref="A5:Y5"/>
    <mergeCell ref="A6:A7"/>
    <mergeCell ref="B6:D6"/>
    <mergeCell ref="N6:P6"/>
    <mergeCell ref="Q6:S6"/>
    <mergeCell ref="T6:V6"/>
    <mergeCell ref="W6:Y6"/>
    <mergeCell ref="K18:M18"/>
    <mergeCell ref="N30:P30"/>
    <mergeCell ref="Q30:S30"/>
    <mergeCell ref="T30:V30"/>
    <mergeCell ref="W30:Y30"/>
    <mergeCell ref="A41:Y41"/>
    <mergeCell ref="A30:A31"/>
    <mergeCell ref="B30:D30"/>
    <mergeCell ref="E30:G30"/>
    <mergeCell ref="H30:J30"/>
    <mergeCell ref="K30:M30"/>
    <mergeCell ref="T54:V54"/>
    <mergeCell ref="W54:Y54"/>
    <mergeCell ref="T42:V42"/>
    <mergeCell ref="W42:Y42"/>
    <mergeCell ref="A53:Y53"/>
    <mergeCell ref="A54:A55"/>
    <mergeCell ref="B54:D54"/>
    <mergeCell ref="E54:G54"/>
    <mergeCell ref="A42:A43"/>
    <mergeCell ref="B42:D42"/>
    <mergeCell ref="E42:G42"/>
    <mergeCell ref="H42:J42"/>
    <mergeCell ref="K42:M42"/>
    <mergeCell ref="N42:P42"/>
    <mergeCell ref="Q42:S42"/>
    <mergeCell ref="H54:J5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8"/>
  <sheetViews>
    <sheetView workbookViewId="0">
      <selection activeCell="F42" sqref="F42"/>
    </sheetView>
  </sheetViews>
  <sheetFormatPr baseColWidth="10" defaultColWidth="8.85546875" defaultRowHeight="15" x14ac:dyDescent="0.3"/>
  <cols>
    <col min="1" max="1" width="39.140625" style="1" customWidth="1"/>
    <col min="2" max="10" width="16.7109375" style="1" customWidth="1"/>
    <col min="11" max="16384" width="8.85546875" style="1"/>
  </cols>
  <sheetData>
    <row r="3" spans="1:10" ht="29.45" customHeight="1" x14ac:dyDescent="0.3">
      <c r="A3" s="26" t="str">
        <f>TAB00!B55&amp;" : "&amp;TAB00!C55</f>
        <v>TAB6.2 : Réconciliation des charges et produits relatifs aux tarifs d'injection</v>
      </c>
      <c r="B3" s="29"/>
      <c r="C3" s="29"/>
      <c r="D3" s="29"/>
      <c r="E3" s="29"/>
      <c r="F3" s="29"/>
      <c r="G3" s="29"/>
      <c r="H3" s="29"/>
      <c r="I3" s="29"/>
      <c r="J3" s="29"/>
    </row>
    <row r="5" spans="1:10" ht="21" x14ac:dyDescent="0.35">
      <c r="A5" s="334" t="s">
        <v>10</v>
      </c>
      <c r="B5" s="334"/>
      <c r="C5" s="334"/>
      <c r="D5" s="334"/>
      <c r="E5" s="334"/>
      <c r="F5" s="334"/>
      <c r="G5" s="334"/>
      <c r="H5" s="334"/>
      <c r="I5" s="334"/>
      <c r="J5" s="334"/>
    </row>
    <row r="6" spans="1:10" s="4" customFormat="1" ht="13.5" x14ac:dyDescent="0.3">
      <c r="A6" s="333" t="s">
        <v>0</v>
      </c>
      <c r="B6" s="372" t="s">
        <v>7</v>
      </c>
      <c r="C6" s="372"/>
      <c r="D6" s="372"/>
      <c r="E6" s="372" t="str">
        <f>TAB5.5!M10</f>
        <v>Producteur de gaz SER 
Cabine du producteur</v>
      </c>
      <c r="F6" s="372"/>
      <c r="G6" s="372"/>
      <c r="H6" s="372" t="str">
        <f>TAB5.5!N10</f>
        <v>Producteur de gaz SER 
Cabine du GRD</v>
      </c>
      <c r="I6" s="372"/>
      <c r="J6" s="372"/>
    </row>
    <row r="7" spans="1:10" s="4" customFormat="1" ht="13.5" x14ac:dyDescent="0.3">
      <c r="A7" s="333"/>
      <c r="B7" s="219" t="s">
        <v>19</v>
      </c>
      <c r="C7" s="219" t="s">
        <v>20</v>
      </c>
      <c r="D7" s="219" t="s">
        <v>21</v>
      </c>
      <c r="E7" s="219" t="s">
        <v>19</v>
      </c>
      <c r="F7" s="219" t="s">
        <v>20</v>
      </c>
      <c r="G7" s="219" t="s">
        <v>21</v>
      </c>
      <c r="H7" s="219" t="s">
        <v>19</v>
      </c>
      <c r="I7" s="219" t="s">
        <v>20</v>
      </c>
      <c r="J7" s="219" t="s">
        <v>21</v>
      </c>
    </row>
    <row r="8" spans="1:10" s="4" customFormat="1" ht="14.45" customHeight="1" x14ac:dyDescent="0.3">
      <c r="A8" s="215" t="s">
        <v>5</v>
      </c>
      <c r="B8" s="220">
        <f>TAB2.2!B8</f>
        <v>0</v>
      </c>
      <c r="C8" s="220">
        <f>'TAB5'!B8</f>
        <v>0</v>
      </c>
      <c r="D8" s="220">
        <f>B8-C8</f>
        <v>0</v>
      </c>
      <c r="E8" s="220">
        <f>TAB2.2!D8</f>
        <v>0</v>
      </c>
      <c r="F8" s="220">
        <f>'TAB5'!E8</f>
        <v>0</v>
      </c>
      <c r="G8" s="220">
        <f>E8-F8</f>
        <v>0</v>
      </c>
      <c r="H8" s="220">
        <f>TAB2.2!F8</f>
        <v>0</v>
      </c>
      <c r="I8" s="220">
        <f>'TAB5'!H8</f>
        <v>0</v>
      </c>
      <c r="J8" s="220">
        <f>H8-I8</f>
        <v>0</v>
      </c>
    </row>
    <row r="9" spans="1:10" x14ac:dyDescent="0.3">
      <c r="A9" s="215" t="s">
        <v>75</v>
      </c>
      <c r="B9" s="220">
        <f>TAB2.2!B9</f>
        <v>0</v>
      </c>
      <c r="C9" s="220">
        <f>'TAB5'!B10</f>
        <v>0</v>
      </c>
      <c r="D9" s="220">
        <f t="shared" ref="D9" si="0">B9-C9</f>
        <v>0</v>
      </c>
      <c r="E9" s="220">
        <f>TAB2.2!D9</f>
        <v>0</v>
      </c>
      <c r="F9" s="220">
        <f>'TAB5'!E10</f>
        <v>0</v>
      </c>
      <c r="G9" s="220">
        <f t="shared" ref="G9" si="1">E9-F9</f>
        <v>0</v>
      </c>
      <c r="H9" s="220">
        <f>TAB2.2!F9</f>
        <v>0</v>
      </c>
      <c r="I9" s="220">
        <f>'TAB5'!H10</f>
        <v>0</v>
      </c>
      <c r="J9" s="220">
        <f t="shared" ref="J9" si="2">H9-I9</f>
        <v>0</v>
      </c>
    </row>
    <row r="10" spans="1:10" x14ac:dyDescent="0.3">
      <c r="A10" s="53" t="s">
        <v>7</v>
      </c>
      <c r="B10" s="11">
        <f t="shared" ref="B10" si="3">SUM(B8:B9)</f>
        <v>0</v>
      </c>
      <c r="C10" s="11">
        <f t="shared" ref="C10" si="4">SUM(C8:C9)</f>
        <v>0</v>
      </c>
      <c r="D10" s="11">
        <f>SUM(D8:D9)</f>
        <v>0</v>
      </c>
      <c r="E10" s="11">
        <f t="shared" ref="E10:F10" si="5">SUM(E8:E9)</f>
        <v>0</v>
      </c>
      <c r="F10" s="11">
        <f t="shared" si="5"/>
        <v>0</v>
      </c>
      <c r="G10" s="11">
        <f t="shared" ref="G10" si="6">SUM(G8:G9)</f>
        <v>0</v>
      </c>
      <c r="H10" s="11">
        <f t="shared" ref="H10:I10" si="7">SUM(H8:H9)</f>
        <v>0</v>
      </c>
      <c r="I10" s="11">
        <f t="shared" si="7"/>
        <v>0</v>
      </c>
      <c r="J10" s="11">
        <f t="shared" ref="J10" si="8">SUM(J8:J9)</f>
        <v>0</v>
      </c>
    </row>
    <row r="12" spans="1:10" ht="21" x14ac:dyDescent="0.35">
      <c r="A12" s="334" t="s">
        <v>9</v>
      </c>
      <c r="B12" s="334"/>
      <c r="C12" s="334"/>
      <c r="D12" s="334"/>
      <c r="E12" s="334"/>
      <c r="F12" s="334"/>
      <c r="G12" s="334"/>
      <c r="H12" s="334"/>
      <c r="I12" s="334"/>
      <c r="J12" s="334"/>
    </row>
    <row r="13" spans="1:10" s="4" customFormat="1" ht="13.5" x14ac:dyDescent="0.3">
      <c r="A13" s="333" t="s">
        <v>0</v>
      </c>
      <c r="B13" s="372" t="str">
        <f>B6</f>
        <v>TOTAL</v>
      </c>
      <c r="C13" s="372"/>
      <c r="D13" s="372"/>
      <c r="E13" s="372" t="str">
        <f>E6</f>
        <v>Producteur de gaz SER 
Cabine du producteur</v>
      </c>
      <c r="F13" s="372"/>
      <c r="G13" s="372"/>
      <c r="H13" s="372" t="str">
        <f>H6</f>
        <v>Producteur de gaz SER 
Cabine du GRD</v>
      </c>
      <c r="I13" s="372"/>
      <c r="J13" s="372"/>
    </row>
    <row r="14" spans="1:10" s="4" customFormat="1" ht="13.5" x14ac:dyDescent="0.3">
      <c r="A14" s="333"/>
      <c r="B14" s="219" t="s">
        <v>19</v>
      </c>
      <c r="C14" s="219" t="s">
        <v>20</v>
      </c>
      <c r="D14" s="219" t="s">
        <v>21</v>
      </c>
      <c r="E14" s="219" t="s">
        <v>19</v>
      </c>
      <c r="F14" s="219" t="s">
        <v>20</v>
      </c>
      <c r="G14" s="219" t="s">
        <v>21</v>
      </c>
      <c r="H14" s="219" t="s">
        <v>19</v>
      </c>
      <c r="I14" s="219" t="s">
        <v>20</v>
      </c>
      <c r="J14" s="219" t="s">
        <v>21</v>
      </c>
    </row>
    <row r="15" spans="1:10" s="4" customFormat="1" ht="14.45" customHeight="1" x14ac:dyDescent="0.3">
      <c r="A15" s="215" t="s">
        <v>5</v>
      </c>
      <c r="B15" s="220">
        <f>TAB2.2!B15</f>
        <v>0</v>
      </c>
      <c r="C15" s="220">
        <f>'TAB5'!B18</f>
        <v>0</v>
      </c>
      <c r="D15" s="220">
        <f>B15-C15</f>
        <v>0</v>
      </c>
      <c r="E15" s="220">
        <f>TAB2.2!D15</f>
        <v>0</v>
      </c>
      <c r="F15" s="220">
        <f>'TAB5'!E18</f>
        <v>0</v>
      </c>
      <c r="G15" s="220">
        <f>E15-F15</f>
        <v>0</v>
      </c>
      <c r="H15" s="220">
        <f>TAB2.2!F15</f>
        <v>0</v>
      </c>
      <c r="I15" s="220">
        <f>'TAB5'!H18</f>
        <v>0</v>
      </c>
      <c r="J15" s="220">
        <f>H15-I15</f>
        <v>0</v>
      </c>
    </row>
    <row r="16" spans="1:10" x14ac:dyDescent="0.3">
      <c r="A16" s="215" t="s">
        <v>75</v>
      </c>
      <c r="B16" s="220">
        <f>TAB2.2!B16</f>
        <v>0</v>
      </c>
      <c r="C16" s="220">
        <f>'TAB5'!B20</f>
        <v>0</v>
      </c>
      <c r="D16" s="220">
        <f t="shared" ref="D16" si="9">B16-C16</f>
        <v>0</v>
      </c>
      <c r="E16" s="220">
        <f>TAB2.2!D16</f>
        <v>0</v>
      </c>
      <c r="F16" s="220">
        <f>'TAB5'!E20</f>
        <v>0</v>
      </c>
      <c r="G16" s="220">
        <f t="shared" ref="G16" si="10">E16-F16</f>
        <v>0</v>
      </c>
      <c r="H16" s="220">
        <f>TAB2.2!F16</f>
        <v>0</v>
      </c>
      <c r="I16" s="220">
        <f>'TAB5'!H20</f>
        <v>0</v>
      </c>
      <c r="J16" s="220">
        <f t="shared" ref="J16" si="11">H16-I16</f>
        <v>0</v>
      </c>
    </row>
    <row r="17" spans="1:10" x14ac:dyDescent="0.3">
      <c r="A17" s="53" t="s">
        <v>7</v>
      </c>
      <c r="B17" s="11">
        <f t="shared" ref="B17:C17" si="12">SUM(B15:B16)</f>
        <v>0</v>
      </c>
      <c r="C17" s="11">
        <f t="shared" si="12"/>
        <v>0</v>
      </c>
      <c r="D17" s="11">
        <f>SUM(D15:D16)</f>
        <v>0</v>
      </c>
      <c r="E17" s="11">
        <f t="shared" ref="E17:F17" si="13">SUM(E15:E16)</f>
        <v>0</v>
      </c>
      <c r="F17" s="11">
        <f t="shared" si="13"/>
        <v>0</v>
      </c>
      <c r="G17" s="11">
        <f t="shared" ref="G17" si="14">SUM(G15:G16)</f>
        <v>0</v>
      </c>
      <c r="H17" s="11">
        <f t="shared" ref="H17:I17" si="15">SUM(H15:H16)</f>
        <v>0</v>
      </c>
      <c r="I17" s="11">
        <f t="shared" si="15"/>
        <v>0</v>
      </c>
      <c r="J17" s="11">
        <f t="shared" ref="J17" si="16">SUM(J15:J16)</f>
        <v>0</v>
      </c>
    </row>
    <row r="19" spans="1:10" ht="21" x14ac:dyDescent="0.35">
      <c r="A19" s="334" t="s">
        <v>13</v>
      </c>
      <c r="B19" s="334"/>
      <c r="C19" s="334"/>
      <c r="D19" s="334"/>
      <c r="E19" s="334"/>
      <c r="F19" s="334"/>
      <c r="G19" s="334"/>
      <c r="H19" s="334"/>
      <c r="I19" s="334"/>
      <c r="J19" s="334"/>
    </row>
    <row r="20" spans="1:10" x14ac:dyDescent="0.3">
      <c r="A20" s="333" t="s">
        <v>0</v>
      </c>
      <c r="B20" s="372" t="str">
        <f>B13</f>
        <v>TOTAL</v>
      </c>
      <c r="C20" s="372"/>
      <c r="D20" s="372"/>
      <c r="E20" s="372" t="str">
        <f>E13</f>
        <v>Producteur de gaz SER 
Cabine du producteur</v>
      </c>
      <c r="F20" s="372"/>
      <c r="G20" s="372"/>
      <c r="H20" s="372" t="str">
        <f>H13</f>
        <v>Producteur de gaz SER 
Cabine du GRD</v>
      </c>
      <c r="I20" s="372"/>
      <c r="J20" s="372"/>
    </row>
    <row r="21" spans="1:10" x14ac:dyDescent="0.3">
      <c r="A21" s="333"/>
      <c r="B21" s="219" t="s">
        <v>19</v>
      </c>
      <c r="C21" s="219" t="s">
        <v>20</v>
      </c>
      <c r="D21" s="219" t="s">
        <v>21</v>
      </c>
      <c r="E21" s="219" t="s">
        <v>19</v>
      </c>
      <c r="F21" s="219" t="s">
        <v>20</v>
      </c>
      <c r="G21" s="219" t="s">
        <v>21</v>
      </c>
      <c r="H21" s="219" t="s">
        <v>19</v>
      </c>
      <c r="I21" s="219" t="s">
        <v>20</v>
      </c>
      <c r="J21" s="219" t="s">
        <v>21</v>
      </c>
    </row>
    <row r="22" spans="1:10" s="4" customFormat="1" ht="14.45" customHeight="1" x14ac:dyDescent="0.3">
      <c r="A22" s="215" t="s">
        <v>5</v>
      </c>
      <c r="B22" s="220">
        <f>TAB2.2!B22</f>
        <v>0</v>
      </c>
      <c r="C22" s="220">
        <f>'TAB5'!B28</f>
        <v>0</v>
      </c>
      <c r="D22" s="220">
        <f>B22-C22</f>
        <v>0</v>
      </c>
      <c r="E22" s="220">
        <f>TAB2.2!D22</f>
        <v>0</v>
      </c>
      <c r="F22" s="220">
        <f>'TAB5'!E28</f>
        <v>0</v>
      </c>
      <c r="G22" s="220">
        <f>E22-F22</f>
        <v>0</v>
      </c>
      <c r="H22" s="220">
        <f>TAB2.2!F22</f>
        <v>0</v>
      </c>
      <c r="I22" s="220">
        <f>'TAB5'!H28</f>
        <v>0</v>
      </c>
      <c r="J22" s="220">
        <f>H22-I22</f>
        <v>0</v>
      </c>
    </row>
    <row r="23" spans="1:10" x14ac:dyDescent="0.3">
      <c r="A23" s="215" t="s">
        <v>75</v>
      </c>
      <c r="B23" s="220">
        <f>TAB2.2!B23</f>
        <v>0</v>
      </c>
      <c r="C23" s="220">
        <f>'TAB5'!B30</f>
        <v>0</v>
      </c>
      <c r="D23" s="220">
        <f t="shared" ref="D23" si="17">B23-C23</f>
        <v>0</v>
      </c>
      <c r="E23" s="220">
        <f>TAB2.2!D23</f>
        <v>0</v>
      </c>
      <c r="F23" s="220">
        <f>'TAB5'!E30</f>
        <v>0</v>
      </c>
      <c r="G23" s="220">
        <f t="shared" ref="G23" si="18">E23-F23</f>
        <v>0</v>
      </c>
      <c r="H23" s="220">
        <f>TAB2.2!F23</f>
        <v>0</v>
      </c>
      <c r="I23" s="220">
        <f>'TAB5'!H30</f>
        <v>0</v>
      </c>
      <c r="J23" s="220">
        <f t="shared" ref="J23" si="19">H23-I23</f>
        <v>0</v>
      </c>
    </row>
    <row r="24" spans="1:10" x14ac:dyDescent="0.3">
      <c r="A24" s="53" t="s">
        <v>7</v>
      </c>
      <c r="B24" s="11">
        <f t="shared" ref="B24" si="20">SUM(B22:B23)</f>
        <v>0</v>
      </c>
      <c r="C24" s="11">
        <f>SUM(C22:C23)</f>
        <v>0</v>
      </c>
      <c r="D24" s="11">
        <f>SUM(D22:D23)</f>
        <v>0</v>
      </c>
      <c r="E24" s="11">
        <f t="shared" ref="E24" si="21">SUM(E22:E23)</f>
        <v>0</v>
      </c>
      <c r="F24" s="11">
        <f>SUM(F22:F23)</f>
        <v>0</v>
      </c>
      <c r="G24" s="11">
        <f t="shared" ref="G24" si="22">SUM(G22:G23)</f>
        <v>0</v>
      </c>
      <c r="H24" s="11">
        <f t="shared" ref="H24:I24" si="23">SUM(H22:H23)</f>
        <v>0</v>
      </c>
      <c r="I24" s="11">
        <f t="shared" si="23"/>
        <v>0</v>
      </c>
      <c r="J24" s="11">
        <f t="shared" ref="J24" si="24">SUM(J22:J23)</f>
        <v>0</v>
      </c>
    </row>
    <row r="26" spans="1:10" ht="21" x14ac:dyDescent="0.35">
      <c r="A26" s="334" t="s">
        <v>12</v>
      </c>
      <c r="B26" s="334"/>
      <c r="C26" s="334"/>
      <c r="D26" s="334"/>
      <c r="E26" s="334"/>
      <c r="F26" s="334"/>
      <c r="G26" s="334"/>
      <c r="H26" s="334"/>
      <c r="I26" s="334"/>
      <c r="J26" s="334"/>
    </row>
    <row r="27" spans="1:10" x14ac:dyDescent="0.3">
      <c r="A27" s="333" t="s">
        <v>0</v>
      </c>
      <c r="B27" s="372" t="str">
        <f>B20</f>
        <v>TOTAL</v>
      </c>
      <c r="C27" s="372"/>
      <c r="D27" s="372"/>
      <c r="E27" s="372" t="str">
        <f>E20</f>
        <v>Producteur de gaz SER 
Cabine du producteur</v>
      </c>
      <c r="F27" s="372"/>
      <c r="G27" s="372"/>
      <c r="H27" s="372" t="str">
        <f>H20</f>
        <v>Producteur de gaz SER 
Cabine du GRD</v>
      </c>
      <c r="I27" s="372"/>
      <c r="J27" s="372"/>
    </row>
    <row r="28" spans="1:10" x14ac:dyDescent="0.3">
      <c r="A28" s="333"/>
      <c r="B28" s="219" t="s">
        <v>19</v>
      </c>
      <c r="C28" s="219" t="s">
        <v>20</v>
      </c>
      <c r="D28" s="219" t="s">
        <v>21</v>
      </c>
      <c r="E28" s="219" t="s">
        <v>19</v>
      </c>
      <c r="F28" s="219" t="s">
        <v>20</v>
      </c>
      <c r="G28" s="219" t="s">
        <v>21</v>
      </c>
      <c r="H28" s="219" t="s">
        <v>19</v>
      </c>
      <c r="I28" s="219" t="s">
        <v>20</v>
      </c>
      <c r="J28" s="219" t="s">
        <v>21</v>
      </c>
    </row>
    <row r="29" spans="1:10" s="4" customFormat="1" ht="14.45" customHeight="1" x14ac:dyDescent="0.3">
      <c r="A29" s="215" t="s">
        <v>5</v>
      </c>
      <c r="B29" s="220">
        <f>TAB2.2!B29</f>
        <v>0</v>
      </c>
      <c r="C29" s="220">
        <f>'TAB5'!B38</f>
        <v>0</v>
      </c>
      <c r="D29" s="220">
        <f>B29-C29</f>
        <v>0</v>
      </c>
      <c r="E29" s="220">
        <f>TAB2.2!D29</f>
        <v>0</v>
      </c>
      <c r="F29" s="220">
        <f>'TAB5'!E38</f>
        <v>0</v>
      </c>
      <c r="G29" s="220">
        <f>E29-F29</f>
        <v>0</v>
      </c>
      <c r="H29" s="220">
        <f>TAB2.2!F29</f>
        <v>0</v>
      </c>
      <c r="I29" s="220">
        <f>'TAB5'!H38</f>
        <v>0</v>
      </c>
      <c r="J29" s="220">
        <f>H29-I29</f>
        <v>0</v>
      </c>
    </row>
    <row r="30" spans="1:10" x14ac:dyDescent="0.3">
      <c r="A30" s="215" t="s">
        <v>75</v>
      </c>
      <c r="B30" s="220">
        <f>TAB2.2!B30</f>
        <v>0</v>
      </c>
      <c r="C30" s="220">
        <f>'TAB5'!B40</f>
        <v>0</v>
      </c>
      <c r="D30" s="220">
        <f t="shared" ref="D30" si="25">B30-C30</f>
        <v>0</v>
      </c>
      <c r="E30" s="220">
        <f>TAB2.2!D30</f>
        <v>0</v>
      </c>
      <c r="F30" s="220">
        <f>'TAB5'!E40</f>
        <v>0</v>
      </c>
      <c r="G30" s="220">
        <f t="shared" ref="G30" si="26">E30-F30</f>
        <v>0</v>
      </c>
      <c r="H30" s="220">
        <f>TAB2.2!F30</f>
        <v>0</v>
      </c>
      <c r="I30" s="220">
        <f>'TAB5'!H40</f>
        <v>0</v>
      </c>
      <c r="J30" s="220">
        <f t="shared" ref="J30" si="27">H30-I30</f>
        <v>0</v>
      </c>
    </row>
    <row r="31" spans="1:10" x14ac:dyDescent="0.3">
      <c r="A31" s="53" t="s">
        <v>7</v>
      </c>
      <c r="B31" s="11">
        <f t="shared" ref="B31:C31" si="28">SUM(B29:B30)</f>
        <v>0</v>
      </c>
      <c r="C31" s="11">
        <f t="shared" si="28"/>
        <v>0</v>
      </c>
      <c r="D31" s="11">
        <f>SUM(D29:D30)</f>
        <v>0</v>
      </c>
      <c r="E31" s="11">
        <f t="shared" ref="E31:F31" si="29">SUM(E29:E30)</f>
        <v>0</v>
      </c>
      <c r="F31" s="11">
        <f t="shared" si="29"/>
        <v>0</v>
      </c>
      <c r="G31" s="11">
        <f t="shared" ref="G31" si="30">SUM(G29:G30)</f>
        <v>0</v>
      </c>
      <c r="H31" s="11">
        <f t="shared" ref="H31:I31" si="31">SUM(H29:H30)</f>
        <v>0</v>
      </c>
      <c r="I31" s="11">
        <f t="shared" si="31"/>
        <v>0</v>
      </c>
      <c r="J31" s="11">
        <f t="shared" ref="J31" si="32">SUM(J29:J30)</f>
        <v>0</v>
      </c>
    </row>
    <row r="33" spans="1:10" ht="21" x14ac:dyDescent="0.35">
      <c r="A33" s="334" t="s">
        <v>11</v>
      </c>
      <c r="B33" s="334"/>
      <c r="C33" s="334"/>
      <c r="D33" s="334"/>
      <c r="E33" s="334"/>
      <c r="F33" s="334"/>
      <c r="G33" s="334"/>
      <c r="H33" s="334"/>
      <c r="I33" s="334"/>
      <c r="J33" s="334"/>
    </row>
    <row r="34" spans="1:10" x14ac:dyDescent="0.3">
      <c r="A34" s="333" t="s">
        <v>0</v>
      </c>
      <c r="B34" s="372" t="str">
        <f>B27</f>
        <v>TOTAL</v>
      </c>
      <c r="C34" s="372"/>
      <c r="D34" s="372"/>
      <c r="E34" s="372" t="str">
        <f>E27</f>
        <v>Producteur de gaz SER 
Cabine du producteur</v>
      </c>
      <c r="F34" s="372"/>
      <c r="G34" s="372"/>
      <c r="H34" s="372" t="str">
        <f>H27</f>
        <v>Producteur de gaz SER 
Cabine du GRD</v>
      </c>
      <c r="I34" s="372"/>
      <c r="J34" s="372"/>
    </row>
    <row r="35" spans="1:10" x14ac:dyDescent="0.3">
      <c r="A35" s="333"/>
      <c r="B35" s="219" t="s">
        <v>19</v>
      </c>
      <c r="C35" s="219" t="s">
        <v>20</v>
      </c>
      <c r="D35" s="219" t="s">
        <v>21</v>
      </c>
      <c r="E35" s="219" t="s">
        <v>19</v>
      </c>
      <c r="F35" s="219" t="s">
        <v>20</v>
      </c>
      <c r="G35" s="219" t="s">
        <v>21</v>
      </c>
      <c r="H35" s="219" t="s">
        <v>19</v>
      </c>
      <c r="I35" s="219" t="s">
        <v>20</v>
      </c>
      <c r="J35" s="219" t="s">
        <v>21</v>
      </c>
    </row>
    <row r="36" spans="1:10" s="4" customFormat="1" ht="14.45" customHeight="1" x14ac:dyDescent="0.3">
      <c r="A36" s="215" t="s">
        <v>5</v>
      </c>
      <c r="B36" s="220">
        <f>TAB2.2!B36</f>
        <v>0</v>
      </c>
      <c r="C36" s="220">
        <f>'TAB5'!B48</f>
        <v>0</v>
      </c>
      <c r="D36" s="220">
        <f>B36-C36</f>
        <v>0</v>
      </c>
      <c r="E36" s="220">
        <f>TAB2.2!D36</f>
        <v>0</v>
      </c>
      <c r="F36" s="220">
        <f>'TAB5'!E48</f>
        <v>0</v>
      </c>
      <c r="G36" s="220">
        <f>E36-F36</f>
        <v>0</v>
      </c>
      <c r="H36" s="220">
        <f>TAB2.2!F36</f>
        <v>0</v>
      </c>
      <c r="I36" s="220">
        <f>'TAB5'!H48</f>
        <v>0</v>
      </c>
      <c r="J36" s="220">
        <f>H36-I36</f>
        <v>0</v>
      </c>
    </row>
    <row r="37" spans="1:10" x14ac:dyDescent="0.3">
      <c r="A37" s="215" t="s">
        <v>75</v>
      </c>
      <c r="B37" s="220">
        <f>TAB2.2!B37</f>
        <v>0</v>
      </c>
      <c r="C37" s="220">
        <f>'TAB5'!B50</f>
        <v>0</v>
      </c>
      <c r="D37" s="220">
        <f t="shared" ref="D37" si="33">B37-C37</f>
        <v>0</v>
      </c>
      <c r="E37" s="220">
        <f>TAB2.2!D37</f>
        <v>0</v>
      </c>
      <c r="F37" s="220">
        <f>'TAB5'!E50</f>
        <v>0</v>
      </c>
      <c r="G37" s="220">
        <f t="shared" ref="G37" si="34">E37-F37</f>
        <v>0</v>
      </c>
      <c r="H37" s="220">
        <f>TAB2.2!F37</f>
        <v>0</v>
      </c>
      <c r="I37" s="220">
        <f>'TAB5'!H50</f>
        <v>0</v>
      </c>
      <c r="J37" s="220">
        <f t="shared" ref="J37" si="35">H37-I37</f>
        <v>0</v>
      </c>
    </row>
    <row r="38" spans="1:10" x14ac:dyDescent="0.3">
      <c r="A38" s="53" t="s">
        <v>7</v>
      </c>
      <c r="B38" s="11">
        <f t="shared" ref="B38:C38" si="36">SUM(B36:B37)</f>
        <v>0</v>
      </c>
      <c r="C38" s="11">
        <f t="shared" si="36"/>
        <v>0</v>
      </c>
      <c r="D38" s="11">
        <f>SUM(D36:D37)</f>
        <v>0</v>
      </c>
      <c r="E38" s="11">
        <f t="shared" ref="E38:F38" si="37">SUM(E36:E37)</f>
        <v>0</v>
      </c>
      <c r="F38" s="11">
        <f t="shared" si="37"/>
        <v>0</v>
      </c>
      <c r="G38" s="11">
        <f t="shared" ref="G38" si="38">SUM(G36:G37)</f>
        <v>0</v>
      </c>
      <c r="H38" s="11">
        <f t="shared" ref="H38:I38" si="39">SUM(H36:H37)</f>
        <v>0</v>
      </c>
      <c r="I38" s="11">
        <f t="shared" si="39"/>
        <v>0</v>
      </c>
      <c r="J38" s="11">
        <f t="shared" ref="J38" si="40">SUM(J36:J37)</f>
        <v>0</v>
      </c>
    </row>
  </sheetData>
  <mergeCells count="25">
    <mergeCell ref="A5:J5"/>
    <mergeCell ref="A6:A7"/>
    <mergeCell ref="B6:D6"/>
    <mergeCell ref="E6:G6"/>
    <mergeCell ref="H6:J6"/>
    <mergeCell ref="A12:J12"/>
    <mergeCell ref="A13:A14"/>
    <mergeCell ref="B13:D13"/>
    <mergeCell ref="E13:G13"/>
    <mergeCell ref="H13:J13"/>
    <mergeCell ref="A19:J19"/>
    <mergeCell ref="A20:A21"/>
    <mergeCell ref="B20:D20"/>
    <mergeCell ref="E20:G20"/>
    <mergeCell ref="H20:J20"/>
    <mergeCell ref="A26:J26"/>
    <mergeCell ref="A27:A28"/>
    <mergeCell ref="B27:D27"/>
    <mergeCell ref="E27:G27"/>
    <mergeCell ref="H27:J27"/>
    <mergeCell ref="A33:J33"/>
    <mergeCell ref="A34:A35"/>
    <mergeCell ref="B34:D34"/>
    <mergeCell ref="E34:G34"/>
    <mergeCell ref="H34:J3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00"/>
  <sheetViews>
    <sheetView topLeftCell="A13" zoomScaleNormal="100" workbookViewId="0">
      <selection activeCell="C25" sqref="C25"/>
    </sheetView>
  </sheetViews>
  <sheetFormatPr baseColWidth="10" defaultColWidth="8.85546875" defaultRowHeight="15" x14ac:dyDescent="0.3"/>
  <cols>
    <col min="1" max="1" width="37.28515625" style="1" customWidth="1"/>
    <col min="2" max="2" width="10.7109375" style="1" customWidth="1"/>
    <col min="3" max="3" width="16.7109375" style="1" customWidth="1"/>
    <col min="4" max="4" width="10.7109375" style="1" customWidth="1"/>
    <col min="5" max="5" width="16.7109375" style="1" customWidth="1"/>
    <col min="6" max="6" width="10.7109375" style="1" customWidth="1"/>
    <col min="7" max="7" width="16.7109375" style="1" customWidth="1"/>
    <col min="8" max="8" width="10.7109375" style="1" customWidth="1"/>
    <col min="9" max="9" width="16.7109375" style="1" customWidth="1"/>
    <col min="10" max="10" width="10.7109375" style="1" customWidth="1"/>
    <col min="11" max="11" width="16.7109375" style="1" customWidth="1"/>
    <col min="12" max="12" width="10.7109375" style="1" customWidth="1"/>
    <col min="13" max="13" width="16.7109375" style="1" customWidth="1"/>
    <col min="14" max="14" width="10.7109375" style="1" customWidth="1"/>
    <col min="15" max="15" width="16.7109375" style="1" customWidth="1"/>
    <col min="16" max="16" width="10.7109375" style="1" customWidth="1"/>
    <col min="17" max="17" width="16.7109375" style="1" customWidth="1"/>
    <col min="18" max="16384" width="8.85546875" style="1"/>
  </cols>
  <sheetData>
    <row r="3" spans="1:19" ht="21" x14ac:dyDescent="0.3">
      <c r="A3" s="26" t="str">
        <f>TAB00!B56&amp;" : "&amp;TAB00!C56</f>
        <v xml:space="preserve">TAB7 : Simulations des coûts de distribution pour les clients-type  </v>
      </c>
      <c r="B3" s="29"/>
      <c r="C3" s="29"/>
      <c r="D3" s="29"/>
      <c r="E3" s="29"/>
      <c r="F3" s="29"/>
      <c r="G3" s="29"/>
      <c r="H3" s="29"/>
      <c r="I3" s="29"/>
      <c r="J3" s="29"/>
      <c r="K3" s="29"/>
      <c r="L3" s="29"/>
      <c r="M3" s="29"/>
      <c r="N3" s="29"/>
      <c r="O3" s="29"/>
      <c r="P3" s="29"/>
      <c r="Q3" s="29"/>
    </row>
    <row r="5" spans="1:19" x14ac:dyDescent="0.3">
      <c r="A5" s="226" t="s">
        <v>8</v>
      </c>
      <c r="B5" s="331" t="s">
        <v>50</v>
      </c>
      <c r="C5" s="332"/>
      <c r="D5" s="331" t="s">
        <v>50</v>
      </c>
      <c r="E5" s="332"/>
      <c r="F5" s="331" t="s">
        <v>51</v>
      </c>
      <c r="G5" s="332"/>
      <c r="H5" s="331" t="s">
        <v>51</v>
      </c>
      <c r="I5" s="332"/>
      <c r="J5" s="331" t="s">
        <v>52</v>
      </c>
      <c r="K5" s="332"/>
      <c r="L5" s="331" t="s">
        <v>53</v>
      </c>
      <c r="M5" s="332"/>
      <c r="N5" s="331" t="s">
        <v>54</v>
      </c>
      <c r="O5" s="332"/>
      <c r="P5" s="331" t="s">
        <v>55</v>
      </c>
      <c r="Q5" s="332"/>
      <c r="R5" s="6"/>
      <c r="S5" s="6"/>
    </row>
    <row r="6" spans="1:19" x14ac:dyDescent="0.3">
      <c r="A6" s="226" t="s">
        <v>169</v>
      </c>
      <c r="B6" s="331" t="s">
        <v>170</v>
      </c>
      <c r="C6" s="332"/>
      <c r="D6" s="331" t="s">
        <v>170</v>
      </c>
      <c r="E6" s="332"/>
      <c r="F6" s="331" t="s">
        <v>170</v>
      </c>
      <c r="G6" s="332"/>
      <c r="H6" s="331" t="s">
        <v>170</v>
      </c>
      <c r="I6" s="332"/>
      <c r="J6" s="331" t="s">
        <v>170</v>
      </c>
      <c r="K6" s="332"/>
      <c r="L6" s="331" t="s">
        <v>171</v>
      </c>
      <c r="M6" s="332"/>
      <c r="N6" s="331" t="s">
        <v>172</v>
      </c>
      <c r="O6" s="332"/>
      <c r="P6" s="373" t="s">
        <v>172</v>
      </c>
      <c r="Q6" s="374"/>
      <c r="R6" s="6"/>
      <c r="S6" s="6"/>
    </row>
    <row r="7" spans="1:19" x14ac:dyDescent="0.3">
      <c r="A7" s="225" t="s">
        <v>67</v>
      </c>
      <c r="B7" s="379">
        <v>2326</v>
      </c>
      <c r="C7" s="380"/>
      <c r="D7" s="379">
        <v>4652</v>
      </c>
      <c r="E7" s="380"/>
      <c r="F7" s="379">
        <v>23260</v>
      </c>
      <c r="G7" s="380"/>
      <c r="H7" s="379">
        <v>34890</v>
      </c>
      <c r="I7" s="380"/>
      <c r="J7" s="379">
        <v>290750</v>
      </c>
      <c r="K7" s="380"/>
      <c r="L7" s="379">
        <v>2300000</v>
      </c>
      <c r="M7" s="380"/>
      <c r="N7" s="379">
        <v>5000000</v>
      </c>
      <c r="O7" s="380"/>
      <c r="P7" s="375">
        <v>36000000</v>
      </c>
      <c r="Q7" s="376"/>
      <c r="R7" s="6"/>
      <c r="S7" s="6"/>
    </row>
    <row r="8" spans="1:19" x14ac:dyDescent="0.3">
      <c r="A8" s="225" t="s">
        <v>76</v>
      </c>
      <c r="B8" s="377"/>
      <c r="C8" s="378"/>
      <c r="D8" s="377"/>
      <c r="E8" s="378"/>
      <c r="F8" s="377"/>
      <c r="G8" s="378"/>
      <c r="H8" s="377"/>
      <c r="I8" s="378"/>
      <c r="J8" s="377"/>
      <c r="K8" s="378"/>
      <c r="L8" s="377"/>
      <c r="M8" s="378"/>
      <c r="N8" s="379">
        <v>2500</v>
      </c>
      <c r="O8" s="380"/>
      <c r="P8" s="375">
        <v>12000</v>
      </c>
      <c r="Q8" s="376"/>
      <c r="R8" s="4"/>
      <c r="S8" s="4"/>
    </row>
    <row r="11" spans="1:19" ht="21" x14ac:dyDescent="0.35">
      <c r="A11" s="321" t="s">
        <v>10</v>
      </c>
      <c r="B11" s="322"/>
      <c r="C11" s="322"/>
      <c r="D11" s="322"/>
      <c r="E11" s="322"/>
      <c r="F11" s="322"/>
      <c r="G11" s="322"/>
      <c r="H11" s="322"/>
      <c r="I11" s="322"/>
      <c r="J11" s="322"/>
      <c r="K11" s="322"/>
      <c r="L11" s="322"/>
      <c r="M11" s="322"/>
      <c r="N11" s="322"/>
      <c r="O11" s="322"/>
      <c r="P11" s="322"/>
      <c r="Q11" s="323"/>
    </row>
    <row r="12" spans="1:19" x14ac:dyDescent="0.3">
      <c r="A12" s="381" t="s">
        <v>0</v>
      </c>
      <c r="B12" s="383" t="str">
        <f>B$5&amp;" | "&amp;B6</f>
        <v>T1 | Relevé annuel</v>
      </c>
      <c r="C12" s="384"/>
      <c r="D12" s="383" t="str">
        <f>D$5&amp;" | "&amp;D6</f>
        <v>T1 | Relevé annuel</v>
      </c>
      <c r="E12" s="384"/>
      <c r="F12" s="383" t="str">
        <f>F$5&amp;" | "&amp;F6</f>
        <v>T2 | Relevé annuel</v>
      </c>
      <c r="G12" s="384"/>
      <c r="H12" s="383" t="str">
        <f>H$5&amp;" | "&amp;H6</f>
        <v>T2 | Relevé annuel</v>
      </c>
      <c r="I12" s="384"/>
      <c r="J12" s="383" t="str">
        <f>J$5&amp;" | "&amp;J6</f>
        <v>T3 | Relevé annuel</v>
      </c>
      <c r="K12" s="384"/>
      <c r="L12" s="383" t="str">
        <f>L$5&amp;" | "&amp;L6</f>
        <v>T4 | MMR</v>
      </c>
      <c r="M12" s="384"/>
      <c r="N12" s="383" t="str">
        <f>N$5&amp;" | "&amp;N6</f>
        <v>T5 | AMR</v>
      </c>
      <c r="O12" s="385"/>
      <c r="P12" s="335" t="str">
        <f>P$5&amp;" | "&amp;P6</f>
        <v>T6 | AMR</v>
      </c>
      <c r="Q12" s="335"/>
      <c r="S12" s="228">
        <v>1</v>
      </c>
    </row>
    <row r="13" spans="1:19" x14ac:dyDescent="0.3">
      <c r="A13" s="382"/>
      <c r="B13" s="221" t="s">
        <v>173</v>
      </c>
      <c r="C13" s="221" t="s">
        <v>174</v>
      </c>
      <c r="D13" s="221" t="s">
        <v>173</v>
      </c>
      <c r="E13" s="221" t="s">
        <v>174</v>
      </c>
      <c r="F13" s="221" t="s">
        <v>173</v>
      </c>
      <c r="G13" s="221" t="s">
        <v>174</v>
      </c>
      <c r="H13" s="221" t="s">
        <v>173</v>
      </c>
      <c r="I13" s="221" t="s">
        <v>174</v>
      </c>
      <c r="J13" s="221" t="s">
        <v>173</v>
      </c>
      <c r="K13" s="221" t="s">
        <v>174</v>
      </c>
      <c r="L13" s="221" t="s">
        <v>173</v>
      </c>
      <c r="M13" s="221" t="s">
        <v>174</v>
      </c>
      <c r="N13" s="221" t="s">
        <v>173</v>
      </c>
      <c r="O13" s="221" t="s">
        <v>174</v>
      </c>
      <c r="P13" s="227" t="s">
        <v>173</v>
      </c>
      <c r="Q13" s="227" t="s">
        <v>174</v>
      </c>
      <c r="S13" s="228">
        <f>S12+1</f>
        <v>2</v>
      </c>
    </row>
    <row r="14" spans="1:19" x14ac:dyDescent="0.3">
      <c r="A14" s="215" t="s">
        <v>5</v>
      </c>
      <c r="B14" s="8"/>
      <c r="C14" s="293">
        <f>SUM(C15:C17)</f>
        <v>0</v>
      </c>
      <c r="D14" s="293"/>
      <c r="E14" s="293">
        <f>SUM(E15:E17)</f>
        <v>0</v>
      </c>
      <c r="F14" s="293"/>
      <c r="G14" s="293">
        <f>SUM(G15:G17)</f>
        <v>0</v>
      </c>
      <c r="H14" s="293"/>
      <c r="I14" s="293">
        <f>SUM(I15:I17)</f>
        <v>0</v>
      </c>
      <c r="J14" s="293"/>
      <c r="K14" s="293">
        <f>SUM(K15:K17)</f>
        <v>0</v>
      </c>
      <c r="L14" s="293"/>
      <c r="M14" s="293">
        <f>SUM(M15:M17)</f>
        <v>0</v>
      </c>
      <c r="N14" s="293"/>
      <c r="O14" s="293">
        <f>SUM(O15:O17)</f>
        <v>0</v>
      </c>
      <c r="P14" s="293"/>
      <c r="Q14" s="293">
        <f>SUM(Q15:Q17)</f>
        <v>0</v>
      </c>
      <c r="S14" s="228">
        <f t="shared" ref="S14:S24" si="0">S13+1</f>
        <v>3</v>
      </c>
    </row>
    <row r="15" spans="1:19" x14ac:dyDescent="0.3">
      <c r="A15" s="217" t="s">
        <v>138</v>
      </c>
      <c r="B15" s="377"/>
      <c r="C15" s="378"/>
      <c r="D15" s="377"/>
      <c r="E15" s="378"/>
      <c r="F15" s="377"/>
      <c r="G15" s="378"/>
      <c r="H15" s="377"/>
      <c r="I15" s="378"/>
      <c r="J15" s="377"/>
      <c r="K15" s="378"/>
      <c r="L15" s="377"/>
      <c r="M15" s="378"/>
      <c r="N15" s="292">
        <f>HLOOKUP(N$5,'TAB4'!6:18,$S15,FALSE)</f>
        <v>0</v>
      </c>
      <c r="O15" s="293">
        <f>N15*N$8</f>
        <v>0</v>
      </c>
      <c r="P15" s="292">
        <f>HLOOKUP(P$5,'TAB4'!6:18,$S15,FALSE)</f>
        <v>0</v>
      </c>
      <c r="Q15" s="293">
        <f>P15*P$8</f>
        <v>0</v>
      </c>
      <c r="S15" s="228">
        <f t="shared" si="0"/>
        <v>4</v>
      </c>
    </row>
    <row r="16" spans="1:19" x14ac:dyDescent="0.3">
      <c r="A16" s="217" t="s">
        <v>162</v>
      </c>
      <c r="B16" s="293">
        <f>HLOOKUP(B$5,'TAB4'!6:18,$S16,FALSE)</f>
        <v>0</v>
      </c>
      <c r="C16" s="293">
        <f>B16*1</f>
        <v>0</v>
      </c>
      <c r="D16" s="293">
        <f>HLOOKUP(D$5,'TAB4'!6:18,$S16,FALSE)</f>
        <v>0</v>
      </c>
      <c r="E16" s="293">
        <f>D16*1</f>
        <v>0</v>
      </c>
      <c r="F16" s="293">
        <f>HLOOKUP(F$5,'TAB4'!6:18,$S16,FALSE)</f>
        <v>0</v>
      </c>
      <c r="G16" s="293">
        <f>F16*1</f>
        <v>0</v>
      </c>
      <c r="H16" s="293">
        <f>HLOOKUP(H$5,'TAB4'!6:18,$S16,FALSE)</f>
        <v>0</v>
      </c>
      <c r="I16" s="293">
        <f>H16*1</f>
        <v>0</v>
      </c>
      <c r="J16" s="293">
        <f>HLOOKUP(J$5,'TAB4'!6:18,$S16,FALSE)</f>
        <v>0</v>
      </c>
      <c r="K16" s="293">
        <f>J16*1</f>
        <v>0</v>
      </c>
      <c r="L16" s="293">
        <f>HLOOKUP(L$5,'TAB4'!6:18,$S16,FALSE)</f>
        <v>0</v>
      </c>
      <c r="M16" s="293">
        <f>L16*1</f>
        <v>0</v>
      </c>
      <c r="N16" s="293">
        <f>HLOOKUP(N$5,'TAB4'!6:18,$S16,FALSE)</f>
        <v>0</v>
      </c>
      <c r="O16" s="293">
        <f>N16*1</f>
        <v>0</v>
      </c>
      <c r="P16" s="293">
        <f>HLOOKUP(P$5,'TAB4'!6:18,$S16,FALSE)</f>
        <v>0</v>
      </c>
      <c r="Q16" s="293">
        <f>P16*1</f>
        <v>0</v>
      </c>
      <c r="S16" s="228">
        <f t="shared" si="0"/>
        <v>5</v>
      </c>
    </row>
    <row r="17" spans="1:20" x14ac:dyDescent="0.3">
      <c r="A17" s="217" t="s">
        <v>143</v>
      </c>
      <c r="B17" s="292">
        <f>HLOOKUP(B$5,'TAB4'!6:18,$S17,FALSE)</f>
        <v>0</v>
      </c>
      <c r="C17" s="293">
        <f>B17*B$7</f>
        <v>0</v>
      </c>
      <c r="D17" s="292">
        <f>HLOOKUP(D$5,'TAB4'!6:18,$S17,FALSE)</f>
        <v>0</v>
      </c>
      <c r="E17" s="293">
        <f>D17*D$7</f>
        <v>0</v>
      </c>
      <c r="F17" s="292">
        <f>HLOOKUP(F$5,'TAB4'!6:18,$S17,FALSE)</f>
        <v>0</v>
      </c>
      <c r="G17" s="293">
        <f>F17*F$7</f>
        <v>0</v>
      </c>
      <c r="H17" s="292">
        <f>HLOOKUP(H$5,'TAB4'!6:18,$S17,FALSE)</f>
        <v>0</v>
      </c>
      <c r="I17" s="293">
        <f>H17*H$7</f>
        <v>0</v>
      </c>
      <c r="J17" s="292">
        <f>HLOOKUP(J$5,'TAB4'!6:18,$S17,FALSE)</f>
        <v>0</v>
      </c>
      <c r="K17" s="293">
        <f>J17*J$7</f>
        <v>0</v>
      </c>
      <c r="L17" s="292">
        <f>HLOOKUP(L$5,'TAB4'!6:18,$S17,FALSE)</f>
        <v>0</v>
      </c>
      <c r="M17" s="293">
        <f>L17*L$7</f>
        <v>0</v>
      </c>
      <c r="N17" s="292">
        <f>HLOOKUP(N$5,'TAB4'!6:18,$S17,FALSE)</f>
        <v>0</v>
      </c>
      <c r="O17" s="293">
        <f>N17*N$7</f>
        <v>0</v>
      </c>
      <c r="P17" s="292">
        <f>HLOOKUP(P$5,'TAB4'!6:18,$S17,FALSE)</f>
        <v>0</v>
      </c>
      <c r="Q17" s="293">
        <f>P17*P$7</f>
        <v>0</v>
      </c>
      <c r="S17" s="228">
        <f t="shared" si="0"/>
        <v>6</v>
      </c>
    </row>
    <row r="18" spans="1:20" x14ac:dyDescent="0.3">
      <c r="A18" s="215" t="s">
        <v>160</v>
      </c>
      <c r="B18" s="292">
        <f>HLOOKUP(B$5,'TAB4'!6:18,$S18,FALSE)</f>
        <v>0</v>
      </c>
      <c r="C18" s="293">
        <f>B18*B$7</f>
        <v>0</v>
      </c>
      <c r="D18" s="292">
        <f>HLOOKUP(D$5,'TAB4'!6:18,$S18,FALSE)</f>
        <v>0</v>
      </c>
      <c r="E18" s="293">
        <f>D18*D$7</f>
        <v>0</v>
      </c>
      <c r="F18" s="292">
        <f>HLOOKUP(F$5,'TAB4'!6:18,$S18,FALSE)</f>
        <v>0</v>
      </c>
      <c r="G18" s="293">
        <f>F18*F$7</f>
        <v>0</v>
      </c>
      <c r="H18" s="292">
        <f>HLOOKUP(H$5,'TAB4'!6:18,$S18,FALSE)</f>
        <v>0</v>
      </c>
      <c r="I18" s="293">
        <f>H18*H$7</f>
        <v>0</v>
      </c>
      <c r="J18" s="292">
        <f>HLOOKUP(J$5,'TAB4'!6:18,$S18,FALSE)</f>
        <v>0</v>
      </c>
      <c r="K18" s="293">
        <f>J18*J$7</f>
        <v>0</v>
      </c>
      <c r="L18" s="292">
        <f>HLOOKUP(L$5,'TAB4'!6:18,$S18,FALSE)</f>
        <v>0</v>
      </c>
      <c r="M18" s="293">
        <f>L18*L$7</f>
        <v>0</v>
      </c>
      <c r="N18" s="292">
        <f>HLOOKUP(N$5,'TAB4'!6:18,$S18,FALSE)</f>
        <v>0</v>
      </c>
      <c r="O18" s="293">
        <f>N18*N$7</f>
        <v>0</v>
      </c>
      <c r="P18" s="292">
        <f>HLOOKUP(P$5,'TAB4'!6:18,$S18,FALSE)</f>
        <v>0</v>
      </c>
      <c r="Q18" s="293">
        <f>P18*P$7</f>
        <v>0</v>
      </c>
      <c r="S18" s="228">
        <f t="shared" si="0"/>
        <v>7</v>
      </c>
    </row>
    <row r="19" spans="1:20" x14ac:dyDescent="0.3">
      <c r="A19" s="215" t="s">
        <v>74</v>
      </c>
      <c r="B19" s="292"/>
      <c r="C19" s="293">
        <f>SUM(C20:C22)</f>
        <v>0</v>
      </c>
      <c r="D19" s="292"/>
      <c r="E19" s="293">
        <f>SUM(E20:E22)</f>
        <v>0</v>
      </c>
      <c r="F19" s="292"/>
      <c r="G19" s="293">
        <f>SUM(G20:G22)</f>
        <v>0</v>
      </c>
      <c r="H19" s="292"/>
      <c r="I19" s="293">
        <f>SUM(I20:I22)</f>
        <v>0</v>
      </c>
      <c r="J19" s="292"/>
      <c r="K19" s="293">
        <f>SUM(K20:K22)</f>
        <v>0</v>
      </c>
      <c r="L19" s="292"/>
      <c r="M19" s="293">
        <f>SUM(M20:M22)</f>
        <v>0</v>
      </c>
      <c r="N19" s="292"/>
      <c r="O19" s="293">
        <f>SUM(O20:O22)</f>
        <v>0</v>
      </c>
      <c r="P19" s="292"/>
      <c r="Q19" s="293">
        <f>SUM(Q20:Q22)</f>
        <v>0</v>
      </c>
      <c r="S19" s="228">
        <f t="shared" si="0"/>
        <v>8</v>
      </c>
    </row>
    <row r="20" spans="1:20" x14ac:dyDescent="0.3">
      <c r="A20" s="217" t="s">
        <v>2</v>
      </c>
      <c r="B20" s="292">
        <f>HLOOKUP(B$5,'TAB4'!6:18,$S20,FALSE)</f>
        <v>0</v>
      </c>
      <c r="C20" s="293">
        <f t="shared" ref="C20:C23" si="1">B20*B$7</f>
        <v>0</v>
      </c>
      <c r="D20" s="292">
        <f>HLOOKUP(D$5,'TAB4'!6:18,$S20,FALSE)</f>
        <v>0</v>
      </c>
      <c r="E20" s="293">
        <f t="shared" ref="E20:E23" si="2">D20*D$7</f>
        <v>0</v>
      </c>
      <c r="F20" s="292">
        <f>HLOOKUP(F$5,'TAB4'!6:18,$S20,FALSE)</f>
        <v>0</v>
      </c>
      <c r="G20" s="293">
        <f t="shared" ref="G20:G23" si="3">F20*F$7</f>
        <v>0</v>
      </c>
      <c r="H20" s="292">
        <f>HLOOKUP(H$5,'TAB4'!6:18,$S20,FALSE)</f>
        <v>0</v>
      </c>
      <c r="I20" s="293">
        <f t="shared" ref="I20:I23" si="4">H20*H$7</f>
        <v>0</v>
      </c>
      <c r="J20" s="292">
        <f>HLOOKUP(J$5,'TAB4'!6:18,$S20,FALSE)</f>
        <v>0</v>
      </c>
      <c r="K20" s="293">
        <f t="shared" ref="K20:K23" si="5">J20*J$7</f>
        <v>0</v>
      </c>
      <c r="L20" s="292">
        <f>HLOOKUP(L$5,'TAB4'!6:18,$S20,FALSE)</f>
        <v>0</v>
      </c>
      <c r="M20" s="293">
        <f t="shared" ref="M20:M23" si="6">L20*L$7</f>
        <v>0</v>
      </c>
      <c r="N20" s="292">
        <f>HLOOKUP(N$5,'TAB4'!6:18,$S20,FALSE)</f>
        <v>0</v>
      </c>
      <c r="O20" s="293">
        <f t="shared" ref="O20:O23" si="7">N20*N$7</f>
        <v>0</v>
      </c>
      <c r="P20" s="292">
        <f>HLOOKUP(P$5,'TAB4'!6:18,$S20,FALSE)</f>
        <v>0</v>
      </c>
      <c r="Q20" s="293">
        <f t="shared" ref="Q20:Q23" si="8">P20*P$7</f>
        <v>0</v>
      </c>
      <c r="S20" s="228">
        <f t="shared" si="0"/>
        <v>9</v>
      </c>
    </row>
    <row r="21" spans="1:20" x14ac:dyDescent="0.3">
      <c r="A21" s="217" t="s">
        <v>6</v>
      </c>
      <c r="B21" s="292">
        <f>HLOOKUP(B$5,'TAB4'!6:18,$S21,FALSE)</f>
        <v>0</v>
      </c>
      <c r="C21" s="293">
        <f t="shared" si="1"/>
        <v>0</v>
      </c>
      <c r="D21" s="292">
        <f>HLOOKUP(D$5,'TAB4'!6:18,$S21,FALSE)</f>
        <v>0</v>
      </c>
      <c r="E21" s="293">
        <f t="shared" si="2"/>
        <v>0</v>
      </c>
      <c r="F21" s="292">
        <f>HLOOKUP(F$5,'TAB4'!6:18,$S21,FALSE)</f>
        <v>0</v>
      </c>
      <c r="G21" s="293">
        <f t="shared" si="3"/>
        <v>0</v>
      </c>
      <c r="H21" s="292">
        <f>HLOOKUP(H$5,'TAB4'!6:18,$S21,FALSE)</f>
        <v>0</v>
      </c>
      <c r="I21" s="293">
        <f t="shared" si="4"/>
        <v>0</v>
      </c>
      <c r="J21" s="292">
        <f>HLOOKUP(J$5,'TAB4'!6:18,$S21,FALSE)</f>
        <v>0</v>
      </c>
      <c r="K21" s="293">
        <f t="shared" si="5"/>
        <v>0</v>
      </c>
      <c r="L21" s="292">
        <f>HLOOKUP(L$5,'TAB4'!6:18,$S21,FALSE)</f>
        <v>0</v>
      </c>
      <c r="M21" s="293">
        <f t="shared" si="6"/>
        <v>0</v>
      </c>
      <c r="N21" s="292">
        <f>HLOOKUP(N$5,'TAB4'!6:18,$S21,FALSE)</f>
        <v>0</v>
      </c>
      <c r="O21" s="293">
        <f t="shared" si="7"/>
        <v>0</v>
      </c>
      <c r="P21" s="292">
        <f>HLOOKUP(P$5,'TAB4'!6:18,$S21,FALSE)</f>
        <v>0</v>
      </c>
      <c r="Q21" s="293">
        <f t="shared" si="8"/>
        <v>0</v>
      </c>
      <c r="S21" s="228">
        <f t="shared" si="0"/>
        <v>10</v>
      </c>
    </row>
    <row r="22" spans="1:20" x14ac:dyDescent="0.3">
      <c r="A22" s="217" t="s">
        <v>15</v>
      </c>
      <c r="B22" s="292">
        <f>HLOOKUP(B$5,'TAB4'!6:18,$S22,FALSE)</f>
        <v>0</v>
      </c>
      <c r="C22" s="293">
        <f t="shared" si="1"/>
        <v>0</v>
      </c>
      <c r="D22" s="292">
        <f>HLOOKUP(D$5,'TAB4'!6:18,$S22,FALSE)</f>
        <v>0</v>
      </c>
      <c r="E22" s="293">
        <f t="shared" si="2"/>
        <v>0</v>
      </c>
      <c r="F22" s="292">
        <f>HLOOKUP(F$5,'TAB4'!6:18,$S22,FALSE)</f>
        <v>0</v>
      </c>
      <c r="G22" s="293">
        <f t="shared" si="3"/>
        <v>0</v>
      </c>
      <c r="H22" s="292">
        <f>HLOOKUP(H$5,'TAB4'!6:18,$S22,FALSE)</f>
        <v>0</v>
      </c>
      <c r="I22" s="293">
        <f t="shared" si="4"/>
        <v>0</v>
      </c>
      <c r="J22" s="292">
        <f>HLOOKUP(J$5,'TAB4'!6:18,$S22,FALSE)</f>
        <v>0</v>
      </c>
      <c r="K22" s="293">
        <f t="shared" si="5"/>
        <v>0</v>
      </c>
      <c r="L22" s="292">
        <f>HLOOKUP(L$5,'TAB4'!6:18,$S22,FALSE)</f>
        <v>0</v>
      </c>
      <c r="M22" s="293">
        <f t="shared" si="6"/>
        <v>0</v>
      </c>
      <c r="N22" s="292">
        <f>HLOOKUP(N$5,'TAB4'!6:18,$S22,FALSE)</f>
        <v>0</v>
      </c>
      <c r="O22" s="293">
        <f t="shared" si="7"/>
        <v>0</v>
      </c>
      <c r="P22" s="292">
        <f>HLOOKUP(P$5,'TAB4'!6:18,$S22,FALSE)</f>
        <v>0</v>
      </c>
      <c r="Q22" s="293">
        <f t="shared" si="8"/>
        <v>0</v>
      </c>
      <c r="S22" s="228">
        <f t="shared" si="0"/>
        <v>11</v>
      </c>
    </row>
    <row r="23" spans="1:20" x14ac:dyDescent="0.3">
      <c r="A23" s="215" t="s">
        <v>161</v>
      </c>
      <c r="B23" s="292">
        <f>HLOOKUP(B$5,'TAB4'!6:18,$S23,FALSE)</f>
        <v>0</v>
      </c>
      <c r="C23" s="293">
        <f t="shared" si="1"/>
        <v>0</v>
      </c>
      <c r="D23" s="292">
        <f>HLOOKUP(D$5,'TAB4'!6:18,$S23,FALSE)</f>
        <v>0</v>
      </c>
      <c r="E23" s="293">
        <f t="shared" si="2"/>
        <v>0</v>
      </c>
      <c r="F23" s="292">
        <f>HLOOKUP(F$5,'TAB4'!6:18,$S23,FALSE)</f>
        <v>0</v>
      </c>
      <c r="G23" s="293">
        <f t="shared" si="3"/>
        <v>0</v>
      </c>
      <c r="H23" s="292">
        <f>HLOOKUP(H$5,'TAB4'!6:18,$S23,FALSE)</f>
        <v>0</v>
      </c>
      <c r="I23" s="293">
        <f t="shared" si="4"/>
        <v>0</v>
      </c>
      <c r="J23" s="292">
        <f>HLOOKUP(J$5,'TAB4'!6:18,$S23,FALSE)</f>
        <v>0</v>
      </c>
      <c r="K23" s="293">
        <f t="shared" si="5"/>
        <v>0</v>
      </c>
      <c r="L23" s="292">
        <f>HLOOKUP(L$5,'TAB4'!6:18,$S23,FALSE)</f>
        <v>0</v>
      </c>
      <c r="M23" s="293">
        <f t="shared" si="6"/>
        <v>0</v>
      </c>
      <c r="N23" s="292">
        <f>HLOOKUP(N$5,'TAB4'!6:18,$S23,FALSE)</f>
        <v>0</v>
      </c>
      <c r="O23" s="293">
        <f t="shared" si="7"/>
        <v>0</v>
      </c>
      <c r="P23" s="292">
        <f>HLOOKUP(P$5,'TAB4'!6:18,$S23,FALSE)</f>
        <v>0</v>
      </c>
      <c r="Q23" s="293">
        <f t="shared" si="8"/>
        <v>0</v>
      </c>
      <c r="S23" s="228">
        <f t="shared" si="0"/>
        <v>12</v>
      </c>
    </row>
    <row r="24" spans="1:20" x14ac:dyDescent="0.3">
      <c r="A24" s="53" t="s">
        <v>7</v>
      </c>
      <c r="B24" s="11"/>
      <c r="C24" s="271">
        <f>SUM(C14,C18:C19,C23)</f>
        <v>0</v>
      </c>
      <c r="D24" s="11"/>
      <c r="E24" s="271">
        <f>SUM(E14,E18:E19,E23)</f>
        <v>0</v>
      </c>
      <c r="F24" s="11"/>
      <c r="G24" s="271">
        <f>SUM(G14,G18:G19,G23)</f>
        <v>0</v>
      </c>
      <c r="H24" s="11"/>
      <c r="I24" s="271">
        <f>SUM(I14,I18:I19,I23)</f>
        <v>0</v>
      </c>
      <c r="J24" s="11"/>
      <c r="K24" s="271">
        <f>SUM(K14,K18:K19,K23)</f>
        <v>0</v>
      </c>
      <c r="L24" s="11"/>
      <c r="M24" s="271">
        <f>SUM(M14,M18:M19,M23)</f>
        <v>0</v>
      </c>
      <c r="N24" s="11"/>
      <c r="O24" s="271">
        <f>SUM(O14,O18:O19,O23)</f>
        <v>0</v>
      </c>
      <c r="P24" s="11"/>
      <c r="Q24" s="271">
        <f>SUM(Q14,Q18:Q19,Q23)</f>
        <v>0</v>
      </c>
      <c r="S24" s="228">
        <f t="shared" si="0"/>
        <v>13</v>
      </c>
    </row>
    <row r="25" spans="1:20" x14ac:dyDescent="0.3">
      <c r="A25" s="229" t="s">
        <v>175</v>
      </c>
      <c r="B25" s="6"/>
      <c r="C25" s="294"/>
      <c r="E25" s="294"/>
      <c r="F25" s="6"/>
      <c r="G25" s="294"/>
      <c r="I25" s="294"/>
      <c r="J25" s="6"/>
      <c r="K25" s="294"/>
      <c r="M25" s="294"/>
      <c r="N25" s="6"/>
      <c r="O25" s="294"/>
      <c r="Q25" s="294"/>
      <c r="T25" s="228">
        <f>S24+1</f>
        <v>14</v>
      </c>
    </row>
    <row r="26" spans="1:20" x14ac:dyDescent="0.3">
      <c r="A26" s="297" t="s">
        <v>176</v>
      </c>
      <c r="B26" s="298"/>
      <c r="C26" s="299">
        <f>C24-C25</f>
        <v>0</v>
      </c>
      <c r="D26" s="300"/>
      <c r="E26" s="299">
        <f>E24-E25</f>
        <v>0</v>
      </c>
      <c r="F26" s="298"/>
      <c r="G26" s="299">
        <f>G24-G25</f>
        <v>0</v>
      </c>
      <c r="H26" s="300"/>
      <c r="I26" s="299">
        <f>I24-I25</f>
        <v>0</v>
      </c>
      <c r="J26" s="298"/>
      <c r="K26" s="299">
        <f>K24-K25</f>
        <v>0</v>
      </c>
      <c r="L26" s="300"/>
      <c r="M26" s="299">
        <f>M24-M25</f>
        <v>0</v>
      </c>
      <c r="N26" s="298"/>
      <c r="O26" s="299">
        <f>O24-O25</f>
        <v>0</v>
      </c>
      <c r="P26" s="300"/>
      <c r="Q26" s="299">
        <f>Q24-Q25</f>
        <v>0</v>
      </c>
      <c r="T26" s="228"/>
    </row>
    <row r="27" spans="1:20" ht="15.75" thickBot="1" x14ac:dyDescent="0.35">
      <c r="A27" s="230" t="s">
        <v>269</v>
      </c>
      <c r="B27" s="295"/>
      <c r="C27" s="301" t="str">
        <f>IFERROR((C26/C25)," ")</f>
        <v xml:space="preserve"> </v>
      </c>
      <c r="D27" s="296"/>
      <c r="E27" s="301" t="str">
        <f>IFERROR((E26/E25)," ")</f>
        <v xml:space="preserve"> </v>
      </c>
      <c r="F27" s="295"/>
      <c r="G27" s="301" t="str">
        <f>IFERROR((G26/G25)," ")</f>
        <v xml:space="preserve"> </v>
      </c>
      <c r="H27" s="296"/>
      <c r="I27" s="301" t="str">
        <f>IFERROR((I26/I25)," ")</f>
        <v xml:space="preserve"> </v>
      </c>
      <c r="J27" s="295"/>
      <c r="K27" s="301" t="str">
        <f>IFERROR((K26/K25)," ")</f>
        <v xml:space="preserve"> </v>
      </c>
      <c r="L27" s="296"/>
      <c r="M27" s="301" t="str">
        <f>IFERROR((M26/M25)," ")</f>
        <v xml:space="preserve"> </v>
      </c>
      <c r="N27" s="295"/>
      <c r="O27" s="301" t="str">
        <f>IFERROR((O26/O25)," ")</f>
        <v xml:space="preserve"> </v>
      </c>
      <c r="P27" s="296"/>
      <c r="Q27" s="301" t="str">
        <f>IFERROR((Q26/Q25)," ")</f>
        <v xml:space="preserve"> </v>
      </c>
      <c r="T27" s="228"/>
    </row>
    <row r="28" spans="1:20" ht="15.75" thickTop="1" x14ac:dyDescent="0.3">
      <c r="S28" s="228"/>
    </row>
    <row r="29" spans="1:20" ht="21" x14ac:dyDescent="0.35">
      <c r="A29" s="321" t="s">
        <v>9</v>
      </c>
      <c r="B29" s="322"/>
      <c r="C29" s="322"/>
      <c r="D29" s="322"/>
      <c r="E29" s="322"/>
      <c r="F29" s="322"/>
      <c r="G29" s="322"/>
      <c r="H29" s="322"/>
      <c r="I29" s="322"/>
      <c r="J29" s="322"/>
      <c r="K29" s="322"/>
      <c r="L29" s="322"/>
      <c r="M29" s="322"/>
      <c r="N29" s="322"/>
      <c r="O29" s="322"/>
      <c r="P29" s="322"/>
      <c r="Q29" s="323"/>
      <c r="S29" s="228">
        <f>T25+1</f>
        <v>15</v>
      </c>
    </row>
    <row r="30" spans="1:20" x14ac:dyDescent="0.3">
      <c r="A30" s="381" t="s">
        <v>0</v>
      </c>
      <c r="B30" s="383" t="str">
        <f>B$5&amp;" | "&amp;B6</f>
        <v>T1 | Relevé annuel</v>
      </c>
      <c r="C30" s="384"/>
      <c r="D30" s="383" t="str">
        <f>D$5&amp;" | "&amp;D6</f>
        <v>T1 | Relevé annuel</v>
      </c>
      <c r="E30" s="384"/>
      <c r="F30" s="383" t="str">
        <f>F$5&amp;" | "&amp;F6</f>
        <v>T2 | Relevé annuel</v>
      </c>
      <c r="G30" s="384"/>
      <c r="H30" s="383" t="str">
        <f>H$5&amp;" | "&amp;H6</f>
        <v>T2 | Relevé annuel</v>
      </c>
      <c r="I30" s="384"/>
      <c r="J30" s="383" t="str">
        <f>J$5&amp;" | "&amp;J6</f>
        <v>T3 | Relevé annuel</v>
      </c>
      <c r="K30" s="384"/>
      <c r="L30" s="383" t="str">
        <f>L$5&amp;" | "&amp;L6</f>
        <v>T4 | MMR</v>
      </c>
      <c r="M30" s="384"/>
      <c r="N30" s="383" t="str">
        <f>N$5&amp;" | "&amp;N6</f>
        <v>T5 | AMR</v>
      </c>
      <c r="O30" s="384"/>
      <c r="P30" s="383" t="str">
        <f>P$5&amp;" | "&amp;P6</f>
        <v>T6 | AMR</v>
      </c>
      <c r="Q30" s="384"/>
      <c r="S30" s="228">
        <f t="shared" ref="S30:S42" si="9">S12</f>
        <v>1</v>
      </c>
    </row>
    <row r="31" spans="1:20" x14ac:dyDescent="0.3">
      <c r="A31" s="382"/>
      <c r="B31" s="221" t="s">
        <v>173</v>
      </c>
      <c r="C31" s="221" t="s">
        <v>174</v>
      </c>
      <c r="D31" s="221" t="s">
        <v>173</v>
      </c>
      <c r="E31" s="221" t="s">
        <v>174</v>
      </c>
      <c r="F31" s="221" t="s">
        <v>173</v>
      </c>
      <c r="G31" s="221" t="s">
        <v>174</v>
      </c>
      <c r="H31" s="221" t="s">
        <v>173</v>
      </c>
      <c r="I31" s="221" t="s">
        <v>174</v>
      </c>
      <c r="J31" s="221" t="s">
        <v>173</v>
      </c>
      <c r="K31" s="221" t="s">
        <v>174</v>
      </c>
      <c r="L31" s="221" t="s">
        <v>173</v>
      </c>
      <c r="M31" s="221" t="s">
        <v>174</v>
      </c>
      <c r="N31" s="221" t="s">
        <v>173</v>
      </c>
      <c r="O31" s="221" t="s">
        <v>174</v>
      </c>
      <c r="P31" s="227" t="s">
        <v>173</v>
      </c>
      <c r="Q31" s="227" t="s">
        <v>174</v>
      </c>
      <c r="S31" s="228">
        <f t="shared" si="9"/>
        <v>2</v>
      </c>
    </row>
    <row r="32" spans="1:20" x14ac:dyDescent="0.3">
      <c r="A32" s="215" t="s">
        <v>5</v>
      </c>
      <c r="B32" s="8"/>
      <c r="C32" s="293">
        <f>SUM(C33:C35)</f>
        <v>0</v>
      </c>
      <c r="D32" s="293"/>
      <c r="E32" s="293">
        <f>SUM(E33:E35)</f>
        <v>0</v>
      </c>
      <c r="F32" s="293"/>
      <c r="G32" s="293">
        <f>SUM(G33:G35)</f>
        <v>0</v>
      </c>
      <c r="H32" s="293"/>
      <c r="I32" s="293">
        <f>SUM(I33:I35)</f>
        <v>0</v>
      </c>
      <c r="J32" s="293"/>
      <c r="K32" s="293">
        <f>SUM(K33:K35)</f>
        <v>0</v>
      </c>
      <c r="L32" s="293"/>
      <c r="M32" s="293">
        <f>SUM(M33:M35)</f>
        <v>0</v>
      </c>
      <c r="N32" s="293"/>
      <c r="O32" s="293">
        <f>SUM(O33:O35)</f>
        <v>0</v>
      </c>
      <c r="P32" s="293"/>
      <c r="Q32" s="293">
        <f>SUM(Q33:Q35)</f>
        <v>0</v>
      </c>
      <c r="S32" s="228">
        <f t="shared" si="9"/>
        <v>3</v>
      </c>
    </row>
    <row r="33" spans="1:20" x14ac:dyDescent="0.3">
      <c r="A33" s="217" t="s">
        <v>138</v>
      </c>
      <c r="B33" s="377"/>
      <c r="C33" s="378"/>
      <c r="D33" s="377"/>
      <c r="E33" s="378"/>
      <c r="F33" s="377"/>
      <c r="G33" s="378"/>
      <c r="H33" s="377"/>
      <c r="I33" s="378"/>
      <c r="J33" s="377"/>
      <c r="K33" s="378"/>
      <c r="L33" s="377"/>
      <c r="M33" s="378"/>
      <c r="N33" s="292">
        <f>HLOOKUP(N$5,'TAB4'!21:33,$S33,FALSE)</f>
        <v>0</v>
      </c>
      <c r="O33" s="293">
        <f>N33*N$8</f>
        <v>0</v>
      </c>
      <c r="P33" s="292">
        <f>HLOOKUP(P$5,'TAB4'!21:33,$S33,FALSE)</f>
        <v>0</v>
      </c>
      <c r="Q33" s="293">
        <f>P33*P$8</f>
        <v>0</v>
      </c>
      <c r="S33" s="228">
        <f t="shared" si="9"/>
        <v>4</v>
      </c>
    </row>
    <row r="34" spans="1:20" x14ac:dyDescent="0.3">
      <c r="A34" s="217" t="s">
        <v>162</v>
      </c>
      <c r="B34" s="293">
        <f>HLOOKUP(B$5,'TAB4'!21:33,$S34,FALSE)</f>
        <v>0</v>
      </c>
      <c r="C34" s="293">
        <f>B34*1</f>
        <v>0</v>
      </c>
      <c r="D34" s="293">
        <f>HLOOKUP(D$5,'TAB4'!21:33,$S34,FALSE)</f>
        <v>0</v>
      </c>
      <c r="E34" s="293">
        <f>D34*1</f>
        <v>0</v>
      </c>
      <c r="F34" s="293">
        <f>HLOOKUP(F$5,'TAB4'!21:33,$S34,FALSE)</f>
        <v>0</v>
      </c>
      <c r="G34" s="293">
        <f>F34*1</f>
        <v>0</v>
      </c>
      <c r="H34" s="293">
        <f>HLOOKUP(H$5,'TAB4'!21:33,$S34,FALSE)</f>
        <v>0</v>
      </c>
      <c r="I34" s="293">
        <f>H34*1</f>
        <v>0</v>
      </c>
      <c r="J34" s="293">
        <f>HLOOKUP(J$5,'TAB4'!21:33,$S34,FALSE)</f>
        <v>0</v>
      </c>
      <c r="K34" s="293">
        <f>J34*1</f>
        <v>0</v>
      </c>
      <c r="L34" s="293">
        <f>HLOOKUP(L$5,'TAB4'!21:33,$S34,FALSE)</f>
        <v>0</v>
      </c>
      <c r="M34" s="293">
        <f>L34*1</f>
        <v>0</v>
      </c>
      <c r="N34" s="293">
        <f>HLOOKUP(N$5,'TAB4'!21:33,$S34,FALSE)</f>
        <v>0</v>
      </c>
      <c r="O34" s="293">
        <f>N34*1</f>
        <v>0</v>
      </c>
      <c r="P34" s="293">
        <f>HLOOKUP(P$5,'TAB4'!21:33,$S34,FALSE)</f>
        <v>0</v>
      </c>
      <c r="Q34" s="293">
        <f>P34*1</f>
        <v>0</v>
      </c>
      <c r="S34" s="228">
        <f t="shared" si="9"/>
        <v>5</v>
      </c>
    </row>
    <row r="35" spans="1:20" x14ac:dyDescent="0.3">
      <c r="A35" s="217" t="s">
        <v>143</v>
      </c>
      <c r="B35" s="292">
        <f>HLOOKUP(B$5,'TAB4'!21:33,$S35,FALSE)</f>
        <v>0</v>
      </c>
      <c r="C35" s="293">
        <f>B35*B$7</f>
        <v>0</v>
      </c>
      <c r="D35" s="292">
        <f>HLOOKUP(D$5,'TAB4'!21:33,$S35,FALSE)</f>
        <v>0</v>
      </c>
      <c r="E35" s="293">
        <f>D35*D$7</f>
        <v>0</v>
      </c>
      <c r="F35" s="292">
        <f>HLOOKUP(F$5,'TAB4'!21:33,$S35,FALSE)</f>
        <v>0</v>
      </c>
      <c r="G35" s="293">
        <f>F35*F$7</f>
        <v>0</v>
      </c>
      <c r="H35" s="292">
        <f>HLOOKUP(H$5,'TAB4'!21:33,$S35,FALSE)</f>
        <v>0</v>
      </c>
      <c r="I35" s="293">
        <f>H35*H$7</f>
        <v>0</v>
      </c>
      <c r="J35" s="292">
        <f>HLOOKUP(J$5,'TAB4'!21:33,$S35,FALSE)</f>
        <v>0</v>
      </c>
      <c r="K35" s="293">
        <f>J35*J$7</f>
        <v>0</v>
      </c>
      <c r="L35" s="292">
        <f>HLOOKUP(L$5,'TAB4'!21:33,$S35,FALSE)</f>
        <v>0</v>
      </c>
      <c r="M35" s="293">
        <f>L35*L$7</f>
        <v>0</v>
      </c>
      <c r="N35" s="292">
        <f>HLOOKUP(N$5,'TAB4'!21:33,$S35,FALSE)</f>
        <v>0</v>
      </c>
      <c r="O35" s="293">
        <f>N35*N$7</f>
        <v>0</v>
      </c>
      <c r="P35" s="292">
        <f>HLOOKUP(P$5,'TAB4'!21:33,$S35,FALSE)</f>
        <v>0</v>
      </c>
      <c r="Q35" s="293">
        <f>P35*P$7</f>
        <v>0</v>
      </c>
      <c r="S35" s="228">
        <f t="shared" si="9"/>
        <v>6</v>
      </c>
    </row>
    <row r="36" spans="1:20" x14ac:dyDescent="0.3">
      <c r="A36" s="215" t="s">
        <v>160</v>
      </c>
      <c r="B36" s="292">
        <f>HLOOKUP(B$5,'TAB4'!21:33,$S36,FALSE)</f>
        <v>0</v>
      </c>
      <c r="C36" s="293">
        <f>B36*B$7</f>
        <v>0</v>
      </c>
      <c r="D36" s="292">
        <f>HLOOKUP(D$5,'TAB4'!21:33,$S36,FALSE)</f>
        <v>0</v>
      </c>
      <c r="E36" s="293">
        <f>D36*D$7</f>
        <v>0</v>
      </c>
      <c r="F36" s="292">
        <f>HLOOKUP(F$5,'TAB4'!21:33,$S36,FALSE)</f>
        <v>0</v>
      </c>
      <c r="G36" s="293">
        <f>F36*F$7</f>
        <v>0</v>
      </c>
      <c r="H36" s="292">
        <f>HLOOKUP(H$5,'TAB4'!21:33,$S36,FALSE)</f>
        <v>0</v>
      </c>
      <c r="I36" s="293">
        <f>H36*H$7</f>
        <v>0</v>
      </c>
      <c r="J36" s="292">
        <f>HLOOKUP(J$5,'TAB4'!21:33,$S36,FALSE)</f>
        <v>0</v>
      </c>
      <c r="K36" s="293">
        <f>J36*J$7</f>
        <v>0</v>
      </c>
      <c r="L36" s="292">
        <f>HLOOKUP(L$5,'TAB4'!21:33,$S36,FALSE)</f>
        <v>0</v>
      </c>
      <c r="M36" s="293">
        <f>L36*L$7</f>
        <v>0</v>
      </c>
      <c r="N36" s="292">
        <f>HLOOKUP(N$5,'TAB4'!21:33,$S36,FALSE)</f>
        <v>0</v>
      </c>
      <c r="O36" s="293">
        <f>N36*N$7</f>
        <v>0</v>
      </c>
      <c r="P36" s="292">
        <f>HLOOKUP(P$5,'TAB4'!21:33,$S36,FALSE)</f>
        <v>0</v>
      </c>
      <c r="Q36" s="293">
        <f>P36*P$7</f>
        <v>0</v>
      </c>
      <c r="S36" s="228">
        <f t="shared" si="9"/>
        <v>7</v>
      </c>
    </row>
    <row r="37" spans="1:20" x14ac:dyDescent="0.3">
      <c r="A37" s="215" t="s">
        <v>74</v>
      </c>
      <c r="B37" s="292"/>
      <c r="C37" s="293">
        <f>SUM(C38:C40)</f>
        <v>0</v>
      </c>
      <c r="D37" s="292"/>
      <c r="E37" s="293">
        <f>SUM(E38:E40)</f>
        <v>0</v>
      </c>
      <c r="F37" s="292"/>
      <c r="G37" s="293">
        <f>SUM(G38:G40)</f>
        <v>0</v>
      </c>
      <c r="H37" s="292"/>
      <c r="I37" s="293">
        <f>SUM(I38:I40)</f>
        <v>0</v>
      </c>
      <c r="J37" s="292"/>
      <c r="K37" s="293">
        <f>SUM(K38:K40)</f>
        <v>0</v>
      </c>
      <c r="L37" s="292"/>
      <c r="M37" s="293">
        <f>SUM(M38:M40)</f>
        <v>0</v>
      </c>
      <c r="N37" s="292"/>
      <c r="O37" s="293">
        <f>SUM(O38:O40)</f>
        <v>0</v>
      </c>
      <c r="P37" s="292"/>
      <c r="Q37" s="293">
        <f>SUM(Q38:Q40)</f>
        <v>0</v>
      </c>
      <c r="S37" s="228">
        <f t="shared" si="9"/>
        <v>8</v>
      </c>
    </row>
    <row r="38" spans="1:20" x14ac:dyDescent="0.3">
      <c r="A38" s="217" t="s">
        <v>2</v>
      </c>
      <c r="B38" s="292">
        <f>HLOOKUP(B$5,'TAB4'!21:33,$S38,FALSE)</f>
        <v>0</v>
      </c>
      <c r="C38" s="293">
        <f t="shared" ref="C38" si="10">B38*B$7</f>
        <v>0</v>
      </c>
      <c r="D38" s="292">
        <f>HLOOKUP(D$5,'TAB4'!21:33,$S38,FALSE)</f>
        <v>0</v>
      </c>
      <c r="E38" s="293">
        <f t="shared" ref="E38:E41" si="11">D38*D$7</f>
        <v>0</v>
      </c>
      <c r="F38" s="292">
        <f>HLOOKUP(F$5,'TAB4'!21:33,$S38,FALSE)</f>
        <v>0</v>
      </c>
      <c r="G38" s="293">
        <f t="shared" ref="G38:G41" si="12">F38*F$7</f>
        <v>0</v>
      </c>
      <c r="H38" s="292">
        <f>HLOOKUP(H$5,'TAB4'!21:33,$S38,FALSE)</f>
        <v>0</v>
      </c>
      <c r="I38" s="293">
        <f t="shared" ref="I38:I41" si="13">H38*H$7</f>
        <v>0</v>
      </c>
      <c r="J38" s="292">
        <f>HLOOKUP(J$5,'TAB4'!21:33,$S38,FALSE)</f>
        <v>0</v>
      </c>
      <c r="K38" s="293">
        <f t="shared" ref="K38:K41" si="14">J38*J$7</f>
        <v>0</v>
      </c>
      <c r="L38" s="292">
        <f>HLOOKUP(L$5,'TAB4'!21:33,$S38,FALSE)</f>
        <v>0</v>
      </c>
      <c r="M38" s="293">
        <f t="shared" ref="M38:M41" si="15">L38*L$7</f>
        <v>0</v>
      </c>
      <c r="N38" s="292">
        <f>HLOOKUP(N$5,'TAB4'!21:33,$S38,FALSE)</f>
        <v>0</v>
      </c>
      <c r="O38" s="293">
        <f t="shared" ref="O38:O41" si="16">N38*N$7</f>
        <v>0</v>
      </c>
      <c r="P38" s="292">
        <f>HLOOKUP(P$5,'TAB4'!21:33,$S38,FALSE)</f>
        <v>0</v>
      </c>
      <c r="Q38" s="293">
        <f t="shared" ref="Q38:Q41" si="17">P38*P$7</f>
        <v>0</v>
      </c>
      <c r="S38" s="228">
        <f t="shared" si="9"/>
        <v>9</v>
      </c>
    </row>
    <row r="39" spans="1:20" x14ac:dyDescent="0.3">
      <c r="A39" s="217" t="s">
        <v>6</v>
      </c>
      <c r="B39" s="292">
        <f>HLOOKUP(B$5,'TAB4'!21:33,$S39,FALSE)</f>
        <v>0</v>
      </c>
      <c r="C39" s="293">
        <f t="shared" ref="C39" si="18">B39*B$7</f>
        <v>0</v>
      </c>
      <c r="D39" s="292">
        <f>HLOOKUP(D$5,'TAB4'!21:33,$S39,FALSE)</f>
        <v>0</v>
      </c>
      <c r="E39" s="293">
        <f t="shared" si="11"/>
        <v>0</v>
      </c>
      <c r="F39" s="292">
        <f>HLOOKUP(F$5,'TAB4'!21:33,$S39,FALSE)</f>
        <v>0</v>
      </c>
      <c r="G39" s="293">
        <f t="shared" si="12"/>
        <v>0</v>
      </c>
      <c r="H39" s="292">
        <f>HLOOKUP(H$5,'TAB4'!21:33,$S39,FALSE)</f>
        <v>0</v>
      </c>
      <c r="I39" s="293">
        <f t="shared" si="13"/>
        <v>0</v>
      </c>
      <c r="J39" s="292">
        <f>HLOOKUP(J$5,'TAB4'!21:33,$S39,FALSE)</f>
        <v>0</v>
      </c>
      <c r="K39" s="293">
        <f t="shared" si="14"/>
        <v>0</v>
      </c>
      <c r="L39" s="292">
        <f>HLOOKUP(L$5,'TAB4'!21:33,$S39,FALSE)</f>
        <v>0</v>
      </c>
      <c r="M39" s="293">
        <f t="shared" si="15"/>
        <v>0</v>
      </c>
      <c r="N39" s="292">
        <f>HLOOKUP(N$5,'TAB4'!21:33,$S39,FALSE)</f>
        <v>0</v>
      </c>
      <c r="O39" s="293">
        <f t="shared" si="16"/>
        <v>0</v>
      </c>
      <c r="P39" s="292">
        <f>HLOOKUP(P$5,'TAB4'!21:33,$S39,FALSE)</f>
        <v>0</v>
      </c>
      <c r="Q39" s="293">
        <f t="shared" si="17"/>
        <v>0</v>
      </c>
      <c r="S39" s="228">
        <f t="shared" si="9"/>
        <v>10</v>
      </c>
    </row>
    <row r="40" spans="1:20" x14ac:dyDescent="0.3">
      <c r="A40" s="217" t="s">
        <v>15</v>
      </c>
      <c r="B40" s="292">
        <f>HLOOKUP(B$5,'TAB4'!21:33,$S40,FALSE)</f>
        <v>0</v>
      </c>
      <c r="C40" s="293">
        <f t="shared" ref="C40" si="19">B40*B$7</f>
        <v>0</v>
      </c>
      <c r="D40" s="292">
        <f>HLOOKUP(D$5,'TAB4'!21:33,$S40,FALSE)</f>
        <v>0</v>
      </c>
      <c r="E40" s="293">
        <f t="shared" si="11"/>
        <v>0</v>
      </c>
      <c r="F40" s="292">
        <f>HLOOKUP(F$5,'TAB4'!21:33,$S40,FALSE)</f>
        <v>0</v>
      </c>
      <c r="G40" s="293">
        <f t="shared" si="12"/>
        <v>0</v>
      </c>
      <c r="H40" s="292">
        <f>HLOOKUP(H$5,'TAB4'!21:33,$S40,FALSE)</f>
        <v>0</v>
      </c>
      <c r="I40" s="293">
        <f t="shared" si="13"/>
        <v>0</v>
      </c>
      <c r="J40" s="292">
        <f>HLOOKUP(J$5,'TAB4'!21:33,$S40,FALSE)</f>
        <v>0</v>
      </c>
      <c r="K40" s="293">
        <f t="shared" si="14"/>
        <v>0</v>
      </c>
      <c r="L40" s="292">
        <f>HLOOKUP(L$5,'TAB4'!21:33,$S40,FALSE)</f>
        <v>0</v>
      </c>
      <c r="M40" s="293">
        <f t="shared" si="15"/>
        <v>0</v>
      </c>
      <c r="N40" s="292">
        <f>HLOOKUP(N$5,'TAB4'!21:33,$S40,FALSE)</f>
        <v>0</v>
      </c>
      <c r="O40" s="293">
        <f t="shared" si="16"/>
        <v>0</v>
      </c>
      <c r="P40" s="292">
        <f>HLOOKUP(P$5,'TAB4'!21:33,$S40,FALSE)</f>
        <v>0</v>
      </c>
      <c r="Q40" s="293">
        <f t="shared" si="17"/>
        <v>0</v>
      </c>
      <c r="S40" s="228">
        <f t="shared" si="9"/>
        <v>11</v>
      </c>
    </row>
    <row r="41" spans="1:20" x14ac:dyDescent="0.3">
      <c r="A41" s="215" t="s">
        <v>161</v>
      </c>
      <c r="B41" s="292">
        <f>HLOOKUP(B$5,'TAB4'!21:33,$S41,FALSE)</f>
        <v>0</v>
      </c>
      <c r="C41" s="293">
        <f t="shared" ref="C41" si="20">B41*B$7</f>
        <v>0</v>
      </c>
      <c r="D41" s="292">
        <f>HLOOKUP(D$5,'TAB4'!21:33,$S41,FALSE)</f>
        <v>0</v>
      </c>
      <c r="E41" s="293">
        <f t="shared" si="11"/>
        <v>0</v>
      </c>
      <c r="F41" s="292">
        <f>HLOOKUP(F$5,'TAB4'!21:33,$S41,FALSE)</f>
        <v>0</v>
      </c>
      <c r="G41" s="293">
        <f t="shared" si="12"/>
        <v>0</v>
      </c>
      <c r="H41" s="292">
        <f>HLOOKUP(H$5,'TAB4'!21:33,$S41,FALSE)</f>
        <v>0</v>
      </c>
      <c r="I41" s="293">
        <f t="shared" si="13"/>
        <v>0</v>
      </c>
      <c r="J41" s="292">
        <f>HLOOKUP(J$5,'TAB4'!21:33,$S41,FALSE)</f>
        <v>0</v>
      </c>
      <c r="K41" s="293">
        <f t="shared" si="14"/>
        <v>0</v>
      </c>
      <c r="L41" s="292">
        <f>HLOOKUP(L$5,'TAB4'!21:33,$S41,FALSE)</f>
        <v>0</v>
      </c>
      <c r="M41" s="293">
        <f t="shared" si="15"/>
        <v>0</v>
      </c>
      <c r="N41" s="292">
        <f>HLOOKUP(N$5,'TAB4'!21:33,$S41,FALSE)</f>
        <v>0</v>
      </c>
      <c r="O41" s="293">
        <f t="shared" si="16"/>
        <v>0</v>
      </c>
      <c r="P41" s="292">
        <f>HLOOKUP(P$5,'TAB4'!21:33,$S41,FALSE)</f>
        <v>0</v>
      </c>
      <c r="Q41" s="293">
        <f t="shared" si="17"/>
        <v>0</v>
      </c>
      <c r="S41" s="228">
        <f t="shared" si="9"/>
        <v>12</v>
      </c>
    </row>
    <row r="42" spans="1:20" x14ac:dyDescent="0.3">
      <c r="A42" s="53" t="s">
        <v>7</v>
      </c>
      <c r="B42" s="11"/>
      <c r="C42" s="271">
        <f>SUM(C32,C36:C37,C41)</f>
        <v>0</v>
      </c>
      <c r="D42" s="11"/>
      <c r="E42" s="271">
        <f>SUM(E32,E36:E37,E41)</f>
        <v>0</v>
      </c>
      <c r="F42" s="11"/>
      <c r="G42" s="271">
        <f>SUM(G32,G36:G37,G41)</f>
        <v>0</v>
      </c>
      <c r="H42" s="11"/>
      <c r="I42" s="271">
        <f>SUM(I32,I36:I37,I41)</f>
        <v>0</v>
      </c>
      <c r="J42" s="11"/>
      <c r="K42" s="271">
        <f>SUM(K32,K36:K37,K41)</f>
        <v>0</v>
      </c>
      <c r="L42" s="11"/>
      <c r="M42" s="271">
        <f>SUM(M32,M36:M37,M41)</f>
        <v>0</v>
      </c>
      <c r="N42" s="11"/>
      <c r="O42" s="271">
        <f>SUM(O32,O36:O37,O41)</f>
        <v>0</v>
      </c>
      <c r="P42" s="11"/>
      <c r="Q42" s="271">
        <f>SUM(Q32,Q36:Q37,Q41)</f>
        <v>0</v>
      </c>
      <c r="S42" s="228">
        <f t="shared" si="9"/>
        <v>13</v>
      </c>
    </row>
    <row r="43" spans="1:20" x14ac:dyDescent="0.3">
      <c r="A43" s="231" t="s">
        <v>177</v>
      </c>
      <c r="B43" s="6"/>
      <c r="C43" s="294">
        <f>C24</f>
        <v>0</v>
      </c>
      <c r="E43" s="294">
        <f>E24</f>
        <v>0</v>
      </c>
      <c r="F43" s="6"/>
      <c r="G43" s="294">
        <f>G24</f>
        <v>0</v>
      </c>
      <c r="I43" s="294">
        <f>I24</f>
        <v>0</v>
      </c>
      <c r="J43" s="6"/>
      <c r="K43" s="294">
        <f>K24</f>
        <v>0</v>
      </c>
      <c r="M43" s="294">
        <f>M24</f>
        <v>0</v>
      </c>
      <c r="N43" s="6"/>
      <c r="O43" s="294">
        <f>O24</f>
        <v>0</v>
      </c>
      <c r="Q43" s="294">
        <f>Q24</f>
        <v>0</v>
      </c>
      <c r="S43" s="228">
        <f>T25</f>
        <v>14</v>
      </c>
    </row>
    <row r="44" spans="1:20" x14ac:dyDescent="0.3">
      <c r="A44" s="297" t="s">
        <v>178</v>
      </c>
      <c r="B44" s="298"/>
      <c r="C44" s="299">
        <f>C42-C43</f>
        <v>0</v>
      </c>
      <c r="D44" s="300"/>
      <c r="E44" s="299">
        <f>E42-E43</f>
        <v>0</v>
      </c>
      <c r="F44" s="298"/>
      <c r="G44" s="299">
        <f>G42-G43</f>
        <v>0</v>
      </c>
      <c r="H44" s="300"/>
      <c r="I44" s="299">
        <f>I42-I43</f>
        <v>0</v>
      </c>
      <c r="J44" s="298"/>
      <c r="K44" s="299">
        <f>K42-K43</f>
        <v>0</v>
      </c>
      <c r="L44" s="300"/>
      <c r="M44" s="299">
        <f>M42-M43</f>
        <v>0</v>
      </c>
      <c r="N44" s="298"/>
      <c r="O44" s="299">
        <f>O42-O43</f>
        <v>0</v>
      </c>
      <c r="P44" s="300"/>
      <c r="Q44" s="299">
        <f>Q42-Q43</f>
        <v>0</v>
      </c>
      <c r="S44" s="228"/>
    </row>
    <row r="45" spans="1:20" ht="15.75" thickBot="1" x14ac:dyDescent="0.35">
      <c r="A45" s="230" t="s">
        <v>270</v>
      </c>
      <c r="B45" s="295"/>
      <c r="C45" s="301" t="str">
        <f>IFERROR((C44/C43)," ")</f>
        <v xml:space="preserve"> </v>
      </c>
      <c r="D45" s="296"/>
      <c r="E45" s="301" t="str">
        <f>IFERROR((E44/E43)," ")</f>
        <v xml:space="preserve"> </v>
      </c>
      <c r="F45" s="295"/>
      <c r="G45" s="301" t="str">
        <f>IFERROR((G44/G43)," ")</f>
        <v xml:space="preserve"> </v>
      </c>
      <c r="H45" s="296"/>
      <c r="I45" s="301" t="str">
        <f>IFERROR((I44/I43)," ")</f>
        <v xml:space="preserve"> </v>
      </c>
      <c r="J45" s="295"/>
      <c r="K45" s="301" t="str">
        <f>IFERROR((K44/K43)," ")</f>
        <v xml:space="preserve"> </v>
      </c>
      <c r="L45" s="296"/>
      <c r="M45" s="301" t="str">
        <f>IFERROR((M44/M43)," ")</f>
        <v xml:space="preserve"> </v>
      </c>
      <c r="N45" s="295"/>
      <c r="O45" s="301" t="str">
        <f>IFERROR((O44/O43)," ")</f>
        <v xml:space="preserve"> </v>
      </c>
      <c r="P45" s="296"/>
      <c r="Q45" s="301" t="str">
        <f>IFERROR((Q44/Q43)," ")</f>
        <v xml:space="preserve"> </v>
      </c>
      <c r="T45" s="228"/>
    </row>
    <row r="46" spans="1:20" ht="15.75" thickTop="1" x14ac:dyDescent="0.3">
      <c r="S46" s="228"/>
    </row>
    <row r="47" spans="1:20" ht="21" x14ac:dyDescent="0.35">
      <c r="A47" s="321" t="s">
        <v>13</v>
      </c>
      <c r="B47" s="322"/>
      <c r="C47" s="322"/>
      <c r="D47" s="322"/>
      <c r="E47" s="322"/>
      <c r="F47" s="322"/>
      <c r="G47" s="322"/>
      <c r="H47" s="322"/>
      <c r="I47" s="322"/>
      <c r="J47" s="322"/>
      <c r="K47" s="322"/>
      <c r="L47" s="322"/>
      <c r="M47" s="322"/>
      <c r="N47" s="322"/>
      <c r="O47" s="322"/>
      <c r="P47" s="322"/>
      <c r="Q47" s="323"/>
      <c r="S47" s="228">
        <f t="shared" ref="S47:S60" si="21">S29</f>
        <v>15</v>
      </c>
    </row>
    <row r="48" spans="1:20" x14ac:dyDescent="0.3">
      <c r="A48" s="381" t="s">
        <v>0</v>
      </c>
      <c r="B48" s="383" t="str">
        <f>B$5&amp;" | "&amp;B6</f>
        <v>T1 | Relevé annuel</v>
      </c>
      <c r="C48" s="384"/>
      <c r="D48" s="383" t="str">
        <f>D$5&amp;" | "&amp;D6</f>
        <v>T1 | Relevé annuel</v>
      </c>
      <c r="E48" s="384"/>
      <c r="F48" s="383" t="str">
        <f>F$5&amp;" | "&amp;F6</f>
        <v>T2 | Relevé annuel</v>
      </c>
      <c r="G48" s="384"/>
      <c r="H48" s="383" t="str">
        <f>H$5&amp;" | "&amp;H6</f>
        <v>T2 | Relevé annuel</v>
      </c>
      <c r="I48" s="384"/>
      <c r="J48" s="383" t="str">
        <f>J$5&amp;" | "&amp;J6</f>
        <v>T3 | Relevé annuel</v>
      </c>
      <c r="K48" s="384"/>
      <c r="L48" s="383" t="str">
        <f>L$5&amp;" | "&amp;L6</f>
        <v>T4 | MMR</v>
      </c>
      <c r="M48" s="384"/>
      <c r="N48" s="383" t="str">
        <f>N$5&amp;" | "&amp;N6</f>
        <v>T5 | AMR</v>
      </c>
      <c r="O48" s="384"/>
      <c r="P48" s="383" t="str">
        <f>P$5&amp;" | "&amp;P6</f>
        <v>T6 | AMR</v>
      </c>
      <c r="Q48" s="384"/>
      <c r="S48" s="228">
        <f t="shared" si="21"/>
        <v>1</v>
      </c>
    </row>
    <row r="49" spans="1:19" x14ac:dyDescent="0.3">
      <c r="A49" s="382"/>
      <c r="B49" s="221" t="s">
        <v>173</v>
      </c>
      <c r="C49" s="221" t="s">
        <v>174</v>
      </c>
      <c r="D49" s="221" t="s">
        <v>173</v>
      </c>
      <c r="E49" s="221" t="s">
        <v>174</v>
      </c>
      <c r="F49" s="221" t="s">
        <v>173</v>
      </c>
      <c r="G49" s="221" t="s">
        <v>174</v>
      </c>
      <c r="H49" s="221" t="s">
        <v>173</v>
      </c>
      <c r="I49" s="221" t="s">
        <v>174</v>
      </c>
      <c r="J49" s="221" t="s">
        <v>173</v>
      </c>
      <c r="K49" s="221" t="s">
        <v>174</v>
      </c>
      <c r="L49" s="221" t="s">
        <v>173</v>
      </c>
      <c r="M49" s="221" t="s">
        <v>174</v>
      </c>
      <c r="N49" s="221" t="s">
        <v>173</v>
      </c>
      <c r="O49" s="221" t="s">
        <v>174</v>
      </c>
      <c r="P49" s="227" t="s">
        <v>173</v>
      </c>
      <c r="Q49" s="227" t="s">
        <v>174</v>
      </c>
      <c r="S49" s="228">
        <f t="shared" si="21"/>
        <v>2</v>
      </c>
    </row>
    <row r="50" spans="1:19" x14ac:dyDescent="0.3">
      <c r="A50" s="215" t="s">
        <v>5</v>
      </c>
      <c r="B50" s="8"/>
      <c r="C50" s="293">
        <f>SUM(C51:C53)</f>
        <v>0</v>
      </c>
      <c r="D50" s="293"/>
      <c r="E50" s="293">
        <f>SUM(E51:E53)</f>
        <v>0</v>
      </c>
      <c r="F50" s="293"/>
      <c r="G50" s="293">
        <f>SUM(G51:G53)</f>
        <v>0</v>
      </c>
      <c r="H50" s="293"/>
      <c r="I50" s="293">
        <f>SUM(I51:I53)</f>
        <v>0</v>
      </c>
      <c r="J50" s="293"/>
      <c r="K50" s="293">
        <f>SUM(K51:K53)</f>
        <v>0</v>
      </c>
      <c r="L50" s="293"/>
      <c r="M50" s="293">
        <f>SUM(M51:M53)</f>
        <v>0</v>
      </c>
      <c r="N50" s="293"/>
      <c r="O50" s="293">
        <f>SUM(O51:O53)</f>
        <v>0</v>
      </c>
      <c r="P50" s="293"/>
      <c r="Q50" s="293">
        <f>SUM(Q51:Q53)</f>
        <v>0</v>
      </c>
      <c r="S50" s="228">
        <f t="shared" si="21"/>
        <v>3</v>
      </c>
    </row>
    <row r="51" spans="1:19" x14ac:dyDescent="0.3">
      <c r="A51" s="217" t="s">
        <v>138</v>
      </c>
      <c r="B51" s="377"/>
      <c r="C51" s="378"/>
      <c r="D51" s="377"/>
      <c r="E51" s="378"/>
      <c r="F51" s="377"/>
      <c r="G51" s="378"/>
      <c r="H51" s="377"/>
      <c r="I51" s="378"/>
      <c r="J51" s="377"/>
      <c r="K51" s="378"/>
      <c r="L51" s="377"/>
      <c r="M51" s="378"/>
      <c r="N51" s="292">
        <f>HLOOKUP(N$5,'TAB4'!36:48,$S51,FALSE)</f>
        <v>0</v>
      </c>
      <c r="O51" s="293">
        <f>N51*N$8</f>
        <v>0</v>
      </c>
      <c r="P51" s="292">
        <f>HLOOKUP(P$5,'TAB4'!36:48,$S51,FALSE)</f>
        <v>0</v>
      </c>
      <c r="Q51" s="293">
        <f>P51*P$8</f>
        <v>0</v>
      </c>
      <c r="S51" s="228">
        <f t="shared" si="21"/>
        <v>4</v>
      </c>
    </row>
    <row r="52" spans="1:19" x14ac:dyDescent="0.3">
      <c r="A52" s="217" t="s">
        <v>162</v>
      </c>
      <c r="B52" s="293">
        <f>HLOOKUP(B$5,'TAB4'!36:48,$S52,FALSE)</f>
        <v>0</v>
      </c>
      <c r="C52" s="293">
        <f>B52*1</f>
        <v>0</v>
      </c>
      <c r="D52" s="293">
        <f>HLOOKUP(D$5,'TAB4'!36:48,$S52,FALSE)</f>
        <v>0</v>
      </c>
      <c r="E52" s="293">
        <f>D52*1</f>
        <v>0</v>
      </c>
      <c r="F52" s="293">
        <f>HLOOKUP(F$5,'TAB4'!36:48,$S52,FALSE)</f>
        <v>0</v>
      </c>
      <c r="G52" s="293">
        <f>F52*1</f>
        <v>0</v>
      </c>
      <c r="H52" s="293">
        <f>HLOOKUP(H$5,'TAB4'!36:48,$S52,FALSE)</f>
        <v>0</v>
      </c>
      <c r="I52" s="293">
        <f>H52*1</f>
        <v>0</v>
      </c>
      <c r="J52" s="293">
        <f>HLOOKUP(J$5,'TAB4'!36:48,$S52,FALSE)</f>
        <v>0</v>
      </c>
      <c r="K52" s="293">
        <f>J52*1</f>
        <v>0</v>
      </c>
      <c r="L52" s="293">
        <f>HLOOKUP(L$5,'TAB4'!36:48,$S52,FALSE)</f>
        <v>0</v>
      </c>
      <c r="M52" s="293">
        <f>L52*1</f>
        <v>0</v>
      </c>
      <c r="N52" s="293">
        <f>HLOOKUP(N$5,'TAB4'!36:48,$S52,FALSE)</f>
        <v>0</v>
      </c>
      <c r="O52" s="293">
        <f>N52*1</f>
        <v>0</v>
      </c>
      <c r="P52" s="293">
        <f>HLOOKUP(P$5,'TAB4'!36:48,$S52,FALSE)</f>
        <v>0</v>
      </c>
      <c r="Q52" s="293">
        <f>P52*1</f>
        <v>0</v>
      </c>
      <c r="S52" s="228">
        <f t="shared" si="21"/>
        <v>5</v>
      </c>
    </row>
    <row r="53" spans="1:19" x14ac:dyDescent="0.3">
      <c r="A53" s="217" t="s">
        <v>143</v>
      </c>
      <c r="B53" s="292">
        <f>HLOOKUP(B$5,'TAB4'!36:48,$S53,FALSE)</f>
        <v>0</v>
      </c>
      <c r="C53" s="293">
        <f>B53*B$7</f>
        <v>0</v>
      </c>
      <c r="D53" s="292">
        <f>HLOOKUP(D$5,'TAB4'!36:48,$S53,FALSE)</f>
        <v>0</v>
      </c>
      <c r="E53" s="293">
        <f>D53*D$7</f>
        <v>0</v>
      </c>
      <c r="F53" s="292">
        <f>HLOOKUP(F$5,'TAB4'!36:48,$S53,FALSE)</f>
        <v>0</v>
      </c>
      <c r="G53" s="293">
        <f>F53*F$7</f>
        <v>0</v>
      </c>
      <c r="H53" s="292">
        <f>HLOOKUP(H$5,'TAB4'!36:48,$S53,FALSE)</f>
        <v>0</v>
      </c>
      <c r="I53" s="293">
        <f>H53*H$7</f>
        <v>0</v>
      </c>
      <c r="J53" s="292">
        <f>HLOOKUP(J$5,'TAB4'!36:48,$S53,FALSE)</f>
        <v>0</v>
      </c>
      <c r="K53" s="293">
        <f>J53*J$7</f>
        <v>0</v>
      </c>
      <c r="L53" s="292">
        <f>HLOOKUP(L$5,'TAB4'!36:48,$S53,FALSE)</f>
        <v>0</v>
      </c>
      <c r="M53" s="293">
        <f>L53*L$7</f>
        <v>0</v>
      </c>
      <c r="N53" s="292">
        <f>HLOOKUP(N$5,'TAB4'!36:48,$S53,FALSE)</f>
        <v>0</v>
      </c>
      <c r="O53" s="293">
        <f>N53*N$7</f>
        <v>0</v>
      </c>
      <c r="P53" s="292">
        <f>HLOOKUP(P$5,'TAB4'!36:48,$S53,FALSE)</f>
        <v>0</v>
      </c>
      <c r="Q53" s="293">
        <f>P53*P$7</f>
        <v>0</v>
      </c>
      <c r="S53" s="228">
        <f t="shared" si="21"/>
        <v>6</v>
      </c>
    </row>
    <row r="54" spans="1:19" x14ac:dyDescent="0.3">
      <c r="A54" s="215" t="s">
        <v>160</v>
      </c>
      <c r="B54" s="292">
        <f>HLOOKUP(B$5,'TAB4'!36:48,$S54,FALSE)</f>
        <v>0</v>
      </c>
      <c r="C54" s="293">
        <f>B54*B$7</f>
        <v>0</v>
      </c>
      <c r="D54" s="292">
        <f>HLOOKUP(D$5,'TAB4'!36:48,$S54,FALSE)</f>
        <v>0</v>
      </c>
      <c r="E54" s="293">
        <f>D54*D$7</f>
        <v>0</v>
      </c>
      <c r="F54" s="292">
        <f>HLOOKUP(F$5,'TAB4'!36:48,$S54,FALSE)</f>
        <v>0</v>
      </c>
      <c r="G54" s="293">
        <f>F54*F$7</f>
        <v>0</v>
      </c>
      <c r="H54" s="292">
        <f>HLOOKUP(H$5,'TAB4'!36:48,$S54,FALSE)</f>
        <v>0</v>
      </c>
      <c r="I54" s="293">
        <f>H54*H$7</f>
        <v>0</v>
      </c>
      <c r="J54" s="292">
        <f>HLOOKUP(J$5,'TAB4'!36:48,$S54,FALSE)</f>
        <v>0</v>
      </c>
      <c r="K54" s="293">
        <f>J54*J$7</f>
        <v>0</v>
      </c>
      <c r="L54" s="292">
        <f>HLOOKUP(L$5,'TAB4'!36:48,$S54,FALSE)</f>
        <v>0</v>
      </c>
      <c r="M54" s="293">
        <f>L54*L$7</f>
        <v>0</v>
      </c>
      <c r="N54" s="292">
        <f>HLOOKUP(N$5,'TAB4'!36:48,$S54,FALSE)</f>
        <v>0</v>
      </c>
      <c r="O54" s="293">
        <f>N54*N$7</f>
        <v>0</v>
      </c>
      <c r="P54" s="292">
        <f>HLOOKUP(P$5,'TAB4'!36:48,$S54,FALSE)</f>
        <v>0</v>
      </c>
      <c r="Q54" s="293">
        <f>P54*P$7</f>
        <v>0</v>
      </c>
      <c r="S54" s="228">
        <f t="shared" si="21"/>
        <v>7</v>
      </c>
    </row>
    <row r="55" spans="1:19" x14ac:dyDescent="0.3">
      <c r="A55" s="215" t="s">
        <v>74</v>
      </c>
      <c r="B55" s="292"/>
      <c r="C55" s="293">
        <f>SUM(C56:C58)</f>
        <v>0</v>
      </c>
      <c r="D55" s="292"/>
      <c r="E55" s="293">
        <f>SUM(E56:E58)</f>
        <v>0</v>
      </c>
      <c r="F55" s="292"/>
      <c r="G55" s="293">
        <f>SUM(G56:G58)</f>
        <v>0</v>
      </c>
      <c r="H55" s="292"/>
      <c r="I55" s="293">
        <f>SUM(I56:I58)</f>
        <v>0</v>
      </c>
      <c r="J55" s="292"/>
      <c r="K55" s="293">
        <f>SUM(K56:K58)</f>
        <v>0</v>
      </c>
      <c r="L55" s="292"/>
      <c r="M55" s="293">
        <f>SUM(M56:M58)</f>
        <v>0</v>
      </c>
      <c r="N55" s="292"/>
      <c r="O55" s="293">
        <f>SUM(O56:O58)</f>
        <v>0</v>
      </c>
      <c r="P55" s="292"/>
      <c r="Q55" s="293">
        <f>SUM(Q56:Q58)</f>
        <v>0</v>
      </c>
      <c r="S55" s="228">
        <f t="shared" si="21"/>
        <v>8</v>
      </c>
    </row>
    <row r="56" spans="1:19" x14ac:dyDescent="0.3">
      <c r="A56" s="217" t="s">
        <v>2</v>
      </c>
      <c r="B56" s="292">
        <f>HLOOKUP(B$5,'TAB4'!36:48,$S56,FALSE)</f>
        <v>0</v>
      </c>
      <c r="C56" s="293">
        <f t="shared" ref="C56" si="22">B56*B$7</f>
        <v>0</v>
      </c>
      <c r="D56" s="292">
        <f>HLOOKUP(D$5,'TAB4'!36:48,$S56,FALSE)</f>
        <v>0</v>
      </c>
      <c r="E56" s="293">
        <f t="shared" ref="E56:E59" si="23">D56*D$7</f>
        <v>0</v>
      </c>
      <c r="F56" s="292">
        <f>HLOOKUP(F$5,'TAB4'!36:48,$S56,FALSE)</f>
        <v>0</v>
      </c>
      <c r="G56" s="293">
        <f t="shared" ref="G56:G59" si="24">F56*F$7</f>
        <v>0</v>
      </c>
      <c r="H56" s="292">
        <f>HLOOKUP(H$5,'TAB4'!36:48,$S56,FALSE)</f>
        <v>0</v>
      </c>
      <c r="I56" s="293">
        <f t="shared" ref="I56:I59" si="25">H56*H$7</f>
        <v>0</v>
      </c>
      <c r="J56" s="292">
        <f>HLOOKUP(J$5,'TAB4'!36:48,$S56,FALSE)</f>
        <v>0</v>
      </c>
      <c r="K56" s="293">
        <f t="shared" ref="K56:K59" si="26">J56*J$7</f>
        <v>0</v>
      </c>
      <c r="L56" s="292">
        <f>HLOOKUP(L$5,'TAB4'!36:48,$S56,FALSE)</f>
        <v>0</v>
      </c>
      <c r="M56" s="293">
        <f t="shared" ref="M56:M59" si="27">L56*L$7</f>
        <v>0</v>
      </c>
      <c r="N56" s="292">
        <f>HLOOKUP(N$5,'TAB4'!36:48,$S56,FALSE)</f>
        <v>0</v>
      </c>
      <c r="O56" s="293">
        <f t="shared" ref="O56:O59" si="28">N56*N$7</f>
        <v>0</v>
      </c>
      <c r="P56" s="292">
        <f>HLOOKUP(P$5,'TAB4'!36:48,$S56,FALSE)</f>
        <v>0</v>
      </c>
      <c r="Q56" s="293">
        <f t="shared" ref="Q56:Q59" si="29">P56*P$7</f>
        <v>0</v>
      </c>
      <c r="S56" s="228">
        <f t="shared" si="21"/>
        <v>9</v>
      </c>
    </row>
    <row r="57" spans="1:19" x14ac:dyDescent="0.3">
      <c r="A57" s="217" t="s">
        <v>6</v>
      </c>
      <c r="B57" s="292">
        <f>HLOOKUP(B$5,'TAB4'!36:48,$S57,FALSE)</f>
        <v>0</v>
      </c>
      <c r="C57" s="293">
        <f t="shared" ref="C57" si="30">B57*B$7</f>
        <v>0</v>
      </c>
      <c r="D57" s="292">
        <f>HLOOKUP(D$5,'TAB4'!36:48,$S57,FALSE)</f>
        <v>0</v>
      </c>
      <c r="E57" s="293">
        <f t="shared" si="23"/>
        <v>0</v>
      </c>
      <c r="F57" s="292">
        <f>HLOOKUP(F$5,'TAB4'!36:48,$S57,FALSE)</f>
        <v>0</v>
      </c>
      <c r="G57" s="293">
        <f t="shared" si="24"/>
        <v>0</v>
      </c>
      <c r="H57" s="292">
        <f>HLOOKUP(H$5,'TAB4'!36:48,$S57,FALSE)</f>
        <v>0</v>
      </c>
      <c r="I57" s="293">
        <f t="shared" si="25"/>
        <v>0</v>
      </c>
      <c r="J57" s="292">
        <f>HLOOKUP(J$5,'TAB4'!36:48,$S57,FALSE)</f>
        <v>0</v>
      </c>
      <c r="K57" s="293">
        <f t="shared" si="26"/>
        <v>0</v>
      </c>
      <c r="L57" s="292">
        <f>HLOOKUP(L$5,'TAB4'!36:48,$S57,FALSE)</f>
        <v>0</v>
      </c>
      <c r="M57" s="293">
        <f t="shared" si="27"/>
        <v>0</v>
      </c>
      <c r="N57" s="292">
        <f>HLOOKUP(N$5,'TAB4'!36:48,$S57,FALSE)</f>
        <v>0</v>
      </c>
      <c r="O57" s="293">
        <f t="shared" si="28"/>
        <v>0</v>
      </c>
      <c r="P57" s="292">
        <f>HLOOKUP(P$5,'TAB4'!36:48,$S57,FALSE)</f>
        <v>0</v>
      </c>
      <c r="Q57" s="293">
        <f t="shared" si="29"/>
        <v>0</v>
      </c>
      <c r="S57" s="228">
        <f t="shared" si="21"/>
        <v>10</v>
      </c>
    </row>
    <row r="58" spans="1:19" x14ac:dyDescent="0.3">
      <c r="A58" s="217" t="s">
        <v>15</v>
      </c>
      <c r="B58" s="292">
        <f>HLOOKUP(B$5,'TAB4'!36:48,$S58,FALSE)</f>
        <v>0</v>
      </c>
      <c r="C58" s="293">
        <f t="shared" ref="C58" si="31">B58*B$7</f>
        <v>0</v>
      </c>
      <c r="D58" s="292">
        <f>HLOOKUP(D$5,'TAB4'!36:48,$S58,FALSE)</f>
        <v>0</v>
      </c>
      <c r="E58" s="293">
        <f t="shared" si="23"/>
        <v>0</v>
      </c>
      <c r="F58" s="292">
        <f>HLOOKUP(F$5,'TAB4'!36:48,$S58,FALSE)</f>
        <v>0</v>
      </c>
      <c r="G58" s="293">
        <f t="shared" si="24"/>
        <v>0</v>
      </c>
      <c r="H58" s="292">
        <f>HLOOKUP(H$5,'TAB4'!36:48,$S58,FALSE)</f>
        <v>0</v>
      </c>
      <c r="I58" s="293">
        <f t="shared" si="25"/>
        <v>0</v>
      </c>
      <c r="J58" s="292">
        <f>HLOOKUP(J$5,'TAB4'!36:48,$S58,FALSE)</f>
        <v>0</v>
      </c>
      <c r="K58" s="293">
        <f t="shared" si="26"/>
        <v>0</v>
      </c>
      <c r="L58" s="292">
        <f>HLOOKUP(L$5,'TAB4'!36:48,$S58,FALSE)</f>
        <v>0</v>
      </c>
      <c r="M58" s="293">
        <f t="shared" si="27"/>
        <v>0</v>
      </c>
      <c r="N58" s="292">
        <f>HLOOKUP(N$5,'TAB4'!36:48,$S58,FALSE)</f>
        <v>0</v>
      </c>
      <c r="O58" s="293">
        <f t="shared" si="28"/>
        <v>0</v>
      </c>
      <c r="P58" s="292">
        <f>HLOOKUP(P$5,'TAB4'!36:48,$S58,FALSE)</f>
        <v>0</v>
      </c>
      <c r="Q58" s="293">
        <f t="shared" si="29"/>
        <v>0</v>
      </c>
      <c r="S58" s="228">
        <f t="shared" si="21"/>
        <v>11</v>
      </c>
    </row>
    <row r="59" spans="1:19" x14ac:dyDescent="0.3">
      <c r="A59" s="215" t="s">
        <v>161</v>
      </c>
      <c r="B59" s="292">
        <f>HLOOKUP(B$5,'TAB4'!36:48,$S59,FALSE)</f>
        <v>0</v>
      </c>
      <c r="C59" s="293">
        <f t="shared" ref="C59" si="32">B59*B$7</f>
        <v>0</v>
      </c>
      <c r="D59" s="292">
        <f>HLOOKUP(D$5,'TAB4'!36:48,$S59,FALSE)</f>
        <v>0</v>
      </c>
      <c r="E59" s="293">
        <f t="shared" si="23"/>
        <v>0</v>
      </c>
      <c r="F59" s="292">
        <f>HLOOKUP(F$5,'TAB4'!36:48,$S59,FALSE)</f>
        <v>0</v>
      </c>
      <c r="G59" s="293">
        <f t="shared" si="24"/>
        <v>0</v>
      </c>
      <c r="H59" s="292">
        <f>HLOOKUP(H$5,'TAB4'!36:48,$S59,FALSE)</f>
        <v>0</v>
      </c>
      <c r="I59" s="293">
        <f t="shared" si="25"/>
        <v>0</v>
      </c>
      <c r="J59" s="292">
        <f>HLOOKUP(J$5,'TAB4'!36:48,$S59,FALSE)</f>
        <v>0</v>
      </c>
      <c r="K59" s="293">
        <f t="shared" si="26"/>
        <v>0</v>
      </c>
      <c r="L59" s="292">
        <f>HLOOKUP(L$5,'TAB4'!36:48,$S59,FALSE)</f>
        <v>0</v>
      </c>
      <c r="M59" s="293">
        <f t="shared" si="27"/>
        <v>0</v>
      </c>
      <c r="N59" s="292">
        <f>HLOOKUP(N$5,'TAB4'!36:48,$S59,FALSE)</f>
        <v>0</v>
      </c>
      <c r="O59" s="293">
        <f t="shared" si="28"/>
        <v>0</v>
      </c>
      <c r="P59" s="292">
        <f>HLOOKUP(P$5,'TAB4'!36:48,$S59,FALSE)</f>
        <v>0</v>
      </c>
      <c r="Q59" s="293">
        <f t="shared" si="29"/>
        <v>0</v>
      </c>
      <c r="S59" s="228">
        <f t="shared" si="21"/>
        <v>12</v>
      </c>
    </row>
    <row r="60" spans="1:19" x14ac:dyDescent="0.3">
      <c r="A60" s="53" t="s">
        <v>7</v>
      </c>
      <c r="B60" s="11"/>
      <c r="C60" s="271">
        <f>SUM(C50,C54:C55,C59)</f>
        <v>0</v>
      </c>
      <c r="D60" s="11"/>
      <c r="E60" s="271">
        <f>SUM(E50,E54:E55,E59)</f>
        <v>0</v>
      </c>
      <c r="F60" s="11"/>
      <c r="G60" s="271">
        <f>SUM(G50,G54:G55,G59)</f>
        <v>0</v>
      </c>
      <c r="H60" s="11"/>
      <c r="I60" s="271">
        <f>SUM(I50,I54:I55,I59)</f>
        <v>0</v>
      </c>
      <c r="J60" s="11"/>
      <c r="K60" s="271">
        <f>SUM(K50,K54:K55,K59)</f>
        <v>0</v>
      </c>
      <c r="L60" s="11"/>
      <c r="M60" s="271">
        <f>SUM(M50,M54:M55,M59)</f>
        <v>0</v>
      </c>
      <c r="N60" s="11"/>
      <c r="O60" s="271">
        <f>SUM(O50,O54:O55,O59)</f>
        <v>0</v>
      </c>
      <c r="P60" s="11"/>
      <c r="Q60" s="271">
        <f>SUM(Q50,Q54:Q55,Q59)</f>
        <v>0</v>
      </c>
      <c r="S60" s="228">
        <f t="shared" si="21"/>
        <v>13</v>
      </c>
    </row>
    <row r="61" spans="1:19" x14ac:dyDescent="0.3">
      <c r="A61" s="231" t="s">
        <v>179</v>
      </c>
      <c r="B61" s="6"/>
      <c r="C61" s="294">
        <f>C42</f>
        <v>0</v>
      </c>
      <c r="E61" s="294">
        <f>E42</f>
        <v>0</v>
      </c>
      <c r="F61" s="6"/>
      <c r="G61" s="294">
        <f>G42</f>
        <v>0</v>
      </c>
      <c r="I61" s="294">
        <f>I42</f>
        <v>0</v>
      </c>
      <c r="J61" s="6"/>
      <c r="K61" s="294">
        <f>K42</f>
        <v>0</v>
      </c>
      <c r="M61" s="294">
        <f>M42</f>
        <v>0</v>
      </c>
      <c r="N61" s="6"/>
      <c r="O61" s="294">
        <f>O42</f>
        <v>0</v>
      </c>
      <c r="Q61" s="294">
        <f>Q42</f>
        <v>0</v>
      </c>
      <c r="S61" s="228">
        <f>T43</f>
        <v>0</v>
      </c>
    </row>
    <row r="62" spans="1:19" x14ac:dyDescent="0.3">
      <c r="A62" s="297" t="s">
        <v>180</v>
      </c>
      <c r="B62" s="298"/>
      <c r="C62" s="299">
        <f>C60-C61</f>
        <v>0</v>
      </c>
      <c r="D62" s="300"/>
      <c r="E62" s="299">
        <f>E60-E61</f>
        <v>0</v>
      </c>
      <c r="F62" s="298"/>
      <c r="G62" s="299">
        <f>G60-G61</f>
        <v>0</v>
      </c>
      <c r="H62" s="300"/>
      <c r="I62" s="299">
        <f>I60-I61</f>
        <v>0</v>
      </c>
      <c r="J62" s="298"/>
      <c r="K62" s="299">
        <f>K60-K61</f>
        <v>0</v>
      </c>
      <c r="L62" s="300"/>
      <c r="M62" s="299">
        <f>M60-M61</f>
        <v>0</v>
      </c>
      <c r="N62" s="298"/>
      <c r="O62" s="299">
        <f>O60-O61</f>
        <v>0</v>
      </c>
      <c r="P62" s="300"/>
      <c r="Q62" s="299">
        <f>Q60-Q61</f>
        <v>0</v>
      </c>
      <c r="S62" s="228"/>
    </row>
    <row r="63" spans="1:19" ht="15.75" thickBot="1" x14ac:dyDescent="0.35">
      <c r="A63" s="230" t="s">
        <v>271</v>
      </c>
      <c r="B63" s="295"/>
      <c r="C63" s="301" t="str">
        <f>IFERROR((C62/C61)," ")</f>
        <v xml:space="preserve"> </v>
      </c>
      <c r="D63" s="296"/>
      <c r="E63" s="301" t="str">
        <f>IFERROR((E62/E61)," ")</f>
        <v xml:space="preserve"> </v>
      </c>
      <c r="F63" s="295"/>
      <c r="G63" s="301" t="str">
        <f>IFERROR((G62/G61)," ")</f>
        <v xml:space="preserve"> </v>
      </c>
      <c r="H63" s="296"/>
      <c r="I63" s="301" t="str">
        <f>IFERROR((I62/I61)," ")</f>
        <v xml:space="preserve"> </v>
      </c>
      <c r="J63" s="295"/>
      <c r="K63" s="301" t="str">
        <f>IFERROR((K62/K61)," ")</f>
        <v xml:space="preserve"> </v>
      </c>
      <c r="L63" s="296"/>
      <c r="M63" s="301" t="str">
        <f>IFERROR((M62/M61)," ")</f>
        <v xml:space="preserve"> </v>
      </c>
      <c r="N63" s="295"/>
      <c r="O63" s="301" t="str">
        <f>IFERROR((O62/O61)," ")</f>
        <v xml:space="preserve"> </v>
      </c>
      <c r="P63" s="296"/>
      <c r="Q63" s="301" t="str">
        <f>IFERROR((Q62/Q61)," ")</f>
        <v xml:space="preserve"> </v>
      </c>
      <c r="S63" s="228"/>
    </row>
    <row r="64" spans="1:19" ht="15.75" thickTop="1" x14ac:dyDescent="0.3">
      <c r="S64" s="228">
        <f>S43</f>
        <v>14</v>
      </c>
    </row>
    <row r="65" spans="1:19" ht="21" x14ac:dyDescent="0.35">
      <c r="A65" s="321" t="s">
        <v>12</v>
      </c>
      <c r="B65" s="322"/>
      <c r="C65" s="322"/>
      <c r="D65" s="322"/>
      <c r="E65" s="322"/>
      <c r="F65" s="322"/>
      <c r="G65" s="322"/>
      <c r="H65" s="322"/>
      <c r="I65" s="322"/>
      <c r="J65" s="322"/>
      <c r="K65" s="322"/>
      <c r="L65" s="322"/>
      <c r="M65" s="322"/>
      <c r="N65" s="322"/>
      <c r="O65" s="322"/>
      <c r="P65" s="322"/>
      <c r="Q65" s="323"/>
      <c r="S65" s="228">
        <f t="shared" ref="S65:S78" si="33">S47</f>
        <v>15</v>
      </c>
    </row>
    <row r="66" spans="1:19" x14ac:dyDescent="0.3">
      <c r="A66" s="381" t="s">
        <v>0</v>
      </c>
      <c r="B66" s="383" t="str">
        <f>B$5&amp;" | "&amp;B6</f>
        <v>T1 | Relevé annuel</v>
      </c>
      <c r="C66" s="384"/>
      <c r="D66" s="383" t="str">
        <f>D$5&amp;" | "&amp;D6</f>
        <v>T1 | Relevé annuel</v>
      </c>
      <c r="E66" s="384"/>
      <c r="F66" s="383" t="str">
        <f>F$5&amp;" | "&amp;F6</f>
        <v>T2 | Relevé annuel</v>
      </c>
      <c r="G66" s="384"/>
      <c r="H66" s="383" t="str">
        <f>H$5&amp;" | "&amp;H6</f>
        <v>T2 | Relevé annuel</v>
      </c>
      <c r="I66" s="384"/>
      <c r="J66" s="383" t="str">
        <f>J$5&amp;" | "&amp;J6</f>
        <v>T3 | Relevé annuel</v>
      </c>
      <c r="K66" s="384"/>
      <c r="L66" s="383" t="str">
        <f>L$5&amp;" | "&amp;L6</f>
        <v>T4 | MMR</v>
      </c>
      <c r="M66" s="384"/>
      <c r="N66" s="383" t="str">
        <f>N$5&amp;" | "&amp;N6</f>
        <v>T5 | AMR</v>
      </c>
      <c r="O66" s="384"/>
      <c r="P66" s="383" t="str">
        <f>P$5&amp;" | "&amp;P6</f>
        <v>T6 | AMR</v>
      </c>
      <c r="Q66" s="384"/>
      <c r="S66" s="228">
        <f t="shared" si="33"/>
        <v>1</v>
      </c>
    </row>
    <row r="67" spans="1:19" x14ac:dyDescent="0.3">
      <c r="A67" s="382"/>
      <c r="B67" s="221" t="s">
        <v>173</v>
      </c>
      <c r="C67" s="221" t="s">
        <v>174</v>
      </c>
      <c r="D67" s="221" t="s">
        <v>173</v>
      </c>
      <c r="E67" s="221" t="s">
        <v>174</v>
      </c>
      <c r="F67" s="221" t="s">
        <v>173</v>
      </c>
      <c r="G67" s="221" t="s">
        <v>174</v>
      </c>
      <c r="H67" s="221" t="s">
        <v>173</v>
      </c>
      <c r="I67" s="221" t="s">
        <v>174</v>
      </c>
      <c r="J67" s="221" t="s">
        <v>173</v>
      </c>
      <c r="K67" s="221" t="s">
        <v>174</v>
      </c>
      <c r="L67" s="221" t="s">
        <v>173</v>
      </c>
      <c r="M67" s="221" t="s">
        <v>174</v>
      </c>
      <c r="N67" s="221" t="s">
        <v>173</v>
      </c>
      <c r="O67" s="221" t="s">
        <v>174</v>
      </c>
      <c r="P67" s="227" t="s">
        <v>173</v>
      </c>
      <c r="Q67" s="227" t="s">
        <v>174</v>
      </c>
      <c r="S67" s="228">
        <f t="shared" si="33"/>
        <v>2</v>
      </c>
    </row>
    <row r="68" spans="1:19" x14ac:dyDescent="0.3">
      <c r="A68" s="215" t="s">
        <v>5</v>
      </c>
      <c r="B68" s="8"/>
      <c r="C68" s="293">
        <f>SUM(C69:C71)</f>
        <v>0</v>
      </c>
      <c r="D68" s="293"/>
      <c r="E68" s="293">
        <f>SUM(E69:E71)</f>
        <v>0</v>
      </c>
      <c r="F68" s="293"/>
      <c r="G68" s="293">
        <f>SUM(G69:G71)</f>
        <v>0</v>
      </c>
      <c r="H68" s="293"/>
      <c r="I68" s="293">
        <f>SUM(I69:I71)</f>
        <v>0</v>
      </c>
      <c r="J68" s="293"/>
      <c r="K68" s="293">
        <f>SUM(K69:K71)</f>
        <v>0</v>
      </c>
      <c r="L68" s="293"/>
      <c r="M68" s="293">
        <f>SUM(M69:M71)</f>
        <v>0</v>
      </c>
      <c r="N68" s="293"/>
      <c r="O68" s="293">
        <f>SUM(O69:O71)</f>
        <v>0</v>
      </c>
      <c r="P68" s="293"/>
      <c r="Q68" s="293">
        <f>SUM(Q69:Q71)</f>
        <v>0</v>
      </c>
      <c r="S68" s="228">
        <f t="shared" si="33"/>
        <v>3</v>
      </c>
    </row>
    <row r="69" spans="1:19" x14ac:dyDescent="0.3">
      <c r="A69" s="217" t="s">
        <v>138</v>
      </c>
      <c r="B69" s="377"/>
      <c r="C69" s="378"/>
      <c r="D69" s="377"/>
      <c r="E69" s="378"/>
      <c r="F69" s="377"/>
      <c r="G69" s="378"/>
      <c r="H69" s="377"/>
      <c r="I69" s="378"/>
      <c r="J69" s="377"/>
      <c r="K69" s="378"/>
      <c r="L69" s="377"/>
      <c r="M69" s="378"/>
      <c r="N69" s="292">
        <f>HLOOKUP(N$5,'TAB4'!51:63,$S69,FALSE)</f>
        <v>0</v>
      </c>
      <c r="O69" s="293">
        <f>N69*N$8</f>
        <v>0</v>
      </c>
      <c r="P69" s="292">
        <f>HLOOKUP(P$5,'TAB4'!51:63,$S69,FALSE)</f>
        <v>0</v>
      </c>
      <c r="Q69" s="293">
        <f>P69*P$8</f>
        <v>0</v>
      </c>
      <c r="S69" s="228">
        <f t="shared" si="33"/>
        <v>4</v>
      </c>
    </row>
    <row r="70" spans="1:19" x14ac:dyDescent="0.3">
      <c r="A70" s="217" t="s">
        <v>162</v>
      </c>
      <c r="B70" s="293">
        <f>HLOOKUP(B$5,'TAB4'!51:63,$S70,FALSE)</f>
        <v>0</v>
      </c>
      <c r="C70" s="293">
        <f>B70*1</f>
        <v>0</v>
      </c>
      <c r="D70" s="293">
        <f>HLOOKUP(D$5,'TAB4'!51:63,$S70,FALSE)</f>
        <v>0</v>
      </c>
      <c r="E70" s="293">
        <f>D70*1</f>
        <v>0</v>
      </c>
      <c r="F70" s="293">
        <f>HLOOKUP(F$5,'TAB4'!51:63,$S70,FALSE)</f>
        <v>0</v>
      </c>
      <c r="G70" s="293">
        <f>F70*1</f>
        <v>0</v>
      </c>
      <c r="H70" s="293">
        <f>HLOOKUP(H$5,'TAB4'!51:63,$S70,FALSE)</f>
        <v>0</v>
      </c>
      <c r="I70" s="293">
        <f>H70*1</f>
        <v>0</v>
      </c>
      <c r="J70" s="293">
        <f>HLOOKUP(J$5,'TAB4'!51:63,$S70,FALSE)</f>
        <v>0</v>
      </c>
      <c r="K70" s="293">
        <f>J70*1</f>
        <v>0</v>
      </c>
      <c r="L70" s="293">
        <f>HLOOKUP(L$5,'TAB4'!51:63,$S70,FALSE)</f>
        <v>0</v>
      </c>
      <c r="M70" s="293">
        <f>L70*1</f>
        <v>0</v>
      </c>
      <c r="N70" s="293">
        <f>HLOOKUP(N$5,'TAB4'!51:63,$S70,FALSE)</f>
        <v>0</v>
      </c>
      <c r="O70" s="293">
        <f>N70*1</f>
        <v>0</v>
      </c>
      <c r="P70" s="293">
        <f>HLOOKUP(P$5,'TAB4'!51:63,$S70,FALSE)</f>
        <v>0</v>
      </c>
      <c r="Q70" s="293">
        <f>P70*1</f>
        <v>0</v>
      </c>
      <c r="S70" s="228">
        <f t="shared" si="33"/>
        <v>5</v>
      </c>
    </row>
    <row r="71" spans="1:19" x14ac:dyDescent="0.3">
      <c r="A71" s="217" t="s">
        <v>143</v>
      </c>
      <c r="B71" s="292">
        <f>HLOOKUP(B$5,'TAB4'!51:63,$S71,FALSE)</f>
        <v>0</v>
      </c>
      <c r="C71" s="293">
        <f>B71*B$7</f>
        <v>0</v>
      </c>
      <c r="D71" s="292">
        <f>HLOOKUP(D$5,'TAB4'!51:63,$S71,FALSE)</f>
        <v>0</v>
      </c>
      <c r="E71" s="293">
        <f>D71*D$7</f>
        <v>0</v>
      </c>
      <c r="F71" s="292">
        <f>HLOOKUP(F$5,'TAB4'!51:63,$S71,FALSE)</f>
        <v>0</v>
      </c>
      <c r="G71" s="293">
        <f>F71*F$7</f>
        <v>0</v>
      </c>
      <c r="H71" s="292">
        <f>HLOOKUP(H$5,'TAB4'!51:63,$S71,FALSE)</f>
        <v>0</v>
      </c>
      <c r="I71" s="293">
        <f>H71*H$7</f>
        <v>0</v>
      </c>
      <c r="J71" s="292">
        <f>HLOOKUP(J$5,'TAB4'!51:63,$S71,FALSE)</f>
        <v>0</v>
      </c>
      <c r="K71" s="293">
        <f>J71*J$7</f>
        <v>0</v>
      </c>
      <c r="L71" s="292">
        <f>HLOOKUP(L$5,'TAB4'!51:63,$S71,FALSE)</f>
        <v>0</v>
      </c>
      <c r="M71" s="293">
        <f>L71*L$7</f>
        <v>0</v>
      </c>
      <c r="N71" s="292">
        <f>HLOOKUP(N$5,'TAB4'!51:63,$S71,FALSE)</f>
        <v>0</v>
      </c>
      <c r="O71" s="293">
        <f>N71*N$7</f>
        <v>0</v>
      </c>
      <c r="P71" s="292">
        <f>HLOOKUP(P$5,'TAB4'!51:63,$S71,FALSE)</f>
        <v>0</v>
      </c>
      <c r="Q71" s="293">
        <f>P71*P$7</f>
        <v>0</v>
      </c>
      <c r="S71" s="228">
        <f t="shared" si="33"/>
        <v>6</v>
      </c>
    </row>
    <row r="72" spans="1:19" x14ac:dyDescent="0.3">
      <c r="A72" s="215" t="s">
        <v>160</v>
      </c>
      <c r="B72" s="292">
        <f>HLOOKUP(B$5,'TAB4'!51:63,$S72,FALSE)</f>
        <v>0</v>
      </c>
      <c r="C72" s="293">
        <f>B72*B$7</f>
        <v>0</v>
      </c>
      <c r="D72" s="292">
        <f>HLOOKUP(D$5,'TAB4'!51:63,$S72,FALSE)</f>
        <v>0</v>
      </c>
      <c r="E72" s="293">
        <f>D72*D$7</f>
        <v>0</v>
      </c>
      <c r="F72" s="292">
        <f>HLOOKUP(F$5,'TAB4'!51:63,$S72,FALSE)</f>
        <v>0</v>
      </c>
      <c r="G72" s="293">
        <f>F72*F$7</f>
        <v>0</v>
      </c>
      <c r="H72" s="292">
        <f>HLOOKUP(H$5,'TAB4'!51:63,$S72,FALSE)</f>
        <v>0</v>
      </c>
      <c r="I72" s="293">
        <f>H72*H$7</f>
        <v>0</v>
      </c>
      <c r="J72" s="292">
        <f>HLOOKUP(J$5,'TAB4'!51:63,$S72,FALSE)</f>
        <v>0</v>
      </c>
      <c r="K72" s="293">
        <f>J72*J$7</f>
        <v>0</v>
      </c>
      <c r="L72" s="292">
        <f>HLOOKUP(L$5,'TAB4'!51:63,$S72,FALSE)</f>
        <v>0</v>
      </c>
      <c r="M72" s="293">
        <f>L72*L$7</f>
        <v>0</v>
      </c>
      <c r="N72" s="292">
        <f>HLOOKUP(N$5,'TAB4'!51:63,$S72,FALSE)</f>
        <v>0</v>
      </c>
      <c r="O72" s="293">
        <f>N72*N$7</f>
        <v>0</v>
      </c>
      <c r="P72" s="292">
        <f>HLOOKUP(P$5,'TAB4'!51:63,$S72,FALSE)</f>
        <v>0</v>
      </c>
      <c r="Q72" s="293">
        <f>P72*P$7</f>
        <v>0</v>
      </c>
      <c r="S72" s="228">
        <f t="shared" si="33"/>
        <v>7</v>
      </c>
    </row>
    <row r="73" spans="1:19" x14ac:dyDescent="0.3">
      <c r="A73" s="215" t="s">
        <v>74</v>
      </c>
      <c r="B73" s="292"/>
      <c r="C73" s="293">
        <f>SUM(C74:C76)</f>
        <v>0</v>
      </c>
      <c r="D73" s="292"/>
      <c r="E73" s="293">
        <f>SUM(E74:E76)</f>
        <v>0</v>
      </c>
      <c r="F73" s="292"/>
      <c r="G73" s="293">
        <f>SUM(G74:G76)</f>
        <v>0</v>
      </c>
      <c r="H73" s="292"/>
      <c r="I73" s="293">
        <f>SUM(I74:I76)</f>
        <v>0</v>
      </c>
      <c r="J73" s="292"/>
      <c r="K73" s="293">
        <f>SUM(K74:K76)</f>
        <v>0</v>
      </c>
      <c r="L73" s="292"/>
      <c r="M73" s="293">
        <f>SUM(M74:M76)</f>
        <v>0</v>
      </c>
      <c r="N73" s="292"/>
      <c r="O73" s="293">
        <f>SUM(O74:O76)</f>
        <v>0</v>
      </c>
      <c r="P73" s="292"/>
      <c r="Q73" s="293">
        <f>SUM(Q74:Q76)</f>
        <v>0</v>
      </c>
      <c r="S73" s="228">
        <f t="shared" si="33"/>
        <v>8</v>
      </c>
    </row>
    <row r="74" spans="1:19" x14ac:dyDescent="0.3">
      <c r="A74" s="217" t="s">
        <v>2</v>
      </c>
      <c r="B74" s="292">
        <f>HLOOKUP(B$5,'TAB4'!51:63,$S74,FALSE)</f>
        <v>0</v>
      </c>
      <c r="C74" s="293">
        <f t="shared" ref="C74" si="34">B74*B$7</f>
        <v>0</v>
      </c>
      <c r="D74" s="292">
        <f>HLOOKUP(D$5,'TAB4'!51:63,$S74,FALSE)</f>
        <v>0</v>
      </c>
      <c r="E74" s="293">
        <f t="shared" ref="E74:E77" si="35">D74*D$7</f>
        <v>0</v>
      </c>
      <c r="F74" s="292">
        <f>HLOOKUP(F$5,'TAB4'!51:63,$S74,FALSE)</f>
        <v>0</v>
      </c>
      <c r="G74" s="293">
        <f t="shared" ref="G74:G77" si="36">F74*F$7</f>
        <v>0</v>
      </c>
      <c r="H74" s="292">
        <f>HLOOKUP(H$5,'TAB4'!51:63,$S74,FALSE)</f>
        <v>0</v>
      </c>
      <c r="I74" s="293">
        <f t="shared" ref="I74:I77" si="37">H74*H$7</f>
        <v>0</v>
      </c>
      <c r="J74" s="292">
        <f>HLOOKUP(J$5,'TAB4'!51:63,$S74,FALSE)</f>
        <v>0</v>
      </c>
      <c r="K74" s="293">
        <f t="shared" ref="K74:K77" si="38">J74*J$7</f>
        <v>0</v>
      </c>
      <c r="L74" s="292">
        <f>HLOOKUP(L$5,'TAB4'!51:63,$S74,FALSE)</f>
        <v>0</v>
      </c>
      <c r="M74" s="293">
        <f t="shared" ref="M74:M77" si="39">L74*L$7</f>
        <v>0</v>
      </c>
      <c r="N74" s="292">
        <f>HLOOKUP(N$5,'TAB4'!51:63,$S74,FALSE)</f>
        <v>0</v>
      </c>
      <c r="O74" s="293">
        <f t="shared" ref="O74:O77" si="40">N74*N$7</f>
        <v>0</v>
      </c>
      <c r="P74" s="292">
        <f>HLOOKUP(P$5,'TAB4'!51:63,$S74,FALSE)</f>
        <v>0</v>
      </c>
      <c r="Q74" s="293">
        <f t="shared" ref="Q74:Q77" si="41">P74*P$7</f>
        <v>0</v>
      </c>
      <c r="S74" s="228">
        <f t="shared" si="33"/>
        <v>9</v>
      </c>
    </row>
    <row r="75" spans="1:19" x14ac:dyDescent="0.3">
      <c r="A75" s="217" t="s">
        <v>6</v>
      </c>
      <c r="B75" s="292">
        <f>HLOOKUP(B$5,'TAB4'!51:63,$S75,FALSE)</f>
        <v>0</v>
      </c>
      <c r="C75" s="293">
        <f t="shared" ref="C75" si="42">B75*B$7</f>
        <v>0</v>
      </c>
      <c r="D75" s="292">
        <f>HLOOKUP(D$5,'TAB4'!51:63,$S75,FALSE)</f>
        <v>0</v>
      </c>
      <c r="E75" s="293">
        <f t="shared" si="35"/>
        <v>0</v>
      </c>
      <c r="F75" s="292">
        <f>HLOOKUP(F$5,'TAB4'!51:63,$S75,FALSE)</f>
        <v>0</v>
      </c>
      <c r="G75" s="293">
        <f t="shared" si="36"/>
        <v>0</v>
      </c>
      <c r="H75" s="292">
        <f>HLOOKUP(H$5,'TAB4'!51:63,$S75,FALSE)</f>
        <v>0</v>
      </c>
      <c r="I75" s="293">
        <f t="shared" si="37"/>
        <v>0</v>
      </c>
      <c r="J75" s="292">
        <f>HLOOKUP(J$5,'TAB4'!51:63,$S75,FALSE)</f>
        <v>0</v>
      </c>
      <c r="K75" s="293">
        <f t="shared" si="38"/>
        <v>0</v>
      </c>
      <c r="L75" s="292">
        <f>HLOOKUP(L$5,'TAB4'!51:63,$S75,FALSE)</f>
        <v>0</v>
      </c>
      <c r="M75" s="293">
        <f t="shared" si="39"/>
        <v>0</v>
      </c>
      <c r="N75" s="292">
        <f>HLOOKUP(N$5,'TAB4'!51:63,$S75,FALSE)</f>
        <v>0</v>
      </c>
      <c r="O75" s="293">
        <f t="shared" si="40"/>
        <v>0</v>
      </c>
      <c r="P75" s="292">
        <f>HLOOKUP(P$5,'TAB4'!51:63,$S75,FALSE)</f>
        <v>0</v>
      </c>
      <c r="Q75" s="293">
        <f t="shared" si="41"/>
        <v>0</v>
      </c>
      <c r="S75" s="228">
        <f t="shared" si="33"/>
        <v>10</v>
      </c>
    </row>
    <row r="76" spans="1:19" x14ac:dyDescent="0.3">
      <c r="A76" s="217" t="s">
        <v>15</v>
      </c>
      <c r="B76" s="292">
        <f>HLOOKUP(B$5,'TAB4'!51:63,$S76,FALSE)</f>
        <v>0</v>
      </c>
      <c r="C76" s="293">
        <f t="shared" ref="C76" si="43">B76*B$7</f>
        <v>0</v>
      </c>
      <c r="D76" s="292">
        <f>HLOOKUP(D$5,'TAB4'!51:63,$S76,FALSE)</f>
        <v>0</v>
      </c>
      <c r="E76" s="293">
        <f t="shared" si="35"/>
        <v>0</v>
      </c>
      <c r="F76" s="292">
        <f>HLOOKUP(F$5,'TAB4'!51:63,$S76,FALSE)</f>
        <v>0</v>
      </c>
      <c r="G76" s="293">
        <f t="shared" si="36"/>
        <v>0</v>
      </c>
      <c r="H76" s="292">
        <f>HLOOKUP(H$5,'TAB4'!51:63,$S76,FALSE)</f>
        <v>0</v>
      </c>
      <c r="I76" s="293">
        <f t="shared" si="37"/>
        <v>0</v>
      </c>
      <c r="J76" s="292">
        <f>HLOOKUP(J$5,'TAB4'!51:63,$S76,FALSE)</f>
        <v>0</v>
      </c>
      <c r="K76" s="293">
        <f t="shared" si="38"/>
        <v>0</v>
      </c>
      <c r="L76" s="292">
        <f>HLOOKUP(L$5,'TAB4'!51:63,$S76,FALSE)</f>
        <v>0</v>
      </c>
      <c r="M76" s="293">
        <f t="shared" si="39"/>
        <v>0</v>
      </c>
      <c r="N76" s="292">
        <f>HLOOKUP(N$5,'TAB4'!51:63,$S76,FALSE)</f>
        <v>0</v>
      </c>
      <c r="O76" s="293">
        <f t="shared" si="40"/>
        <v>0</v>
      </c>
      <c r="P76" s="292">
        <f>HLOOKUP(P$5,'TAB4'!51:63,$S76,FALSE)</f>
        <v>0</v>
      </c>
      <c r="Q76" s="293">
        <f t="shared" si="41"/>
        <v>0</v>
      </c>
      <c r="S76" s="228">
        <f t="shared" si="33"/>
        <v>11</v>
      </c>
    </row>
    <row r="77" spans="1:19" x14ac:dyDescent="0.3">
      <c r="A77" s="215" t="s">
        <v>161</v>
      </c>
      <c r="B77" s="292">
        <f>HLOOKUP(B$5,'TAB4'!51:63,$S77,FALSE)</f>
        <v>0</v>
      </c>
      <c r="C77" s="293">
        <f t="shared" ref="C77" si="44">B77*B$7</f>
        <v>0</v>
      </c>
      <c r="D77" s="292">
        <f>HLOOKUP(D$5,'TAB4'!51:63,$S77,FALSE)</f>
        <v>0</v>
      </c>
      <c r="E77" s="293">
        <f t="shared" si="35"/>
        <v>0</v>
      </c>
      <c r="F77" s="292">
        <f>HLOOKUP(F$5,'TAB4'!51:63,$S77,FALSE)</f>
        <v>0</v>
      </c>
      <c r="G77" s="293">
        <f t="shared" si="36"/>
        <v>0</v>
      </c>
      <c r="H77" s="292">
        <f>HLOOKUP(H$5,'TAB4'!51:63,$S77,FALSE)</f>
        <v>0</v>
      </c>
      <c r="I77" s="293">
        <f t="shared" si="37"/>
        <v>0</v>
      </c>
      <c r="J77" s="292">
        <f>HLOOKUP(J$5,'TAB4'!51:63,$S77,FALSE)</f>
        <v>0</v>
      </c>
      <c r="K77" s="293">
        <f t="shared" si="38"/>
        <v>0</v>
      </c>
      <c r="L77" s="292">
        <f>HLOOKUP(L$5,'TAB4'!51:63,$S77,FALSE)</f>
        <v>0</v>
      </c>
      <c r="M77" s="293">
        <f t="shared" si="39"/>
        <v>0</v>
      </c>
      <c r="N77" s="292">
        <f>HLOOKUP(N$5,'TAB4'!51:63,$S77,FALSE)</f>
        <v>0</v>
      </c>
      <c r="O77" s="293">
        <f t="shared" si="40"/>
        <v>0</v>
      </c>
      <c r="P77" s="292">
        <f>HLOOKUP(P$5,'TAB4'!51:63,$S77,FALSE)</f>
        <v>0</v>
      </c>
      <c r="Q77" s="293">
        <f t="shared" si="41"/>
        <v>0</v>
      </c>
      <c r="S77" s="228">
        <f t="shared" si="33"/>
        <v>12</v>
      </c>
    </row>
    <row r="78" spans="1:19" x14ac:dyDescent="0.3">
      <c r="A78" s="53" t="s">
        <v>7</v>
      </c>
      <c r="B78" s="11"/>
      <c r="C78" s="271">
        <f>SUM(C68,C72:C73,C77)</f>
        <v>0</v>
      </c>
      <c r="D78" s="11"/>
      <c r="E78" s="271">
        <f>SUM(E68,E72:E73,E77)</f>
        <v>0</v>
      </c>
      <c r="F78" s="11"/>
      <c r="G78" s="271">
        <f>SUM(G68,G72:G73,G77)</f>
        <v>0</v>
      </c>
      <c r="H78" s="11"/>
      <c r="I78" s="271">
        <f>SUM(I68,I72:I73,I77)</f>
        <v>0</v>
      </c>
      <c r="J78" s="11"/>
      <c r="K78" s="271">
        <f>SUM(K68,K72:K73,K77)</f>
        <v>0</v>
      </c>
      <c r="L78" s="11"/>
      <c r="M78" s="271">
        <f>SUM(M68,M72:M73,M77)</f>
        <v>0</v>
      </c>
      <c r="N78" s="11"/>
      <c r="O78" s="271">
        <f>SUM(O68,O72:O73,O77)</f>
        <v>0</v>
      </c>
      <c r="P78" s="11"/>
      <c r="Q78" s="271">
        <f>SUM(Q68,Q72:Q73,Q77)</f>
        <v>0</v>
      </c>
      <c r="S78" s="228">
        <f t="shared" si="33"/>
        <v>13</v>
      </c>
    </row>
    <row r="79" spans="1:19" x14ac:dyDescent="0.3">
      <c r="A79" s="231" t="s">
        <v>181</v>
      </c>
      <c r="B79" s="6"/>
      <c r="C79" s="294">
        <f>C60</f>
        <v>0</v>
      </c>
      <c r="E79" s="294">
        <f>E60</f>
        <v>0</v>
      </c>
      <c r="F79" s="6"/>
      <c r="G79" s="294">
        <f>G60</f>
        <v>0</v>
      </c>
      <c r="I79" s="294">
        <f>I60</f>
        <v>0</v>
      </c>
      <c r="J79" s="6"/>
      <c r="K79" s="294">
        <f>K60</f>
        <v>0</v>
      </c>
      <c r="M79" s="294">
        <f>M60</f>
        <v>0</v>
      </c>
      <c r="N79" s="6"/>
      <c r="O79" s="294">
        <f>O60</f>
        <v>0</v>
      </c>
      <c r="Q79" s="294">
        <f>Q60</f>
        <v>0</v>
      </c>
      <c r="S79" s="228">
        <f>T61</f>
        <v>0</v>
      </c>
    </row>
    <row r="80" spans="1:19" x14ac:dyDescent="0.3">
      <c r="A80" s="297" t="s">
        <v>182</v>
      </c>
      <c r="B80" s="298"/>
      <c r="C80" s="299">
        <f>C78-C79</f>
        <v>0</v>
      </c>
      <c r="D80" s="300"/>
      <c r="E80" s="299">
        <f>E78-E79</f>
        <v>0</v>
      </c>
      <c r="F80" s="298"/>
      <c r="G80" s="299">
        <f>G78-G79</f>
        <v>0</v>
      </c>
      <c r="H80" s="300"/>
      <c r="I80" s="299">
        <f>I78-I79</f>
        <v>0</v>
      </c>
      <c r="J80" s="298"/>
      <c r="K80" s="299">
        <f>K78-K79</f>
        <v>0</v>
      </c>
      <c r="L80" s="300"/>
      <c r="M80" s="299">
        <f>M78-M79</f>
        <v>0</v>
      </c>
      <c r="N80" s="298"/>
      <c r="O80" s="299">
        <f>O78-O79</f>
        <v>0</v>
      </c>
      <c r="P80" s="300"/>
      <c r="Q80" s="299">
        <f>Q78-Q79</f>
        <v>0</v>
      </c>
      <c r="S80" s="228"/>
    </row>
    <row r="81" spans="1:19" ht="15.75" thickBot="1" x14ac:dyDescent="0.35">
      <c r="A81" s="230" t="s">
        <v>272</v>
      </c>
      <c r="B81" s="295"/>
      <c r="C81" s="301" t="str">
        <f>IFERROR((C80/C79)," ")</f>
        <v xml:space="preserve"> </v>
      </c>
      <c r="D81" s="296"/>
      <c r="E81" s="301" t="str">
        <f>IFERROR((E80/E79)," ")</f>
        <v xml:space="preserve"> </v>
      </c>
      <c r="F81" s="295"/>
      <c r="G81" s="301" t="str">
        <f>IFERROR((G80/G79)," ")</f>
        <v xml:space="preserve"> </v>
      </c>
      <c r="H81" s="296"/>
      <c r="I81" s="301" t="str">
        <f>IFERROR((I80/I79)," ")</f>
        <v xml:space="preserve"> </v>
      </c>
      <c r="J81" s="295"/>
      <c r="K81" s="301" t="str">
        <f>IFERROR((K80/K79)," ")</f>
        <v xml:space="preserve"> </v>
      </c>
      <c r="L81" s="296"/>
      <c r="M81" s="301" t="str">
        <f>IFERROR((M80/M79)," ")</f>
        <v xml:space="preserve"> </v>
      </c>
      <c r="N81" s="295"/>
      <c r="O81" s="301" t="str">
        <f>IFERROR((O80/O79)," ")</f>
        <v xml:space="preserve"> </v>
      </c>
      <c r="P81" s="296"/>
      <c r="Q81" s="301" t="str">
        <f>IFERROR((Q80/Q79)," ")</f>
        <v xml:space="preserve"> </v>
      </c>
      <c r="S81" s="228"/>
    </row>
    <row r="82" spans="1:19" ht="15.75" thickTop="1" x14ac:dyDescent="0.3">
      <c r="S82" s="228">
        <f t="shared" ref="S82:S96" si="45">S64</f>
        <v>14</v>
      </c>
    </row>
    <row r="83" spans="1:19" ht="21" x14ac:dyDescent="0.35">
      <c r="A83" s="321" t="s">
        <v>11</v>
      </c>
      <c r="B83" s="322"/>
      <c r="C83" s="322"/>
      <c r="D83" s="322"/>
      <c r="E83" s="322"/>
      <c r="F83" s="322"/>
      <c r="G83" s="322"/>
      <c r="H83" s="322"/>
      <c r="I83" s="322"/>
      <c r="J83" s="322"/>
      <c r="K83" s="322"/>
      <c r="L83" s="322"/>
      <c r="M83" s="322"/>
      <c r="N83" s="322"/>
      <c r="O83" s="322"/>
      <c r="P83" s="322"/>
      <c r="Q83" s="323"/>
      <c r="S83" s="228">
        <f t="shared" si="45"/>
        <v>15</v>
      </c>
    </row>
    <row r="84" spans="1:19" x14ac:dyDescent="0.3">
      <c r="A84" s="381" t="s">
        <v>0</v>
      </c>
      <c r="B84" s="383" t="str">
        <f>B$5&amp;" | "&amp;B6</f>
        <v>T1 | Relevé annuel</v>
      </c>
      <c r="C84" s="384"/>
      <c r="D84" s="383" t="str">
        <f>D$5&amp;" | "&amp;D6</f>
        <v>T1 | Relevé annuel</v>
      </c>
      <c r="E84" s="384"/>
      <c r="F84" s="383" t="str">
        <f>F$5&amp;" | "&amp;F6</f>
        <v>T2 | Relevé annuel</v>
      </c>
      <c r="G84" s="384"/>
      <c r="H84" s="383" t="str">
        <f>H$5&amp;" | "&amp;H6</f>
        <v>T2 | Relevé annuel</v>
      </c>
      <c r="I84" s="384"/>
      <c r="J84" s="383" t="str">
        <f>J$5&amp;" | "&amp;J6</f>
        <v>T3 | Relevé annuel</v>
      </c>
      <c r="K84" s="384"/>
      <c r="L84" s="383" t="str">
        <f>L$5&amp;" | "&amp;L6</f>
        <v>T4 | MMR</v>
      </c>
      <c r="M84" s="384"/>
      <c r="N84" s="383" t="str">
        <f>N$5&amp;" | "&amp;N6</f>
        <v>T5 | AMR</v>
      </c>
      <c r="O84" s="384"/>
      <c r="P84" s="383" t="str">
        <f>P$5&amp;" | "&amp;P6</f>
        <v>T6 | AMR</v>
      </c>
      <c r="Q84" s="384"/>
      <c r="S84" s="228">
        <f t="shared" si="45"/>
        <v>1</v>
      </c>
    </row>
    <row r="85" spans="1:19" x14ac:dyDescent="0.3">
      <c r="A85" s="382"/>
      <c r="B85" s="221" t="s">
        <v>173</v>
      </c>
      <c r="C85" s="221" t="s">
        <v>174</v>
      </c>
      <c r="D85" s="221" t="s">
        <v>173</v>
      </c>
      <c r="E85" s="221" t="s">
        <v>174</v>
      </c>
      <c r="F85" s="221" t="s">
        <v>173</v>
      </c>
      <c r="G85" s="221" t="s">
        <v>174</v>
      </c>
      <c r="H85" s="221" t="s">
        <v>173</v>
      </c>
      <c r="I85" s="221" t="s">
        <v>174</v>
      </c>
      <c r="J85" s="221" t="s">
        <v>173</v>
      </c>
      <c r="K85" s="221" t="s">
        <v>174</v>
      </c>
      <c r="L85" s="221" t="s">
        <v>173</v>
      </c>
      <c r="M85" s="221" t="s">
        <v>174</v>
      </c>
      <c r="N85" s="221" t="s">
        <v>173</v>
      </c>
      <c r="O85" s="221" t="s">
        <v>174</v>
      </c>
      <c r="P85" s="227" t="s">
        <v>173</v>
      </c>
      <c r="Q85" s="227" t="s">
        <v>174</v>
      </c>
      <c r="S85" s="228">
        <f t="shared" si="45"/>
        <v>2</v>
      </c>
    </row>
    <row r="86" spans="1:19" x14ac:dyDescent="0.3">
      <c r="A86" s="215" t="s">
        <v>5</v>
      </c>
      <c r="B86" s="8"/>
      <c r="C86" s="293">
        <f>SUM(C87:C89)</f>
        <v>0</v>
      </c>
      <c r="D86" s="293"/>
      <c r="E86" s="293">
        <f>SUM(E87:E89)</f>
        <v>0</v>
      </c>
      <c r="F86" s="293"/>
      <c r="G86" s="293">
        <f>SUM(G87:G89)</f>
        <v>0</v>
      </c>
      <c r="H86" s="293"/>
      <c r="I86" s="293">
        <f>SUM(I87:I89)</f>
        <v>0</v>
      </c>
      <c r="J86" s="293"/>
      <c r="K86" s="293">
        <f>SUM(K87:K89)</f>
        <v>0</v>
      </c>
      <c r="L86" s="293"/>
      <c r="M86" s="293">
        <f>SUM(M87:M89)</f>
        <v>0</v>
      </c>
      <c r="N86" s="293"/>
      <c r="O86" s="293">
        <f>SUM(O87:O89)</f>
        <v>0</v>
      </c>
      <c r="P86" s="293"/>
      <c r="Q86" s="293">
        <f>SUM(Q87:Q89)</f>
        <v>0</v>
      </c>
      <c r="S86" s="228">
        <f t="shared" si="45"/>
        <v>3</v>
      </c>
    </row>
    <row r="87" spans="1:19" x14ac:dyDescent="0.3">
      <c r="A87" s="217" t="s">
        <v>138</v>
      </c>
      <c r="B87" s="377"/>
      <c r="C87" s="378"/>
      <c r="D87" s="377"/>
      <c r="E87" s="378"/>
      <c r="F87" s="377"/>
      <c r="G87" s="378"/>
      <c r="H87" s="377"/>
      <c r="I87" s="378"/>
      <c r="J87" s="377"/>
      <c r="K87" s="378"/>
      <c r="L87" s="377"/>
      <c r="M87" s="378"/>
      <c r="N87" s="292">
        <f>HLOOKUP(N$5,'TAB4'!66:78,$S87,FALSE)</f>
        <v>0</v>
      </c>
      <c r="O87" s="293">
        <f>N87*N$8</f>
        <v>0</v>
      </c>
      <c r="P87" s="292">
        <f>HLOOKUP(P$5,'TAB4'!66:78,$S87,FALSE)</f>
        <v>0</v>
      </c>
      <c r="Q87" s="293">
        <f>P87*P$8</f>
        <v>0</v>
      </c>
      <c r="S87" s="228">
        <f t="shared" si="45"/>
        <v>4</v>
      </c>
    </row>
    <row r="88" spans="1:19" x14ac:dyDescent="0.3">
      <c r="A88" s="217" t="s">
        <v>162</v>
      </c>
      <c r="B88" s="293">
        <f>HLOOKUP(B$5,'TAB4'!66:78,$S88,FALSE)</f>
        <v>0</v>
      </c>
      <c r="C88" s="293">
        <f>B88*1</f>
        <v>0</v>
      </c>
      <c r="D88" s="293">
        <f>HLOOKUP(D$5,'TAB4'!66:78,$S88,FALSE)</f>
        <v>0</v>
      </c>
      <c r="E88" s="293">
        <f>D88*1</f>
        <v>0</v>
      </c>
      <c r="F88" s="293">
        <f>HLOOKUP(F$5,'TAB4'!66:78,$S88,FALSE)</f>
        <v>0</v>
      </c>
      <c r="G88" s="293">
        <f>F88*1</f>
        <v>0</v>
      </c>
      <c r="H88" s="293">
        <f>HLOOKUP(H$5,'TAB4'!66:78,$S88,FALSE)</f>
        <v>0</v>
      </c>
      <c r="I88" s="293">
        <f>H88*1</f>
        <v>0</v>
      </c>
      <c r="J88" s="293">
        <f>HLOOKUP(J$5,'TAB4'!66:78,$S88,FALSE)</f>
        <v>0</v>
      </c>
      <c r="K88" s="293">
        <f>J88*1</f>
        <v>0</v>
      </c>
      <c r="L88" s="293">
        <f>HLOOKUP(L$5,'TAB4'!66:78,$S88,FALSE)</f>
        <v>0</v>
      </c>
      <c r="M88" s="293">
        <f>L88*1</f>
        <v>0</v>
      </c>
      <c r="N88" s="293">
        <f>HLOOKUP(N$5,'TAB4'!66:78,$S88,FALSE)</f>
        <v>0</v>
      </c>
      <c r="O88" s="293">
        <f>N88*1</f>
        <v>0</v>
      </c>
      <c r="P88" s="293">
        <f>HLOOKUP(P$5,'TAB4'!66:78,$S88,FALSE)</f>
        <v>0</v>
      </c>
      <c r="Q88" s="293">
        <f>P88*1</f>
        <v>0</v>
      </c>
      <c r="S88" s="228">
        <f t="shared" si="45"/>
        <v>5</v>
      </c>
    </row>
    <row r="89" spans="1:19" x14ac:dyDescent="0.3">
      <c r="A89" s="217" t="s">
        <v>143</v>
      </c>
      <c r="B89" s="292">
        <f>HLOOKUP(B$5,'TAB4'!66:78,$S89,FALSE)</f>
        <v>0</v>
      </c>
      <c r="C89" s="293">
        <f>B89*B$7</f>
        <v>0</v>
      </c>
      <c r="D89" s="292">
        <f>HLOOKUP(D$5,'TAB4'!66:78,$S89,FALSE)</f>
        <v>0</v>
      </c>
      <c r="E89" s="293">
        <f>D89*D$7</f>
        <v>0</v>
      </c>
      <c r="F89" s="292">
        <f>HLOOKUP(F$5,'TAB4'!66:78,$S89,FALSE)</f>
        <v>0</v>
      </c>
      <c r="G89" s="293">
        <f>F89*F$7</f>
        <v>0</v>
      </c>
      <c r="H89" s="292">
        <f>HLOOKUP(H$5,'TAB4'!66:78,$S89,FALSE)</f>
        <v>0</v>
      </c>
      <c r="I89" s="293">
        <f>H89*H$7</f>
        <v>0</v>
      </c>
      <c r="J89" s="292">
        <f>HLOOKUP(J$5,'TAB4'!66:78,$S89,FALSE)</f>
        <v>0</v>
      </c>
      <c r="K89" s="293">
        <f>J89*J$7</f>
        <v>0</v>
      </c>
      <c r="L89" s="292">
        <f>HLOOKUP(L$5,'TAB4'!66:78,$S89,FALSE)</f>
        <v>0</v>
      </c>
      <c r="M89" s="293">
        <f>L89*L$7</f>
        <v>0</v>
      </c>
      <c r="N89" s="292">
        <f>HLOOKUP(N$5,'TAB4'!66:78,$S89,FALSE)</f>
        <v>0</v>
      </c>
      <c r="O89" s="293">
        <f>N89*N$7</f>
        <v>0</v>
      </c>
      <c r="P89" s="292">
        <f>HLOOKUP(P$5,'TAB4'!66:78,$S89,FALSE)</f>
        <v>0</v>
      </c>
      <c r="Q89" s="293">
        <f>P89*P$7</f>
        <v>0</v>
      </c>
      <c r="S89" s="228">
        <f t="shared" si="45"/>
        <v>6</v>
      </c>
    </row>
    <row r="90" spans="1:19" x14ac:dyDescent="0.3">
      <c r="A90" s="215" t="s">
        <v>160</v>
      </c>
      <c r="B90" s="292">
        <f>HLOOKUP(B$5,'TAB4'!66:78,$S90,FALSE)</f>
        <v>0</v>
      </c>
      <c r="C90" s="293">
        <f>B90*B$7</f>
        <v>0</v>
      </c>
      <c r="D90" s="292">
        <f>HLOOKUP(D$5,'TAB4'!66:78,$S90,FALSE)</f>
        <v>0</v>
      </c>
      <c r="E90" s="293">
        <f>D90*D$7</f>
        <v>0</v>
      </c>
      <c r="F90" s="292">
        <f>HLOOKUP(F$5,'TAB4'!66:78,$S90,FALSE)</f>
        <v>0</v>
      </c>
      <c r="G90" s="293">
        <f>F90*F$7</f>
        <v>0</v>
      </c>
      <c r="H90" s="292">
        <f>HLOOKUP(H$5,'TAB4'!66:78,$S90,FALSE)</f>
        <v>0</v>
      </c>
      <c r="I90" s="293">
        <f>H90*H$7</f>
        <v>0</v>
      </c>
      <c r="J90" s="292">
        <f>HLOOKUP(J$5,'TAB4'!66:78,$S90,FALSE)</f>
        <v>0</v>
      </c>
      <c r="K90" s="293">
        <f>J90*J$7</f>
        <v>0</v>
      </c>
      <c r="L90" s="292">
        <f>HLOOKUP(L$5,'TAB4'!66:78,$S90,FALSE)</f>
        <v>0</v>
      </c>
      <c r="M90" s="293">
        <f>L90*L$7</f>
        <v>0</v>
      </c>
      <c r="N90" s="292">
        <f>HLOOKUP(N$5,'TAB4'!66:78,$S90,FALSE)</f>
        <v>0</v>
      </c>
      <c r="O90" s="293">
        <f>N90*N$7</f>
        <v>0</v>
      </c>
      <c r="P90" s="292">
        <f>HLOOKUP(P$5,'TAB4'!66:78,$S90,FALSE)</f>
        <v>0</v>
      </c>
      <c r="Q90" s="293">
        <f>P90*P$7</f>
        <v>0</v>
      </c>
      <c r="S90" s="228">
        <f t="shared" si="45"/>
        <v>7</v>
      </c>
    </row>
    <row r="91" spans="1:19" x14ac:dyDescent="0.3">
      <c r="A91" s="215" t="s">
        <v>74</v>
      </c>
      <c r="B91" s="292"/>
      <c r="C91" s="293">
        <f>SUM(C92:C94)</f>
        <v>0</v>
      </c>
      <c r="D91" s="292"/>
      <c r="E91" s="293">
        <f>SUM(E92:E94)</f>
        <v>0</v>
      </c>
      <c r="F91" s="292"/>
      <c r="G91" s="293">
        <f>SUM(G92:G94)</f>
        <v>0</v>
      </c>
      <c r="H91" s="292"/>
      <c r="I91" s="293">
        <f>SUM(I92:I94)</f>
        <v>0</v>
      </c>
      <c r="J91" s="292"/>
      <c r="K91" s="293">
        <f>SUM(K92:K94)</f>
        <v>0</v>
      </c>
      <c r="L91" s="292"/>
      <c r="M91" s="293">
        <f>SUM(M92:M94)</f>
        <v>0</v>
      </c>
      <c r="N91" s="292"/>
      <c r="O91" s="293">
        <f>SUM(O92:O94)</f>
        <v>0</v>
      </c>
      <c r="P91" s="292"/>
      <c r="Q91" s="293">
        <f>SUM(Q92:Q94)</f>
        <v>0</v>
      </c>
      <c r="S91" s="228">
        <f t="shared" si="45"/>
        <v>8</v>
      </c>
    </row>
    <row r="92" spans="1:19" x14ac:dyDescent="0.3">
      <c r="A92" s="217" t="s">
        <v>2</v>
      </c>
      <c r="B92" s="292">
        <f>HLOOKUP(B$5,'TAB4'!66:78,$S92,FALSE)</f>
        <v>0</v>
      </c>
      <c r="C92" s="293">
        <f t="shared" ref="C92" si="46">B92*B$7</f>
        <v>0</v>
      </c>
      <c r="D92" s="292">
        <f>HLOOKUP(D$5,'TAB4'!66:78,$S92,FALSE)</f>
        <v>0</v>
      </c>
      <c r="E92" s="293">
        <f t="shared" ref="E92:E95" si="47">D92*D$7</f>
        <v>0</v>
      </c>
      <c r="F92" s="292">
        <f>HLOOKUP(F$5,'TAB4'!66:78,$S92,FALSE)</f>
        <v>0</v>
      </c>
      <c r="G92" s="293">
        <f t="shared" ref="G92:G95" si="48">F92*F$7</f>
        <v>0</v>
      </c>
      <c r="H92" s="292">
        <f>HLOOKUP(H$5,'TAB4'!66:78,$S92,FALSE)</f>
        <v>0</v>
      </c>
      <c r="I92" s="293">
        <f t="shared" ref="I92:I95" si="49">H92*H$7</f>
        <v>0</v>
      </c>
      <c r="J92" s="292">
        <f>HLOOKUP(J$5,'TAB4'!66:78,$S92,FALSE)</f>
        <v>0</v>
      </c>
      <c r="K92" s="293">
        <f t="shared" ref="K92:K95" si="50">J92*J$7</f>
        <v>0</v>
      </c>
      <c r="L92" s="292">
        <f>HLOOKUP(L$5,'TAB4'!66:78,$S92,FALSE)</f>
        <v>0</v>
      </c>
      <c r="M92" s="293">
        <f t="shared" ref="M92:M95" si="51">L92*L$7</f>
        <v>0</v>
      </c>
      <c r="N92" s="292">
        <f>HLOOKUP(N$5,'TAB4'!66:78,$S92,FALSE)</f>
        <v>0</v>
      </c>
      <c r="O92" s="293">
        <f t="shared" ref="O92:O95" si="52">N92*N$7</f>
        <v>0</v>
      </c>
      <c r="P92" s="292">
        <f>HLOOKUP(P$5,'TAB4'!66:78,$S92,FALSE)</f>
        <v>0</v>
      </c>
      <c r="Q92" s="293">
        <f t="shared" ref="Q92:Q95" si="53">P92*P$7</f>
        <v>0</v>
      </c>
      <c r="S92" s="228">
        <f t="shared" si="45"/>
        <v>9</v>
      </c>
    </row>
    <row r="93" spans="1:19" x14ac:dyDescent="0.3">
      <c r="A93" s="217" t="s">
        <v>6</v>
      </c>
      <c r="B93" s="292">
        <f>HLOOKUP(B$5,'TAB4'!66:78,$S93,FALSE)</f>
        <v>0</v>
      </c>
      <c r="C93" s="293">
        <f t="shared" ref="C93" si="54">B93*B$7</f>
        <v>0</v>
      </c>
      <c r="D93" s="292">
        <f>HLOOKUP(D$5,'TAB4'!66:78,$S93,FALSE)</f>
        <v>0</v>
      </c>
      <c r="E93" s="293">
        <f t="shared" si="47"/>
        <v>0</v>
      </c>
      <c r="F93" s="292">
        <f>HLOOKUP(F$5,'TAB4'!66:78,$S93,FALSE)</f>
        <v>0</v>
      </c>
      <c r="G93" s="293">
        <f t="shared" si="48"/>
        <v>0</v>
      </c>
      <c r="H93" s="292">
        <f>HLOOKUP(H$5,'TAB4'!66:78,$S93,FALSE)</f>
        <v>0</v>
      </c>
      <c r="I93" s="293">
        <f t="shared" si="49"/>
        <v>0</v>
      </c>
      <c r="J93" s="292">
        <f>HLOOKUP(J$5,'TAB4'!66:78,$S93,FALSE)</f>
        <v>0</v>
      </c>
      <c r="K93" s="293">
        <f t="shared" si="50"/>
        <v>0</v>
      </c>
      <c r="L93" s="292">
        <f>HLOOKUP(L$5,'TAB4'!66:78,$S93,FALSE)</f>
        <v>0</v>
      </c>
      <c r="M93" s="293">
        <f t="shared" si="51"/>
        <v>0</v>
      </c>
      <c r="N93" s="292">
        <f>HLOOKUP(N$5,'TAB4'!66:78,$S93,FALSE)</f>
        <v>0</v>
      </c>
      <c r="O93" s="293">
        <f t="shared" si="52"/>
        <v>0</v>
      </c>
      <c r="P93" s="292">
        <f>HLOOKUP(P$5,'TAB4'!66:78,$S93,FALSE)</f>
        <v>0</v>
      </c>
      <c r="Q93" s="293">
        <f t="shared" si="53"/>
        <v>0</v>
      </c>
      <c r="S93" s="228">
        <f t="shared" si="45"/>
        <v>10</v>
      </c>
    </row>
    <row r="94" spans="1:19" x14ac:dyDescent="0.3">
      <c r="A94" s="217" t="s">
        <v>15</v>
      </c>
      <c r="B94" s="292">
        <f>HLOOKUP(B$5,'TAB4'!66:78,$S94,FALSE)</f>
        <v>0</v>
      </c>
      <c r="C94" s="293">
        <f t="shared" ref="C94" si="55">B94*B$7</f>
        <v>0</v>
      </c>
      <c r="D94" s="292">
        <f>HLOOKUP(D$5,'TAB4'!66:78,$S94,FALSE)</f>
        <v>0</v>
      </c>
      <c r="E94" s="293">
        <f t="shared" si="47"/>
        <v>0</v>
      </c>
      <c r="F94" s="292">
        <f>HLOOKUP(F$5,'TAB4'!66:78,$S94,FALSE)</f>
        <v>0</v>
      </c>
      <c r="G94" s="293">
        <f t="shared" si="48"/>
        <v>0</v>
      </c>
      <c r="H94" s="292">
        <f>HLOOKUP(H$5,'TAB4'!66:78,$S94,FALSE)</f>
        <v>0</v>
      </c>
      <c r="I94" s="293">
        <f t="shared" si="49"/>
        <v>0</v>
      </c>
      <c r="J94" s="292">
        <f>HLOOKUP(J$5,'TAB4'!66:78,$S94,FALSE)</f>
        <v>0</v>
      </c>
      <c r="K94" s="293">
        <f t="shared" si="50"/>
        <v>0</v>
      </c>
      <c r="L94" s="292">
        <f>HLOOKUP(L$5,'TAB4'!66:78,$S94,FALSE)</f>
        <v>0</v>
      </c>
      <c r="M94" s="293">
        <f t="shared" si="51"/>
        <v>0</v>
      </c>
      <c r="N94" s="292">
        <f>HLOOKUP(N$5,'TAB4'!66:78,$S94,FALSE)</f>
        <v>0</v>
      </c>
      <c r="O94" s="293">
        <f t="shared" si="52"/>
        <v>0</v>
      </c>
      <c r="P94" s="292">
        <f>HLOOKUP(P$5,'TAB4'!66:78,$S94,FALSE)</f>
        <v>0</v>
      </c>
      <c r="Q94" s="293">
        <f t="shared" si="53"/>
        <v>0</v>
      </c>
      <c r="S94" s="228">
        <f t="shared" si="45"/>
        <v>11</v>
      </c>
    </row>
    <row r="95" spans="1:19" x14ac:dyDescent="0.3">
      <c r="A95" s="215" t="s">
        <v>161</v>
      </c>
      <c r="B95" s="292">
        <f>HLOOKUP(B$5,'TAB4'!66:78,$S95,FALSE)</f>
        <v>0</v>
      </c>
      <c r="C95" s="293">
        <f t="shared" ref="C95" si="56">B95*B$7</f>
        <v>0</v>
      </c>
      <c r="D95" s="292">
        <f>HLOOKUP(D$5,'TAB4'!66:78,$S95,FALSE)</f>
        <v>0</v>
      </c>
      <c r="E95" s="293">
        <f t="shared" si="47"/>
        <v>0</v>
      </c>
      <c r="F95" s="292">
        <f>HLOOKUP(F$5,'TAB4'!66:78,$S95,FALSE)</f>
        <v>0</v>
      </c>
      <c r="G95" s="293">
        <f t="shared" si="48"/>
        <v>0</v>
      </c>
      <c r="H95" s="292">
        <f>HLOOKUP(H$5,'TAB4'!66:78,$S95,FALSE)</f>
        <v>0</v>
      </c>
      <c r="I95" s="293">
        <f t="shared" si="49"/>
        <v>0</v>
      </c>
      <c r="J95" s="292">
        <f>HLOOKUP(J$5,'TAB4'!66:78,$S95,FALSE)</f>
        <v>0</v>
      </c>
      <c r="K95" s="293">
        <f t="shared" si="50"/>
        <v>0</v>
      </c>
      <c r="L95" s="292">
        <f>HLOOKUP(L$5,'TAB4'!66:78,$S95,FALSE)</f>
        <v>0</v>
      </c>
      <c r="M95" s="293">
        <f t="shared" si="51"/>
        <v>0</v>
      </c>
      <c r="N95" s="292">
        <f>HLOOKUP(N$5,'TAB4'!66:78,$S95,FALSE)</f>
        <v>0</v>
      </c>
      <c r="O95" s="293">
        <f t="shared" si="52"/>
        <v>0</v>
      </c>
      <c r="P95" s="292">
        <f>HLOOKUP(P$5,'TAB4'!66:78,$S95,FALSE)</f>
        <v>0</v>
      </c>
      <c r="Q95" s="293">
        <f t="shared" si="53"/>
        <v>0</v>
      </c>
      <c r="S95" s="228">
        <f t="shared" si="45"/>
        <v>12</v>
      </c>
    </row>
    <row r="96" spans="1:19" x14ac:dyDescent="0.3">
      <c r="A96" s="53" t="s">
        <v>7</v>
      </c>
      <c r="B96" s="11"/>
      <c r="C96" s="271">
        <f>SUM(C86,C90:C91,C95)</f>
        <v>0</v>
      </c>
      <c r="D96" s="11"/>
      <c r="E96" s="271">
        <f>SUM(E86,E90:E91,E95)</f>
        <v>0</v>
      </c>
      <c r="F96" s="11"/>
      <c r="G96" s="271">
        <f>SUM(G86,G90:G91,G95)</f>
        <v>0</v>
      </c>
      <c r="H96" s="11"/>
      <c r="I96" s="271">
        <f>SUM(I86,I90:I91,I95)</f>
        <v>0</v>
      </c>
      <c r="J96" s="11"/>
      <c r="K96" s="271">
        <f>SUM(K86,K90:K91,K95)</f>
        <v>0</v>
      </c>
      <c r="L96" s="11"/>
      <c r="M96" s="271">
        <f>SUM(M86,M90:M91,M95)</f>
        <v>0</v>
      </c>
      <c r="N96" s="11"/>
      <c r="O96" s="271">
        <f>SUM(O86,O90:O91,O95)</f>
        <v>0</v>
      </c>
      <c r="P96" s="11"/>
      <c r="Q96" s="271">
        <f>SUM(Q86,Q90:Q91,Q95)</f>
        <v>0</v>
      </c>
      <c r="S96" s="228">
        <f t="shared" si="45"/>
        <v>13</v>
      </c>
    </row>
    <row r="97" spans="1:19" x14ac:dyDescent="0.3">
      <c r="A97" s="231" t="s">
        <v>183</v>
      </c>
      <c r="B97" s="6"/>
      <c r="C97" s="294">
        <f>C78</f>
        <v>0</v>
      </c>
      <c r="E97" s="294">
        <f>E78</f>
        <v>0</v>
      </c>
      <c r="F97" s="6"/>
      <c r="G97" s="294">
        <f>G78</f>
        <v>0</v>
      </c>
      <c r="I97" s="294">
        <f>I78</f>
        <v>0</v>
      </c>
      <c r="J97" s="6"/>
      <c r="K97" s="294">
        <f>K78</f>
        <v>0</v>
      </c>
      <c r="M97" s="294">
        <f>M78</f>
        <v>0</v>
      </c>
      <c r="N97" s="6"/>
      <c r="O97" s="294">
        <f>O78</f>
        <v>0</v>
      </c>
      <c r="Q97" s="294">
        <f>Q78</f>
        <v>0</v>
      </c>
      <c r="S97" s="228">
        <f>T79</f>
        <v>0</v>
      </c>
    </row>
    <row r="98" spans="1:19" x14ac:dyDescent="0.3">
      <c r="A98" s="297" t="s">
        <v>184</v>
      </c>
      <c r="B98" s="298"/>
      <c r="C98" s="299">
        <f>C96-C97</f>
        <v>0</v>
      </c>
      <c r="D98" s="300"/>
      <c r="E98" s="299">
        <f>E96-E97</f>
        <v>0</v>
      </c>
      <c r="F98" s="298"/>
      <c r="G98" s="299">
        <f>G96-G97</f>
        <v>0</v>
      </c>
      <c r="H98" s="300"/>
      <c r="I98" s="299">
        <f>I96-I97</f>
        <v>0</v>
      </c>
      <c r="J98" s="298"/>
      <c r="K98" s="299">
        <f>K96-K97</f>
        <v>0</v>
      </c>
      <c r="L98" s="300"/>
      <c r="M98" s="299">
        <f>M96-M97</f>
        <v>0</v>
      </c>
      <c r="N98" s="298"/>
      <c r="O98" s="299">
        <f>O96-O97</f>
        <v>0</v>
      </c>
      <c r="P98" s="300"/>
      <c r="Q98" s="299">
        <f>Q96-Q97</f>
        <v>0</v>
      </c>
      <c r="S98" s="228"/>
    </row>
    <row r="99" spans="1:19" ht="15.75" thickBot="1" x14ac:dyDescent="0.35">
      <c r="A99" s="230" t="s">
        <v>273</v>
      </c>
      <c r="B99" s="295"/>
      <c r="C99" s="301" t="str">
        <f>IFERROR((C98/C97)," ")</f>
        <v xml:space="preserve"> </v>
      </c>
      <c r="D99" s="296"/>
      <c r="E99" s="301" t="str">
        <f>IFERROR((E98/E97)," ")</f>
        <v xml:space="preserve"> </v>
      </c>
      <c r="F99" s="295"/>
      <c r="G99" s="301" t="str">
        <f>IFERROR((G98/G97)," ")</f>
        <v xml:space="preserve"> </v>
      </c>
      <c r="H99" s="296"/>
      <c r="I99" s="301" t="str">
        <f>IFERROR((I98/I97)," ")</f>
        <v xml:space="preserve"> </v>
      </c>
      <c r="J99" s="295"/>
      <c r="K99" s="301" t="str">
        <f>IFERROR((K98/K97)," ")</f>
        <v xml:space="preserve"> </v>
      </c>
      <c r="L99" s="296"/>
      <c r="M99" s="301" t="str">
        <f>IFERROR((M98/M97)," ")</f>
        <v xml:space="preserve"> </v>
      </c>
      <c r="N99" s="295"/>
      <c r="O99" s="301" t="str">
        <f>IFERROR((O98/O97)," ")</f>
        <v xml:space="preserve"> </v>
      </c>
      <c r="P99" s="296"/>
      <c r="Q99" s="301" t="str">
        <f>IFERROR((Q98/Q97)," ")</f>
        <v xml:space="preserve"> </v>
      </c>
      <c r="S99" s="228"/>
    </row>
    <row r="100" spans="1:19" ht="15.75" thickTop="1" x14ac:dyDescent="0.3"/>
  </sheetData>
  <mergeCells count="112">
    <mergeCell ref="B7:C7"/>
    <mergeCell ref="B87:C87"/>
    <mergeCell ref="D87:E87"/>
    <mergeCell ref="F87:G87"/>
    <mergeCell ref="H87:I87"/>
    <mergeCell ref="J87:K87"/>
    <mergeCell ref="L87:M87"/>
    <mergeCell ref="A83:Q83"/>
    <mergeCell ref="A84:A85"/>
    <mergeCell ref="B84:C84"/>
    <mergeCell ref="D84:E84"/>
    <mergeCell ref="F84:G84"/>
    <mergeCell ref="H84:I84"/>
    <mergeCell ref="J84:K84"/>
    <mergeCell ref="L84:M84"/>
    <mergeCell ref="N84:O84"/>
    <mergeCell ref="P84:Q84"/>
    <mergeCell ref="B69:C69"/>
    <mergeCell ref="D69:E69"/>
    <mergeCell ref="F69:G69"/>
    <mergeCell ref="H69:I69"/>
    <mergeCell ref="J69:K69"/>
    <mergeCell ref="L69:M69"/>
    <mergeCell ref="A65:Q65"/>
    <mergeCell ref="A66:A67"/>
    <mergeCell ref="B66:C66"/>
    <mergeCell ref="D66:E66"/>
    <mergeCell ref="F66:G66"/>
    <mergeCell ref="H66:I66"/>
    <mergeCell ref="J66:K66"/>
    <mergeCell ref="L66:M66"/>
    <mergeCell ref="N66:O66"/>
    <mergeCell ref="P66:Q66"/>
    <mergeCell ref="B51:C51"/>
    <mergeCell ref="D51:E51"/>
    <mergeCell ref="F51:G51"/>
    <mergeCell ref="H51:I51"/>
    <mergeCell ref="J51:K51"/>
    <mergeCell ref="L51:M51"/>
    <mergeCell ref="A47:Q47"/>
    <mergeCell ref="A48:A49"/>
    <mergeCell ref="B48:C48"/>
    <mergeCell ref="D48:E48"/>
    <mergeCell ref="F48:G48"/>
    <mergeCell ref="H48:I48"/>
    <mergeCell ref="J48:K48"/>
    <mergeCell ref="L48:M48"/>
    <mergeCell ref="N48:O48"/>
    <mergeCell ref="P48:Q48"/>
    <mergeCell ref="N30:O30"/>
    <mergeCell ref="P30:Q30"/>
    <mergeCell ref="B33:C33"/>
    <mergeCell ref="D33:E33"/>
    <mergeCell ref="F33:G33"/>
    <mergeCell ref="H33:I33"/>
    <mergeCell ref="J33:K33"/>
    <mergeCell ref="L33:M33"/>
    <mergeCell ref="A11:Q11"/>
    <mergeCell ref="A29:Q29"/>
    <mergeCell ref="A30:A31"/>
    <mergeCell ref="B30:C30"/>
    <mergeCell ref="D30:E30"/>
    <mergeCell ref="F30:G30"/>
    <mergeCell ref="H30:I30"/>
    <mergeCell ref="J30:K30"/>
    <mergeCell ref="L30:M30"/>
    <mergeCell ref="L12:M12"/>
    <mergeCell ref="N12:O12"/>
    <mergeCell ref="P12:Q12"/>
    <mergeCell ref="B8:C8"/>
    <mergeCell ref="B15:C15"/>
    <mergeCell ref="D15:E15"/>
    <mergeCell ref="F15:G15"/>
    <mergeCell ref="H15:I15"/>
    <mergeCell ref="J15:K15"/>
    <mergeCell ref="L15:M15"/>
    <mergeCell ref="A12:A13"/>
    <mergeCell ref="B12:C12"/>
    <mergeCell ref="D12:E12"/>
    <mergeCell ref="F12:G12"/>
    <mergeCell ref="H12:I12"/>
    <mergeCell ref="J12:K12"/>
    <mergeCell ref="P7:Q7"/>
    <mergeCell ref="D8:E8"/>
    <mergeCell ref="F8:G8"/>
    <mergeCell ref="H8:I8"/>
    <mergeCell ref="J8:K8"/>
    <mergeCell ref="L8:M8"/>
    <mergeCell ref="N8:O8"/>
    <mergeCell ref="P8:Q8"/>
    <mergeCell ref="D7:E7"/>
    <mergeCell ref="F7:G7"/>
    <mergeCell ref="H7:I7"/>
    <mergeCell ref="J7:K7"/>
    <mergeCell ref="L7:M7"/>
    <mergeCell ref="N7:O7"/>
    <mergeCell ref="N5:O5"/>
    <mergeCell ref="P5:Q5"/>
    <mergeCell ref="B6:C6"/>
    <mergeCell ref="D6:E6"/>
    <mergeCell ref="F6:G6"/>
    <mergeCell ref="H6:I6"/>
    <mergeCell ref="J6:K6"/>
    <mergeCell ref="L6:M6"/>
    <mergeCell ref="N6:O6"/>
    <mergeCell ref="P6:Q6"/>
    <mergeCell ref="B5:C5"/>
    <mergeCell ref="D5:E5"/>
    <mergeCell ref="F5:G5"/>
    <mergeCell ref="H5:I5"/>
    <mergeCell ref="J5:K5"/>
    <mergeCell ref="L5:M5"/>
  </mergeCells>
  <conditionalFormatting sqref="C25 E25">
    <cfRule type="containsText" dxfId="39" priority="39" operator="containsText" text="ntitulé">
      <formula>NOT(ISERROR(SEARCH("ntitulé",C25)))</formula>
    </cfRule>
    <cfRule type="containsBlanks" dxfId="38" priority="40">
      <formula>LEN(TRIM(C25))=0</formula>
    </cfRule>
  </conditionalFormatting>
  <conditionalFormatting sqref="G25 I25">
    <cfRule type="containsText" dxfId="37" priority="37" operator="containsText" text="ntitulé">
      <formula>NOT(ISERROR(SEARCH("ntitulé",G25)))</formula>
    </cfRule>
    <cfRule type="containsBlanks" dxfId="36" priority="38">
      <formula>LEN(TRIM(G25))=0</formula>
    </cfRule>
  </conditionalFormatting>
  <conditionalFormatting sqref="K25 M25">
    <cfRule type="containsText" dxfId="35" priority="35" operator="containsText" text="ntitulé">
      <formula>NOT(ISERROR(SEARCH("ntitulé",K25)))</formula>
    </cfRule>
    <cfRule type="containsBlanks" dxfId="34" priority="36">
      <formula>LEN(TRIM(K25))=0</formula>
    </cfRule>
  </conditionalFormatting>
  <conditionalFormatting sqref="O25 Q25">
    <cfRule type="containsText" dxfId="33" priority="33" operator="containsText" text="ntitulé">
      <formula>NOT(ISERROR(SEARCH("ntitulé",O25)))</formula>
    </cfRule>
    <cfRule type="containsBlanks" dxfId="32" priority="34">
      <formula>LEN(TRIM(O25))=0</formula>
    </cfRule>
  </conditionalFormatting>
  <conditionalFormatting sqref="C43 E43">
    <cfRule type="containsText" dxfId="31" priority="31" operator="containsText" text="ntitulé">
      <formula>NOT(ISERROR(SEARCH("ntitulé",C43)))</formula>
    </cfRule>
    <cfRule type="containsBlanks" dxfId="30" priority="32">
      <formula>LEN(TRIM(C43))=0</formula>
    </cfRule>
  </conditionalFormatting>
  <conditionalFormatting sqref="G43 I43">
    <cfRule type="containsText" dxfId="29" priority="29" operator="containsText" text="ntitulé">
      <formula>NOT(ISERROR(SEARCH("ntitulé",G43)))</formula>
    </cfRule>
    <cfRule type="containsBlanks" dxfId="28" priority="30">
      <formula>LEN(TRIM(G43))=0</formula>
    </cfRule>
  </conditionalFormatting>
  <conditionalFormatting sqref="K43 M43">
    <cfRule type="containsText" dxfId="27" priority="27" operator="containsText" text="ntitulé">
      <formula>NOT(ISERROR(SEARCH("ntitulé",K43)))</formula>
    </cfRule>
    <cfRule type="containsBlanks" dxfId="26" priority="28">
      <formula>LEN(TRIM(K43))=0</formula>
    </cfRule>
  </conditionalFormatting>
  <conditionalFormatting sqref="O43 Q43">
    <cfRule type="containsText" dxfId="25" priority="25" operator="containsText" text="ntitulé">
      <formula>NOT(ISERROR(SEARCH("ntitulé",O43)))</formula>
    </cfRule>
    <cfRule type="containsBlanks" dxfId="24" priority="26">
      <formula>LEN(TRIM(O43))=0</formula>
    </cfRule>
  </conditionalFormatting>
  <conditionalFormatting sqref="C61 E61">
    <cfRule type="containsText" dxfId="23" priority="23" operator="containsText" text="ntitulé">
      <formula>NOT(ISERROR(SEARCH("ntitulé",C61)))</formula>
    </cfRule>
    <cfRule type="containsBlanks" dxfId="22" priority="24">
      <formula>LEN(TRIM(C61))=0</formula>
    </cfRule>
  </conditionalFormatting>
  <conditionalFormatting sqref="G61 I61">
    <cfRule type="containsText" dxfId="21" priority="21" operator="containsText" text="ntitulé">
      <formula>NOT(ISERROR(SEARCH("ntitulé",G61)))</formula>
    </cfRule>
    <cfRule type="containsBlanks" dxfId="20" priority="22">
      <formula>LEN(TRIM(G61))=0</formula>
    </cfRule>
  </conditionalFormatting>
  <conditionalFormatting sqref="K61 M61">
    <cfRule type="containsText" dxfId="19" priority="19" operator="containsText" text="ntitulé">
      <formula>NOT(ISERROR(SEARCH("ntitulé",K61)))</formula>
    </cfRule>
    <cfRule type="containsBlanks" dxfId="18" priority="20">
      <formula>LEN(TRIM(K61))=0</formula>
    </cfRule>
  </conditionalFormatting>
  <conditionalFormatting sqref="O61 Q61">
    <cfRule type="containsText" dxfId="17" priority="17" operator="containsText" text="ntitulé">
      <formula>NOT(ISERROR(SEARCH("ntitulé",O61)))</formula>
    </cfRule>
    <cfRule type="containsBlanks" dxfId="16" priority="18">
      <formula>LEN(TRIM(O61))=0</formula>
    </cfRule>
  </conditionalFormatting>
  <conditionalFormatting sqref="C79 E79">
    <cfRule type="containsText" dxfId="15" priority="15" operator="containsText" text="ntitulé">
      <formula>NOT(ISERROR(SEARCH("ntitulé",C79)))</formula>
    </cfRule>
    <cfRule type="containsBlanks" dxfId="14" priority="16">
      <formula>LEN(TRIM(C79))=0</formula>
    </cfRule>
  </conditionalFormatting>
  <conditionalFormatting sqref="G79 I79">
    <cfRule type="containsText" dxfId="13" priority="13" operator="containsText" text="ntitulé">
      <formula>NOT(ISERROR(SEARCH("ntitulé",G79)))</formula>
    </cfRule>
    <cfRule type="containsBlanks" dxfId="12" priority="14">
      <formula>LEN(TRIM(G79))=0</formula>
    </cfRule>
  </conditionalFormatting>
  <conditionalFormatting sqref="K79 M79">
    <cfRule type="containsText" dxfId="11" priority="11" operator="containsText" text="ntitulé">
      <formula>NOT(ISERROR(SEARCH("ntitulé",K79)))</formula>
    </cfRule>
    <cfRule type="containsBlanks" dxfId="10" priority="12">
      <formula>LEN(TRIM(K79))=0</formula>
    </cfRule>
  </conditionalFormatting>
  <conditionalFormatting sqref="O79 Q79">
    <cfRule type="containsText" dxfId="9" priority="9" operator="containsText" text="ntitulé">
      <formula>NOT(ISERROR(SEARCH("ntitulé",O79)))</formula>
    </cfRule>
    <cfRule type="containsBlanks" dxfId="8" priority="10">
      <formula>LEN(TRIM(O79))=0</formula>
    </cfRule>
  </conditionalFormatting>
  <conditionalFormatting sqref="C97 E97">
    <cfRule type="containsText" dxfId="7" priority="7" operator="containsText" text="ntitulé">
      <formula>NOT(ISERROR(SEARCH("ntitulé",C97)))</formula>
    </cfRule>
    <cfRule type="containsBlanks" dxfId="6" priority="8">
      <formula>LEN(TRIM(C97))=0</formula>
    </cfRule>
  </conditionalFormatting>
  <conditionalFormatting sqref="G97 I97">
    <cfRule type="containsText" dxfId="5" priority="5" operator="containsText" text="ntitulé">
      <formula>NOT(ISERROR(SEARCH("ntitulé",G97)))</formula>
    </cfRule>
    <cfRule type="containsBlanks" dxfId="4" priority="6">
      <formula>LEN(TRIM(G97))=0</formula>
    </cfRule>
  </conditionalFormatting>
  <conditionalFormatting sqref="K97 M97">
    <cfRule type="containsText" dxfId="3" priority="3" operator="containsText" text="ntitulé">
      <formula>NOT(ISERROR(SEARCH("ntitulé",K97)))</formula>
    </cfRule>
    <cfRule type="containsBlanks" dxfId="2" priority="4">
      <formula>LEN(TRIM(K97))=0</formula>
    </cfRule>
  </conditionalFormatting>
  <conditionalFormatting sqref="O97 Q97">
    <cfRule type="containsText" dxfId="1" priority="1" operator="containsText" text="ntitulé">
      <formula>NOT(ISERROR(SEARCH("ntitulé",O97)))</formula>
    </cfRule>
    <cfRule type="containsBlanks" dxfId="0" priority="2">
      <formula>LEN(TRIM(O97))=0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heetViews>
  <sheetFormatPr baseColWidth="10" defaultColWidth="7.85546875" defaultRowHeight="15" x14ac:dyDescent="0.3"/>
  <cols>
    <col min="1" max="1" width="23" style="256" customWidth="1"/>
    <col min="2" max="2" width="48.5703125" style="2" customWidth="1"/>
    <col min="3" max="3" width="106" style="1" customWidth="1"/>
    <col min="4" max="16384" width="7.85546875" style="1"/>
  </cols>
  <sheetData>
    <row r="1" spans="1:4" s="18" customFormat="1" x14ac:dyDescent="0.3">
      <c r="A1" s="248" t="s">
        <v>197</v>
      </c>
      <c r="B1" s="249"/>
    </row>
    <row r="2" spans="1:4" s="18" customFormat="1" x14ac:dyDescent="0.3">
      <c r="A2" s="250"/>
      <c r="B2" s="251"/>
    </row>
    <row r="3" spans="1:4" s="18" customFormat="1" ht="21" x14ac:dyDescent="0.35">
      <c r="A3" s="317" t="s">
        <v>190</v>
      </c>
      <c r="B3" s="317"/>
      <c r="C3" s="317"/>
    </row>
    <row r="4" spans="1:4" s="18" customFormat="1" ht="21.75" thickBot="1" x14ac:dyDescent="0.4">
      <c r="A4" s="252"/>
      <c r="B4" s="253"/>
      <c r="C4" s="253"/>
    </row>
    <row r="5" spans="1:4" s="18" customFormat="1" ht="15.75" thickBot="1" x14ac:dyDescent="0.35">
      <c r="A5" s="318" t="s">
        <v>228</v>
      </c>
      <c r="B5" s="319"/>
      <c r="C5" s="320"/>
      <c r="D5" s="254"/>
    </row>
    <row r="6" spans="1:4" s="18" customFormat="1" ht="21" x14ac:dyDescent="0.35">
      <c r="A6" s="252"/>
      <c r="B6" s="253"/>
      <c r="C6" s="255"/>
    </row>
    <row r="7" spans="1:4" x14ac:dyDescent="0.3">
      <c r="C7" s="257"/>
    </row>
    <row r="8" spans="1:4" x14ac:dyDescent="0.3">
      <c r="A8" s="258" t="s">
        <v>199</v>
      </c>
      <c r="B8" s="259"/>
      <c r="C8" s="259" t="s">
        <v>200</v>
      </c>
    </row>
    <row r="10" spans="1:4" ht="40.5" x14ac:dyDescent="0.3">
      <c r="A10" s="260" t="s">
        <v>86</v>
      </c>
      <c r="B10" s="261" t="s">
        <v>191</v>
      </c>
      <c r="C10" s="261" t="s">
        <v>229</v>
      </c>
    </row>
    <row r="11" spans="1:4" ht="40.5" x14ac:dyDescent="0.3">
      <c r="A11" s="260" t="s">
        <v>164</v>
      </c>
      <c r="B11" s="261" t="s">
        <v>192</v>
      </c>
      <c r="C11" s="261" t="s">
        <v>230</v>
      </c>
    </row>
    <row r="12" spans="1:4" ht="27" x14ac:dyDescent="0.3">
      <c r="A12" s="260" t="s">
        <v>165</v>
      </c>
      <c r="B12" s="261" t="s">
        <v>193</v>
      </c>
      <c r="C12" s="261" t="s">
        <v>231</v>
      </c>
    </row>
    <row r="13" spans="1:4" ht="198" x14ac:dyDescent="0.3">
      <c r="A13" s="260" t="s">
        <v>87</v>
      </c>
      <c r="B13" s="261" t="s">
        <v>88</v>
      </c>
      <c r="C13" s="261" t="s">
        <v>232</v>
      </c>
    </row>
    <row r="14" spans="1:4" ht="27" x14ac:dyDescent="0.3">
      <c r="A14" s="260" t="s">
        <v>89</v>
      </c>
      <c r="B14" s="261" t="s">
        <v>194</v>
      </c>
      <c r="C14" s="261" t="s">
        <v>233</v>
      </c>
    </row>
    <row r="15" spans="1:4" ht="27" x14ac:dyDescent="0.3">
      <c r="A15" s="260" t="s">
        <v>90</v>
      </c>
      <c r="B15" s="261" t="s">
        <v>91</v>
      </c>
      <c r="C15" s="261" t="s">
        <v>234</v>
      </c>
    </row>
    <row r="16" spans="1:4" ht="27" x14ac:dyDescent="0.3">
      <c r="A16" s="260" t="s">
        <v>92</v>
      </c>
      <c r="B16" s="261" t="s">
        <v>93</v>
      </c>
      <c r="C16" s="261" t="s">
        <v>235</v>
      </c>
    </row>
    <row r="17" spans="1:3" ht="27" x14ac:dyDescent="0.3">
      <c r="A17" s="260" t="s">
        <v>94</v>
      </c>
      <c r="B17" s="261" t="s">
        <v>95</v>
      </c>
      <c r="C17" s="261" t="s">
        <v>236</v>
      </c>
    </row>
    <row r="18" spans="1:3" ht="27" x14ac:dyDescent="0.3">
      <c r="A18" s="260" t="s">
        <v>96</v>
      </c>
      <c r="B18" s="261" t="s">
        <v>97</v>
      </c>
      <c r="C18" s="261" t="s">
        <v>237</v>
      </c>
    </row>
    <row r="19" spans="1:3" ht="27" x14ac:dyDescent="0.3">
      <c r="A19" s="260" t="s">
        <v>98</v>
      </c>
      <c r="B19" s="261" t="s">
        <v>99</v>
      </c>
      <c r="C19" s="261" t="s">
        <v>238</v>
      </c>
    </row>
    <row r="20" spans="1:3" ht="40.5" x14ac:dyDescent="0.3">
      <c r="A20" s="260" t="s">
        <v>100</v>
      </c>
      <c r="B20" s="261" t="s">
        <v>195</v>
      </c>
      <c r="C20" s="261" t="s">
        <v>239</v>
      </c>
    </row>
    <row r="21" spans="1:3" ht="27" x14ac:dyDescent="0.3">
      <c r="A21" s="260" t="s">
        <v>101</v>
      </c>
      <c r="B21" s="261" t="s">
        <v>102</v>
      </c>
      <c r="C21" s="261" t="s">
        <v>240</v>
      </c>
    </row>
    <row r="22" spans="1:3" ht="27" x14ac:dyDescent="0.3">
      <c r="A22" s="260" t="s">
        <v>103</v>
      </c>
      <c r="B22" s="261" t="s">
        <v>104</v>
      </c>
      <c r="C22" s="261" t="s">
        <v>241</v>
      </c>
    </row>
    <row r="23" spans="1:3" ht="27" x14ac:dyDescent="0.3">
      <c r="A23" s="260" t="s">
        <v>105</v>
      </c>
      <c r="B23" s="261" t="s">
        <v>106</v>
      </c>
      <c r="C23" s="261" t="s">
        <v>242</v>
      </c>
    </row>
    <row r="24" spans="1:3" ht="27" x14ac:dyDescent="0.3">
      <c r="A24" s="260" t="s">
        <v>107</v>
      </c>
      <c r="B24" s="261" t="s">
        <v>108</v>
      </c>
      <c r="C24" s="261" t="s">
        <v>243</v>
      </c>
    </row>
    <row r="25" spans="1:3" ht="27" x14ac:dyDescent="0.3">
      <c r="A25" s="260" t="s">
        <v>109</v>
      </c>
      <c r="B25" s="261" t="s">
        <v>110</v>
      </c>
      <c r="C25" s="261" t="s">
        <v>244</v>
      </c>
    </row>
    <row r="26" spans="1:3" ht="27" x14ac:dyDescent="0.3">
      <c r="A26" s="260" t="s">
        <v>166</v>
      </c>
      <c r="B26" s="261" t="s">
        <v>111</v>
      </c>
      <c r="C26" s="261" t="s">
        <v>245</v>
      </c>
    </row>
    <row r="27" spans="1:3" ht="27" x14ac:dyDescent="0.3">
      <c r="A27" s="260" t="s">
        <v>167</v>
      </c>
      <c r="B27" s="261" t="s">
        <v>168</v>
      </c>
      <c r="C27" s="261" t="s">
        <v>246</v>
      </c>
    </row>
    <row r="28" spans="1:3" ht="54" x14ac:dyDescent="0.3">
      <c r="A28" s="260" t="s">
        <v>112</v>
      </c>
      <c r="B28" s="261" t="s">
        <v>196</v>
      </c>
      <c r="C28" s="261" t="s">
        <v>247</v>
      </c>
    </row>
  </sheetData>
  <mergeCells count="2">
    <mergeCell ref="A3:C3"/>
    <mergeCell ref="A5:C5"/>
  </mergeCells>
  <hyperlinks>
    <hyperlink ref="A1" location="TAB00!A1" display="Retour page de gar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78"/>
  <sheetViews>
    <sheetView topLeftCell="A163" workbookViewId="0">
      <selection activeCell="B172" sqref="B172"/>
    </sheetView>
  </sheetViews>
  <sheetFormatPr baseColWidth="10" defaultColWidth="8.85546875" defaultRowHeight="15" x14ac:dyDescent="0.3"/>
  <cols>
    <col min="1" max="1" width="61.28515625" style="2" customWidth="1"/>
    <col min="2" max="2" width="16.7109375" style="8" customWidth="1"/>
    <col min="3" max="3" width="5.28515625" style="4" customWidth="1"/>
    <col min="4" max="4" width="16.7109375" style="8" customWidth="1"/>
    <col min="5" max="5" width="5.28515625" style="4" customWidth="1"/>
    <col min="6" max="6" width="16.7109375" style="8" customWidth="1"/>
    <col min="7" max="7" width="5.28515625" style="4" customWidth="1"/>
    <col min="8" max="8" width="16.7109375" style="8" customWidth="1"/>
    <col min="9" max="9" width="5.28515625" style="4" customWidth="1"/>
    <col min="10" max="10" width="16.7109375" style="8" customWidth="1"/>
    <col min="11" max="11" width="5.28515625" style="4" customWidth="1"/>
    <col min="12" max="12" width="16.7109375" style="8" customWidth="1"/>
    <col min="13" max="13" width="5.28515625" style="4" customWidth="1"/>
    <col min="14" max="14" width="16.7109375" style="8" customWidth="1"/>
    <col min="15" max="15" width="5.28515625" style="4" customWidth="1"/>
    <col min="16" max="16" width="16.7109375" style="8" customWidth="1"/>
    <col min="17" max="17" width="5.28515625" style="4" customWidth="1"/>
    <col min="18" max="18" width="9.7109375" style="8" bestFit="1" customWidth="1"/>
    <col min="19" max="19" width="5.28515625" style="1" customWidth="1"/>
    <col min="20" max="20" width="16.7109375" style="1" customWidth="1"/>
    <col min="21" max="21" width="5.28515625" style="1" customWidth="1"/>
    <col min="22" max="22" width="16.7109375" style="1" customWidth="1"/>
    <col min="23" max="23" width="5.28515625" style="1" customWidth="1"/>
    <col min="24" max="16384" width="8.85546875" style="1"/>
  </cols>
  <sheetData>
    <row r="3" spans="1:23" ht="29.45" customHeight="1" x14ac:dyDescent="0.3">
      <c r="A3" s="29" t="str">
        <f>TAB00!B38&amp;" : "&amp;TAB00!C38</f>
        <v>TAB1 : Transposition du revenu autorisé par catégorie tarifaire</v>
      </c>
      <c r="B3" s="48"/>
      <c r="C3" s="49"/>
      <c r="D3" s="48"/>
      <c r="E3" s="49"/>
      <c r="F3" s="48"/>
      <c r="G3" s="49"/>
      <c r="H3" s="48"/>
      <c r="I3" s="49"/>
      <c r="J3" s="48"/>
      <c r="K3" s="49"/>
      <c r="L3" s="48"/>
      <c r="M3" s="49"/>
      <c r="N3" s="48"/>
      <c r="O3" s="49"/>
      <c r="P3" s="48"/>
      <c r="Q3" s="49"/>
      <c r="R3" s="48"/>
      <c r="S3" s="29"/>
      <c r="T3" s="29"/>
      <c r="U3" s="29"/>
      <c r="V3" s="29"/>
      <c r="W3" s="29"/>
    </row>
    <row r="5" spans="1:23" s="50" customFormat="1" ht="21" x14ac:dyDescent="0.35">
      <c r="A5" s="321" t="s">
        <v>10</v>
      </c>
      <c r="B5" s="322"/>
      <c r="C5" s="322"/>
      <c r="D5" s="322"/>
      <c r="E5" s="322"/>
      <c r="F5" s="322"/>
      <c r="G5" s="322"/>
      <c r="H5" s="322"/>
      <c r="I5" s="322"/>
      <c r="J5" s="322"/>
      <c r="K5" s="322"/>
      <c r="L5" s="322"/>
      <c r="M5" s="322"/>
      <c r="N5" s="322"/>
      <c r="O5" s="322"/>
      <c r="P5" s="322"/>
      <c r="Q5" s="322"/>
      <c r="R5" s="323"/>
    </row>
    <row r="6" spans="1:23" ht="27" x14ac:dyDescent="0.3">
      <c r="A6" s="324" t="s">
        <v>0</v>
      </c>
      <c r="B6" s="326" t="s">
        <v>7</v>
      </c>
      <c r="C6" s="326"/>
      <c r="D6" s="326" t="s">
        <v>50</v>
      </c>
      <c r="E6" s="326"/>
      <c r="F6" s="326" t="s">
        <v>51</v>
      </c>
      <c r="G6" s="326"/>
      <c r="H6" s="326" t="s">
        <v>52</v>
      </c>
      <c r="I6" s="326"/>
      <c r="J6" s="326" t="s">
        <v>53</v>
      </c>
      <c r="K6" s="326"/>
      <c r="L6" s="326" t="s">
        <v>54</v>
      </c>
      <c r="M6" s="326"/>
      <c r="N6" s="326" t="s">
        <v>55</v>
      </c>
      <c r="O6" s="326"/>
      <c r="P6" s="326" t="s">
        <v>59</v>
      </c>
      <c r="Q6" s="326"/>
      <c r="R6" s="46" t="s">
        <v>126</v>
      </c>
    </row>
    <row r="7" spans="1:23" x14ac:dyDescent="0.3">
      <c r="A7" s="325"/>
      <c r="B7" s="46" t="s">
        <v>3</v>
      </c>
      <c r="C7" s="3" t="s">
        <v>4</v>
      </c>
      <c r="D7" s="46" t="s">
        <v>3</v>
      </c>
      <c r="E7" s="3" t="s">
        <v>4</v>
      </c>
      <c r="F7" s="46" t="s">
        <v>3</v>
      </c>
      <c r="G7" s="3" t="s">
        <v>4</v>
      </c>
      <c r="H7" s="46" t="s">
        <v>3</v>
      </c>
      <c r="I7" s="3" t="s">
        <v>4</v>
      </c>
      <c r="J7" s="46" t="s">
        <v>3</v>
      </c>
      <c r="K7" s="3" t="s">
        <v>4</v>
      </c>
      <c r="L7" s="46" t="s">
        <v>3</v>
      </c>
      <c r="M7" s="3" t="s">
        <v>4</v>
      </c>
      <c r="N7" s="46" t="s">
        <v>3</v>
      </c>
      <c r="O7" s="3" t="s">
        <v>4</v>
      </c>
      <c r="P7" s="46" t="s">
        <v>3</v>
      </c>
      <c r="Q7" s="3" t="s">
        <v>4</v>
      </c>
      <c r="R7" s="46" t="s">
        <v>3</v>
      </c>
    </row>
    <row r="8" spans="1:23" x14ac:dyDescent="0.3">
      <c r="A8" s="35" t="s">
        <v>113</v>
      </c>
      <c r="B8" s="44">
        <f>SUM(B9,B12)</f>
        <v>0</v>
      </c>
      <c r="C8" s="45">
        <f>IFERROR(B8/$B$42,0)</f>
        <v>0</v>
      </c>
      <c r="D8" s="44">
        <f>SUM(D9,D12)</f>
        <v>0</v>
      </c>
      <c r="E8" s="45">
        <f>IFERROR(D8/$B8,0)</f>
        <v>0</v>
      </c>
      <c r="F8" s="44">
        <f>SUM(F9,F12)</f>
        <v>0</v>
      </c>
      <c r="G8" s="45">
        <f>IFERROR(F8/$B8,0)</f>
        <v>0</v>
      </c>
      <c r="H8" s="44">
        <f>SUM(H9,H12)</f>
        <v>0</v>
      </c>
      <c r="I8" s="45">
        <f t="shared" ref="I8:I38" si="0">IFERROR(H8/$B8,0)</f>
        <v>0</v>
      </c>
      <c r="J8" s="44">
        <f>SUM(J9,J12)</f>
        <v>0</v>
      </c>
      <c r="K8" s="45">
        <f t="shared" ref="K8:Q15" si="1">IFERROR(J8/$B8,0)</f>
        <v>0</v>
      </c>
      <c r="L8" s="44">
        <f>SUM(L9,L12)</f>
        <v>0</v>
      </c>
      <c r="M8" s="45">
        <f t="shared" ref="M8" si="2">IFERROR(L8/$B8,0)</f>
        <v>0</v>
      </c>
      <c r="N8" s="44">
        <f>SUM(N9,N12)</f>
        <v>0</v>
      </c>
      <c r="O8" s="45">
        <f t="shared" ref="O8" si="3">IFERROR(N8/$B8,0)</f>
        <v>0</v>
      </c>
      <c r="P8" s="44">
        <f>SUM(P9,P12)</f>
        <v>0</v>
      </c>
      <c r="Q8" s="45">
        <f t="shared" si="1"/>
        <v>0</v>
      </c>
      <c r="R8" s="44">
        <f t="shared" ref="R8:R9" si="4">B8-SUM(D8,F8,H8,J8,L8,N8,P8)</f>
        <v>0</v>
      </c>
    </row>
    <row r="9" spans="1:23" x14ac:dyDescent="0.3">
      <c r="A9" s="36" t="s">
        <v>114</v>
      </c>
      <c r="B9" s="44">
        <f>SUM(B10:B11)</f>
        <v>0</v>
      </c>
      <c r="C9" s="45">
        <f t="shared" ref="C9:C38" si="5">IFERROR(B9/$B$42,0)</f>
        <v>0</v>
      </c>
      <c r="D9" s="44">
        <f>SUM(D10:D11)</f>
        <v>0</v>
      </c>
      <c r="E9" s="45">
        <f t="shared" ref="E9:E38" si="6">IFERROR(D9/$B9,0)</f>
        <v>0</v>
      </c>
      <c r="F9" s="44">
        <f>SUM(F10:F11)</f>
        <v>0</v>
      </c>
      <c r="G9" s="45">
        <f t="shared" ref="G9:G38" si="7">IFERROR(F9/$B9,0)</f>
        <v>0</v>
      </c>
      <c r="H9" s="44">
        <f>SUM(H10:H11)</f>
        <v>0</v>
      </c>
      <c r="I9" s="45">
        <f t="shared" si="0"/>
        <v>0</v>
      </c>
      <c r="J9" s="44">
        <f>SUM(J10:J11)</f>
        <v>0</v>
      </c>
      <c r="K9" s="45">
        <f t="shared" si="1"/>
        <v>0</v>
      </c>
      <c r="L9" s="44">
        <f>SUM(L10:L11)</f>
        <v>0</v>
      </c>
      <c r="M9" s="45">
        <f t="shared" ref="M9" si="8">IFERROR(L9/$B9,0)</f>
        <v>0</v>
      </c>
      <c r="N9" s="44">
        <f>SUM(N10:N11)</f>
        <v>0</v>
      </c>
      <c r="O9" s="45">
        <f t="shared" ref="O9" si="9">IFERROR(N9/$B9,0)</f>
        <v>0</v>
      </c>
      <c r="P9" s="44">
        <f>SUM(P10:P11)</f>
        <v>0</v>
      </c>
      <c r="Q9" s="45">
        <f t="shared" si="1"/>
        <v>0</v>
      </c>
      <c r="R9" s="44">
        <f t="shared" si="4"/>
        <v>0</v>
      </c>
    </row>
    <row r="10" spans="1:23" x14ac:dyDescent="0.3">
      <c r="A10" s="43" t="s">
        <v>248</v>
      </c>
      <c r="B10" s="47"/>
      <c r="C10" s="45">
        <f t="shared" si="5"/>
        <v>0</v>
      </c>
      <c r="D10" s="47"/>
      <c r="E10" s="45">
        <f t="shared" si="6"/>
        <v>0</v>
      </c>
      <c r="F10" s="47"/>
      <c r="G10" s="45">
        <f t="shared" si="7"/>
        <v>0</v>
      </c>
      <c r="H10" s="47"/>
      <c r="I10" s="45">
        <f t="shared" si="0"/>
        <v>0</v>
      </c>
      <c r="J10" s="47"/>
      <c r="K10" s="45">
        <f t="shared" si="1"/>
        <v>0</v>
      </c>
      <c r="L10" s="47"/>
      <c r="M10" s="45">
        <f t="shared" ref="M10" si="10">IFERROR(L10/$B10,0)</f>
        <v>0</v>
      </c>
      <c r="N10" s="47"/>
      <c r="O10" s="45">
        <f t="shared" ref="O10" si="11">IFERROR(N10/$B10,0)</f>
        <v>0</v>
      </c>
      <c r="P10" s="47"/>
      <c r="Q10" s="45">
        <f t="shared" si="1"/>
        <v>0</v>
      </c>
      <c r="R10" s="44">
        <f>B10-SUM(D10,F10,H10,J10,L10,N10,P10)</f>
        <v>0</v>
      </c>
    </row>
    <row r="11" spans="1:23" x14ac:dyDescent="0.3">
      <c r="A11" s="43" t="s">
        <v>249</v>
      </c>
      <c r="B11" s="47"/>
      <c r="C11" s="45">
        <f t="shared" si="5"/>
        <v>0</v>
      </c>
      <c r="D11" s="47"/>
      <c r="E11" s="45">
        <f t="shared" si="6"/>
        <v>0</v>
      </c>
      <c r="F11" s="47"/>
      <c r="G11" s="45">
        <f t="shared" si="7"/>
        <v>0</v>
      </c>
      <c r="H11" s="47"/>
      <c r="I11" s="45">
        <f t="shared" si="0"/>
        <v>0</v>
      </c>
      <c r="J11" s="47"/>
      <c r="K11" s="45">
        <f t="shared" si="1"/>
        <v>0</v>
      </c>
      <c r="L11" s="47"/>
      <c r="M11" s="45">
        <f t="shared" ref="M11" si="12">IFERROR(L11/$B11,0)</f>
        <v>0</v>
      </c>
      <c r="N11" s="47"/>
      <c r="O11" s="45">
        <f t="shared" ref="O11" si="13">IFERROR(N11/$B11,0)</f>
        <v>0</v>
      </c>
      <c r="P11" s="47"/>
      <c r="Q11" s="45">
        <f t="shared" si="1"/>
        <v>0</v>
      </c>
      <c r="R11" s="44">
        <f t="shared" ref="R11:R38" si="14">B11-SUM(D11,F11,H11,J11,L11,N11,P11)</f>
        <v>0</v>
      </c>
    </row>
    <row r="12" spans="1:23" x14ac:dyDescent="0.3">
      <c r="A12" s="36" t="s">
        <v>115</v>
      </c>
      <c r="B12" s="44">
        <f>SUM(B13:B15)</f>
        <v>0</v>
      </c>
      <c r="C12" s="45">
        <f t="shared" si="5"/>
        <v>0</v>
      </c>
      <c r="D12" s="44">
        <f>SUM(D13:D15)</f>
        <v>0</v>
      </c>
      <c r="E12" s="45">
        <f t="shared" si="6"/>
        <v>0</v>
      </c>
      <c r="F12" s="44">
        <f>SUM(F13:F15)</f>
        <v>0</v>
      </c>
      <c r="G12" s="45">
        <f t="shared" si="7"/>
        <v>0</v>
      </c>
      <c r="H12" s="44">
        <f>SUM(H13:H15)</f>
        <v>0</v>
      </c>
      <c r="I12" s="45">
        <f t="shared" si="0"/>
        <v>0</v>
      </c>
      <c r="J12" s="44">
        <f>SUM(J13:J15)</f>
        <v>0</v>
      </c>
      <c r="K12" s="45">
        <f t="shared" si="1"/>
        <v>0</v>
      </c>
      <c r="L12" s="44">
        <f>SUM(L13:L15)</f>
        <v>0</v>
      </c>
      <c r="M12" s="45">
        <f t="shared" ref="M12" si="15">IFERROR(L12/$B12,0)</f>
        <v>0</v>
      </c>
      <c r="N12" s="44">
        <f>SUM(N13:N15)</f>
        <v>0</v>
      </c>
      <c r="O12" s="45">
        <f t="shared" ref="O12" si="16">IFERROR(N12/$B12,0)</f>
        <v>0</v>
      </c>
      <c r="P12" s="44">
        <f>SUM(P13:P15)</f>
        <v>0</v>
      </c>
      <c r="Q12" s="45">
        <f t="shared" si="1"/>
        <v>0</v>
      </c>
      <c r="R12" s="44">
        <f t="shared" si="14"/>
        <v>0</v>
      </c>
    </row>
    <row r="13" spans="1:23" x14ac:dyDescent="0.3">
      <c r="A13" s="37" t="s">
        <v>116</v>
      </c>
      <c r="B13" s="47"/>
      <c r="C13" s="45">
        <f t="shared" si="5"/>
        <v>0</v>
      </c>
      <c r="D13" s="47"/>
      <c r="E13" s="45">
        <f t="shared" si="6"/>
        <v>0</v>
      </c>
      <c r="F13" s="47"/>
      <c r="G13" s="45">
        <f t="shared" si="7"/>
        <v>0</v>
      </c>
      <c r="H13" s="47"/>
      <c r="I13" s="45">
        <f t="shared" si="0"/>
        <v>0</v>
      </c>
      <c r="J13" s="47"/>
      <c r="K13" s="45">
        <f t="shared" si="1"/>
        <v>0</v>
      </c>
      <c r="L13" s="47"/>
      <c r="M13" s="45">
        <f t="shared" ref="M13" si="17">IFERROR(L13/$B13,0)</f>
        <v>0</v>
      </c>
      <c r="N13" s="47"/>
      <c r="O13" s="45">
        <f t="shared" ref="O13" si="18">IFERROR(N13/$B13,0)</f>
        <v>0</v>
      </c>
      <c r="P13" s="47"/>
      <c r="Q13" s="45">
        <f t="shared" si="1"/>
        <v>0</v>
      </c>
      <c r="R13" s="44">
        <f t="shared" si="14"/>
        <v>0</v>
      </c>
    </row>
    <row r="14" spans="1:23" x14ac:dyDescent="0.3">
      <c r="A14" s="37" t="s">
        <v>117</v>
      </c>
      <c r="B14" s="47"/>
      <c r="C14" s="45">
        <f t="shared" si="5"/>
        <v>0</v>
      </c>
      <c r="D14" s="47"/>
      <c r="E14" s="45">
        <f t="shared" si="6"/>
        <v>0</v>
      </c>
      <c r="F14" s="47"/>
      <c r="G14" s="45">
        <f t="shared" si="7"/>
        <v>0</v>
      </c>
      <c r="H14" s="47"/>
      <c r="I14" s="45">
        <f t="shared" si="0"/>
        <v>0</v>
      </c>
      <c r="J14" s="47"/>
      <c r="K14" s="45">
        <f t="shared" si="1"/>
        <v>0</v>
      </c>
      <c r="L14" s="47"/>
      <c r="M14" s="45">
        <f t="shared" ref="M14" si="19">IFERROR(L14/$B14,0)</f>
        <v>0</v>
      </c>
      <c r="N14" s="47"/>
      <c r="O14" s="45">
        <f t="shared" ref="O14" si="20">IFERROR(N14/$B14,0)</f>
        <v>0</v>
      </c>
      <c r="P14" s="47"/>
      <c r="Q14" s="45">
        <f t="shared" si="1"/>
        <v>0</v>
      </c>
      <c r="R14" s="44">
        <f t="shared" si="14"/>
        <v>0</v>
      </c>
    </row>
    <row r="15" spans="1:23" x14ac:dyDescent="0.3">
      <c r="A15" s="37" t="s">
        <v>118</v>
      </c>
      <c r="B15" s="47"/>
      <c r="C15" s="45">
        <f t="shared" si="5"/>
        <v>0</v>
      </c>
      <c r="D15" s="47"/>
      <c r="E15" s="45">
        <f t="shared" si="6"/>
        <v>0</v>
      </c>
      <c r="F15" s="47"/>
      <c r="G15" s="45">
        <f t="shared" si="7"/>
        <v>0</v>
      </c>
      <c r="H15" s="47"/>
      <c r="I15" s="45">
        <f t="shared" si="0"/>
        <v>0</v>
      </c>
      <c r="J15" s="47"/>
      <c r="K15" s="45">
        <f t="shared" si="1"/>
        <v>0</v>
      </c>
      <c r="L15" s="47"/>
      <c r="M15" s="45">
        <f t="shared" ref="M15:M38" si="21">IFERROR(L15/$B15,0)</f>
        <v>0</v>
      </c>
      <c r="N15" s="47"/>
      <c r="O15" s="45">
        <f t="shared" ref="O15:O38" si="22">IFERROR(N15/$B15,0)</f>
        <v>0</v>
      </c>
      <c r="P15" s="47"/>
      <c r="Q15" s="45">
        <f t="shared" si="1"/>
        <v>0</v>
      </c>
      <c r="R15" s="44">
        <f t="shared" si="14"/>
        <v>0</v>
      </c>
    </row>
    <row r="16" spans="1:23" x14ac:dyDescent="0.3">
      <c r="A16" s="35" t="s">
        <v>250</v>
      </c>
      <c r="B16" s="8">
        <f>SUM(B17,B24)</f>
        <v>0</v>
      </c>
      <c r="C16" s="45">
        <f t="shared" si="5"/>
        <v>0</v>
      </c>
      <c r="D16" s="8">
        <f>SUM(D17,D24)</f>
        <v>0</v>
      </c>
      <c r="E16" s="45">
        <f t="shared" si="6"/>
        <v>0</v>
      </c>
      <c r="F16" s="8">
        <f>SUM(F17,F24)</f>
        <v>0</v>
      </c>
      <c r="G16" s="45">
        <f t="shared" si="7"/>
        <v>0</v>
      </c>
      <c r="H16" s="8">
        <f>SUM(H17,H24)</f>
        <v>0</v>
      </c>
      <c r="I16" s="45">
        <f t="shared" si="0"/>
        <v>0</v>
      </c>
      <c r="J16" s="8">
        <f>SUM(J17,J24)</f>
        <v>0</v>
      </c>
      <c r="K16" s="45">
        <f t="shared" ref="K16" si="23">IFERROR(J16/$B16,0)</f>
        <v>0</v>
      </c>
      <c r="L16" s="8">
        <f>SUM(L17,L24)</f>
        <v>0</v>
      </c>
      <c r="M16" s="45">
        <f t="shared" si="21"/>
        <v>0</v>
      </c>
      <c r="N16" s="8">
        <f>SUM(N17,N24)</f>
        <v>0</v>
      </c>
      <c r="O16" s="45">
        <f t="shared" si="22"/>
        <v>0</v>
      </c>
      <c r="P16" s="8">
        <f>SUM(P17,P24)</f>
        <v>0</v>
      </c>
      <c r="Q16" s="45">
        <f t="shared" ref="Q16" si="24">IFERROR(P16/$B16,0)</f>
        <v>0</v>
      </c>
      <c r="R16" s="44">
        <f t="shared" si="14"/>
        <v>0</v>
      </c>
    </row>
    <row r="17" spans="1:18" x14ac:dyDescent="0.3">
      <c r="A17" s="38" t="s">
        <v>119</v>
      </c>
      <c r="B17" s="8">
        <f>SUM(B18:B23)</f>
        <v>0</v>
      </c>
      <c r="C17" s="45">
        <f t="shared" si="5"/>
        <v>0</v>
      </c>
      <c r="D17" s="8">
        <f>SUM(D18:D23)</f>
        <v>0</v>
      </c>
      <c r="E17" s="45">
        <f t="shared" si="6"/>
        <v>0</v>
      </c>
      <c r="F17" s="8">
        <f>SUM(F18:F23)</f>
        <v>0</v>
      </c>
      <c r="G17" s="45">
        <f t="shared" si="7"/>
        <v>0</v>
      </c>
      <c r="H17" s="8">
        <f>SUM(H18:H23)</f>
        <v>0</v>
      </c>
      <c r="I17" s="45">
        <f t="shared" si="0"/>
        <v>0</v>
      </c>
      <c r="J17" s="8">
        <f>SUM(J18:J23)</f>
        <v>0</v>
      </c>
      <c r="K17" s="45">
        <f t="shared" ref="K17" si="25">IFERROR(J17/$B17,0)</f>
        <v>0</v>
      </c>
      <c r="L17" s="8">
        <f>SUM(L18:L23)</f>
        <v>0</v>
      </c>
      <c r="M17" s="45">
        <f t="shared" si="21"/>
        <v>0</v>
      </c>
      <c r="N17" s="8">
        <f>SUM(N18:N23)</f>
        <v>0</v>
      </c>
      <c r="O17" s="45">
        <f t="shared" si="22"/>
        <v>0</v>
      </c>
      <c r="P17" s="8">
        <f>SUM(P18:P23)</f>
        <v>0</v>
      </c>
      <c r="Q17" s="45">
        <f t="shared" ref="Q17" si="26">IFERROR(P17/$B17,0)</f>
        <v>0</v>
      </c>
      <c r="R17" s="44">
        <f t="shared" si="14"/>
        <v>0</v>
      </c>
    </row>
    <row r="18" spans="1:18" ht="27" x14ac:dyDescent="0.3">
      <c r="A18" s="37" t="s">
        <v>251</v>
      </c>
      <c r="B18" s="47"/>
      <c r="C18" s="45">
        <f t="shared" si="5"/>
        <v>0</v>
      </c>
      <c r="D18" s="47"/>
      <c r="E18" s="45">
        <f t="shared" si="6"/>
        <v>0</v>
      </c>
      <c r="F18" s="47"/>
      <c r="G18" s="45">
        <f t="shared" si="7"/>
        <v>0</v>
      </c>
      <c r="H18" s="47"/>
      <c r="I18" s="45">
        <f t="shared" si="0"/>
        <v>0</v>
      </c>
      <c r="J18" s="47"/>
      <c r="K18" s="45">
        <f t="shared" ref="K18" si="27">IFERROR(J18/$B18,0)</f>
        <v>0</v>
      </c>
      <c r="L18" s="47"/>
      <c r="M18" s="45">
        <f t="shared" si="21"/>
        <v>0</v>
      </c>
      <c r="N18" s="47"/>
      <c r="O18" s="45">
        <f t="shared" si="22"/>
        <v>0</v>
      </c>
      <c r="P18" s="47"/>
      <c r="Q18" s="45">
        <f t="shared" ref="Q18" si="28">IFERROR(P18/$B18,0)</f>
        <v>0</v>
      </c>
      <c r="R18" s="44">
        <f t="shared" si="14"/>
        <v>0</v>
      </c>
    </row>
    <row r="19" spans="1:18" x14ac:dyDescent="0.3">
      <c r="A19" s="37" t="s">
        <v>123</v>
      </c>
      <c r="B19" s="47"/>
      <c r="C19" s="45">
        <f t="shared" si="5"/>
        <v>0</v>
      </c>
      <c r="D19" s="47"/>
      <c r="E19" s="45">
        <f t="shared" si="6"/>
        <v>0</v>
      </c>
      <c r="F19" s="47"/>
      <c r="G19" s="45">
        <f t="shared" si="7"/>
        <v>0</v>
      </c>
      <c r="H19" s="47"/>
      <c r="I19" s="45">
        <f t="shared" si="0"/>
        <v>0</v>
      </c>
      <c r="J19" s="47"/>
      <c r="K19" s="45">
        <f t="shared" ref="K19" si="29">IFERROR(J19/$B19,0)</f>
        <v>0</v>
      </c>
      <c r="L19" s="47"/>
      <c r="M19" s="45">
        <f t="shared" si="21"/>
        <v>0</v>
      </c>
      <c r="N19" s="47"/>
      <c r="O19" s="45">
        <f t="shared" si="22"/>
        <v>0</v>
      </c>
      <c r="P19" s="47"/>
      <c r="Q19" s="45">
        <f t="shared" ref="Q19" si="30">IFERROR(P19/$B19,0)</f>
        <v>0</v>
      </c>
      <c r="R19" s="44">
        <f t="shared" si="14"/>
        <v>0</v>
      </c>
    </row>
    <row r="20" spans="1:18" x14ac:dyDescent="0.3">
      <c r="A20" s="37" t="s">
        <v>252</v>
      </c>
      <c r="B20" s="47"/>
      <c r="C20" s="45">
        <f t="shared" si="5"/>
        <v>0</v>
      </c>
      <c r="D20" s="47"/>
      <c r="E20" s="45">
        <f t="shared" si="6"/>
        <v>0</v>
      </c>
      <c r="F20" s="47"/>
      <c r="G20" s="45">
        <f t="shared" si="7"/>
        <v>0</v>
      </c>
      <c r="H20" s="47"/>
      <c r="I20" s="45">
        <f t="shared" si="0"/>
        <v>0</v>
      </c>
      <c r="J20" s="47"/>
      <c r="K20" s="45">
        <f t="shared" ref="K20" si="31">IFERROR(J20/$B20,0)</f>
        <v>0</v>
      </c>
      <c r="L20" s="47"/>
      <c r="M20" s="45">
        <f t="shared" si="21"/>
        <v>0</v>
      </c>
      <c r="N20" s="47"/>
      <c r="O20" s="45">
        <f t="shared" si="22"/>
        <v>0</v>
      </c>
      <c r="P20" s="47"/>
      <c r="Q20" s="45">
        <f t="shared" ref="Q20" si="32">IFERROR(P20/$B20,0)</f>
        <v>0</v>
      </c>
      <c r="R20" s="44">
        <f t="shared" si="14"/>
        <v>0</v>
      </c>
    </row>
    <row r="21" spans="1:18" ht="27" x14ac:dyDescent="0.3">
      <c r="A21" s="37" t="s">
        <v>253</v>
      </c>
      <c r="B21" s="47"/>
      <c r="C21" s="45">
        <f t="shared" si="5"/>
        <v>0</v>
      </c>
      <c r="D21" s="47"/>
      <c r="E21" s="45">
        <f t="shared" si="6"/>
        <v>0</v>
      </c>
      <c r="F21" s="47"/>
      <c r="G21" s="45">
        <f t="shared" si="7"/>
        <v>0</v>
      </c>
      <c r="H21" s="47"/>
      <c r="I21" s="45">
        <f t="shared" si="0"/>
        <v>0</v>
      </c>
      <c r="J21" s="47"/>
      <c r="K21" s="45">
        <f t="shared" ref="K21" si="33">IFERROR(J21/$B21,0)</f>
        <v>0</v>
      </c>
      <c r="L21" s="47"/>
      <c r="M21" s="45">
        <f t="shared" si="21"/>
        <v>0</v>
      </c>
      <c r="N21" s="47"/>
      <c r="O21" s="45">
        <f t="shared" si="22"/>
        <v>0</v>
      </c>
      <c r="P21" s="47"/>
      <c r="Q21" s="45">
        <f t="shared" ref="Q21" si="34">IFERROR(P21/$B21,0)</f>
        <v>0</v>
      </c>
      <c r="R21" s="44">
        <f t="shared" si="14"/>
        <v>0</v>
      </c>
    </row>
    <row r="22" spans="1:18" x14ac:dyDescent="0.3">
      <c r="A22" s="37" t="s">
        <v>254</v>
      </c>
      <c r="B22" s="47"/>
      <c r="C22" s="45">
        <f t="shared" si="5"/>
        <v>0</v>
      </c>
      <c r="D22" s="47"/>
      <c r="E22" s="45">
        <f t="shared" si="6"/>
        <v>0</v>
      </c>
      <c r="F22" s="47"/>
      <c r="G22" s="45">
        <f t="shared" si="7"/>
        <v>0</v>
      </c>
      <c r="H22" s="47"/>
      <c r="I22" s="45">
        <f t="shared" si="0"/>
        <v>0</v>
      </c>
      <c r="J22" s="47"/>
      <c r="K22" s="45">
        <f t="shared" ref="K22" si="35">IFERROR(J22/$B22,0)</f>
        <v>0</v>
      </c>
      <c r="L22" s="47"/>
      <c r="M22" s="45">
        <f t="shared" si="21"/>
        <v>0</v>
      </c>
      <c r="N22" s="47"/>
      <c r="O22" s="45">
        <f t="shared" si="22"/>
        <v>0</v>
      </c>
      <c r="P22" s="47"/>
      <c r="Q22" s="45">
        <f t="shared" ref="Q22" si="36">IFERROR(P22/$B22,0)</f>
        <v>0</v>
      </c>
      <c r="R22" s="44">
        <f t="shared" si="14"/>
        <v>0</v>
      </c>
    </row>
    <row r="23" spans="1:18" x14ac:dyDescent="0.3">
      <c r="A23" s="37" t="s">
        <v>124</v>
      </c>
      <c r="B23" s="47"/>
      <c r="C23" s="45">
        <f t="shared" si="5"/>
        <v>0</v>
      </c>
      <c r="D23" s="47"/>
      <c r="E23" s="45">
        <f t="shared" si="6"/>
        <v>0</v>
      </c>
      <c r="F23" s="47"/>
      <c r="G23" s="45">
        <f t="shared" si="7"/>
        <v>0</v>
      </c>
      <c r="H23" s="47"/>
      <c r="I23" s="45">
        <f t="shared" si="0"/>
        <v>0</v>
      </c>
      <c r="J23" s="47"/>
      <c r="K23" s="45">
        <f t="shared" ref="K23" si="37">IFERROR(J23/$B23,0)</f>
        <v>0</v>
      </c>
      <c r="L23" s="47"/>
      <c r="M23" s="45">
        <f t="shared" si="21"/>
        <v>0</v>
      </c>
      <c r="N23" s="47"/>
      <c r="O23" s="45">
        <f t="shared" si="22"/>
        <v>0</v>
      </c>
      <c r="P23" s="47"/>
      <c r="Q23" s="45">
        <f t="shared" ref="Q23" si="38">IFERROR(P23/$B23,0)</f>
        <v>0</v>
      </c>
      <c r="R23" s="44">
        <f t="shared" si="14"/>
        <v>0</v>
      </c>
    </row>
    <row r="24" spans="1:18" x14ac:dyDescent="0.3">
      <c r="A24" s="39" t="s">
        <v>120</v>
      </c>
      <c r="B24" s="8">
        <f>SUM(B25:B30)</f>
        <v>0</v>
      </c>
      <c r="C24" s="45">
        <f t="shared" si="5"/>
        <v>0</v>
      </c>
      <c r="D24" s="8">
        <f>SUM(D25:D30)</f>
        <v>0</v>
      </c>
      <c r="E24" s="45">
        <f t="shared" si="6"/>
        <v>0</v>
      </c>
      <c r="F24" s="8">
        <f>SUM(F25:F30)</f>
        <v>0</v>
      </c>
      <c r="G24" s="45">
        <f t="shared" si="7"/>
        <v>0</v>
      </c>
      <c r="H24" s="8">
        <f>SUM(H25:H30)</f>
        <v>0</v>
      </c>
      <c r="I24" s="45">
        <f t="shared" si="0"/>
        <v>0</v>
      </c>
      <c r="J24" s="8">
        <f>SUM(J25:J30)</f>
        <v>0</v>
      </c>
      <c r="K24" s="45">
        <f t="shared" ref="K24" si="39">IFERROR(J24/$B24,0)</f>
        <v>0</v>
      </c>
      <c r="L24" s="8">
        <f>SUM(L25:L30)</f>
        <v>0</v>
      </c>
      <c r="M24" s="45">
        <f t="shared" si="21"/>
        <v>0</v>
      </c>
      <c r="N24" s="8">
        <f>SUM(N25:N30)</f>
        <v>0</v>
      </c>
      <c r="O24" s="45">
        <f t="shared" si="22"/>
        <v>0</v>
      </c>
      <c r="P24" s="8">
        <f>SUM(P25:P30)</f>
        <v>0</v>
      </c>
      <c r="Q24" s="45">
        <f t="shared" ref="Q24" si="40">IFERROR(P24/$B24,0)</f>
        <v>0</v>
      </c>
      <c r="R24" s="44">
        <f t="shared" si="14"/>
        <v>0</v>
      </c>
    </row>
    <row r="25" spans="1:18" ht="27" x14ac:dyDescent="0.3">
      <c r="A25" s="37" t="s">
        <v>255</v>
      </c>
      <c r="B25" s="47"/>
      <c r="C25" s="45">
        <f t="shared" si="5"/>
        <v>0</v>
      </c>
      <c r="D25" s="47"/>
      <c r="E25" s="45">
        <f t="shared" si="6"/>
        <v>0</v>
      </c>
      <c r="F25" s="47"/>
      <c r="G25" s="45">
        <f t="shared" si="7"/>
        <v>0</v>
      </c>
      <c r="H25" s="47"/>
      <c r="I25" s="45">
        <f t="shared" si="0"/>
        <v>0</v>
      </c>
      <c r="J25" s="47"/>
      <c r="K25" s="45">
        <f t="shared" ref="K25" si="41">IFERROR(J25/$B25,0)</f>
        <v>0</v>
      </c>
      <c r="L25" s="47"/>
      <c r="M25" s="45">
        <f t="shared" si="21"/>
        <v>0</v>
      </c>
      <c r="N25" s="47"/>
      <c r="O25" s="45">
        <f t="shared" si="22"/>
        <v>0</v>
      </c>
      <c r="P25" s="47"/>
      <c r="Q25" s="45">
        <f t="shared" ref="Q25" si="42">IFERROR(P25/$B25,0)</f>
        <v>0</v>
      </c>
      <c r="R25" s="44">
        <f t="shared" si="14"/>
        <v>0</v>
      </c>
    </row>
    <row r="26" spans="1:18" ht="27" x14ac:dyDescent="0.3">
      <c r="A26" s="37" t="s">
        <v>256</v>
      </c>
      <c r="B26" s="47"/>
      <c r="C26" s="45">
        <f t="shared" si="5"/>
        <v>0</v>
      </c>
      <c r="D26" s="47"/>
      <c r="E26" s="45">
        <f t="shared" si="6"/>
        <v>0</v>
      </c>
      <c r="F26" s="47"/>
      <c r="G26" s="45">
        <f t="shared" si="7"/>
        <v>0</v>
      </c>
      <c r="H26" s="47"/>
      <c r="I26" s="45">
        <f t="shared" si="0"/>
        <v>0</v>
      </c>
      <c r="J26" s="47"/>
      <c r="K26" s="45">
        <f t="shared" ref="K26" si="43">IFERROR(J26/$B26,0)</f>
        <v>0</v>
      </c>
      <c r="L26" s="47"/>
      <c r="M26" s="45">
        <f t="shared" si="21"/>
        <v>0</v>
      </c>
      <c r="N26" s="47"/>
      <c r="O26" s="45">
        <f t="shared" si="22"/>
        <v>0</v>
      </c>
      <c r="P26" s="47"/>
      <c r="Q26" s="45">
        <f t="shared" ref="Q26" si="44">IFERROR(P26/$B26,0)</f>
        <v>0</v>
      </c>
      <c r="R26" s="44">
        <f t="shared" si="14"/>
        <v>0</v>
      </c>
    </row>
    <row r="27" spans="1:18" ht="40.5" x14ac:dyDescent="0.3">
      <c r="A27" s="37" t="s">
        <v>125</v>
      </c>
      <c r="B27" s="47"/>
      <c r="C27" s="45">
        <f t="shared" si="5"/>
        <v>0</v>
      </c>
      <c r="D27" s="47"/>
      <c r="E27" s="45">
        <f t="shared" si="6"/>
        <v>0</v>
      </c>
      <c r="F27" s="47"/>
      <c r="G27" s="45">
        <f t="shared" si="7"/>
        <v>0</v>
      </c>
      <c r="H27" s="47"/>
      <c r="I27" s="45">
        <f t="shared" si="0"/>
        <v>0</v>
      </c>
      <c r="J27" s="47"/>
      <c r="K27" s="45">
        <f t="shared" ref="K27" si="45">IFERROR(J27/$B27,0)</f>
        <v>0</v>
      </c>
      <c r="L27" s="47"/>
      <c r="M27" s="45">
        <f t="shared" si="21"/>
        <v>0</v>
      </c>
      <c r="N27" s="47"/>
      <c r="O27" s="45">
        <f t="shared" si="22"/>
        <v>0</v>
      </c>
      <c r="P27" s="47"/>
      <c r="Q27" s="45">
        <f t="shared" ref="Q27" si="46">IFERROR(P27/$B27,0)</f>
        <v>0</v>
      </c>
      <c r="R27" s="44">
        <f t="shared" si="14"/>
        <v>0</v>
      </c>
    </row>
    <row r="28" spans="1:18" ht="27" x14ac:dyDescent="0.3">
      <c r="A28" s="37" t="s">
        <v>257</v>
      </c>
      <c r="B28" s="47"/>
      <c r="C28" s="45">
        <f t="shared" si="5"/>
        <v>0</v>
      </c>
      <c r="D28" s="47"/>
      <c r="E28" s="45">
        <f t="shared" si="6"/>
        <v>0</v>
      </c>
      <c r="F28" s="47"/>
      <c r="G28" s="45">
        <f t="shared" si="7"/>
        <v>0</v>
      </c>
      <c r="H28" s="47"/>
      <c r="I28" s="45">
        <f t="shared" si="0"/>
        <v>0</v>
      </c>
      <c r="J28" s="47"/>
      <c r="K28" s="45">
        <f t="shared" ref="K28" si="47">IFERROR(J28/$B28,0)</f>
        <v>0</v>
      </c>
      <c r="L28" s="47"/>
      <c r="M28" s="45">
        <f t="shared" si="21"/>
        <v>0</v>
      </c>
      <c r="N28" s="47"/>
      <c r="O28" s="45">
        <f t="shared" si="22"/>
        <v>0</v>
      </c>
      <c r="P28" s="47"/>
      <c r="Q28" s="45">
        <f t="shared" ref="Q28" si="48">IFERROR(P28/$B28,0)</f>
        <v>0</v>
      </c>
      <c r="R28" s="44">
        <f t="shared" si="14"/>
        <v>0</v>
      </c>
    </row>
    <row r="29" spans="1:18" x14ac:dyDescent="0.3">
      <c r="A29" s="37" t="s">
        <v>258</v>
      </c>
      <c r="B29" s="47"/>
      <c r="C29" s="45">
        <f t="shared" si="5"/>
        <v>0</v>
      </c>
      <c r="D29" s="47"/>
      <c r="E29" s="45">
        <f t="shared" si="6"/>
        <v>0</v>
      </c>
      <c r="F29" s="47"/>
      <c r="G29" s="45">
        <f t="shared" si="7"/>
        <v>0</v>
      </c>
      <c r="H29" s="47"/>
      <c r="I29" s="45">
        <f t="shared" si="0"/>
        <v>0</v>
      </c>
      <c r="J29" s="47"/>
      <c r="K29" s="45">
        <f t="shared" ref="K29" si="49">IFERROR(J29/$B29,0)</f>
        <v>0</v>
      </c>
      <c r="L29" s="47"/>
      <c r="M29" s="45">
        <f t="shared" si="21"/>
        <v>0</v>
      </c>
      <c r="N29" s="47"/>
      <c r="O29" s="45">
        <f t="shared" si="22"/>
        <v>0</v>
      </c>
      <c r="P29" s="47"/>
      <c r="Q29" s="45">
        <f t="shared" ref="Q29" si="50">IFERROR(P29/$B29,0)</f>
        <v>0</v>
      </c>
      <c r="R29" s="44">
        <f t="shared" si="14"/>
        <v>0</v>
      </c>
    </row>
    <row r="30" spans="1:18" ht="27" x14ac:dyDescent="0.3">
      <c r="A30" s="37" t="s">
        <v>251</v>
      </c>
      <c r="B30" s="47"/>
      <c r="C30" s="45">
        <f t="shared" si="5"/>
        <v>0</v>
      </c>
      <c r="D30" s="47"/>
      <c r="E30" s="45">
        <f t="shared" si="6"/>
        <v>0</v>
      </c>
      <c r="F30" s="47"/>
      <c r="G30" s="45">
        <f t="shared" si="7"/>
        <v>0</v>
      </c>
      <c r="H30" s="47"/>
      <c r="I30" s="45">
        <f t="shared" si="0"/>
        <v>0</v>
      </c>
      <c r="J30" s="47"/>
      <c r="K30" s="45">
        <f t="shared" ref="K30" si="51">IFERROR(J30/$B30,0)</f>
        <v>0</v>
      </c>
      <c r="L30" s="47"/>
      <c r="M30" s="45">
        <f t="shared" si="21"/>
        <v>0</v>
      </c>
      <c r="N30" s="47"/>
      <c r="O30" s="45">
        <f t="shared" si="22"/>
        <v>0</v>
      </c>
      <c r="P30" s="47"/>
      <c r="Q30" s="45">
        <f t="shared" ref="Q30" si="52">IFERROR(P30/$B30,0)</f>
        <v>0</v>
      </c>
      <c r="R30" s="44">
        <f t="shared" si="14"/>
        <v>0</v>
      </c>
    </row>
    <row r="31" spans="1:18" x14ac:dyDescent="0.3">
      <c r="A31" s="40" t="s">
        <v>259</v>
      </c>
      <c r="B31" s="8">
        <f>SUM(B32:B33)</f>
        <v>0</v>
      </c>
      <c r="C31" s="45">
        <f t="shared" si="5"/>
        <v>0</v>
      </c>
      <c r="D31" s="8">
        <f>SUM(D32:D33)</f>
        <v>0</v>
      </c>
      <c r="E31" s="45">
        <f t="shared" si="6"/>
        <v>0</v>
      </c>
      <c r="F31" s="8">
        <f>SUM(F32:F33)</f>
        <v>0</v>
      </c>
      <c r="G31" s="45">
        <f t="shared" si="7"/>
        <v>0</v>
      </c>
      <c r="H31" s="8">
        <f>SUM(H32:H33)</f>
        <v>0</v>
      </c>
      <c r="I31" s="45">
        <f t="shared" si="0"/>
        <v>0</v>
      </c>
      <c r="J31" s="8">
        <f>SUM(J32:J33)</f>
        <v>0</v>
      </c>
      <c r="K31" s="45">
        <f t="shared" ref="K31" si="53">IFERROR(J31/$B31,0)</f>
        <v>0</v>
      </c>
      <c r="L31" s="8">
        <f>SUM(L32:L33)</f>
        <v>0</v>
      </c>
      <c r="M31" s="45">
        <f t="shared" si="21"/>
        <v>0</v>
      </c>
      <c r="N31" s="8">
        <f>SUM(N32:N33)</f>
        <v>0</v>
      </c>
      <c r="O31" s="45">
        <f t="shared" si="22"/>
        <v>0</v>
      </c>
      <c r="P31" s="8">
        <f>SUM(P32:P33)</f>
        <v>0</v>
      </c>
      <c r="Q31" s="45">
        <f t="shared" ref="Q31" si="54">IFERROR(P31/$B31,0)</f>
        <v>0</v>
      </c>
      <c r="R31" s="44">
        <f t="shared" si="14"/>
        <v>0</v>
      </c>
    </row>
    <row r="32" spans="1:18" x14ac:dyDescent="0.3">
      <c r="A32" s="41" t="s">
        <v>121</v>
      </c>
      <c r="B32" s="47"/>
      <c r="C32" s="45">
        <f t="shared" si="5"/>
        <v>0</v>
      </c>
      <c r="D32" s="47"/>
      <c r="E32" s="45">
        <f t="shared" si="6"/>
        <v>0</v>
      </c>
      <c r="F32" s="47"/>
      <c r="G32" s="45">
        <f t="shared" si="7"/>
        <v>0</v>
      </c>
      <c r="H32" s="47"/>
      <c r="I32" s="45">
        <f t="shared" si="0"/>
        <v>0</v>
      </c>
      <c r="J32" s="47"/>
      <c r="K32" s="45">
        <f t="shared" ref="K32" si="55">IFERROR(J32/$B32,0)</f>
        <v>0</v>
      </c>
      <c r="L32" s="47"/>
      <c r="M32" s="45">
        <f t="shared" si="21"/>
        <v>0</v>
      </c>
      <c r="N32" s="47"/>
      <c r="O32" s="45">
        <f t="shared" si="22"/>
        <v>0</v>
      </c>
      <c r="P32" s="47"/>
      <c r="Q32" s="45">
        <f t="shared" ref="Q32" si="56">IFERROR(P32/$B32,0)</f>
        <v>0</v>
      </c>
      <c r="R32" s="44">
        <f t="shared" si="14"/>
        <v>0</v>
      </c>
    </row>
    <row r="33" spans="1:18" x14ac:dyDescent="0.3">
      <c r="A33" s="41" t="s">
        <v>122</v>
      </c>
      <c r="B33" s="47"/>
      <c r="C33" s="45">
        <f t="shared" si="5"/>
        <v>0</v>
      </c>
      <c r="D33" s="47"/>
      <c r="E33" s="45">
        <f t="shared" si="6"/>
        <v>0</v>
      </c>
      <c r="F33" s="47"/>
      <c r="G33" s="45">
        <f t="shared" si="7"/>
        <v>0</v>
      </c>
      <c r="H33" s="47"/>
      <c r="I33" s="45">
        <f t="shared" si="0"/>
        <v>0</v>
      </c>
      <c r="J33" s="47"/>
      <c r="K33" s="45">
        <f t="shared" ref="K33" si="57">IFERROR(J33/$B33,0)</f>
        <v>0</v>
      </c>
      <c r="L33" s="47"/>
      <c r="M33" s="45">
        <f t="shared" si="21"/>
        <v>0</v>
      </c>
      <c r="N33" s="47"/>
      <c r="O33" s="45">
        <f t="shared" si="22"/>
        <v>0</v>
      </c>
      <c r="P33" s="47"/>
      <c r="Q33" s="45">
        <f t="shared" ref="Q33" si="58">IFERROR(P33/$B33,0)</f>
        <v>0</v>
      </c>
      <c r="R33" s="44">
        <f t="shared" si="14"/>
        <v>0</v>
      </c>
    </row>
    <row r="34" spans="1:18" x14ac:dyDescent="0.3">
      <c r="A34" s="40" t="s">
        <v>1</v>
      </c>
      <c r="B34" s="8">
        <f>SUM(B35:B36)</f>
        <v>0</v>
      </c>
      <c r="C34" s="45">
        <f t="shared" si="5"/>
        <v>0</v>
      </c>
      <c r="D34" s="8">
        <f>SUM(D35:D36)</f>
        <v>0</v>
      </c>
      <c r="E34" s="45">
        <f t="shared" si="6"/>
        <v>0</v>
      </c>
      <c r="F34" s="8">
        <f>SUM(F35:F36)</f>
        <v>0</v>
      </c>
      <c r="G34" s="45">
        <f t="shared" si="7"/>
        <v>0</v>
      </c>
      <c r="H34" s="8">
        <f>SUM(H35:H36)</f>
        <v>0</v>
      </c>
      <c r="I34" s="45">
        <f t="shared" si="0"/>
        <v>0</v>
      </c>
      <c r="J34" s="8">
        <f>SUM(J35:J36)</f>
        <v>0</v>
      </c>
      <c r="K34" s="45">
        <f t="shared" ref="K34" si="59">IFERROR(J34/$B34,0)</f>
        <v>0</v>
      </c>
      <c r="L34" s="8">
        <f>SUM(L35:L36)</f>
        <v>0</v>
      </c>
      <c r="M34" s="45">
        <f t="shared" si="21"/>
        <v>0</v>
      </c>
      <c r="N34" s="8">
        <f>SUM(N35:N36)</f>
        <v>0</v>
      </c>
      <c r="O34" s="45">
        <f t="shared" si="22"/>
        <v>0</v>
      </c>
      <c r="P34" s="8">
        <f>SUM(P35:P36)</f>
        <v>0</v>
      </c>
      <c r="Q34" s="45">
        <f t="shared" ref="Q34" si="60">IFERROR(P34/$B34,0)</f>
        <v>0</v>
      </c>
      <c r="R34" s="44">
        <f t="shared" si="14"/>
        <v>0</v>
      </c>
    </row>
    <row r="35" spans="1:18" x14ac:dyDescent="0.3">
      <c r="A35" s="38" t="s">
        <v>119</v>
      </c>
      <c r="B35" s="47"/>
      <c r="C35" s="45">
        <f t="shared" si="5"/>
        <v>0</v>
      </c>
      <c r="D35" s="47"/>
      <c r="E35" s="45">
        <f t="shared" si="6"/>
        <v>0</v>
      </c>
      <c r="F35" s="47"/>
      <c r="G35" s="45">
        <f t="shared" si="7"/>
        <v>0</v>
      </c>
      <c r="H35" s="47"/>
      <c r="I35" s="45">
        <f t="shared" si="0"/>
        <v>0</v>
      </c>
      <c r="J35" s="47"/>
      <c r="K35" s="45">
        <f t="shared" ref="K35" si="61">IFERROR(J35/$B35,0)</f>
        <v>0</v>
      </c>
      <c r="L35" s="47"/>
      <c r="M35" s="45">
        <f t="shared" si="21"/>
        <v>0</v>
      </c>
      <c r="N35" s="47"/>
      <c r="O35" s="45">
        <f t="shared" si="22"/>
        <v>0</v>
      </c>
      <c r="P35" s="47"/>
      <c r="Q35" s="45">
        <f t="shared" ref="Q35" si="62">IFERROR(P35/$B35,0)</f>
        <v>0</v>
      </c>
      <c r="R35" s="44">
        <f t="shared" si="14"/>
        <v>0</v>
      </c>
    </row>
    <row r="36" spans="1:18" x14ac:dyDescent="0.3">
      <c r="A36" s="39" t="s">
        <v>120</v>
      </c>
      <c r="B36" s="47"/>
      <c r="C36" s="45">
        <f t="shared" si="5"/>
        <v>0</v>
      </c>
      <c r="D36" s="47"/>
      <c r="E36" s="45">
        <f t="shared" si="6"/>
        <v>0</v>
      </c>
      <c r="F36" s="47"/>
      <c r="G36" s="45">
        <f t="shared" si="7"/>
        <v>0</v>
      </c>
      <c r="H36" s="47"/>
      <c r="I36" s="45">
        <f t="shared" si="0"/>
        <v>0</v>
      </c>
      <c r="J36" s="47"/>
      <c r="K36" s="45">
        <f t="shared" ref="K36" si="63">IFERROR(J36/$B36,0)</f>
        <v>0</v>
      </c>
      <c r="L36" s="47"/>
      <c r="M36" s="45">
        <f t="shared" si="21"/>
        <v>0</v>
      </c>
      <c r="N36" s="47"/>
      <c r="O36" s="45">
        <f t="shared" si="22"/>
        <v>0</v>
      </c>
      <c r="P36" s="47"/>
      <c r="Q36" s="45">
        <f t="shared" ref="Q36" si="64">IFERROR(P36/$B36,0)</f>
        <v>0</v>
      </c>
      <c r="R36" s="44">
        <f t="shared" si="14"/>
        <v>0</v>
      </c>
    </row>
    <row r="37" spans="1:18" x14ac:dyDescent="0.3">
      <c r="A37" s="40" t="s">
        <v>260</v>
      </c>
      <c r="B37" s="47"/>
      <c r="C37" s="45">
        <f t="shared" si="5"/>
        <v>0</v>
      </c>
      <c r="D37" s="47"/>
      <c r="E37" s="45">
        <f t="shared" si="6"/>
        <v>0</v>
      </c>
      <c r="F37" s="47"/>
      <c r="G37" s="45">
        <f t="shared" si="7"/>
        <v>0</v>
      </c>
      <c r="H37" s="47"/>
      <c r="I37" s="45">
        <f t="shared" si="0"/>
        <v>0</v>
      </c>
      <c r="J37" s="47"/>
      <c r="K37" s="45">
        <f t="shared" ref="K37" si="65">IFERROR(J37/$B37,0)</f>
        <v>0</v>
      </c>
      <c r="L37" s="47"/>
      <c r="M37" s="45">
        <f t="shared" si="21"/>
        <v>0</v>
      </c>
      <c r="N37" s="47"/>
      <c r="O37" s="45">
        <f t="shared" si="22"/>
        <v>0</v>
      </c>
      <c r="P37" s="47"/>
      <c r="Q37" s="45">
        <f t="shared" ref="Q37:Q38" si="66">IFERROR(P37/$B37,0)</f>
        <v>0</v>
      </c>
      <c r="R37" s="44">
        <f t="shared" si="14"/>
        <v>0</v>
      </c>
    </row>
    <row r="38" spans="1:18" x14ac:dyDescent="0.3">
      <c r="A38" s="42" t="s">
        <v>7</v>
      </c>
      <c r="B38" s="8">
        <f>SUM(B8,B16,B31,B34,B37)</f>
        <v>0</v>
      </c>
      <c r="C38" s="45">
        <f t="shared" si="5"/>
        <v>0</v>
      </c>
      <c r="D38" s="8">
        <f>SUM(D8,D16,D31,D34,D37)</f>
        <v>0</v>
      </c>
      <c r="E38" s="45">
        <f t="shared" si="6"/>
        <v>0</v>
      </c>
      <c r="F38" s="8">
        <f>SUM(F8,F16,F31,F34,F37)</f>
        <v>0</v>
      </c>
      <c r="G38" s="45">
        <f t="shared" si="7"/>
        <v>0</v>
      </c>
      <c r="H38" s="8">
        <f>SUM(H8,H16,H31,H34,H37)</f>
        <v>0</v>
      </c>
      <c r="I38" s="45">
        <f t="shared" si="0"/>
        <v>0</v>
      </c>
      <c r="J38" s="8">
        <f>SUM(J8,J16,J31,J34,J37)</f>
        <v>0</v>
      </c>
      <c r="K38" s="45">
        <f t="shared" ref="K38" si="67">IFERROR(J38/$B38,0)</f>
        <v>0</v>
      </c>
      <c r="L38" s="8">
        <f>SUM(L8,L16,L31,L34,L37)</f>
        <v>0</v>
      </c>
      <c r="M38" s="45">
        <f t="shared" si="21"/>
        <v>0</v>
      </c>
      <c r="N38" s="8">
        <f>SUM(N8,N16,N31,N34,N37)</f>
        <v>0</v>
      </c>
      <c r="O38" s="45">
        <f t="shared" si="22"/>
        <v>0</v>
      </c>
      <c r="P38" s="8">
        <f>SUM(P8,P16,P31,P34,P37)</f>
        <v>0</v>
      </c>
      <c r="Q38" s="45">
        <f t="shared" si="66"/>
        <v>0</v>
      </c>
      <c r="R38" s="44">
        <f t="shared" si="14"/>
        <v>0</v>
      </c>
    </row>
    <row r="40" spans="1:18" ht="21" x14ac:dyDescent="0.35">
      <c r="A40" s="321" t="s">
        <v>9</v>
      </c>
      <c r="B40" s="322"/>
      <c r="C40" s="322"/>
      <c r="D40" s="322"/>
      <c r="E40" s="322"/>
      <c r="F40" s="322"/>
      <c r="G40" s="322"/>
      <c r="H40" s="322"/>
      <c r="I40" s="322"/>
      <c r="J40" s="322"/>
      <c r="K40" s="322"/>
      <c r="L40" s="322"/>
      <c r="M40" s="322"/>
      <c r="N40" s="322"/>
      <c r="O40" s="322"/>
      <c r="P40" s="322"/>
      <c r="Q40" s="322"/>
      <c r="R40" s="323"/>
    </row>
    <row r="41" spans="1:18" ht="27" x14ac:dyDescent="0.3">
      <c r="A41" s="324" t="s">
        <v>0</v>
      </c>
      <c r="B41" s="326" t="s">
        <v>7</v>
      </c>
      <c r="C41" s="326"/>
      <c r="D41" s="326" t="s">
        <v>50</v>
      </c>
      <c r="E41" s="326"/>
      <c r="F41" s="326" t="s">
        <v>51</v>
      </c>
      <c r="G41" s="326"/>
      <c r="H41" s="326" t="s">
        <v>52</v>
      </c>
      <c r="I41" s="326"/>
      <c r="J41" s="326" t="s">
        <v>53</v>
      </c>
      <c r="K41" s="326"/>
      <c r="L41" s="326" t="s">
        <v>54</v>
      </c>
      <c r="M41" s="326"/>
      <c r="N41" s="326" t="s">
        <v>55</v>
      </c>
      <c r="O41" s="326"/>
      <c r="P41" s="326" t="s">
        <v>59</v>
      </c>
      <c r="Q41" s="326"/>
      <c r="R41" s="46" t="s">
        <v>126</v>
      </c>
    </row>
    <row r="42" spans="1:18" x14ac:dyDescent="0.3">
      <c r="A42" s="325"/>
      <c r="B42" s="46" t="s">
        <v>3</v>
      </c>
      <c r="C42" s="3" t="s">
        <v>4</v>
      </c>
      <c r="D42" s="46" t="s">
        <v>3</v>
      </c>
      <c r="E42" s="3" t="s">
        <v>4</v>
      </c>
      <c r="F42" s="46" t="s">
        <v>3</v>
      </c>
      <c r="G42" s="3" t="s">
        <v>4</v>
      </c>
      <c r="H42" s="46" t="s">
        <v>3</v>
      </c>
      <c r="I42" s="3" t="s">
        <v>4</v>
      </c>
      <c r="J42" s="46" t="s">
        <v>3</v>
      </c>
      <c r="K42" s="3" t="s">
        <v>4</v>
      </c>
      <c r="L42" s="46" t="s">
        <v>3</v>
      </c>
      <c r="M42" s="3" t="s">
        <v>4</v>
      </c>
      <c r="N42" s="46" t="s">
        <v>3</v>
      </c>
      <c r="O42" s="3" t="s">
        <v>4</v>
      </c>
      <c r="P42" s="46" t="s">
        <v>3</v>
      </c>
      <c r="Q42" s="3" t="s">
        <v>4</v>
      </c>
      <c r="R42" s="46" t="s">
        <v>3</v>
      </c>
    </row>
    <row r="43" spans="1:18" x14ac:dyDescent="0.3">
      <c r="A43" s="35" t="s">
        <v>113</v>
      </c>
      <c r="B43" s="44">
        <f>SUM(B44,B47)</f>
        <v>0</v>
      </c>
      <c r="C43" s="45">
        <f>IFERROR(B43/$B$42,0)</f>
        <v>0</v>
      </c>
      <c r="D43" s="44">
        <f>SUM(D44,D47)</f>
        <v>0</v>
      </c>
      <c r="E43" s="45">
        <f>IFERROR(D43/$B43,0)</f>
        <v>0</v>
      </c>
      <c r="F43" s="44">
        <f>SUM(F44,F47)</f>
        <v>0</v>
      </c>
      <c r="G43" s="45">
        <f>IFERROR(F43/$B43,0)</f>
        <v>0</v>
      </c>
      <c r="H43" s="44">
        <f>SUM(H44,H47)</f>
        <v>0</v>
      </c>
      <c r="I43" s="45">
        <f t="shared" ref="I43:I73" si="68">IFERROR(H43/$B43,0)</f>
        <v>0</v>
      </c>
      <c r="J43" s="44">
        <f>SUM(J44,J47)</f>
        <v>0</v>
      </c>
      <c r="K43" s="45">
        <f t="shared" ref="K43" si="69">IFERROR(J43/$B43,0)</f>
        <v>0</v>
      </c>
      <c r="L43" s="44">
        <f>SUM(L44,L47)</f>
        <v>0</v>
      </c>
      <c r="M43" s="45">
        <f t="shared" ref="M43:M73" si="70">IFERROR(L43/$B43,0)</f>
        <v>0</v>
      </c>
      <c r="N43" s="44">
        <f>SUM(N44,N47)</f>
        <v>0</v>
      </c>
      <c r="O43" s="45">
        <f t="shared" ref="O43:O73" si="71">IFERROR(N43/$B43,0)</f>
        <v>0</v>
      </c>
      <c r="P43" s="44">
        <f>SUM(P44,P47)</f>
        <v>0</v>
      </c>
      <c r="Q43" s="45">
        <f t="shared" ref="Q43" si="72">IFERROR(P43/$B43,0)</f>
        <v>0</v>
      </c>
      <c r="R43" s="44">
        <f t="shared" ref="R43:R44" si="73">B43-SUM(D43,F43,H43,J43,L43,N43,P43)</f>
        <v>0</v>
      </c>
    </row>
    <row r="44" spans="1:18" x14ac:dyDescent="0.3">
      <c r="A44" s="36" t="s">
        <v>114</v>
      </c>
      <c r="B44" s="44">
        <f>SUM(B45:B46)</f>
        <v>0</v>
      </c>
      <c r="C44" s="45">
        <f t="shared" ref="C44:C73" si="74">IFERROR(B44/$B$42,0)</f>
        <v>0</v>
      </c>
      <c r="D44" s="44">
        <f>SUM(D45:D46)</f>
        <v>0</v>
      </c>
      <c r="E44" s="45">
        <f t="shared" ref="E44:E73" si="75">IFERROR(D44/$B44,0)</f>
        <v>0</v>
      </c>
      <c r="F44" s="44">
        <f>SUM(F45:F46)</f>
        <v>0</v>
      </c>
      <c r="G44" s="45">
        <f t="shared" ref="G44:G73" si="76">IFERROR(F44/$B44,0)</f>
        <v>0</v>
      </c>
      <c r="H44" s="44">
        <f>SUM(H45:H46)</f>
        <v>0</v>
      </c>
      <c r="I44" s="45">
        <f t="shared" si="68"/>
        <v>0</v>
      </c>
      <c r="J44" s="44">
        <f>SUM(J45:J46)</f>
        <v>0</v>
      </c>
      <c r="K44" s="45">
        <f t="shared" ref="K44" si="77">IFERROR(J44/$B44,0)</f>
        <v>0</v>
      </c>
      <c r="L44" s="44">
        <f>SUM(L45:L46)</f>
        <v>0</v>
      </c>
      <c r="M44" s="45">
        <f t="shared" si="70"/>
        <v>0</v>
      </c>
      <c r="N44" s="44">
        <f>SUM(N45:N46)</f>
        <v>0</v>
      </c>
      <c r="O44" s="45">
        <f t="shared" si="71"/>
        <v>0</v>
      </c>
      <c r="P44" s="44">
        <f>SUM(P45:P46)</f>
        <v>0</v>
      </c>
      <c r="Q44" s="45">
        <f t="shared" ref="Q44" si="78">IFERROR(P44/$B44,0)</f>
        <v>0</v>
      </c>
      <c r="R44" s="44">
        <f t="shared" si="73"/>
        <v>0</v>
      </c>
    </row>
    <row r="45" spans="1:18" x14ac:dyDescent="0.3">
      <c r="A45" s="43" t="s">
        <v>248</v>
      </c>
      <c r="B45" s="47"/>
      <c r="C45" s="45">
        <f t="shared" si="74"/>
        <v>0</v>
      </c>
      <c r="D45" s="47"/>
      <c r="E45" s="45">
        <f t="shared" si="75"/>
        <v>0</v>
      </c>
      <c r="F45" s="47"/>
      <c r="G45" s="45">
        <f t="shared" si="76"/>
        <v>0</v>
      </c>
      <c r="H45" s="47"/>
      <c r="I45" s="45">
        <f t="shared" si="68"/>
        <v>0</v>
      </c>
      <c r="J45" s="47"/>
      <c r="K45" s="45">
        <f t="shared" ref="K45" si="79">IFERROR(J45/$B45,0)</f>
        <v>0</v>
      </c>
      <c r="L45" s="47"/>
      <c r="M45" s="45">
        <f t="shared" si="70"/>
        <v>0</v>
      </c>
      <c r="N45" s="47"/>
      <c r="O45" s="45">
        <f t="shared" si="71"/>
        <v>0</v>
      </c>
      <c r="P45" s="47"/>
      <c r="Q45" s="45">
        <f t="shared" ref="Q45" si="80">IFERROR(P45/$B45,0)</f>
        <v>0</v>
      </c>
      <c r="R45" s="44">
        <f>B45-SUM(D45,F45,H45,J45,L45,N45,P45)</f>
        <v>0</v>
      </c>
    </row>
    <row r="46" spans="1:18" x14ac:dyDescent="0.3">
      <c r="A46" s="43" t="s">
        <v>249</v>
      </c>
      <c r="B46" s="47"/>
      <c r="C46" s="45">
        <f t="shared" si="74"/>
        <v>0</v>
      </c>
      <c r="D46" s="47"/>
      <c r="E46" s="45">
        <f t="shared" si="75"/>
        <v>0</v>
      </c>
      <c r="F46" s="47"/>
      <c r="G46" s="45">
        <f t="shared" si="76"/>
        <v>0</v>
      </c>
      <c r="H46" s="47"/>
      <c r="I46" s="45">
        <f t="shared" si="68"/>
        <v>0</v>
      </c>
      <c r="J46" s="47"/>
      <c r="K46" s="45">
        <f t="shared" ref="K46" si="81">IFERROR(J46/$B46,0)</f>
        <v>0</v>
      </c>
      <c r="L46" s="47"/>
      <c r="M46" s="45">
        <f t="shared" si="70"/>
        <v>0</v>
      </c>
      <c r="N46" s="47"/>
      <c r="O46" s="45">
        <f t="shared" si="71"/>
        <v>0</v>
      </c>
      <c r="P46" s="47"/>
      <c r="Q46" s="45">
        <f t="shared" ref="Q46" si="82">IFERROR(P46/$B46,0)</f>
        <v>0</v>
      </c>
      <c r="R46" s="44">
        <f t="shared" ref="R46:R73" si="83">B46-SUM(D46,F46,H46,J46,L46,N46,P46)</f>
        <v>0</v>
      </c>
    </row>
    <row r="47" spans="1:18" x14ac:dyDescent="0.3">
      <c r="A47" s="36" t="s">
        <v>115</v>
      </c>
      <c r="B47" s="44">
        <f>SUM(B48:B50)</f>
        <v>0</v>
      </c>
      <c r="C47" s="45">
        <f t="shared" si="74"/>
        <v>0</v>
      </c>
      <c r="D47" s="44">
        <f>SUM(D48:D50)</f>
        <v>0</v>
      </c>
      <c r="E47" s="45">
        <f t="shared" si="75"/>
        <v>0</v>
      </c>
      <c r="F47" s="44">
        <f>SUM(F48:F50)</f>
        <v>0</v>
      </c>
      <c r="G47" s="45">
        <f t="shared" si="76"/>
        <v>0</v>
      </c>
      <c r="H47" s="44">
        <f>SUM(H48:H50)</f>
        <v>0</v>
      </c>
      <c r="I47" s="45">
        <f t="shared" si="68"/>
        <v>0</v>
      </c>
      <c r="J47" s="44">
        <f>SUM(J48:J50)</f>
        <v>0</v>
      </c>
      <c r="K47" s="45">
        <f t="shared" ref="K47" si="84">IFERROR(J47/$B47,0)</f>
        <v>0</v>
      </c>
      <c r="L47" s="44">
        <f>SUM(L48:L50)</f>
        <v>0</v>
      </c>
      <c r="M47" s="45">
        <f t="shared" si="70"/>
        <v>0</v>
      </c>
      <c r="N47" s="44">
        <f>SUM(N48:N50)</f>
        <v>0</v>
      </c>
      <c r="O47" s="45">
        <f t="shared" si="71"/>
        <v>0</v>
      </c>
      <c r="P47" s="44">
        <f>SUM(P48:P50)</f>
        <v>0</v>
      </c>
      <c r="Q47" s="45">
        <f t="shared" ref="Q47" si="85">IFERROR(P47/$B47,0)</f>
        <v>0</v>
      </c>
      <c r="R47" s="44">
        <f t="shared" si="83"/>
        <v>0</v>
      </c>
    </row>
    <row r="48" spans="1:18" x14ac:dyDescent="0.3">
      <c r="A48" s="37" t="s">
        <v>116</v>
      </c>
      <c r="B48" s="47"/>
      <c r="C48" s="45">
        <f t="shared" si="74"/>
        <v>0</v>
      </c>
      <c r="D48" s="47"/>
      <c r="E48" s="45">
        <f t="shared" si="75"/>
        <v>0</v>
      </c>
      <c r="F48" s="47"/>
      <c r="G48" s="45">
        <f t="shared" si="76"/>
        <v>0</v>
      </c>
      <c r="H48" s="47"/>
      <c r="I48" s="45">
        <f t="shared" si="68"/>
        <v>0</v>
      </c>
      <c r="J48" s="47"/>
      <c r="K48" s="45">
        <f t="shared" ref="K48" si="86">IFERROR(J48/$B48,0)</f>
        <v>0</v>
      </c>
      <c r="L48" s="47"/>
      <c r="M48" s="45">
        <f t="shared" si="70"/>
        <v>0</v>
      </c>
      <c r="N48" s="47"/>
      <c r="O48" s="45">
        <f t="shared" si="71"/>
        <v>0</v>
      </c>
      <c r="P48" s="47"/>
      <c r="Q48" s="45">
        <f t="shared" ref="Q48" si="87">IFERROR(P48/$B48,0)</f>
        <v>0</v>
      </c>
      <c r="R48" s="44">
        <f t="shared" si="83"/>
        <v>0</v>
      </c>
    </row>
    <row r="49" spans="1:18" x14ac:dyDescent="0.3">
      <c r="A49" s="37" t="s">
        <v>117</v>
      </c>
      <c r="B49" s="47"/>
      <c r="C49" s="45">
        <f t="shared" si="74"/>
        <v>0</v>
      </c>
      <c r="D49" s="47"/>
      <c r="E49" s="45">
        <f t="shared" si="75"/>
        <v>0</v>
      </c>
      <c r="F49" s="47"/>
      <c r="G49" s="45">
        <f t="shared" si="76"/>
        <v>0</v>
      </c>
      <c r="H49" s="47"/>
      <c r="I49" s="45">
        <f t="shared" si="68"/>
        <v>0</v>
      </c>
      <c r="J49" s="47"/>
      <c r="K49" s="45">
        <f t="shared" ref="K49" si="88">IFERROR(J49/$B49,0)</f>
        <v>0</v>
      </c>
      <c r="L49" s="47"/>
      <c r="M49" s="45">
        <f t="shared" si="70"/>
        <v>0</v>
      </c>
      <c r="N49" s="47"/>
      <c r="O49" s="45">
        <f t="shared" si="71"/>
        <v>0</v>
      </c>
      <c r="P49" s="47"/>
      <c r="Q49" s="45">
        <f t="shared" ref="Q49" si="89">IFERROR(P49/$B49,0)</f>
        <v>0</v>
      </c>
      <c r="R49" s="44">
        <f t="shared" si="83"/>
        <v>0</v>
      </c>
    </row>
    <row r="50" spans="1:18" x14ac:dyDescent="0.3">
      <c r="A50" s="37" t="s">
        <v>118</v>
      </c>
      <c r="B50" s="47"/>
      <c r="C50" s="45">
        <f t="shared" si="74"/>
        <v>0</v>
      </c>
      <c r="D50" s="47"/>
      <c r="E50" s="45">
        <f t="shared" si="75"/>
        <v>0</v>
      </c>
      <c r="F50" s="47"/>
      <c r="G50" s="45">
        <f t="shared" si="76"/>
        <v>0</v>
      </c>
      <c r="H50" s="47"/>
      <c r="I50" s="45">
        <f t="shared" si="68"/>
        <v>0</v>
      </c>
      <c r="J50" s="47"/>
      <c r="K50" s="45">
        <f t="shared" ref="K50:K65" si="90">IFERROR(J50/$B50,0)</f>
        <v>0</v>
      </c>
      <c r="L50" s="47"/>
      <c r="M50" s="45">
        <f t="shared" si="70"/>
        <v>0</v>
      </c>
      <c r="N50" s="47"/>
      <c r="O50" s="45">
        <f t="shared" si="71"/>
        <v>0</v>
      </c>
      <c r="P50" s="47"/>
      <c r="Q50" s="45">
        <f t="shared" ref="Q50:Q65" si="91">IFERROR(P50/$B50,0)</f>
        <v>0</v>
      </c>
      <c r="R50" s="44">
        <f t="shared" si="83"/>
        <v>0</v>
      </c>
    </row>
    <row r="51" spans="1:18" x14ac:dyDescent="0.3">
      <c r="A51" s="35" t="s">
        <v>250</v>
      </c>
      <c r="B51" s="8">
        <f>SUM(B52,B59)</f>
        <v>0</v>
      </c>
      <c r="C51" s="45">
        <f t="shared" si="74"/>
        <v>0</v>
      </c>
      <c r="D51" s="8">
        <f>SUM(D52,D59)</f>
        <v>0</v>
      </c>
      <c r="E51" s="45">
        <f t="shared" si="75"/>
        <v>0</v>
      </c>
      <c r="F51" s="8">
        <f>SUM(F52,F59)</f>
        <v>0</v>
      </c>
      <c r="G51" s="45">
        <f t="shared" si="76"/>
        <v>0</v>
      </c>
      <c r="H51" s="8">
        <f>SUM(H52,H59)</f>
        <v>0</v>
      </c>
      <c r="I51" s="45">
        <f t="shared" si="68"/>
        <v>0</v>
      </c>
      <c r="J51" s="8">
        <f>SUM(J52,J59)</f>
        <v>0</v>
      </c>
      <c r="K51" s="45">
        <f t="shared" si="90"/>
        <v>0</v>
      </c>
      <c r="L51" s="8">
        <f>SUM(L52,L59)</f>
        <v>0</v>
      </c>
      <c r="M51" s="45">
        <f t="shared" si="70"/>
        <v>0</v>
      </c>
      <c r="N51" s="8">
        <f>SUM(N52,N59)</f>
        <v>0</v>
      </c>
      <c r="O51" s="45">
        <f t="shared" si="71"/>
        <v>0</v>
      </c>
      <c r="P51" s="8">
        <f>SUM(P52,P59)</f>
        <v>0</v>
      </c>
      <c r="Q51" s="45">
        <f t="shared" si="91"/>
        <v>0</v>
      </c>
      <c r="R51" s="44">
        <f t="shared" si="83"/>
        <v>0</v>
      </c>
    </row>
    <row r="52" spans="1:18" x14ac:dyDescent="0.3">
      <c r="A52" s="38" t="s">
        <v>119</v>
      </c>
      <c r="B52" s="8">
        <f>SUM(B53:B58)</f>
        <v>0</v>
      </c>
      <c r="C52" s="45">
        <f t="shared" si="74"/>
        <v>0</v>
      </c>
      <c r="D52" s="8">
        <f>SUM(D53:D58)</f>
        <v>0</v>
      </c>
      <c r="E52" s="45">
        <f t="shared" si="75"/>
        <v>0</v>
      </c>
      <c r="F52" s="8">
        <f>SUM(F53:F58)</f>
        <v>0</v>
      </c>
      <c r="G52" s="45">
        <f t="shared" si="76"/>
        <v>0</v>
      </c>
      <c r="H52" s="8">
        <f>SUM(H53:H58)</f>
        <v>0</v>
      </c>
      <c r="I52" s="45">
        <f t="shared" si="68"/>
        <v>0</v>
      </c>
      <c r="J52" s="8">
        <f>SUM(J53:J58)</f>
        <v>0</v>
      </c>
      <c r="K52" s="45">
        <f t="shared" si="90"/>
        <v>0</v>
      </c>
      <c r="L52" s="8">
        <f>SUM(L53:L58)</f>
        <v>0</v>
      </c>
      <c r="M52" s="45">
        <f t="shared" si="70"/>
        <v>0</v>
      </c>
      <c r="N52" s="8">
        <f>SUM(N53:N58)</f>
        <v>0</v>
      </c>
      <c r="O52" s="45">
        <f t="shared" si="71"/>
        <v>0</v>
      </c>
      <c r="P52" s="8">
        <f>SUM(P53:P58)</f>
        <v>0</v>
      </c>
      <c r="Q52" s="45">
        <f t="shared" si="91"/>
        <v>0</v>
      </c>
      <c r="R52" s="44">
        <f t="shared" si="83"/>
        <v>0</v>
      </c>
    </row>
    <row r="53" spans="1:18" ht="27" x14ac:dyDescent="0.3">
      <c r="A53" s="37" t="s">
        <v>251</v>
      </c>
      <c r="B53" s="47"/>
      <c r="C53" s="45">
        <f t="shared" si="74"/>
        <v>0</v>
      </c>
      <c r="D53" s="47"/>
      <c r="E53" s="45">
        <f t="shared" si="75"/>
        <v>0</v>
      </c>
      <c r="F53" s="47"/>
      <c r="G53" s="45">
        <f t="shared" si="76"/>
        <v>0</v>
      </c>
      <c r="H53" s="47"/>
      <c r="I53" s="45">
        <f t="shared" si="68"/>
        <v>0</v>
      </c>
      <c r="J53" s="47"/>
      <c r="K53" s="45">
        <f t="shared" si="90"/>
        <v>0</v>
      </c>
      <c r="L53" s="47"/>
      <c r="M53" s="45">
        <f t="shared" si="70"/>
        <v>0</v>
      </c>
      <c r="N53" s="47"/>
      <c r="O53" s="45">
        <f t="shared" si="71"/>
        <v>0</v>
      </c>
      <c r="P53" s="47"/>
      <c r="Q53" s="45">
        <f t="shared" si="91"/>
        <v>0</v>
      </c>
      <c r="R53" s="44">
        <f t="shared" si="83"/>
        <v>0</v>
      </c>
    </row>
    <row r="54" spans="1:18" x14ac:dyDescent="0.3">
      <c r="A54" s="37" t="s">
        <v>123</v>
      </c>
      <c r="B54" s="47"/>
      <c r="C54" s="45">
        <f t="shared" si="74"/>
        <v>0</v>
      </c>
      <c r="D54" s="47"/>
      <c r="E54" s="45">
        <f t="shared" si="75"/>
        <v>0</v>
      </c>
      <c r="F54" s="47"/>
      <c r="G54" s="45">
        <f t="shared" si="76"/>
        <v>0</v>
      </c>
      <c r="H54" s="47"/>
      <c r="I54" s="45">
        <f t="shared" si="68"/>
        <v>0</v>
      </c>
      <c r="J54" s="47"/>
      <c r="K54" s="45">
        <f t="shared" si="90"/>
        <v>0</v>
      </c>
      <c r="L54" s="47"/>
      <c r="M54" s="45">
        <f t="shared" si="70"/>
        <v>0</v>
      </c>
      <c r="N54" s="47"/>
      <c r="O54" s="45">
        <f t="shared" si="71"/>
        <v>0</v>
      </c>
      <c r="P54" s="47"/>
      <c r="Q54" s="45">
        <f t="shared" si="91"/>
        <v>0</v>
      </c>
      <c r="R54" s="44">
        <f t="shared" si="83"/>
        <v>0</v>
      </c>
    </row>
    <row r="55" spans="1:18" x14ac:dyDescent="0.3">
      <c r="A55" s="37" t="s">
        <v>252</v>
      </c>
      <c r="B55" s="47"/>
      <c r="C55" s="45">
        <f t="shared" si="74"/>
        <v>0</v>
      </c>
      <c r="D55" s="47"/>
      <c r="E55" s="45">
        <f t="shared" si="75"/>
        <v>0</v>
      </c>
      <c r="F55" s="47"/>
      <c r="G55" s="45">
        <f t="shared" si="76"/>
        <v>0</v>
      </c>
      <c r="H55" s="47"/>
      <c r="I55" s="45">
        <f t="shared" si="68"/>
        <v>0</v>
      </c>
      <c r="J55" s="47"/>
      <c r="K55" s="45">
        <f t="shared" si="90"/>
        <v>0</v>
      </c>
      <c r="L55" s="47"/>
      <c r="M55" s="45">
        <f t="shared" si="70"/>
        <v>0</v>
      </c>
      <c r="N55" s="47"/>
      <c r="O55" s="45">
        <f t="shared" si="71"/>
        <v>0</v>
      </c>
      <c r="P55" s="47"/>
      <c r="Q55" s="45">
        <f t="shared" si="91"/>
        <v>0</v>
      </c>
      <c r="R55" s="44">
        <f t="shared" si="83"/>
        <v>0</v>
      </c>
    </row>
    <row r="56" spans="1:18" ht="27" x14ac:dyDescent="0.3">
      <c r="A56" s="37" t="s">
        <v>253</v>
      </c>
      <c r="B56" s="47"/>
      <c r="C56" s="45">
        <f t="shared" si="74"/>
        <v>0</v>
      </c>
      <c r="D56" s="47"/>
      <c r="E56" s="45">
        <f t="shared" si="75"/>
        <v>0</v>
      </c>
      <c r="F56" s="47"/>
      <c r="G56" s="45">
        <f t="shared" si="76"/>
        <v>0</v>
      </c>
      <c r="H56" s="47"/>
      <c r="I56" s="45">
        <f t="shared" si="68"/>
        <v>0</v>
      </c>
      <c r="J56" s="47"/>
      <c r="K56" s="45">
        <f t="shared" si="90"/>
        <v>0</v>
      </c>
      <c r="L56" s="47"/>
      <c r="M56" s="45">
        <f t="shared" si="70"/>
        <v>0</v>
      </c>
      <c r="N56" s="47"/>
      <c r="O56" s="45">
        <f t="shared" si="71"/>
        <v>0</v>
      </c>
      <c r="P56" s="47"/>
      <c r="Q56" s="45">
        <f t="shared" si="91"/>
        <v>0</v>
      </c>
      <c r="R56" s="44">
        <f t="shared" si="83"/>
        <v>0</v>
      </c>
    </row>
    <row r="57" spans="1:18" x14ac:dyDescent="0.3">
      <c r="A57" s="37" t="s">
        <v>254</v>
      </c>
      <c r="B57" s="47"/>
      <c r="C57" s="45">
        <f t="shared" si="74"/>
        <v>0</v>
      </c>
      <c r="D57" s="47"/>
      <c r="E57" s="45">
        <f t="shared" si="75"/>
        <v>0</v>
      </c>
      <c r="F57" s="47"/>
      <c r="G57" s="45">
        <f t="shared" si="76"/>
        <v>0</v>
      </c>
      <c r="H57" s="47"/>
      <c r="I57" s="45">
        <f t="shared" si="68"/>
        <v>0</v>
      </c>
      <c r="J57" s="47"/>
      <c r="K57" s="45">
        <f t="shared" si="90"/>
        <v>0</v>
      </c>
      <c r="L57" s="47"/>
      <c r="M57" s="45">
        <f t="shared" si="70"/>
        <v>0</v>
      </c>
      <c r="N57" s="47"/>
      <c r="O57" s="45">
        <f t="shared" si="71"/>
        <v>0</v>
      </c>
      <c r="P57" s="47"/>
      <c r="Q57" s="45">
        <f t="shared" si="91"/>
        <v>0</v>
      </c>
      <c r="R57" s="44">
        <f t="shared" si="83"/>
        <v>0</v>
      </c>
    </row>
    <row r="58" spans="1:18" x14ac:dyDescent="0.3">
      <c r="A58" s="37" t="s">
        <v>124</v>
      </c>
      <c r="B58" s="47"/>
      <c r="C58" s="45">
        <f t="shared" si="74"/>
        <v>0</v>
      </c>
      <c r="D58" s="47"/>
      <c r="E58" s="45">
        <f t="shared" si="75"/>
        <v>0</v>
      </c>
      <c r="F58" s="47"/>
      <c r="G58" s="45">
        <f t="shared" si="76"/>
        <v>0</v>
      </c>
      <c r="H58" s="47"/>
      <c r="I58" s="45">
        <f t="shared" si="68"/>
        <v>0</v>
      </c>
      <c r="J58" s="47"/>
      <c r="K58" s="45">
        <f t="shared" si="90"/>
        <v>0</v>
      </c>
      <c r="L58" s="47"/>
      <c r="M58" s="45">
        <f t="shared" si="70"/>
        <v>0</v>
      </c>
      <c r="N58" s="47"/>
      <c r="O58" s="45">
        <f t="shared" si="71"/>
        <v>0</v>
      </c>
      <c r="P58" s="47"/>
      <c r="Q58" s="45">
        <f t="shared" si="91"/>
        <v>0</v>
      </c>
      <c r="R58" s="44">
        <f t="shared" si="83"/>
        <v>0</v>
      </c>
    </row>
    <row r="59" spans="1:18" x14ac:dyDescent="0.3">
      <c r="A59" s="39" t="s">
        <v>120</v>
      </c>
      <c r="B59" s="8">
        <f>SUM(B60:B65)</f>
        <v>0</v>
      </c>
      <c r="C59" s="45">
        <f t="shared" si="74"/>
        <v>0</v>
      </c>
      <c r="D59" s="8">
        <f>SUM(D60:D65)</f>
        <v>0</v>
      </c>
      <c r="E59" s="45">
        <f t="shared" si="75"/>
        <v>0</v>
      </c>
      <c r="F59" s="8">
        <f>SUM(F60:F65)</f>
        <v>0</v>
      </c>
      <c r="G59" s="45">
        <f t="shared" si="76"/>
        <v>0</v>
      </c>
      <c r="H59" s="8">
        <f>SUM(H60:H65)</f>
        <v>0</v>
      </c>
      <c r="I59" s="45">
        <f t="shared" si="68"/>
        <v>0</v>
      </c>
      <c r="J59" s="8">
        <f>SUM(J60:J65)</f>
        <v>0</v>
      </c>
      <c r="K59" s="45">
        <f t="shared" si="90"/>
        <v>0</v>
      </c>
      <c r="L59" s="8">
        <f>SUM(L60:L65)</f>
        <v>0</v>
      </c>
      <c r="M59" s="45">
        <f t="shared" si="70"/>
        <v>0</v>
      </c>
      <c r="N59" s="8">
        <f>SUM(N60:N65)</f>
        <v>0</v>
      </c>
      <c r="O59" s="45">
        <f t="shared" si="71"/>
        <v>0</v>
      </c>
      <c r="P59" s="8">
        <f>SUM(P60:P65)</f>
        <v>0</v>
      </c>
      <c r="Q59" s="45">
        <f t="shared" si="91"/>
        <v>0</v>
      </c>
      <c r="R59" s="44">
        <f t="shared" si="83"/>
        <v>0</v>
      </c>
    </row>
    <row r="60" spans="1:18" ht="27" x14ac:dyDescent="0.3">
      <c r="A60" s="37" t="s">
        <v>255</v>
      </c>
      <c r="B60" s="47"/>
      <c r="C60" s="45">
        <f t="shared" si="74"/>
        <v>0</v>
      </c>
      <c r="D60" s="47"/>
      <c r="E60" s="45">
        <f t="shared" si="75"/>
        <v>0</v>
      </c>
      <c r="F60" s="47"/>
      <c r="G60" s="45">
        <f t="shared" si="76"/>
        <v>0</v>
      </c>
      <c r="H60" s="47"/>
      <c r="I60" s="45">
        <f t="shared" si="68"/>
        <v>0</v>
      </c>
      <c r="J60" s="47"/>
      <c r="K60" s="45">
        <f t="shared" si="90"/>
        <v>0</v>
      </c>
      <c r="L60" s="47"/>
      <c r="M60" s="45">
        <f t="shared" si="70"/>
        <v>0</v>
      </c>
      <c r="N60" s="47"/>
      <c r="O60" s="45">
        <f t="shared" si="71"/>
        <v>0</v>
      </c>
      <c r="P60" s="47"/>
      <c r="Q60" s="45">
        <f t="shared" si="91"/>
        <v>0</v>
      </c>
      <c r="R60" s="44">
        <f t="shared" si="83"/>
        <v>0</v>
      </c>
    </row>
    <row r="61" spans="1:18" ht="27" x14ac:dyDescent="0.3">
      <c r="A61" s="37" t="s">
        <v>256</v>
      </c>
      <c r="B61" s="47"/>
      <c r="C61" s="45">
        <f t="shared" si="74"/>
        <v>0</v>
      </c>
      <c r="D61" s="47"/>
      <c r="E61" s="45">
        <f t="shared" si="75"/>
        <v>0</v>
      </c>
      <c r="F61" s="47"/>
      <c r="G61" s="45">
        <f t="shared" si="76"/>
        <v>0</v>
      </c>
      <c r="H61" s="47"/>
      <c r="I61" s="45">
        <f t="shared" si="68"/>
        <v>0</v>
      </c>
      <c r="J61" s="47"/>
      <c r="K61" s="45">
        <f t="shared" si="90"/>
        <v>0</v>
      </c>
      <c r="L61" s="47"/>
      <c r="M61" s="45">
        <f t="shared" si="70"/>
        <v>0</v>
      </c>
      <c r="N61" s="47"/>
      <c r="O61" s="45">
        <f t="shared" si="71"/>
        <v>0</v>
      </c>
      <c r="P61" s="47"/>
      <c r="Q61" s="45">
        <f t="shared" si="91"/>
        <v>0</v>
      </c>
      <c r="R61" s="44">
        <f t="shared" si="83"/>
        <v>0</v>
      </c>
    </row>
    <row r="62" spans="1:18" ht="40.5" x14ac:dyDescent="0.3">
      <c r="A62" s="37" t="s">
        <v>125</v>
      </c>
      <c r="B62" s="47"/>
      <c r="C62" s="45">
        <f t="shared" si="74"/>
        <v>0</v>
      </c>
      <c r="D62" s="47"/>
      <c r="E62" s="45">
        <f t="shared" si="75"/>
        <v>0</v>
      </c>
      <c r="F62" s="47"/>
      <c r="G62" s="45">
        <f t="shared" si="76"/>
        <v>0</v>
      </c>
      <c r="H62" s="47"/>
      <c r="I62" s="45">
        <f t="shared" si="68"/>
        <v>0</v>
      </c>
      <c r="J62" s="47"/>
      <c r="K62" s="45">
        <f t="shared" si="90"/>
        <v>0</v>
      </c>
      <c r="L62" s="47"/>
      <c r="M62" s="45">
        <f t="shared" si="70"/>
        <v>0</v>
      </c>
      <c r="N62" s="47"/>
      <c r="O62" s="45">
        <f t="shared" si="71"/>
        <v>0</v>
      </c>
      <c r="P62" s="47"/>
      <c r="Q62" s="45">
        <f t="shared" si="91"/>
        <v>0</v>
      </c>
      <c r="R62" s="44">
        <f t="shared" si="83"/>
        <v>0</v>
      </c>
    </row>
    <row r="63" spans="1:18" ht="27" x14ac:dyDescent="0.3">
      <c r="A63" s="37" t="s">
        <v>257</v>
      </c>
      <c r="B63" s="47"/>
      <c r="C63" s="45">
        <f t="shared" si="74"/>
        <v>0</v>
      </c>
      <c r="D63" s="47"/>
      <c r="E63" s="45">
        <f t="shared" si="75"/>
        <v>0</v>
      </c>
      <c r="F63" s="47"/>
      <c r="G63" s="45">
        <f t="shared" si="76"/>
        <v>0</v>
      </c>
      <c r="H63" s="47"/>
      <c r="I63" s="45">
        <f t="shared" si="68"/>
        <v>0</v>
      </c>
      <c r="J63" s="47"/>
      <c r="K63" s="45">
        <f t="shared" si="90"/>
        <v>0</v>
      </c>
      <c r="L63" s="47"/>
      <c r="M63" s="45">
        <f t="shared" si="70"/>
        <v>0</v>
      </c>
      <c r="N63" s="47"/>
      <c r="O63" s="45">
        <f t="shared" si="71"/>
        <v>0</v>
      </c>
      <c r="P63" s="47"/>
      <c r="Q63" s="45">
        <f t="shared" si="91"/>
        <v>0</v>
      </c>
      <c r="R63" s="44">
        <f t="shared" si="83"/>
        <v>0</v>
      </c>
    </row>
    <row r="64" spans="1:18" x14ac:dyDescent="0.3">
      <c r="A64" s="37" t="s">
        <v>258</v>
      </c>
      <c r="B64" s="47"/>
      <c r="C64" s="45">
        <f t="shared" si="74"/>
        <v>0</v>
      </c>
      <c r="D64" s="47"/>
      <c r="E64" s="45">
        <f t="shared" si="75"/>
        <v>0</v>
      </c>
      <c r="F64" s="47"/>
      <c r="G64" s="45">
        <f t="shared" si="76"/>
        <v>0</v>
      </c>
      <c r="H64" s="47"/>
      <c r="I64" s="45">
        <f t="shared" si="68"/>
        <v>0</v>
      </c>
      <c r="J64" s="47"/>
      <c r="K64" s="45">
        <f t="shared" si="90"/>
        <v>0</v>
      </c>
      <c r="L64" s="47"/>
      <c r="M64" s="45">
        <f t="shared" si="70"/>
        <v>0</v>
      </c>
      <c r="N64" s="47"/>
      <c r="O64" s="45">
        <f t="shared" si="71"/>
        <v>0</v>
      </c>
      <c r="P64" s="47"/>
      <c r="Q64" s="45">
        <f t="shared" si="91"/>
        <v>0</v>
      </c>
      <c r="R64" s="44">
        <f t="shared" si="83"/>
        <v>0</v>
      </c>
    </row>
    <row r="65" spans="1:18" ht="27" x14ac:dyDescent="0.3">
      <c r="A65" s="37" t="s">
        <v>251</v>
      </c>
      <c r="B65" s="47"/>
      <c r="C65" s="45">
        <f t="shared" si="74"/>
        <v>0</v>
      </c>
      <c r="D65" s="47"/>
      <c r="E65" s="45">
        <f t="shared" si="75"/>
        <v>0</v>
      </c>
      <c r="F65" s="47"/>
      <c r="G65" s="45">
        <f t="shared" si="76"/>
        <v>0</v>
      </c>
      <c r="H65" s="47"/>
      <c r="I65" s="45">
        <f t="shared" si="68"/>
        <v>0</v>
      </c>
      <c r="J65" s="47"/>
      <c r="K65" s="45">
        <f t="shared" si="90"/>
        <v>0</v>
      </c>
      <c r="L65" s="47"/>
      <c r="M65" s="45">
        <f t="shared" si="70"/>
        <v>0</v>
      </c>
      <c r="N65" s="47"/>
      <c r="O65" s="45">
        <f t="shared" si="71"/>
        <v>0</v>
      </c>
      <c r="P65" s="47"/>
      <c r="Q65" s="45">
        <f t="shared" si="91"/>
        <v>0</v>
      </c>
      <c r="R65" s="44">
        <f t="shared" si="83"/>
        <v>0</v>
      </c>
    </row>
    <row r="66" spans="1:18" x14ac:dyDescent="0.3">
      <c r="A66" s="40" t="s">
        <v>259</v>
      </c>
      <c r="B66" s="8">
        <f>SUM(B67:B68)</f>
        <v>0</v>
      </c>
      <c r="C66" s="45">
        <f t="shared" si="74"/>
        <v>0</v>
      </c>
      <c r="D66" s="8">
        <f>SUM(D67:D68)</f>
        <v>0</v>
      </c>
      <c r="E66" s="45">
        <f t="shared" si="75"/>
        <v>0</v>
      </c>
      <c r="F66" s="8">
        <f>SUM(F67:F68)</f>
        <v>0</v>
      </c>
      <c r="G66" s="45">
        <f t="shared" si="76"/>
        <v>0</v>
      </c>
      <c r="H66" s="8">
        <f>SUM(H67:H68)</f>
        <v>0</v>
      </c>
      <c r="I66" s="45">
        <f t="shared" si="68"/>
        <v>0</v>
      </c>
      <c r="J66" s="8">
        <f>SUM(J67:J68)</f>
        <v>0</v>
      </c>
      <c r="K66" s="45">
        <f t="shared" ref="K66:K73" si="92">IFERROR(J66/$B66,0)</f>
        <v>0</v>
      </c>
      <c r="L66" s="8">
        <f>SUM(L67:L68)</f>
        <v>0</v>
      </c>
      <c r="M66" s="45">
        <f t="shared" si="70"/>
        <v>0</v>
      </c>
      <c r="N66" s="8">
        <f>SUM(N67:N68)</f>
        <v>0</v>
      </c>
      <c r="O66" s="45">
        <f t="shared" si="71"/>
        <v>0</v>
      </c>
      <c r="P66" s="8">
        <f>SUM(P67:P68)</f>
        <v>0</v>
      </c>
      <c r="Q66" s="45">
        <f t="shared" ref="Q66:Q73" si="93">IFERROR(P66/$B66,0)</f>
        <v>0</v>
      </c>
      <c r="R66" s="44">
        <f t="shared" si="83"/>
        <v>0</v>
      </c>
    </row>
    <row r="67" spans="1:18" x14ac:dyDescent="0.3">
      <c r="A67" s="41" t="s">
        <v>121</v>
      </c>
      <c r="B67" s="47"/>
      <c r="C67" s="45">
        <f t="shared" si="74"/>
        <v>0</v>
      </c>
      <c r="D67" s="47"/>
      <c r="E67" s="45">
        <f t="shared" si="75"/>
        <v>0</v>
      </c>
      <c r="F67" s="47"/>
      <c r="G67" s="45">
        <f t="shared" si="76"/>
        <v>0</v>
      </c>
      <c r="H67" s="47"/>
      <c r="I67" s="45">
        <f t="shared" si="68"/>
        <v>0</v>
      </c>
      <c r="J67" s="47"/>
      <c r="K67" s="45">
        <f t="shared" si="92"/>
        <v>0</v>
      </c>
      <c r="L67" s="47"/>
      <c r="M67" s="45">
        <f t="shared" si="70"/>
        <v>0</v>
      </c>
      <c r="N67" s="47"/>
      <c r="O67" s="45">
        <f t="shared" si="71"/>
        <v>0</v>
      </c>
      <c r="P67" s="47"/>
      <c r="Q67" s="45">
        <f t="shared" si="93"/>
        <v>0</v>
      </c>
      <c r="R67" s="44">
        <f t="shared" si="83"/>
        <v>0</v>
      </c>
    </row>
    <row r="68" spans="1:18" x14ac:dyDescent="0.3">
      <c r="A68" s="41" t="s">
        <v>122</v>
      </c>
      <c r="B68" s="47"/>
      <c r="C68" s="45">
        <f t="shared" si="74"/>
        <v>0</v>
      </c>
      <c r="D68" s="47"/>
      <c r="E68" s="45">
        <f t="shared" si="75"/>
        <v>0</v>
      </c>
      <c r="F68" s="47"/>
      <c r="G68" s="45">
        <f t="shared" si="76"/>
        <v>0</v>
      </c>
      <c r="H68" s="47"/>
      <c r="I68" s="45">
        <f t="shared" si="68"/>
        <v>0</v>
      </c>
      <c r="J68" s="47"/>
      <c r="K68" s="45">
        <f t="shared" si="92"/>
        <v>0</v>
      </c>
      <c r="L68" s="47"/>
      <c r="M68" s="45">
        <f t="shared" si="70"/>
        <v>0</v>
      </c>
      <c r="N68" s="47"/>
      <c r="O68" s="45">
        <f t="shared" si="71"/>
        <v>0</v>
      </c>
      <c r="P68" s="47"/>
      <c r="Q68" s="45">
        <f t="shared" si="93"/>
        <v>0</v>
      </c>
      <c r="R68" s="44">
        <f t="shared" si="83"/>
        <v>0</v>
      </c>
    </row>
    <row r="69" spans="1:18" x14ac:dyDescent="0.3">
      <c r="A69" s="40" t="s">
        <v>1</v>
      </c>
      <c r="B69" s="8">
        <f>SUM(B70:B71)</f>
        <v>0</v>
      </c>
      <c r="C69" s="45">
        <f t="shared" si="74"/>
        <v>0</v>
      </c>
      <c r="D69" s="8">
        <f>SUM(D70:D71)</f>
        <v>0</v>
      </c>
      <c r="E69" s="45">
        <f t="shared" si="75"/>
        <v>0</v>
      </c>
      <c r="F69" s="8">
        <f>SUM(F70:F71)</f>
        <v>0</v>
      </c>
      <c r="G69" s="45">
        <f t="shared" si="76"/>
        <v>0</v>
      </c>
      <c r="H69" s="8">
        <f>SUM(H70:H71)</f>
        <v>0</v>
      </c>
      <c r="I69" s="45">
        <f t="shared" si="68"/>
        <v>0</v>
      </c>
      <c r="J69" s="8">
        <f>SUM(J70:J71)</f>
        <v>0</v>
      </c>
      <c r="K69" s="45">
        <f t="shared" si="92"/>
        <v>0</v>
      </c>
      <c r="L69" s="8">
        <f>SUM(L70:L71)</f>
        <v>0</v>
      </c>
      <c r="M69" s="45">
        <f t="shared" si="70"/>
        <v>0</v>
      </c>
      <c r="N69" s="8">
        <f>SUM(N70:N71)</f>
        <v>0</v>
      </c>
      <c r="O69" s="45">
        <f t="shared" si="71"/>
        <v>0</v>
      </c>
      <c r="P69" s="8">
        <f>SUM(P70:P71)</f>
        <v>0</v>
      </c>
      <c r="Q69" s="45">
        <f t="shared" si="93"/>
        <v>0</v>
      </c>
      <c r="R69" s="44">
        <f t="shared" si="83"/>
        <v>0</v>
      </c>
    </row>
    <row r="70" spans="1:18" x14ac:dyDescent="0.3">
      <c r="A70" s="38" t="s">
        <v>119</v>
      </c>
      <c r="B70" s="47"/>
      <c r="C70" s="45">
        <f t="shared" si="74"/>
        <v>0</v>
      </c>
      <c r="D70" s="47"/>
      <c r="E70" s="45">
        <f t="shared" si="75"/>
        <v>0</v>
      </c>
      <c r="F70" s="47"/>
      <c r="G70" s="45">
        <f t="shared" si="76"/>
        <v>0</v>
      </c>
      <c r="H70" s="47"/>
      <c r="I70" s="45">
        <f t="shared" si="68"/>
        <v>0</v>
      </c>
      <c r="J70" s="47"/>
      <c r="K70" s="45">
        <f t="shared" si="92"/>
        <v>0</v>
      </c>
      <c r="L70" s="47"/>
      <c r="M70" s="45">
        <f t="shared" si="70"/>
        <v>0</v>
      </c>
      <c r="N70" s="47"/>
      <c r="O70" s="45">
        <f t="shared" si="71"/>
        <v>0</v>
      </c>
      <c r="P70" s="47"/>
      <c r="Q70" s="45">
        <f t="shared" si="93"/>
        <v>0</v>
      </c>
      <c r="R70" s="44">
        <f t="shared" si="83"/>
        <v>0</v>
      </c>
    </row>
    <row r="71" spans="1:18" x14ac:dyDescent="0.3">
      <c r="A71" s="39" t="s">
        <v>120</v>
      </c>
      <c r="B71" s="47"/>
      <c r="C71" s="45">
        <f t="shared" si="74"/>
        <v>0</v>
      </c>
      <c r="D71" s="47"/>
      <c r="E71" s="45">
        <f t="shared" si="75"/>
        <v>0</v>
      </c>
      <c r="F71" s="47"/>
      <c r="G71" s="45">
        <f t="shared" si="76"/>
        <v>0</v>
      </c>
      <c r="H71" s="47"/>
      <c r="I71" s="45">
        <f t="shared" si="68"/>
        <v>0</v>
      </c>
      <c r="J71" s="47"/>
      <c r="K71" s="45">
        <f t="shared" si="92"/>
        <v>0</v>
      </c>
      <c r="L71" s="47"/>
      <c r="M71" s="45">
        <f t="shared" si="70"/>
        <v>0</v>
      </c>
      <c r="N71" s="47"/>
      <c r="O71" s="45">
        <f t="shared" si="71"/>
        <v>0</v>
      </c>
      <c r="P71" s="47"/>
      <c r="Q71" s="45">
        <f t="shared" si="93"/>
        <v>0</v>
      </c>
      <c r="R71" s="44">
        <f t="shared" si="83"/>
        <v>0</v>
      </c>
    </row>
    <row r="72" spans="1:18" x14ac:dyDescent="0.3">
      <c r="A72" s="40" t="s">
        <v>260</v>
      </c>
      <c r="B72" s="47"/>
      <c r="C72" s="45">
        <f t="shared" si="74"/>
        <v>0</v>
      </c>
      <c r="D72" s="47"/>
      <c r="E72" s="45">
        <f t="shared" si="75"/>
        <v>0</v>
      </c>
      <c r="F72" s="47"/>
      <c r="G72" s="45">
        <f t="shared" si="76"/>
        <v>0</v>
      </c>
      <c r="H72" s="47"/>
      <c r="I72" s="45">
        <f t="shared" si="68"/>
        <v>0</v>
      </c>
      <c r="J72" s="47"/>
      <c r="K72" s="45">
        <f t="shared" si="92"/>
        <v>0</v>
      </c>
      <c r="L72" s="47"/>
      <c r="M72" s="45">
        <f t="shared" si="70"/>
        <v>0</v>
      </c>
      <c r="N72" s="47"/>
      <c r="O72" s="45">
        <f t="shared" si="71"/>
        <v>0</v>
      </c>
      <c r="P72" s="47"/>
      <c r="Q72" s="45">
        <f t="shared" si="93"/>
        <v>0</v>
      </c>
      <c r="R72" s="44">
        <f t="shared" si="83"/>
        <v>0</v>
      </c>
    </row>
    <row r="73" spans="1:18" x14ac:dyDescent="0.3">
      <c r="A73" s="42" t="s">
        <v>7</v>
      </c>
      <c r="B73" s="8">
        <f>SUM(B43,B51,B66,B69,B72)</f>
        <v>0</v>
      </c>
      <c r="C73" s="45">
        <f t="shared" si="74"/>
        <v>0</v>
      </c>
      <c r="D73" s="8">
        <f>SUM(D43,D51,D66,D69,D72)</f>
        <v>0</v>
      </c>
      <c r="E73" s="45">
        <f t="shared" si="75"/>
        <v>0</v>
      </c>
      <c r="F73" s="8">
        <f>SUM(F43,F51,F66,F69,F72)</f>
        <v>0</v>
      </c>
      <c r="G73" s="45">
        <f t="shared" si="76"/>
        <v>0</v>
      </c>
      <c r="H73" s="8">
        <f>SUM(H43,H51,H66,H69,H72)</f>
        <v>0</v>
      </c>
      <c r="I73" s="45">
        <f t="shared" si="68"/>
        <v>0</v>
      </c>
      <c r="J73" s="8">
        <f>SUM(J43,J51,J66,J69,J72)</f>
        <v>0</v>
      </c>
      <c r="K73" s="45">
        <f t="shared" si="92"/>
        <v>0</v>
      </c>
      <c r="L73" s="8">
        <f>SUM(L43,L51,L66,L69,L72)</f>
        <v>0</v>
      </c>
      <c r="M73" s="45">
        <f t="shared" si="70"/>
        <v>0</v>
      </c>
      <c r="N73" s="8">
        <f>SUM(N43,N51,N66,N69,N72)</f>
        <v>0</v>
      </c>
      <c r="O73" s="45">
        <f t="shared" si="71"/>
        <v>0</v>
      </c>
      <c r="P73" s="8">
        <f>SUM(P43,P51,P66,P69,P72)</f>
        <v>0</v>
      </c>
      <c r="Q73" s="45">
        <f t="shared" si="93"/>
        <v>0</v>
      </c>
      <c r="R73" s="44">
        <f t="shared" si="83"/>
        <v>0</v>
      </c>
    </row>
    <row r="75" spans="1:18" ht="21" x14ac:dyDescent="0.35">
      <c r="A75" s="321" t="s">
        <v>13</v>
      </c>
      <c r="B75" s="322"/>
      <c r="C75" s="322"/>
      <c r="D75" s="322"/>
      <c r="E75" s="322"/>
      <c r="F75" s="322"/>
      <c r="G75" s="322"/>
      <c r="H75" s="322"/>
      <c r="I75" s="322"/>
      <c r="J75" s="322"/>
      <c r="K75" s="322"/>
      <c r="L75" s="322"/>
      <c r="M75" s="322"/>
      <c r="N75" s="322"/>
      <c r="O75" s="322"/>
      <c r="P75" s="322"/>
      <c r="Q75" s="322"/>
      <c r="R75" s="323"/>
    </row>
    <row r="76" spans="1:18" ht="27" x14ac:dyDescent="0.3">
      <c r="A76" s="324" t="s">
        <v>0</v>
      </c>
      <c r="B76" s="326" t="s">
        <v>7</v>
      </c>
      <c r="C76" s="326"/>
      <c r="D76" s="326" t="s">
        <v>50</v>
      </c>
      <c r="E76" s="326"/>
      <c r="F76" s="326" t="s">
        <v>51</v>
      </c>
      <c r="G76" s="326"/>
      <c r="H76" s="326" t="s">
        <v>52</v>
      </c>
      <c r="I76" s="326"/>
      <c r="J76" s="326" t="s">
        <v>53</v>
      </c>
      <c r="K76" s="326"/>
      <c r="L76" s="326" t="s">
        <v>54</v>
      </c>
      <c r="M76" s="326"/>
      <c r="N76" s="326" t="s">
        <v>55</v>
      </c>
      <c r="O76" s="326"/>
      <c r="P76" s="326" t="s">
        <v>59</v>
      </c>
      <c r="Q76" s="326"/>
      <c r="R76" s="46" t="s">
        <v>126</v>
      </c>
    </row>
    <row r="77" spans="1:18" x14ac:dyDescent="0.3">
      <c r="A77" s="325"/>
      <c r="B77" s="46" t="s">
        <v>3</v>
      </c>
      <c r="C77" s="3" t="s">
        <v>4</v>
      </c>
      <c r="D77" s="46" t="s">
        <v>3</v>
      </c>
      <c r="E77" s="3" t="s">
        <v>4</v>
      </c>
      <c r="F77" s="46" t="s">
        <v>3</v>
      </c>
      <c r="G77" s="3" t="s">
        <v>4</v>
      </c>
      <c r="H77" s="46" t="s">
        <v>3</v>
      </c>
      <c r="I77" s="3" t="s">
        <v>4</v>
      </c>
      <c r="J77" s="46" t="s">
        <v>3</v>
      </c>
      <c r="K77" s="3" t="s">
        <v>4</v>
      </c>
      <c r="L77" s="46" t="s">
        <v>3</v>
      </c>
      <c r="M77" s="3" t="s">
        <v>4</v>
      </c>
      <c r="N77" s="46" t="s">
        <v>3</v>
      </c>
      <c r="O77" s="3" t="s">
        <v>4</v>
      </c>
      <c r="P77" s="46" t="s">
        <v>3</v>
      </c>
      <c r="Q77" s="3" t="s">
        <v>4</v>
      </c>
      <c r="R77" s="46" t="s">
        <v>3</v>
      </c>
    </row>
    <row r="78" spans="1:18" x14ac:dyDescent="0.3">
      <c r="A78" s="35" t="s">
        <v>113</v>
      </c>
      <c r="B78" s="44">
        <f>SUM(B79,B82)</f>
        <v>0</v>
      </c>
      <c r="C78" s="45">
        <f>IFERROR(B78/$B$42,0)</f>
        <v>0</v>
      </c>
      <c r="D78" s="44">
        <f>SUM(D79,D82)</f>
        <v>0</v>
      </c>
      <c r="E78" s="45">
        <f>IFERROR(D78/$B78,0)</f>
        <v>0</v>
      </c>
      <c r="F78" s="44">
        <f>SUM(F79,F82)</f>
        <v>0</v>
      </c>
      <c r="G78" s="45">
        <f>IFERROR(F78/$B78,0)</f>
        <v>0</v>
      </c>
      <c r="H78" s="44">
        <f>SUM(H79,H82)</f>
        <v>0</v>
      </c>
      <c r="I78" s="45">
        <f t="shared" ref="I78:I108" si="94">IFERROR(H78/$B78,0)</f>
        <v>0</v>
      </c>
      <c r="J78" s="44">
        <f>SUM(J79,J82)</f>
        <v>0</v>
      </c>
      <c r="K78" s="45">
        <f t="shared" ref="K78" si="95">IFERROR(J78/$B78,0)</f>
        <v>0</v>
      </c>
      <c r="L78" s="44">
        <f>SUM(L79,L82)</f>
        <v>0</v>
      </c>
      <c r="M78" s="45">
        <f t="shared" ref="M78:M108" si="96">IFERROR(L78/$B78,0)</f>
        <v>0</v>
      </c>
      <c r="N78" s="44">
        <f>SUM(N79,N82)</f>
        <v>0</v>
      </c>
      <c r="O78" s="45">
        <f t="shared" ref="O78:O108" si="97">IFERROR(N78/$B78,0)</f>
        <v>0</v>
      </c>
      <c r="P78" s="44">
        <f>SUM(P79,P82)</f>
        <v>0</v>
      </c>
      <c r="Q78" s="45">
        <f t="shared" ref="Q78" si="98">IFERROR(P78/$B78,0)</f>
        <v>0</v>
      </c>
      <c r="R78" s="44">
        <f t="shared" ref="R78:R79" si="99">B78-SUM(D78,F78,H78,J78,L78,N78,P78)</f>
        <v>0</v>
      </c>
    </row>
    <row r="79" spans="1:18" x14ac:dyDescent="0.3">
      <c r="A79" s="36" t="s">
        <v>114</v>
      </c>
      <c r="B79" s="44">
        <f>SUM(B80:B81)</f>
        <v>0</v>
      </c>
      <c r="C79" s="45">
        <f t="shared" ref="C79:C108" si="100">IFERROR(B79/$B$42,0)</f>
        <v>0</v>
      </c>
      <c r="D79" s="44">
        <f>SUM(D80:D81)</f>
        <v>0</v>
      </c>
      <c r="E79" s="45">
        <f t="shared" ref="E79:E108" si="101">IFERROR(D79/$B79,0)</f>
        <v>0</v>
      </c>
      <c r="F79" s="44">
        <f>SUM(F80:F81)</f>
        <v>0</v>
      </c>
      <c r="G79" s="45">
        <f t="shared" ref="G79:G108" si="102">IFERROR(F79/$B79,0)</f>
        <v>0</v>
      </c>
      <c r="H79" s="44">
        <f>SUM(H80:H81)</f>
        <v>0</v>
      </c>
      <c r="I79" s="45">
        <f t="shared" si="94"/>
        <v>0</v>
      </c>
      <c r="J79" s="44">
        <f>SUM(J80:J81)</f>
        <v>0</v>
      </c>
      <c r="K79" s="45">
        <f t="shared" ref="K79" si="103">IFERROR(J79/$B79,0)</f>
        <v>0</v>
      </c>
      <c r="L79" s="44">
        <f>SUM(L80:L81)</f>
        <v>0</v>
      </c>
      <c r="M79" s="45">
        <f t="shared" si="96"/>
        <v>0</v>
      </c>
      <c r="N79" s="44">
        <f>SUM(N80:N81)</f>
        <v>0</v>
      </c>
      <c r="O79" s="45">
        <f t="shared" si="97"/>
        <v>0</v>
      </c>
      <c r="P79" s="44">
        <f>SUM(P80:P81)</f>
        <v>0</v>
      </c>
      <c r="Q79" s="45">
        <f t="shared" ref="Q79" si="104">IFERROR(P79/$B79,0)</f>
        <v>0</v>
      </c>
      <c r="R79" s="44">
        <f t="shared" si="99"/>
        <v>0</v>
      </c>
    </row>
    <row r="80" spans="1:18" x14ac:dyDescent="0.3">
      <c r="A80" s="43" t="s">
        <v>248</v>
      </c>
      <c r="B80" s="47"/>
      <c r="C80" s="45">
        <f t="shared" si="100"/>
        <v>0</v>
      </c>
      <c r="D80" s="47"/>
      <c r="E80" s="45">
        <f t="shared" si="101"/>
        <v>0</v>
      </c>
      <c r="F80" s="47"/>
      <c r="G80" s="45">
        <f t="shared" si="102"/>
        <v>0</v>
      </c>
      <c r="H80" s="47"/>
      <c r="I80" s="45">
        <f t="shared" si="94"/>
        <v>0</v>
      </c>
      <c r="J80" s="47"/>
      <c r="K80" s="45">
        <f t="shared" ref="K80" si="105">IFERROR(J80/$B80,0)</f>
        <v>0</v>
      </c>
      <c r="L80" s="47"/>
      <c r="M80" s="45">
        <f t="shared" si="96"/>
        <v>0</v>
      </c>
      <c r="N80" s="47"/>
      <c r="O80" s="45">
        <f t="shared" si="97"/>
        <v>0</v>
      </c>
      <c r="P80" s="47"/>
      <c r="Q80" s="45">
        <f t="shared" ref="Q80" si="106">IFERROR(P80/$B80,0)</f>
        <v>0</v>
      </c>
      <c r="R80" s="44">
        <f>B80-SUM(D80,F80,H80,J80,L80,N80,P80)</f>
        <v>0</v>
      </c>
    </row>
    <row r="81" spans="1:18" x14ac:dyDescent="0.3">
      <c r="A81" s="43" t="s">
        <v>249</v>
      </c>
      <c r="B81" s="47"/>
      <c r="C81" s="45">
        <f t="shared" si="100"/>
        <v>0</v>
      </c>
      <c r="D81" s="47"/>
      <c r="E81" s="45">
        <f t="shared" si="101"/>
        <v>0</v>
      </c>
      <c r="F81" s="47"/>
      <c r="G81" s="45">
        <f t="shared" si="102"/>
        <v>0</v>
      </c>
      <c r="H81" s="47"/>
      <c r="I81" s="45">
        <f t="shared" si="94"/>
        <v>0</v>
      </c>
      <c r="J81" s="47"/>
      <c r="K81" s="45">
        <f t="shared" ref="K81" si="107">IFERROR(J81/$B81,0)</f>
        <v>0</v>
      </c>
      <c r="L81" s="47"/>
      <c r="M81" s="45">
        <f t="shared" si="96"/>
        <v>0</v>
      </c>
      <c r="N81" s="47"/>
      <c r="O81" s="45">
        <f t="shared" si="97"/>
        <v>0</v>
      </c>
      <c r="P81" s="47"/>
      <c r="Q81" s="45">
        <f t="shared" ref="Q81" si="108">IFERROR(P81/$B81,0)</f>
        <v>0</v>
      </c>
      <c r="R81" s="44">
        <f t="shared" ref="R81:R108" si="109">B81-SUM(D81,F81,H81,J81,L81,N81,P81)</f>
        <v>0</v>
      </c>
    </row>
    <row r="82" spans="1:18" x14ac:dyDescent="0.3">
      <c r="A82" s="36" t="s">
        <v>115</v>
      </c>
      <c r="B82" s="44">
        <f>SUM(B83:B85)</f>
        <v>0</v>
      </c>
      <c r="C82" s="45">
        <f t="shared" si="100"/>
        <v>0</v>
      </c>
      <c r="D82" s="44">
        <f>SUM(D83:D85)</f>
        <v>0</v>
      </c>
      <c r="E82" s="45">
        <f t="shared" si="101"/>
        <v>0</v>
      </c>
      <c r="F82" s="44">
        <f>SUM(F83:F85)</f>
        <v>0</v>
      </c>
      <c r="G82" s="45">
        <f t="shared" si="102"/>
        <v>0</v>
      </c>
      <c r="H82" s="44">
        <f>SUM(H83:H85)</f>
        <v>0</v>
      </c>
      <c r="I82" s="45">
        <f t="shared" si="94"/>
        <v>0</v>
      </c>
      <c r="J82" s="44">
        <f>SUM(J83:J85)</f>
        <v>0</v>
      </c>
      <c r="K82" s="45">
        <f t="shared" ref="K82" si="110">IFERROR(J82/$B82,0)</f>
        <v>0</v>
      </c>
      <c r="L82" s="44">
        <f>SUM(L83:L85)</f>
        <v>0</v>
      </c>
      <c r="M82" s="45">
        <f t="shared" si="96"/>
        <v>0</v>
      </c>
      <c r="N82" s="44">
        <f>SUM(N83:N85)</f>
        <v>0</v>
      </c>
      <c r="O82" s="45">
        <f t="shared" si="97"/>
        <v>0</v>
      </c>
      <c r="P82" s="44">
        <f>SUM(P83:P85)</f>
        <v>0</v>
      </c>
      <c r="Q82" s="45">
        <f t="shared" ref="Q82" si="111">IFERROR(P82/$B82,0)</f>
        <v>0</v>
      </c>
      <c r="R82" s="44">
        <f t="shared" si="109"/>
        <v>0</v>
      </c>
    </row>
    <row r="83" spans="1:18" x14ac:dyDescent="0.3">
      <c r="A83" s="37" t="s">
        <v>116</v>
      </c>
      <c r="B83" s="47"/>
      <c r="C83" s="45">
        <f t="shared" si="100"/>
        <v>0</v>
      </c>
      <c r="D83" s="47"/>
      <c r="E83" s="45">
        <f t="shared" si="101"/>
        <v>0</v>
      </c>
      <c r="F83" s="47"/>
      <c r="G83" s="45">
        <f t="shared" si="102"/>
        <v>0</v>
      </c>
      <c r="H83" s="47"/>
      <c r="I83" s="45">
        <f t="shared" si="94"/>
        <v>0</v>
      </c>
      <c r="J83" s="47"/>
      <c r="K83" s="45">
        <f t="shared" ref="K83" si="112">IFERROR(J83/$B83,0)</f>
        <v>0</v>
      </c>
      <c r="L83" s="47"/>
      <c r="M83" s="45">
        <f t="shared" si="96"/>
        <v>0</v>
      </c>
      <c r="N83" s="47"/>
      <c r="O83" s="45">
        <f t="shared" si="97"/>
        <v>0</v>
      </c>
      <c r="P83" s="47"/>
      <c r="Q83" s="45">
        <f t="shared" ref="Q83" si="113">IFERROR(P83/$B83,0)</f>
        <v>0</v>
      </c>
      <c r="R83" s="44">
        <f t="shared" si="109"/>
        <v>0</v>
      </c>
    </row>
    <row r="84" spans="1:18" x14ac:dyDescent="0.3">
      <c r="A84" s="37" t="s">
        <v>117</v>
      </c>
      <c r="B84" s="47"/>
      <c r="C84" s="45">
        <f t="shared" si="100"/>
        <v>0</v>
      </c>
      <c r="D84" s="47"/>
      <c r="E84" s="45">
        <f t="shared" si="101"/>
        <v>0</v>
      </c>
      <c r="F84" s="47"/>
      <c r="G84" s="45">
        <f t="shared" si="102"/>
        <v>0</v>
      </c>
      <c r="H84" s="47"/>
      <c r="I84" s="45">
        <f t="shared" si="94"/>
        <v>0</v>
      </c>
      <c r="J84" s="47"/>
      <c r="K84" s="45">
        <f t="shared" ref="K84" si="114">IFERROR(J84/$B84,0)</f>
        <v>0</v>
      </c>
      <c r="L84" s="47"/>
      <c r="M84" s="45">
        <f t="shared" si="96"/>
        <v>0</v>
      </c>
      <c r="N84" s="47"/>
      <c r="O84" s="45">
        <f t="shared" si="97"/>
        <v>0</v>
      </c>
      <c r="P84" s="47"/>
      <c r="Q84" s="45">
        <f t="shared" ref="Q84" si="115">IFERROR(P84/$B84,0)</f>
        <v>0</v>
      </c>
      <c r="R84" s="44">
        <f t="shared" si="109"/>
        <v>0</v>
      </c>
    </row>
    <row r="85" spans="1:18" x14ac:dyDescent="0.3">
      <c r="A85" s="37" t="s">
        <v>118</v>
      </c>
      <c r="B85" s="47"/>
      <c r="C85" s="45">
        <f t="shared" si="100"/>
        <v>0</v>
      </c>
      <c r="D85" s="47"/>
      <c r="E85" s="45">
        <f t="shared" si="101"/>
        <v>0</v>
      </c>
      <c r="F85" s="47"/>
      <c r="G85" s="45">
        <f t="shared" si="102"/>
        <v>0</v>
      </c>
      <c r="H85" s="47"/>
      <c r="I85" s="45">
        <f t="shared" si="94"/>
        <v>0</v>
      </c>
      <c r="J85" s="47"/>
      <c r="K85" s="45">
        <f t="shared" ref="K85" si="116">IFERROR(J85/$B85,0)</f>
        <v>0</v>
      </c>
      <c r="L85" s="47"/>
      <c r="M85" s="45">
        <f t="shared" si="96"/>
        <v>0</v>
      </c>
      <c r="N85" s="47"/>
      <c r="O85" s="45">
        <f t="shared" si="97"/>
        <v>0</v>
      </c>
      <c r="P85" s="47"/>
      <c r="Q85" s="45">
        <f t="shared" ref="Q85" si="117">IFERROR(P85/$B85,0)</f>
        <v>0</v>
      </c>
      <c r="R85" s="44">
        <f t="shared" si="109"/>
        <v>0</v>
      </c>
    </row>
    <row r="86" spans="1:18" x14ac:dyDescent="0.3">
      <c r="A86" s="35" t="s">
        <v>250</v>
      </c>
      <c r="B86" s="8">
        <f>SUM(B87,B94)</f>
        <v>0</v>
      </c>
      <c r="C86" s="45">
        <f t="shared" si="100"/>
        <v>0</v>
      </c>
      <c r="D86" s="8">
        <f>SUM(D87,D94)</f>
        <v>0</v>
      </c>
      <c r="E86" s="45">
        <f t="shared" si="101"/>
        <v>0</v>
      </c>
      <c r="F86" s="8">
        <f>SUM(F87,F94)</f>
        <v>0</v>
      </c>
      <c r="G86" s="45">
        <f t="shared" si="102"/>
        <v>0</v>
      </c>
      <c r="H86" s="8">
        <f>SUM(H87,H94)</f>
        <v>0</v>
      </c>
      <c r="I86" s="45">
        <f t="shared" si="94"/>
        <v>0</v>
      </c>
      <c r="J86" s="8">
        <f>SUM(J87,J94)</f>
        <v>0</v>
      </c>
      <c r="K86" s="45">
        <f t="shared" ref="K86" si="118">IFERROR(J86/$B86,0)</f>
        <v>0</v>
      </c>
      <c r="L86" s="8">
        <f>SUM(L87,L94)</f>
        <v>0</v>
      </c>
      <c r="M86" s="45">
        <f t="shared" si="96"/>
        <v>0</v>
      </c>
      <c r="N86" s="8">
        <f>SUM(N87,N94)</f>
        <v>0</v>
      </c>
      <c r="O86" s="45">
        <f t="shared" si="97"/>
        <v>0</v>
      </c>
      <c r="P86" s="8">
        <f>SUM(P87,P94)</f>
        <v>0</v>
      </c>
      <c r="Q86" s="45">
        <f t="shared" ref="Q86" si="119">IFERROR(P86/$B86,0)</f>
        <v>0</v>
      </c>
      <c r="R86" s="44">
        <f t="shared" si="109"/>
        <v>0</v>
      </c>
    </row>
    <row r="87" spans="1:18" x14ac:dyDescent="0.3">
      <c r="A87" s="38" t="s">
        <v>119</v>
      </c>
      <c r="B87" s="8">
        <f>SUM(B88:B93)</f>
        <v>0</v>
      </c>
      <c r="C87" s="45">
        <f t="shared" si="100"/>
        <v>0</v>
      </c>
      <c r="D87" s="8">
        <f>SUM(D88:D93)</f>
        <v>0</v>
      </c>
      <c r="E87" s="45">
        <f t="shared" si="101"/>
        <v>0</v>
      </c>
      <c r="F87" s="8">
        <f>SUM(F88:F93)</f>
        <v>0</v>
      </c>
      <c r="G87" s="45">
        <f t="shared" si="102"/>
        <v>0</v>
      </c>
      <c r="H87" s="8">
        <f>SUM(H88:H93)</f>
        <v>0</v>
      </c>
      <c r="I87" s="45">
        <f t="shared" si="94"/>
        <v>0</v>
      </c>
      <c r="J87" s="8">
        <f>SUM(J88:J93)</f>
        <v>0</v>
      </c>
      <c r="K87" s="45">
        <f t="shared" ref="K87" si="120">IFERROR(J87/$B87,0)</f>
        <v>0</v>
      </c>
      <c r="L87" s="8">
        <f>SUM(L88:L93)</f>
        <v>0</v>
      </c>
      <c r="M87" s="45">
        <f t="shared" si="96"/>
        <v>0</v>
      </c>
      <c r="N87" s="8">
        <f>SUM(N88:N93)</f>
        <v>0</v>
      </c>
      <c r="O87" s="45">
        <f t="shared" si="97"/>
        <v>0</v>
      </c>
      <c r="P87" s="8">
        <f>SUM(P88:P93)</f>
        <v>0</v>
      </c>
      <c r="Q87" s="45">
        <f t="shared" ref="Q87" si="121">IFERROR(P87/$B87,0)</f>
        <v>0</v>
      </c>
      <c r="R87" s="44">
        <f t="shared" si="109"/>
        <v>0</v>
      </c>
    </row>
    <row r="88" spans="1:18" ht="27" x14ac:dyDescent="0.3">
      <c r="A88" s="37" t="s">
        <v>251</v>
      </c>
      <c r="B88" s="47"/>
      <c r="C88" s="45">
        <f t="shared" si="100"/>
        <v>0</v>
      </c>
      <c r="D88" s="47"/>
      <c r="E88" s="45">
        <f t="shared" si="101"/>
        <v>0</v>
      </c>
      <c r="F88" s="47"/>
      <c r="G88" s="45">
        <f t="shared" si="102"/>
        <v>0</v>
      </c>
      <c r="H88" s="47"/>
      <c r="I88" s="45">
        <f t="shared" si="94"/>
        <v>0</v>
      </c>
      <c r="J88" s="47"/>
      <c r="K88" s="45">
        <f t="shared" ref="K88" si="122">IFERROR(J88/$B88,0)</f>
        <v>0</v>
      </c>
      <c r="L88" s="47"/>
      <c r="M88" s="45">
        <f t="shared" si="96"/>
        <v>0</v>
      </c>
      <c r="N88" s="47"/>
      <c r="O88" s="45">
        <f t="shared" si="97"/>
        <v>0</v>
      </c>
      <c r="P88" s="47"/>
      <c r="Q88" s="45">
        <f t="shared" ref="Q88" si="123">IFERROR(P88/$B88,0)</f>
        <v>0</v>
      </c>
      <c r="R88" s="44">
        <f t="shared" si="109"/>
        <v>0</v>
      </c>
    </row>
    <row r="89" spans="1:18" x14ac:dyDescent="0.3">
      <c r="A89" s="37" t="s">
        <v>123</v>
      </c>
      <c r="B89" s="47"/>
      <c r="C89" s="45">
        <f t="shared" si="100"/>
        <v>0</v>
      </c>
      <c r="D89" s="47"/>
      <c r="E89" s="45">
        <f t="shared" si="101"/>
        <v>0</v>
      </c>
      <c r="F89" s="47"/>
      <c r="G89" s="45">
        <f t="shared" si="102"/>
        <v>0</v>
      </c>
      <c r="H89" s="47"/>
      <c r="I89" s="45">
        <f t="shared" si="94"/>
        <v>0</v>
      </c>
      <c r="J89" s="47"/>
      <c r="K89" s="45">
        <f t="shared" ref="K89" si="124">IFERROR(J89/$B89,0)</f>
        <v>0</v>
      </c>
      <c r="L89" s="47"/>
      <c r="M89" s="45">
        <f t="shared" si="96"/>
        <v>0</v>
      </c>
      <c r="N89" s="47"/>
      <c r="O89" s="45">
        <f t="shared" si="97"/>
        <v>0</v>
      </c>
      <c r="P89" s="47"/>
      <c r="Q89" s="45">
        <f t="shared" ref="Q89" si="125">IFERROR(P89/$B89,0)</f>
        <v>0</v>
      </c>
      <c r="R89" s="44">
        <f t="shared" si="109"/>
        <v>0</v>
      </c>
    </row>
    <row r="90" spans="1:18" x14ac:dyDescent="0.3">
      <c r="A90" s="37" t="s">
        <v>252</v>
      </c>
      <c r="B90" s="47"/>
      <c r="C90" s="45">
        <f t="shared" si="100"/>
        <v>0</v>
      </c>
      <c r="D90" s="47"/>
      <c r="E90" s="45">
        <f t="shared" si="101"/>
        <v>0</v>
      </c>
      <c r="F90" s="47"/>
      <c r="G90" s="45">
        <f t="shared" si="102"/>
        <v>0</v>
      </c>
      <c r="H90" s="47"/>
      <c r="I90" s="45">
        <f t="shared" si="94"/>
        <v>0</v>
      </c>
      <c r="J90" s="47"/>
      <c r="K90" s="45">
        <f t="shared" ref="K90" si="126">IFERROR(J90/$B90,0)</f>
        <v>0</v>
      </c>
      <c r="L90" s="47"/>
      <c r="M90" s="45">
        <f t="shared" si="96"/>
        <v>0</v>
      </c>
      <c r="N90" s="47"/>
      <c r="O90" s="45">
        <f t="shared" si="97"/>
        <v>0</v>
      </c>
      <c r="P90" s="47"/>
      <c r="Q90" s="45">
        <f t="shared" ref="Q90" si="127">IFERROR(P90/$B90,0)</f>
        <v>0</v>
      </c>
      <c r="R90" s="44">
        <f t="shared" si="109"/>
        <v>0</v>
      </c>
    </row>
    <row r="91" spans="1:18" ht="27" x14ac:dyDescent="0.3">
      <c r="A91" s="37" t="s">
        <v>253</v>
      </c>
      <c r="B91" s="47"/>
      <c r="C91" s="45">
        <f t="shared" si="100"/>
        <v>0</v>
      </c>
      <c r="D91" s="47"/>
      <c r="E91" s="45">
        <f t="shared" si="101"/>
        <v>0</v>
      </c>
      <c r="F91" s="47"/>
      <c r="G91" s="45">
        <f t="shared" si="102"/>
        <v>0</v>
      </c>
      <c r="H91" s="47"/>
      <c r="I91" s="45">
        <f t="shared" si="94"/>
        <v>0</v>
      </c>
      <c r="J91" s="47"/>
      <c r="K91" s="45">
        <f t="shared" ref="K91" si="128">IFERROR(J91/$B91,0)</f>
        <v>0</v>
      </c>
      <c r="L91" s="47"/>
      <c r="M91" s="45">
        <f t="shared" si="96"/>
        <v>0</v>
      </c>
      <c r="N91" s="47"/>
      <c r="O91" s="45">
        <f t="shared" si="97"/>
        <v>0</v>
      </c>
      <c r="P91" s="47"/>
      <c r="Q91" s="45">
        <f t="shared" ref="Q91" si="129">IFERROR(P91/$B91,0)</f>
        <v>0</v>
      </c>
      <c r="R91" s="44">
        <f t="shared" si="109"/>
        <v>0</v>
      </c>
    </row>
    <row r="92" spans="1:18" x14ac:dyDescent="0.3">
      <c r="A92" s="37" t="s">
        <v>254</v>
      </c>
      <c r="B92" s="47"/>
      <c r="C92" s="45">
        <f t="shared" si="100"/>
        <v>0</v>
      </c>
      <c r="D92" s="47"/>
      <c r="E92" s="45">
        <f t="shared" si="101"/>
        <v>0</v>
      </c>
      <c r="F92" s="47"/>
      <c r="G92" s="45">
        <f t="shared" si="102"/>
        <v>0</v>
      </c>
      <c r="H92" s="47"/>
      <c r="I92" s="45">
        <f t="shared" si="94"/>
        <v>0</v>
      </c>
      <c r="J92" s="47"/>
      <c r="K92" s="45">
        <f t="shared" ref="K92" si="130">IFERROR(J92/$B92,0)</f>
        <v>0</v>
      </c>
      <c r="L92" s="47"/>
      <c r="M92" s="45">
        <f t="shared" si="96"/>
        <v>0</v>
      </c>
      <c r="N92" s="47"/>
      <c r="O92" s="45">
        <f t="shared" si="97"/>
        <v>0</v>
      </c>
      <c r="P92" s="47"/>
      <c r="Q92" s="45">
        <f t="shared" ref="Q92" si="131">IFERROR(P92/$B92,0)</f>
        <v>0</v>
      </c>
      <c r="R92" s="44">
        <f t="shared" si="109"/>
        <v>0</v>
      </c>
    </row>
    <row r="93" spans="1:18" x14ac:dyDescent="0.3">
      <c r="A93" s="37" t="s">
        <v>124</v>
      </c>
      <c r="B93" s="47"/>
      <c r="C93" s="45">
        <f t="shared" si="100"/>
        <v>0</v>
      </c>
      <c r="D93" s="47"/>
      <c r="E93" s="45">
        <f t="shared" si="101"/>
        <v>0</v>
      </c>
      <c r="F93" s="47"/>
      <c r="G93" s="45">
        <f t="shared" si="102"/>
        <v>0</v>
      </c>
      <c r="H93" s="47"/>
      <c r="I93" s="45">
        <f t="shared" si="94"/>
        <v>0</v>
      </c>
      <c r="J93" s="47"/>
      <c r="K93" s="45">
        <f t="shared" ref="K93" si="132">IFERROR(J93/$B93,0)</f>
        <v>0</v>
      </c>
      <c r="L93" s="47"/>
      <c r="M93" s="45">
        <f t="shared" si="96"/>
        <v>0</v>
      </c>
      <c r="N93" s="47"/>
      <c r="O93" s="45">
        <f t="shared" si="97"/>
        <v>0</v>
      </c>
      <c r="P93" s="47"/>
      <c r="Q93" s="45">
        <f t="shared" ref="Q93" si="133">IFERROR(P93/$B93,0)</f>
        <v>0</v>
      </c>
      <c r="R93" s="44">
        <f t="shared" si="109"/>
        <v>0</v>
      </c>
    </row>
    <row r="94" spans="1:18" x14ac:dyDescent="0.3">
      <c r="A94" s="39" t="s">
        <v>120</v>
      </c>
      <c r="B94" s="8">
        <f>SUM(B95:B100)</f>
        <v>0</v>
      </c>
      <c r="C94" s="45">
        <f t="shared" si="100"/>
        <v>0</v>
      </c>
      <c r="D94" s="8">
        <f>SUM(D95:D100)</f>
        <v>0</v>
      </c>
      <c r="E94" s="45">
        <f t="shared" si="101"/>
        <v>0</v>
      </c>
      <c r="F94" s="8">
        <f>SUM(F95:F100)</f>
        <v>0</v>
      </c>
      <c r="G94" s="45">
        <f t="shared" si="102"/>
        <v>0</v>
      </c>
      <c r="H94" s="8">
        <f>SUM(H95:H100)</f>
        <v>0</v>
      </c>
      <c r="I94" s="45">
        <f t="shared" si="94"/>
        <v>0</v>
      </c>
      <c r="J94" s="8">
        <f>SUM(J95:J100)</f>
        <v>0</v>
      </c>
      <c r="K94" s="45">
        <f t="shared" ref="K94" si="134">IFERROR(J94/$B94,0)</f>
        <v>0</v>
      </c>
      <c r="L94" s="8">
        <f>SUM(L95:L100)</f>
        <v>0</v>
      </c>
      <c r="M94" s="45">
        <f t="shared" si="96"/>
        <v>0</v>
      </c>
      <c r="N94" s="8">
        <f>SUM(N95:N100)</f>
        <v>0</v>
      </c>
      <c r="O94" s="45">
        <f t="shared" si="97"/>
        <v>0</v>
      </c>
      <c r="P94" s="8">
        <f>SUM(P95:P100)</f>
        <v>0</v>
      </c>
      <c r="Q94" s="45">
        <f t="shared" ref="Q94" si="135">IFERROR(P94/$B94,0)</f>
        <v>0</v>
      </c>
      <c r="R94" s="44">
        <f t="shared" si="109"/>
        <v>0</v>
      </c>
    </row>
    <row r="95" spans="1:18" ht="27" x14ac:dyDescent="0.3">
      <c r="A95" s="37" t="s">
        <v>255</v>
      </c>
      <c r="B95" s="47"/>
      <c r="C95" s="45">
        <f t="shared" si="100"/>
        <v>0</v>
      </c>
      <c r="D95" s="47"/>
      <c r="E95" s="45">
        <f t="shared" si="101"/>
        <v>0</v>
      </c>
      <c r="F95" s="47"/>
      <c r="G95" s="45">
        <f t="shared" si="102"/>
        <v>0</v>
      </c>
      <c r="H95" s="47"/>
      <c r="I95" s="45">
        <f t="shared" si="94"/>
        <v>0</v>
      </c>
      <c r="J95" s="47"/>
      <c r="K95" s="45">
        <f t="shared" ref="K95" si="136">IFERROR(J95/$B95,0)</f>
        <v>0</v>
      </c>
      <c r="L95" s="47"/>
      <c r="M95" s="45">
        <f t="shared" si="96"/>
        <v>0</v>
      </c>
      <c r="N95" s="47"/>
      <c r="O95" s="45">
        <f t="shared" si="97"/>
        <v>0</v>
      </c>
      <c r="P95" s="47"/>
      <c r="Q95" s="45">
        <f t="shared" ref="Q95" si="137">IFERROR(P95/$B95,0)</f>
        <v>0</v>
      </c>
      <c r="R95" s="44">
        <f t="shared" si="109"/>
        <v>0</v>
      </c>
    </row>
    <row r="96" spans="1:18" ht="27" x14ac:dyDescent="0.3">
      <c r="A96" s="37" t="s">
        <v>256</v>
      </c>
      <c r="B96" s="47"/>
      <c r="C96" s="45">
        <f t="shared" si="100"/>
        <v>0</v>
      </c>
      <c r="D96" s="47"/>
      <c r="E96" s="45">
        <f t="shared" si="101"/>
        <v>0</v>
      </c>
      <c r="F96" s="47"/>
      <c r="G96" s="45">
        <f t="shared" si="102"/>
        <v>0</v>
      </c>
      <c r="H96" s="47"/>
      <c r="I96" s="45">
        <f t="shared" si="94"/>
        <v>0</v>
      </c>
      <c r="J96" s="47"/>
      <c r="K96" s="45">
        <f t="shared" ref="K96" si="138">IFERROR(J96/$B96,0)</f>
        <v>0</v>
      </c>
      <c r="L96" s="47"/>
      <c r="M96" s="45">
        <f t="shared" si="96"/>
        <v>0</v>
      </c>
      <c r="N96" s="47"/>
      <c r="O96" s="45">
        <f t="shared" si="97"/>
        <v>0</v>
      </c>
      <c r="P96" s="47"/>
      <c r="Q96" s="45">
        <f t="shared" ref="Q96" si="139">IFERROR(P96/$B96,0)</f>
        <v>0</v>
      </c>
      <c r="R96" s="44">
        <f t="shared" si="109"/>
        <v>0</v>
      </c>
    </row>
    <row r="97" spans="1:18" ht="40.5" x14ac:dyDescent="0.3">
      <c r="A97" s="37" t="s">
        <v>125</v>
      </c>
      <c r="B97" s="47"/>
      <c r="C97" s="45">
        <f t="shared" si="100"/>
        <v>0</v>
      </c>
      <c r="D97" s="47"/>
      <c r="E97" s="45">
        <f t="shared" si="101"/>
        <v>0</v>
      </c>
      <c r="F97" s="47"/>
      <c r="G97" s="45">
        <f t="shared" si="102"/>
        <v>0</v>
      </c>
      <c r="H97" s="47"/>
      <c r="I97" s="45">
        <f t="shared" si="94"/>
        <v>0</v>
      </c>
      <c r="J97" s="47"/>
      <c r="K97" s="45">
        <f t="shared" ref="K97" si="140">IFERROR(J97/$B97,0)</f>
        <v>0</v>
      </c>
      <c r="L97" s="47"/>
      <c r="M97" s="45">
        <f t="shared" si="96"/>
        <v>0</v>
      </c>
      <c r="N97" s="47"/>
      <c r="O97" s="45">
        <f t="shared" si="97"/>
        <v>0</v>
      </c>
      <c r="P97" s="47"/>
      <c r="Q97" s="45">
        <f t="shared" ref="Q97" si="141">IFERROR(P97/$B97,0)</f>
        <v>0</v>
      </c>
      <c r="R97" s="44">
        <f t="shared" si="109"/>
        <v>0</v>
      </c>
    </row>
    <row r="98" spans="1:18" ht="27" x14ac:dyDescent="0.3">
      <c r="A98" s="37" t="s">
        <v>257</v>
      </c>
      <c r="B98" s="47"/>
      <c r="C98" s="45">
        <f t="shared" si="100"/>
        <v>0</v>
      </c>
      <c r="D98" s="47"/>
      <c r="E98" s="45">
        <f t="shared" si="101"/>
        <v>0</v>
      </c>
      <c r="F98" s="47"/>
      <c r="G98" s="45">
        <f t="shared" si="102"/>
        <v>0</v>
      </c>
      <c r="H98" s="47"/>
      <c r="I98" s="45">
        <f t="shared" si="94"/>
        <v>0</v>
      </c>
      <c r="J98" s="47"/>
      <c r="K98" s="45">
        <f t="shared" ref="K98" si="142">IFERROR(J98/$B98,0)</f>
        <v>0</v>
      </c>
      <c r="L98" s="47"/>
      <c r="M98" s="45">
        <f t="shared" si="96"/>
        <v>0</v>
      </c>
      <c r="N98" s="47"/>
      <c r="O98" s="45">
        <f t="shared" si="97"/>
        <v>0</v>
      </c>
      <c r="P98" s="47"/>
      <c r="Q98" s="45">
        <f t="shared" ref="Q98" si="143">IFERROR(P98/$B98,0)</f>
        <v>0</v>
      </c>
      <c r="R98" s="44">
        <f t="shared" si="109"/>
        <v>0</v>
      </c>
    </row>
    <row r="99" spans="1:18" x14ac:dyDescent="0.3">
      <c r="A99" s="37" t="s">
        <v>258</v>
      </c>
      <c r="B99" s="47"/>
      <c r="C99" s="45">
        <f t="shared" si="100"/>
        <v>0</v>
      </c>
      <c r="D99" s="47"/>
      <c r="E99" s="45">
        <f t="shared" si="101"/>
        <v>0</v>
      </c>
      <c r="F99" s="47"/>
      <c r="G99" s="45">
        <f t="shared" si="102"/>
        <v>0</v>
      </c>
      <c r="H99" s="47"/>
      <c r="I99" s="45">
        <f t="shared" si="94"/>
        <v>0</v>
      </c>
      <c r="J99" s="47"/>
      <c r="K99" s="45">
        <f t="shared" ref="K99" si="144">IFERROR(J99/$B99,0)</f>
        <v>0</v>
      </c>
      <c r="L99" s="47"/>
      <c r="M99" s="45">
        <f t="shared" si="96"/>
        <v>0</v>
      </c>
      <c r="N99" s="47"/>
      <c r="O99" s="45">
        <f t="shared" si="97"/>
        <v>0</v>
      </c>
      <c r="P99" s="47"/>
      <c r="Q99" s="45">
        <f t="shared" ref="Q99" si="145">IFERROR(P99/$B99,0)</f>
        <v>0</v>
      </c>
      <c r="R99" s="44">
        <f t="shared" si="109"/>
        <v>0</v>
      </c>
    </row>
    <row r="100" spans="1:18" ht="27" x14ac:dyDescent="0.3">
      <c r="A100" s="37" t="s">
        <v>251</v>
      </c>
      <c r="B100" s="47"/>
      <c r="C100" s="45">
        <f t="shared" si="100"/>
        <v>0</v>
      </c>
      <c r="D100" s="47"/>
      <c r="E100" s="45">
        <f t="shared" si="101"/>
        <v>0</v>
      </c>
      <c r="F100" s="47"/>
      <c r="G100" s="45">
        <f t="shared" si="102"/>
        <v>0</v>
      </c>
      <c r="H100" s="47"/>
      <c r="I100" s="45">
        <f t="shared" si="94"/>
        <v>0</v>
      </c>
      <c r="J100" s="47"/>
      <c r="K100" s="45">
        <f t="shared" ref="K100:K108" si="146">IFERROR(J100/$B100,0)</f>
        <v>0</v>
      </c>
      <c r="L100" s="47"/>
      <c r="M100" s="45">
        <f t="shared" si="96"/>
        <v>0</v>
      </c>
      <c r="N100" s="47"/>
      <c r="O100" s="45">
        <f t="shared" si="97"/>
        <v>0</v>
      </c>
      <c r="P100" s="47"/>
      <c r="Q100" s="45">
        <f t="shared" ref="Q100:Q108" si="147">IFERROR(P100/$B100,0)</f>
        <v>0</v>
      </c>
      <c r="R100" s="44">
        <f t="shared" si="109"/>
        <v>0</v>
      </c>
    </row>
    <row r="101" spans="1:18" x14ac:dyDescent="0.3">
      <c r="A101" s="40" t="s">
        <v>259</v>
      </c>
      <c r="B101" s="8">
        <f>SUM(B102:B103)</f>
        <v>0</v>
      </c>
      <c r="C101" s="45">
        <f t="shared" si="100"/>
        <v>0</v>
      </c>
      <c r="D101" s="8">
        <f>SUM(D102:D103)</f>
        <v>0</v>
      </c>
      <c r="E101" s="45">
        <f t="shared" si="101"/>
        <v>0</v>
      </c>
      <c r="F101" s="8">
        <f>SUM(F102:F103)</f>
        <v>0</v>
      </c>
      <c r="G101" s="45">
        <f t="shared" si="102"/>
        <v>0</v>
      </c>
      <c r="H101" s="8">
        <f>SUM(H102:H103)</f>
        <v>0</v>
      </c>
      <c r="I101" s="45">
        <f t="shared" si="94"/>
        <v>0</v>
      </c>
      <c r="J101" s="8">
        <f>SUM(J102:J103)</f>
        <v>0</v>
      </c>
      <c r="K101" s="45">
        <f t="shared" si="146"/>
        <v>0</v>
      </c>
      <c r="L101" s="8">
        <f>SUM(L102:L103)</f>
        <v>0</v>
      </c>
      <c r="M101" s="45">
        <f t="shared" si="96"/>
        <v>0</v>
      </c>
      <c r="N101" s="8">
        <f>SUM(N102:N103)</f>
        <v>0</v>
      </c>
      <c r="O101" s="45">
        <f t="shared" si="97"/>
        <v>0</v>
      </c>
      <c r="P101" s="8">
        <f>SUM(P102:P103)</f>
        <v>0</v>
      </c>
      <c r="Q101" s="45">
        <f t="shared" si="147"/>
        <v>0</v>
      </c>
      <c r="R101" s="44">
        <f t="shared" si="109"/>
        <v>0</v>
      </c>
    </row>
    <row r="102" spans="1:18" x14ac:dyDescent="0.3">
      <c r="A102" s="41" t="s">
        <v>121</v>
      </c>
      <c r="B102" s="47"/>
      <c r="C102" s="45">
        <f t="shared" si="100"/>
        <v>0</v>
      </c>
      <c r="D102" s="47"/>
      <c r="E102" s="45">
        <f t="shared" si="101"/>
        <v>0</v>
      </c>
      <c r="F102" s="47"/>
      <c r="G102" s="45">
        <f t="shared" si="102"/>
        <v>0</v>
      </c>
      <c r="H102" s="47"/>
      <c r="I102" s="45">
        <f t="shared" si="94"/>
        <v>0</v>
      </c>
      <c r="J102" s="47"/>
      <c r="K102" s="45">
        <f t="shared" si="146"/>
        <v>0</v>
      </c>
      <c r="L102" s="47"/>
      <c r="M102" s="45">
        <f t="shared" si="96"/>
        <v>0</v>
      </c>
      <c r="N102" s="47"/>
      <c r="O102" s="45">
        <f t="shared" si="97"/>
        <v>0</v>
      </c>
      <c r="P102" s="47"/>
      <c r="Q102" s="45">
        <f t="shared" si="147"/>
        <v>0</v>
      </c>
      <c r="R102" s="44">
        <f t="shared" si="109"/>
        <v>0</v>
      </c>
    </row>
    <row r="103" spans="1:18" x14ac:dyDescent="0.3">
      <c r="A103" s="41" t="s">
        <v>122</v>
      </c>
      <c r="B103" s="47"/>
      <c r="C103" s="45">
        <f t="shared" si="100"/>
        <v>0</v>
      </c>
      <c r="D103" s="47"/>
      <c r="E103" s="45">
        <f t="shared" si="101"/>
        <v>0</v>
      </c>
      <c r="F103" s="47"/>
      <c r="G103" s="45">
        <f t="shared" si="102"/>
        <v>0</v>
      </c>
      <c r="H103" s="47"/>
      <c r="I103" s="45">
        <f t="shared" si="94"/>
        <v>0</v>
      </c>
      <c r="J103" s="47"/>
      <c r="K103" s="45">
        <f t="shared" si="146"/>
        <v>0</v>
      </c>
      <c r="L103" s="47"/>
      <c r="M103" s="45">
        <f t="shared" si="96"/>
        <v>0</v>
      </c>
      <c r="N103" s="47"/>
      <c r="O103" s="45">
        <f t="shared" si="97"/>
        <v>0</v>
      </c>
      <c r="P103" s="47"/>
      <c r="Q103" s="45">
        <f t="shared" si="147"/>
        <v>0</v>
      </c>
      <c r="R103" s="44">
        <f t="shared" si="109"/>
        <v>0</v>
      </c>
    </row>
    <row r="104" spans="1:18" x14ac:dyDescent="0.3">
      <c r="A104" s="40" t="s">
        <v>1</v>
      </c>
      <c r="B104" s="8">
        <f>SUM(B105:B106)</f>
        <v>0</v>
      </c>
      <c r="C104" s="45">
        <f t="shared" si="100"/>
        <v>0</v>
      </c>
      <c r="D104" s="8">
        <f>SUM(D105:D106)</f>
        <v>0</v>
      </c>
      <c r="E104" s="45">
        <f t="shared" si="101"/>
        <v>0</v>
      </c>
      <c r="F104" s="8">
        <f>SUM(F105:F106)</f>
        <v>0</v>
      </c>
      <c r="G104" s="45">
        <f t="shared" si="102"/>
        <v>0</v>
      </c>
      <c r="H104" s="8">
        <f>SUM(H105:H106)</f>
        <v>0</v>
      </c>
      <c r="I104" s="45">
        <f t="shared" si="94"/>
        <v>0</v>
      </c>
      <c r="J104" s="8">
        <f>SUM(J105:J106)</f>
        <v>0</v>
      </c>
      <c r="K104" s="45">
        <f t="shared" si="146"/>
        <v>0</v>
      </c>
      <c r="L104" s="8">
        <f>SUM(L105:L106)</f>
        <v>0</v>
      </c>
      <c r="M104" s="45">
        <f t="shared" si="96"/>
        <v>0</v>
      </c>
      <c r="N104" s="8">
        <f>SUM(N105:N106)</f>
        <v>0</v>
      </c>
      <c r="O104" s="45">
        <f t="shared" si="97"/>
        <v>0</v>
      </c>
      <c r="P104" s="8">
        <f>SUM(P105:P106)</f>
        <v>0</v>
      </c>
      <c r="Q104" s="45">
        <f t="shared" si="147"/>
        <v>0</v>
      </c>
      <c r="R104" s="44">
        <f t="shared" si="109"/>
        <v>0</v>
      </c>
    </row>
    <row r="105" spans="1:18" x14ac:dyDescent="0.3">
      <c r="A105" s="38" t="s">
        <v>119</v>
      </c>
      <c r="B105" s="47"/>
      <c r="C105" s="45">
        <f t="shared" si="100"/>
        <v>0</v>
      </c>
      <c r="D105" s="47"/>
      <c r="E105" s="45">
        <f t="shared" si="101"/>
        <v>0</v>
      </c>
      <c r="F105" s="47"/>
      <c r="G105" s="45">
        <f t="shared" si="102"/>
        <v>0</v>
      </c>
      <c r="H105" s="47"/>
      <c r="I105" s="45">
        <f t="shared" si="94"/>
        <v>0</v>
      </c>
      <c r="J105" s="47"/>
      <c r="K105" s="45">
        <f t="shared" si="146"/>
        <v>0</v>
      </c>
      <c r="L105" s="47"/>
      <c r="M105" s="45">
        <f t="shared" si="96"/>
        <v>0</v>
      </c>
      <c r="N105" s="47"/>
      <c r="O105" s="45">
        <f t="shared" si="97"/>
        <v>0</v>
      </c>
      <c r="P105" s="47"/>
      <c r="Q105" s="45">
        <f t="shared" si="147"/>
        <v>0</v>
      </c>
      <c r="R105" s="44">
        <f t="shared" si="109"/>
        <v>0</v>
      </c>
    </row>
    <row r="106" spans="1:18" x14ac:dyDescent="0.3">
      <c r="A106" s="39" t="s">
        <v>120</v>
      </c>
      <c r="B106" s="47"/>
      <c r="C106" s="45">
        <f t="shared" si="100"/>
        <v>0</v>
      </c>
      <c r="D106" s="47"/>
      <c r="E106" s="45">
        <f t="shared" si="101"/>
        <v>0</v>
      </c>
      <c r="F106" s="47"/>
      <c r="G106" s="45">
        <f t="shared" si="102"/>
        <v>0</v>
      </c>
      <c r="H106" s="47"/>
      <c r="I106" s="45">
        <f t="shared" si="94"/>
        <v>0</v>
      </c>
      <c r="J106" s="47"/>
      <c r="K106" s="45">
        <f t="shared" si="146"/>
        <v>0</v>
      </c>
      <c r="L106" s="47"/>
      <c r="M106" s="45">
        <f t="shared" si="96"/>
        <v>0</v>
      </c>
      <c r="N106" s="47"/>
      <c r="O106" s="45">
        <f t="shared" si="97"/>
        <v>0</v>
      </c>
      <c r="P106" s="47"/>
      <c r="Q106" s="45">
        <f t="shared" si="147"/>
        <v>0</v>
      </c>
      <c r="R106" s="44">
        <f t="shared" si="109"/>
        <v>0</v>
      </c>
    </row>
    <row r="107" spans="1:18" x14ac:dyDescent="0.3">
      <c r="A107" s="40" t="s">
        <v>260</v>
      </c>
      <c r="B107" s="47"/>
      <c r="C107" s="45">
        <f t="shared" si="100"/>
        <v>0</v>
      </c>
      <c r="D107" s="47"/>
      <c r="E107" s="45">
        <f t="shared" si="101"/>
        <v>0</v>
      </c>
      <c r="F107" s="47"/>
      <c r="G107" s="45">
        <f t="shared" si="102"/>
        <v>0</v>
      </c>
      <c r="H107" s="47"/>
      <c r="I107" s="45">
        <f t="shared" si="94"/>
        <v>0</v>
      </c>
      <c r="J107" s="47"/>
      <c r="K107" s="45">
        <f t="shared" si="146"/>
        <v>0</v>
      </c>
      <c r="L107" s="47"/>
      <c r="M107" s="45">
        <f t="shared" si="96"/>
        <v>0</v>
      </c>
      <c r="N107" s="47"/>
      <c r="O107" s="45">
        <f t="shared" si="97"/>
        <v>0</v>
      </c>
      <c r="P107" s="47"/>
      <c r="Q107" s="45">
        <f t="shared" si="147"/>
        <v>0</v>
      </c>
      <c r="R107" s="44">
        <f t="shared" si="109"/>
        <v>0</v>
      </c>
    </row>
    <row r="108" spans="1:18" x14ac:dyDescent="0.3">
      <c r="A108" s="42" t="s">
        <v>7</v>
      </c>
      <c r="B108" s="8">
        <f>SUM(B78,B86,B101,B104,B107)</f>
        <v>0</v>
      </c>
      <c r="C108" s="45">
        <f t="shared" si="100"/>
        <v>0</v>
      </c>
      <c r="D108" s="8">
        <f>SUM(D78,D86,D101,D104,D107)</f>
        <v>0</v>
      </c>
      <c r="E108" s="45">
        <f t="shared" si="101"/>
        <v>0</v>
      </c>
      <c r="F108" s="8">
        <f>SUM(F78,F86,F101,F104,F107)</f>
        <v>0</v>
      </c>
      <c r="G108" s="45">
        <f t="shared" si="102"/>
        <v>0</v>
      </c>
      <c r="H108" s="8">
        <f>SUM(H78,H86,H101,H104,H107)</f>
        <v>0</v>
      </c>
      <c r="I108" s="45">
        <f t="shared" si="94"/>
        <v>0</v>
      </c>
      <c r="J108" s="8">
        <f>SUM(J78,J86,J101,J104,J107)</f>
        <v>0</v>
      </c>
      <c r="K108" s="45">
        <f t="shared" si="146"/>
        <v>0</v>
      </c>
      <c r="L108" s="8">
        <f>SUM(L78,L86,L101,L104,L107)</f>
        <v>0</v>
      </c>
      <c r="M108" s="45">
        <f t="shared" si="96"/>
        <v>0</v>
      </c>
      <c r="N108" s="8">
        <f>SUM(N78,N86,N101,N104,N107)</f>
        <v>0</v>
      </c>
      <c r="O108" s="45">
        <f t="shared" si="97"/>
        <v>0</v>
      </c>
      <c r="P108" s="8">
        <f>SUM(P78,P86,P101,P104,P107)</f>
        <v>0</v>
      </c>
      <c r="Q108" s="45">
        <f t="shared" si="147"/>
        <v>0</v>
      </c>
      <c r="R108" s="44">
        <f t="shared" si="109"/>
        <v>0</v>
      </c>
    </row>
    <row r="110" spans="1:18" ht="21" x14ac:dyDescent="0.35">
      <c r="A110" s="321" t="s">
        <v>12</v>
      </c>
      <c r="B110" s="322"/>
      <c r="C110" s="322"/>
      <c r="D110" s="322"/>
      <c r="E110" s="322"/>
      <c r="F110" s="322"/>
      <c r="G110" s="322"/>
      <c r="H110" s="322"/>
      <c r="I110" s="322"/>
      <c r="J110" s="322"/>
      <c r="K110" s="322"/>
      <c r="L110" s="322"/>
      <c r="M110" s="322"/>
      <c r="N110" s="322"/>
      <c r="O110" s="322"/>
      <c r="P110" s="322"/>
      <c r="Q110" s="322"/>
      <c r="R110" s="323"/>
    </row>
    <row r="111" spans="1:18" ht="27" x14ac:dyDescent="0.3">
      <c r="A111" s="324" t="s">
        <v>0</v>
      </c>
      <c r="B111" s="326" t="s">
        <v>7</v>
      </c>
      <c r="C111" s="326"/>
      <c r="D111" s="326" t="s">
        <v>50</v>
      </c>
      <c r="E111" s="326"/>
      <c r="F111" s="326" t="s">
        <v>51</v>
      </c>
      <c r="G111" s="326"/>
      <c r="H111" s="326" t="s">
        <v>52</v>
      </c>
      <c r="I111" s="326"/>
      <c r="J111" s="326" t="s">
        <v>53</v>
      </c>
      <c r="K111" s="326"/>
      <c r="L111" s="326" t="s">
        <v>54</v>
      </c>
      <c r="M111" s="326"/>
      <c r="N111" s="326" t="s">
        <v>55</v>
      </c>
      <c r="O111" s="326"/>
      <c r="P111" s="326" t="s">
        <v>59</v>
      </c>
      <c r="Q111" s="326"/>
      <c r="R111" s="46" t="s">
        <v>126</v>
      </c>
    </row>
    <row r="112" spans="1:18" x14ac:dyDescent="0.3">
      <c r="A112" s="325"/>
      <c r="B112" s="46" t="s">
        <v>3</v>
      </c>
      <c r="C112" s="3" t="s">
        <v>4</v>
      </c>
      <c r="D112" s="46" t="s">
        <v>3</v>
      </c>
      <c r="E112" s="3" t="s">
        <v>4</v>
      </c>
      <c r="F112" s="46" t="s">
        <v>3</v>
      </c>
      <c r="G112" s="3" t="s">
        <v>4</v>
      </c>
      <c r="H112" s="46" t="s">
        <v>3</v>
      </c>
      <c r="I112" s="3" t="s">
        <v>4</v>
      </c>
      <c r="J112" s="46" t="s">
        <v>3</v>
      </c>
      <c r="K112" s="3" t="s">
        <v>4</v>
      </c>
      <c r="L112" s="46" t="s">
        <v>3</v>
      </c>
      <c r="M112" s="3" t="s">
        <v>4</v>
      </c>
      <c r="N112" s="46" t="s">
        <v>3</v>
      </c>
      <c r="O112" s="3" t="s">
        <v>4</v>
      </c>
      <c r="P112" s="46" t="s">
        <v>3</v>
      </c>
      <c r="Q112" s="3" t="s">
        <v>4</v>
      </c>
      <c r="R112" s="46" t="s">
        <v>3</v>
      </c>
    </row>
    <row r="113" spans="1:18" x14ac:dyDescent="0.3">
      <c r="A113" s="35" t="s">
        <v>113</v>
      </c>
      <c r="B113" s="44">
        <f>SUM(B114,B117)</f>
        <v>0</v>
      </c>
      <c r="C113" s="45">
        <f>IFERROR(B113/$B$42,0)</f>
        <v>0</v>
      </c>
      <c r="D113" s="44">
        <f>SUM(D114,D117)</f>
        <v>0</v>
      </c>
      <c r="E113" s="45">
        <f>IFERROR(D113/$B113,0)</f>
        <v>0</v>
      </c>
      <c r="F113" s="44">
        <f>SUM(F114,F117)</f>
        <v>0</v>
      </c>
      <c r="G113" s="45">
        <f>IFERROR(F113/$B113,0)</f>
        <v>0</v>
      </c>
      <c r="H113" s="44">
        <f>SUM(H114,H117)</f>
        <v>0</v>
      </c>
      <c r="I113" s="45">
        <f t="shared" ref="I113:I143" si="148">IFERROR(H113/$B113,0)</f>
        <v>0</v>
      </c>
      <c r="J113" s="44">
        <f>SUM(J114,J117)</f>
        <v>0</v>
      </c>
      <c r="K113" s="45">
        <f t="shared" ref="K113" si="149">IFERROR(J113/$B113,0)</f>
        <v>0</v>
      </c>
      <c r="L113" s="44">
        <f>SUM(L114,L117)</f>
        <v>0</v>
      </c>
      <c r="M113" s="45">
        <f t="shared" ref="M113:M143" si="150">IFERROR(L113/$B113,0)</f>
        <v>0</v>
      </c>
      <c r="N113" s="44">
        <f>SUM(N114,N117)</f>
        <v>0</v>
      </c>
      <c r="O113" s="45">
        <f t="shared" ref="O113:O143" si="151">IFERROR(N113/$B113,0)</f>
        <v>0</v>
      </c>
      <c r="P113" s="44">
        <f>SUM(P114,P117)</f>
        <v>0</v>
      </c>
      <c r="Q113" s="45">
        <f t="shared" ref="Q113" si="152">IFERROR(P113/$B113,0)</f>
        <v>0</v>
      </c>
      <c r="R113" s="44">
        <f t="shared" ref="R113:R114" si="153">B113-SUM(D113,F113,H113,J113,L113,N113,P113)</f>
        <v>0</v>
      </c>
    </row>
    <row r="114" spans="1:18" x14ac:dyDescent="0.3">
      <c r="A114" s="36" t="s">
        <v>114</v>
      </c>
      <c r="B114" s="44">
        <f>SUM(B115:B116)</f>
        <v>0</v>
      </c>
      <c r="C114" s="45">
        <f t="shared" ref="C114:C143" si="154">IFERROR(B114/$B$42,0)</f>
        <v>0</v>
      </c>
      <c r="D114" s="44">
        <f>SUM(D115:D116)</f>
        <v>0</v>
      </c>
      <c r="E114" s="45">
        <f t="shared" ref="E114:E143" si="155">IFERROR(D114/$B114,0)</f>
        <v>0</v>
      </c>
      <c r="F114" s="44">
        <f>SUM(F115:F116)</f>
        <v>0</v>
      </c>
      <c r="G114" s="45">
        <f t="shared" ref="G114:G143" si="156">IFERROR(F114/$B114,0)</f>
        <v>0</v>
      </c>
      <c r="H114" s="44">
        <f>SUM(H115:H116)</f>
        <v>0</v>
      </c>
      <c r="I114" s="45">
        <f t="shared" si="148"/>
        <v>0</v>
      </c>
      <c r="J114" s="44">
        <f>SUM(J115:J116)</f>
        <v>0</v>
      </c>
      <c r="K114" s="45">
        <f t="shared" ref="K114" si="157">IFERROR(J114/$B114,0)</f>
        <v>0</v>
      </c>
      <c r="L114" s="44">
        <f>SUM(L115:L116)</f>
        <v>0</v>
      </c>
      <c r="M114" s="45">
        <f t="shared" si="150"/>
        <v>0</v>
      </c>
      <c r="N114" s="44">
        <f>SUM(N115:N116)</f>
        <v>0</v>
      </c>
      <c r="O114" s="45">
        <f t="shared" si="151"/>
        <v>0</v>
      </c>
      <c r="P114" s="44">
        <f>SUM(P115:P116)</f>
        <v>0</v>
      </c>
      <c r="Q114" s="45">
        <f t="shared" ref="Q114" si="158">IFERROR(P114/$B114,0)</f>
        <v>0</v>
      </c>
      <c r="R114" s="44">
        <f t="shared" si="153"/>
        <v>0</v>
      </c>
    </row>
    <row r="115" spans="1:18" x14ac:dyDescent="0.3">
      <c r="A115" s="43" t="s">
        <v>248</v>
      </c>
      <c r="B115" s="47"/>
      <c r="C115" s="45">
        <f t="shared" si="154"/>
        <v>0</v>
      </c>
      <c r="D115" s="47"/>
      <c r="E115" s="45">
        <f t="shared" si="155"/>
        <v>0</v>
      </c>
      <c r="F115" s="47"/>
      <c r="G115" s="45">
        <f t="shared" si="156"/>
        <v>0</v>
      </c>
      <c r="H115" s="47"/>
      <c r="I115" s="45">
        <f t="shared" si="148"/>
        <v>0</v>
      </c>
      <c r="J115" s="47"/>
      <c r="K115" s="45">
        <f t="shared" ref="K115" si="159">IFERROR(J115/$B115,0)</f>
        <v>0</v>
      </c>
      <c r="L115" s="47"/>
      <c r="M115" s="45">
        <f t="shared" si="150"/>
        <v>0</v>
      </c>
      <c r="N115" s="47"/>
      <c r="O115" s="45">
        <f t="shared" si="151"/>
        <v>0</v>
      </c>
      <c r="P115" s="47"/>
      <c r="Q115" s="45">
        <f t="shared" ref="Q115" si="160">IFERROR(P115/$B115,0)</f>
        <v>0</v>
      </c>
      <c r="R115" s="44">
        <f>B115-SUM(D115,F115,H115,J115,L115,N115,P115)</f>
        <v>0</v>
      </c>
    </row>
    <row r="116" spans="1:18" x14ac:dyDescent="0.3">
      <c r="A116" s="43" t="s">
        <v>249</v>
      </c>
      <c r="B116" s="47"/>
      <c r="C116" s="45">
        <f t="shared" si="154"/>
        <v>0</v>
      </c>
      <c r="D116" s="47"/>
      <c r="E116" s="45">
        <f t="shared" si="155"/>
        <v>0</v>
      </c>
      <c r="F116" s="47"/>
      <c r="G116" s="45">
        <f t="shared" si="156"/>
        <v>0</v>
      </c>
      <c r="H116" s="47"/>
      <c r="I116" s="45">
        <f t="shared" si="148"/>
        <v>0</v>
      </c>
      <c r="J116" s="47"/>
      <c r="K116" s="45">
        <f t="shared" ref="K116" si="161">IFERROR(J116/$B116,0)</f>
        <v>0</v>
      </c>
      <c r="L116" s="47"/>
      <c r="M116" s="45">
        <f t="shared" si="150"/>
        <v>0</v>
      </c>
      <c r="N116" s="47"/>
      <c r="O116" s="45">
        <f t="shared" si="151"/>
        <v>0</v>
      </c>
      <c r="P116" s="47"/>
      <c r="Q116" s="45">
        <f t="shared" ref="Q116" si="162">IFERROR(P116/$B116,0)</f>
        <v>0</v>
      </c>
      <c r="R116" s="44">
        <f t="shared" ref="R116:R143" si="163">B116-SUM(D116,F116,H116,J116,L116,N116,P116)</f>
        <v>0</v>
      </c>
    </row>
    <row r="117" spans="1:18" x14ac:dyDescent="0.3">
      <c r="A117" s="36" t="s">
        <v>115</v>
      </c>
      <c r="B117" s="44">
        <f>SUM(B118:B120)</f>
        <v>0</v>
      </c>
      <c r="C117" s="45">
        <f t="shared" si="154"/>
        <v>0</v>
      </c>
      <c r="D117" s="44">
        <f>SUM(D118:D120)</f>
        <v>0</v>
      </c>
      <c r="E117" s="45">
        <f t="shared" si="155"/>
        <v>0</v>
      </c>
      <c r="F117" s="44">
        <f>SUM(F118:F120)</f>
        <v>0</v>
      </c>
      <c r="G117" s="45">
        <f t="shared" si="156"/>
        <v>0</v>
      </c>
      <c r="H117" s="44">
        <f>SUM(H118:H120)</f>
        <v>0</v>
      </c>
      <c r="I117" s="45">
        <f t="shared" si="148"/>
        <v>0</v>
      </c>
      <c r="J117" s="44">
        <f>SUM(J118:J120)</f>
        <v>0</v>
      </c>
      <c r="K117" s="45">
        <f t="shared" ref="K117" si="164">IFERROR(J117/$B117,0)</f>
        <v>0</v>
      </c>
      <c r="L117" s="44">
        <f>SUM(L118:L120)</f>
        <v>0</v>
      </c>
      <c r="M117" s="45">
        <f t="shared" si="150"/>
        <v>0</v>
      </c>
      <c r="N117" s="44">
        <f>SUM(N118:N120)</f>
        <v>0</v>
      </c>
      <c r="O117" s="45">
        <f t="shared" si="151"/>
        <v>0</v>
      </c>
      <c r="P117" s="44">
        <f>SUM(P118:P120)</f>
        <v>0</v>
      </c>
      <c r="Q117" s="45">
        <f t="shared" ref="Q117" si="165">IFERROR(P117/$B117,0)</f>
        <v>0</v>
      </c>
      <c r="R117" s="44">
        <f t="shared" si="163"/>
        <v>0</v>
      </c>
    </row>
    <row r="118" spans="1:18" x14ac:dyDescent="0.3">
      <c r="A118" s="37" t="s">
        <v>116</v>
      </c>
      <c r="B118" s="47"/>
      <c r="C118" s="45">
        <f t="shared" si="154"/>
        <v>0</v>
      </c>
      <c r="D118" s="47"/>
      <c r="E118" s="45">
        <f t="shared" si="155"/>
        <v>0</v>
      </c>
      <c r="F118" s="47"/>
      <c r="G118" s="45">
        <f t="shared" si="156"/>
        <v>0</v>
      </c>
      <c r="H118" s="47"/>
      <c r="I118" s="45">
        <f t="shared" si="148"/>
        <v>0</v>
      </c>
      <c r="J118" s="47"/>
      <c r="K118" s="45">
        <f t="shared" ref="K118" si="166">IFERROR(J118/$B118,0)</f>
        <v>0</v>
      </c>
      <c r="L118" s="47"/>
      <c r="M118" s="45">
        <f t="shared" si="150"/>
        <v>0</v>
      </c>
      <c r="N118" s="47"/>
      <c r="O118" s="45">
        <f t="shared" si="151"/>
        <v>0</v>
      </c>
      <c r="P118" s="47"/>
      <c r="Q118" s="45">
        <f t="shared" ref="Q118" si="167">IFERROR(P118/$B118,0)</f>
        <v>0</v>
      </c>
      <c r="R118" s="44">
        <f t="shared" si="163"/>
        <v>0</v>
      </c>
    </row>
    <row r="119" spans="1:18" x14ac:dyDescent="0.3">
      <c r="A119" s="37" t="s">
        <v>117</v>
      </c>
      <c r="B119" s="47"/>
      <c r="C119" s="45">
        <f t="shared" si="154"/>
        <v>0</v>
      </c>
      <c r="D119" s="47"/>
      <c r="E119" s="45">
        <f t="shared" si="155"/>
        <v>0</v>
      </c>
      <c r="F119" s="47"/>
      <c r="G119" s="45">
        <f t="shared" si="156"/>
        <v>0</v>
      </c>
      <c r="H119" s="47"/>
      <c r="I119" s="45">
        <f t="shared" si="148"/>
        <v>0</v>
      </c>
      <c r="J119" s="47"/>
      <c r="K119" s="45">
        <f t="shared" ref="K119" si="168">IFERROR(J119/$B119,0)</f>
        <v>0</v>
      </c>
      <c r="L119" s="47"/>
      <c r="M119" s="45">
        <f t="shared" si="150"/>
        <v>0</v>
      </c>
      <c r="N119" s="47"/>
      <c r="O119" s="45">
        <f t="shared" si="151"/>
        <v>0</v>
      </c>
      <c r="P119" s="47"/>
      <c r="Q119" s="45">
        <f t="shared" ref="Q119" si="169">IFERROR(P119/$B119,0)</f>
        <v>0</v>
      </c>
      <c r="R119" s="44">
        <f t="shared" si="163"/>
        <v>0</v>
      </c>
    </row>
    <row r="120" spans="1:18" x14ac:dyDescent="0.3">
      <c r="A120" s="37" t="s">
        <v>118</v>
      </c>
      <c r="B120" s="47"/>
      <c r="C120" s="45">
        <f t="shared" si="154"/>
        <v>0</v>
      </c>
      <c r="D120" s="47"/>
      <c r="E120" s="45">
        <f t="shared" si="155"/>
        <v>0</v>
      </c>
      <c r="F120" s="47"/>
      <c r="G120" s="45">
        <f t="shared" si="156"/>
        <v>0</v>
      </c>
      <c r="H120" s="47"/>
      <c r="I120" s="45">
        <f t="shared" si="148"/>
        <v>0</v>
      </c>
      <c r="J120" s="47"/>
      <c r="K120" s="45">
        <f t="shared" ref="K120" si="170">IFERROR(J120/$B120,0)</f>
        <v>0</v>
      </c>
      <c r="L120" s="47"/>
      <c r="M120" s="45">
        <f t="shared" si="150"/>
        <v>0</v>
      </c>
      <c r="N120" s="47"/>
      <c r="O120" s="45">
        <f t="shared" si="151"/>
        <v>0</v>
      </c>
      <c r="P120" s="47"/>
      <c r="Q120" s="45">
        <f t="shared" ref="Q120" si="171">IFERROR(P120/$B120,0)</f>
        <v>0</v>
      </c>
      <c r="R120" s="44">
        <f t="shared" si="163"/>
        <v>0</v>
      </c>
    </row>
    <row r="121" spans="1:18" x14ac:dyDescent="0.3">
      <c r="A121" s="35" t="s">
        <v>250</v>
      </c>
      <c r="B121" s="8">
        <f>SUM(B122,B129)</f>
        <v>0</v>
      </c>
      <c r="C121" s="45">
        <f t="shared" si="154"/>
        <v>0</v>
      </c>
      <c r="D121" s="8">
        <f>SUM(D122,D129)</f>
        <v>0</v>
      </c>
      <c r="E121" s="45">
        <f t="shared" si="155"/>
        <v>0</v>
      </c>
      <c r="F121" s="8">
        <f>SUM(F122,F129)</f>
        <v>0</v>
      </c>
      <c r="G121" s="45">
        <f t="shared" si="156"/>
        <v>0</v>
      </c>
      <c r="H121" s="8">
        <f>SUM(H122,H129)</f>
        <v>0</v>
      </c>
      <c r="I121" s="45">
        <f t="shared" si="148"/>
        <v>0</v>
      </c>
      <c r="J121" s="8">
        <f>SUM(J122,J129)</f>
        <v>0</v>
      </c>
      <c r="K121" s="45">
        <f t="shared" ref="K121" si="172">IFERROR(J121/$B121,0)</f>
        <v>0</v>
      </c>
      <c r="L121" s="8">
        <f>SUM(L122,L129)</f>
        <v>0</v>
      </c>
      <c r="M121" s="45">
        <f t="shared" si="150"/>
        <v>0</v>
      </c>
      <c r="N121" s="8">
        <f>SUM(N122,N129)</f>
        <v>0</v>
      </c>
      <c r="O121" s="45">
        <f t="shared" si="151"/>
        <v>0</v>
      </c>
      <c r="P121" s="8">
        <f>SUM(P122,P129)</f>
        <v>0</v>
      </c>
      <c r="Q121" s="45">
        <f t="shared" ref="Q121" si="173">IFERROR(P121/$B121,0)</f>
        <v>0</v>
      </c>
      <c r="R121" s="44">
        <f t="shared" si="163"/>
        <v>0</v>
      </c>
    </row>
    <row r="122" spans="1:18" x14ac:dyDescent="0.3">
      <c r="A122" s="38" t="s">
        <v>119</v>
      </c>
      <c r="B122" s="8">
        <f>SUM(B123:B128)</f>
        <v>0</v>
      </c>
      <c r="C122" s="45">
        <f t="shared" si="154"/>
        <v>0</v>
      </c>
      <c r="D122" s="8">
        <f>SUM(D123:D128)</f>
        <v>0</v>
      </c>
      <c r="E122" s="45">
        <f t="shared" si="155"/>
        <v>0</v>
      </c>
      <c r="F122" s="8">
        <f>SUM(F123:F128)</f>
        <v>0</v>
      </c>
      <c r="G122" s="45">
        <f t="shared" si="156"/>
        <v>0</v>
      </c>
      <c r="H122" s="8">
        <f>SUM(H123:H128)</f>
        <v>0</v>
      </c>
      <c r="I122" s="45">
        <f t="shared" si="148"/>
        <v>0</v>
      </c>
      <c r="J122" s="8">
        <f>SUM(J123:J128)</f>
        <v>0</v>
      </c>
      <c r="K122" s="45">
        <f t="shared" ref="K122" si="174">IFERROR(J122/$B122,0)</f>
        <v>0</v>
      </c>
      <c r="L122" s="8">
        <f>SUM(L123:L128)</f>
        <v>0</v>
      </c>
      <c r="M122" s="45">
        <f t="shared" si="150"/>
        <v>0</v>
      </c>
      <c r="N122" s="8">
        <f>SUM(N123:N128)</f>
        <v>0</v>
      </c>
      <c r="O122" s="45">
        <f t="shared" si="151"/>
        <v>0</v>
      </c>
      <c r="P122" s="8">
        <f>SUM(P123:P128)</f>
        <v>0</v>
      </c>
      <c r="Q122" s="45">
        <f t="shared" ref="Q122" si="175">IFERROR(P122/$B122,0)</f>
        <v>0</v>
      </c>
      <c r="R122" s="44">
        <f t="shared" si="163"/>
        <v>0</v>
      </c>
    </row>
    <row r="123" spans="1:18" ht="27" x14ac:dyDescent="0.3">
      <c r="A123" s="37" t="s">
        <v>251</v>
      </c>
      <c r="B123" s="47"/>
      <c r="C123" s="45">
        <f t="shared" si="154"/>
        <v>0</v>
      </c>
      <c r="D123" s="47"/>
      <c r="E123" s="45">
        <f t="shared" si="155"/>
        <v>0</v>
      </c>
      <c r="F123" s="47"/>
      <c r="G123" s="45">
        <f t="shared" si="156"/>
        <v>0</v>
      </c>
      <c r="H123" s="47"/>
      <c r="I123" s="45">
        <f t="shared" si="148"/>
        <v>0</v>
      </c>
      <c r="J123" s="47"/>
      <c r="K123" s="45">
        <f t="shared" ref="K123" si="176">IFERROR(J123/$B123,0)</f>
        <v>0</v>
      </c>
      <c r="L123" s="47"/>
      <c r="M123" s="45">
        <f t="shared" si="150"/>
        <v>0</v>
      </c>
      <c r="N123" s="47"/>
      <c r="O123" s="45">
        <f t="shared" si="151"/>
        <v>0</v>
      </c>
      <c r="P123" s="47"/>
      <c r="Q123" s="45">
        <f t="shared" ref="Q123" si="177">IFERROR(P123/$B123,0)</f>
        <v>0</v>
      </c>
      <c r="R123" s="44">
        <f t="shared" si="163"/>
        <v>0</v>
      </c>
    </row>
    <row r="124" spans="1:18" x14ac:dyDescent="0.3">
      <c r="A124" s="37" t="s">
        <v>123</v>
      </c>
      <c r="B124" s="47"/>
      <c r="C124" s="45">
        <f t="shared" si="154"/>
        <v>0</v>
      </c>
      <c r="D124" s="47"/>
      <c r="E124" s="45">
        <f t="shared" si="155"/>
        <v>0</v>
      </c>
      <c r="F124" s="47"/>
      <c r="G124" s="45">
        <f t="shared" si="156"/>
        <v>0</v>
      </c>
      <c r="H124" s="47"/>
      <c r="I124" s="45">
        <f t="shared" si="148"/>
        <v>0</v>
      </c>
      <c r="J124" s="47"/>
      <c r="K124" s="45">
        <f t="shared" ref="K124" si="178">IFERROR(J124/$B124,0)</f>
        <v>0</v>
      </c>
      <c r="L124" s="47"/>
      <c r="M124" s="45">
        <f t="shared" si="150"/>
        <v>0</v>
      </c>
      <c r="N124" s="47"/>
      <c r="O124" s="45">
        <f t="shared" si="151"/>
        <v>0</v>
      </c>
      <c r="P124" s="47"/>
      <c r="Q124" s="45">
        <f t="shared" ref="Q124" si="179">IFERROR(P124/$B124,0)</f>
        <v>0</v>
      </c>
      <c r="R124" s="44">
        <f t="shared" si="163"/>
        <v>0</v>
      </c>
    </row>
    <row r="125" spans="1:18" x14ac:dyDescent="0.3">
      <c r="A125" s="37" t="s">
        <v>252</v>
      </c>
      <c r="B125" s="47"/>
      <c r="C125" s="45">
        <f t="shared" si="154"/>
        <v>0</v>
      </c>
      <c r="D125" s="47"/>
      <c r="E125" s="45">
        <f t="shared" si="155"/>
        <v>0</v>
      </c>
      <c r="F125" s="47"/>
      <c r="G125" s="45">
        <f t="shared" si="156"/>
        <v>0</v>
      </c>
      <c r="H125" s="47"/>
      <c r="I125" s="45">
        <f t="shared" si="148"/>
        <v>0</v>
      </c>
      <c r="J125" s="47"/>
      <c r="K125" s="45">
        <f t="shared" ref="K125" si="180">IFERROR(J125/$B125,0)</f>
        <v>0</v>
      </c>
      <c r="L125" s="47"/>
      <c r="M125" s="45">
        <f t="shared" si="150"/>
        <v>0</v>
      </c>
      <c r="N125" s="47"/>
      <c r="O125" s="45">
        <f t="shared" si="151"/>
        <v>0</v>
      </c>
      <c r="P125" s="47"/>
      <c r="Q125" s="45">
        <f t="shared" ref="Q125" si="181">IFERROR(P125/$B125,0)</f>
        <v>0</v>
      </c>
      <c r="R125" s="44">
        <f t="shared" si="163"/>
        <v>0</v>
      </c>
    </row>
    <row r="126" spans="1:18" ht="27" x14ac:dyDescent="0.3">
      <c r="A126" s="37" t="s">
        <v>253</v>
      </c>
      <c r="B126" s="47"/>
      <c r="C126" s="45">
        <f t="shared" si="154"/>
        <v>0</v>
      </c>
      <c r="D126" s="47"/>
      <c r="E126" s="45">
        <f t="shared" si="155"/>
        <v>0</v>
      </c>
      <c r="F126" s="47"/>
      <c r="G126" s="45">
        <f t="shared" si="156"/>
        <v>0</v>
      </c>
      <c r="H126" s="47"/>
      <c r="I126" s="45">
        <f t="shared" si="148"/>
        <v>0</v>
      </c>
      <c r="J126" s="47"/>
      <c r="K126" s="45">
        <f t="shared" ref="K126" si="182">IFERROR(J126/$B126,0)</f>
        <v>0</v>
      </c>
      <c r="L126" s="47"/>
      <c r="M126" s="45">
        <f t="shared" si="150"/>
        <v>0</v>
      </c>
      <c r="N126" s="47"/>
      <c r="O126" s="45">
        <f t="shared" si="151"/>
        <v>0</v>
      </c>
      <c r="P126" s="47"/>
      <c r="Q126" s="45">
        <f t="shared" ref="Q126" si="183">IFERROR(P126/$B126,0)</f>
        <v>0</v>
      </c>
      <c r="R126" s="44">
        <f t="shared" si="163"/>
        <v>0</v>
      </c>
    </row>
    <row r="127" spans="1:18" x14ac:dyDescent="0.3">
      <c r="A127" s="37" t="s">
        <v>254</v>
      </c>
      <c r="B127" s="47"/>
      <c r="C127" s="45">
        <f t="shared" si="154"/>
        <v>0</v>
      </c>
      <c r="D127" s="47"/>
      <c r="E127" s="45">
        <f t="shared" si="155"/>
        <v>0</v>
      </c>
      <c r="F127" s="47"/>
      <c r="G127" s="45">
        <f t="shared" si="156"/>
        <v>0</v>
      </c>
      <c r="H127" s="47"/>
      <c r="I127" s="45">
        <f t="shared" si="148"/>
        <v>0</v>
      </c>
      <c r="J127" s="47"/>
      <c r="K127" s="45">
        <f t="shared" ref="K127" si="184">IFERROR(J127/$B127,0)</f>
        <v>0</v>
      </c>
      <c r="L127" s="47"/>
      <c r="M127" s="45">
        <f t="shared" si="150"/>
        <v>0</v>
      </c>
      <c r="N127" s="47"/>
      <c r="O127" s="45">
        <f t="shared" si="151"/>
        <v>0</v>
      </c>
      <c r="P127" s="47"/>
      <c r="Q127" s="45">
        <f t="shared" ref="Q127" si="185">IFERROR(P127/$B127,0)</f>
        <v>0</v>
      </c>
      <c r="R127" s="44">
        <f t="shared" si="163"/>
        <v>0</v>
      </c>
    </row>
    <row r="128" spans="1:18" x14ac:dyDescent="0.3">
      <c r="A128" s="37" t="s">
        <v>124</v>
      </c>
      <c r="B128" s="47"/>
      <c r="C128" s="45">
        <f t="shared" si="154"/>
        <v>0</v>
      </c>
      <c r="D128" s="47"/>
      <c r="E128" s="45">
        <f t="shared" si="155"/>
        <v>0</v>
      </c>
      <c r="F128" s="47"/>
      <c r="G128" s="45">
        <f t="shared" si="156"/>
        <v>0</v>
      </c>
      <c r="H128" s="47"/>
      <c r="I128" s="45">
        <f t="shared" si="148"/>
        <v>0</v>
      </c>
      <c r="J128" s="47"/>
      <c r="K128" s="45">
        <f t="shared" ref="K128" si="186">IFERROR(J128/$B128,0)</f>
        <v>0</v>
      </c>
      <c r="L128" s="47"/>
      <c r="M128" s="45">
        <f t="shared" si="150"/>
        <v>0</v>
      </c>
      <c r="N128" s="47"/>
      <c r="O128" s="45">
        <f t="shared" si="151"/>
        <v>0</v>
      </c>
      <c r="P128" s="47"/>
      <c r="Q128" s="45">
        <f t="shared" ref="Q128" si="187">IFERROR(P128/$B128,0)</f>
        <v>0</v>
      </c>
      <c r="R128" s="44">
        <f t="shared" si="163"/>
        <v>0</v>
      </c>
    </row>
    <row r="129" spans="1:18" x14ac:dyDescent="0.3">
      <c r="A129" s="39" t="s">
        <v>120</v>
      </c>
      <c r="B129" s="8">
        <f>SUM(B130:B135)</f>
        <v>0</v>
      </c>
      <c r="C129" s="45">
        <f t="shared" si="154"/>
        <v>0</v>
      </c>
      <c r="D129" s="8">
        <f>SUM(D130:D135)</f>
        <v>0</v>
      </c>
      <c r="E129" s="45">
        <f t="shared" si="155"/>
        <v>0</v>
      </c>
      <c r="F129" s="8">
        <f>SUM(F130:F135)</f>
        <v>0</v>
      </c>
      <c r="G129" s="45">
        <f t="shared" si="156"/>
        <v>0</v>
      </c>
      <c r="H129" s="8">
        <f>SUM(H130:H135)</f>
        <v>0</v>
      </c>
      <c r="I129" s="45">
        <f t="shared" si="148"/>
        <v>0</v>
      </c>
      <c r="J129" s="8">
        <f>SUM(J130:J135)</f>
        <v>0</v>
      </c>
      <c r="K129" s="45">
        <f t="shared" ref="K129" si="188">IFERROR(J129/$B129,0)</f>
        <v>0</v>
      </c>
      <c r="L129" s="8">
        <f>SUM(L130:L135)</f>
        <v>0</v>
      </c>
      <c r="M129" s="45">
        <f t="shared" si="150"/>
        <v>0</v>
      </c>
      <c r="N129" s="8">
        <f>SUM(N130:N135)</f>
        <v>0</v>
      </c>
      <c r="O129" s="45">
        <f t="shared" si="151"/>
        <v>0</v>
      </c>
      <c r="P129" s="8">
        <f>SUM(P130:P135)</f>
        <v>0</v>
      </c>
      <c r="Q129" s="45">
        <f t="shared" ref="Q129" si="189">IFERROR(P129/$B129,0)</f>
        <v>0</v>
      </c>
      <c r="R129" s="44">
        <f t="shared" si="163"/>
        <v>0</v>
      </c>
    </row>
    <row r="130" spans="1:18" ht="27" x14ac:dyDescent="0.3">
      <c r="A130" s="37" t="s">
        <v>255</v>
      </c>
      <c r="B130" s="47"/>
      <c r="C130" s="45">
        <f t="shared" si="154"/>
        <v>0</v>
      </c>
      <c r="D130" s="47"/>
      <c r="E130" s="45">
        <f t="shared" si="155"/>
        <v>0</v>
      </c>
      <c r="F130" s="47"/>
      <c r="G130" s="45">
        <f t="shared" si="156"/>
        <v>0</v>
      </c>
      <c r="H130" s="47"/>
      <c r="I130" s="45">
        <f t="shared" si="148"/>
        <v>0</v>
      </c>
      <c r="J130" s="47"/>
      <c r="K130" s="45">
        <f t="shared" ref="K130" si="190">IFERROR(J130/$B130,0)</f>
        <v>0</v>
      </c>
      <c r="L130" s="47"/>
      <c r="M130" s="45">
        <f t="shared" si="150"/>
        <v>0</v>
      </c>
      <c r="N130" s="47"/>
      <c r="O130" s="45">
        <f t="shared" si="151"/>
        <v>0</v>
      </c>
      <c r="P130" s="47"/>
      <c r="Q130" s="45">
        <f t="shared" ref="Q130" si="191">IFERROR(P130/$B130,0)</f>
        <v>0</v>
      </c>
      <c r="R130" s="44">
        <f t="shared" si="163"/>
        <v>0</v>
      </c>
    </row>
    <row r="131" spans="1:18" ht="27" x14ac:dyDescent="0.3">
      <c r="A131" s="37" t="s">
        <v>256</v>
      </c>
      <c r="B131" s="47"/>
      <c r="C131" s="45">
        <f t="shared" si="154"/>
        <v>0</v>
      </c>
      <c r="D131" s="47"/>
      <c r="E131" s="45">
        <f t="shared" si="155"/>
        <v>0</v>
      </c>
      <c r="F131" s="47"/>
      <c r="G131" s="45">
        <f t="shared" si="156"/>
        <v>0</v>
      </c>
      <c r="H131" s="47"/>
      <c r="I131" s="45">
        <f t="shared" si="148"/>
        <v>0</v>
      </c>
      <c r="J131" s="47"/>
      <c r="K131" s="45">
        <f t="shared" ref="K131" si="192">IFERROR(J131/$B131,0)</f>
        <v>0</v>
      </c>
      <c r="L131" s="47"/>
      <c r="M131" s="45">
        <f t="shared" si="150"/>
        <v>0</v>
      </c>
      <c r="N131" s="47"/>
      <c r="O131" s="45">
        <f t="shared" si="151"/>
        <v>0</v>
      </c>
      <c r="P131" s="47"/>
      <c r="Q131" s="45">
        <f t="shared" ref="Q131" si="193">IFERROR(P131/$B131,0)</f>
        <v>0</v>
      </c>
      <c r="R131" s="44">
        <f t="shared" si="163"/>
        <v>0</v>
      </c>
    </row>
    <row r="132" spans="1:18" ht="40.5" x14ac:dyDescent="0.3">
      <c r="A132" s="37" t="s">
        <v>125</v>
      </c>
      <c r="B132" s="47"/>
      <c r="C132" s="45">
        <f t="shared" si="154"/>
        <v>0</v>
      </c>
      <c r="D132" s="47"/>
      <c r="E132" s="45">
        <f t="shared" si="155"/>
        <v>0</v>
      </c>
      <c r="F132" s="47"/>
      <c r="G132" s="45">
        <f t="shared" si="156"/>
        <v>0</v>
      </c>
      <c r="H132" s="47"/>
      <c r="I132" s="45">
        <f t="shared" si="148"/>
        <v>0</v>
      </c>
      <c r="J132" s="47"/>
      <c r="K132" s="45">
        <f t="shared" ref="K132" si="194">IFERROR(J132/$B132,0)</f>
        <v>0</v>
      </c>
      <c r="L132" s="47"/>
      <c r="M132" s="45">
        <f t="shared" si="150"/>
        <v>0</v>
      </c>
      <c r="N132" s="47"/>
      <c r="O132" s="45">
        <f t="shared" si="151"/>
        <v>0</v>
      </c>
      <c r="P132" s="47"/>
      <c r="Q132" s="45">
        <f t="shared" ref="Q132" si="195">IFERROR(P132/$B132,0)</f>
        <v>0</v>
      </c>
      <c r="R132" s="44">
        <f t="shared" si="163"/>
        <v>0</v>
      </c>
    </row>
    <row r="133" spans="1:18" ht="27" x14ac:dyDescent="0.3">
      <c r="A133" s="37" t="s">
        <v>257</v>
      </c>
      <c r="B133" s="47"/>
      <c r="C133" s="45">
        <f t="shared" si="154"/>
        <v>0</v>
      </c>
      <c r="D133" s="47"/>
      <c r="E133" s="45">
        <f t="shared" si="155"/>
        <v>0</v>
      </c>
      <c r="F133" s="47"/>
      <c r="G133" s="45">
        <f t="shared" si="156"/>
        <v>0</v>
      </c>
      <c r="H133" s="47"/>
      <c r="I133" s="45">
        <f t="shared" si="148"/>
        <v>0</v>
      </c>
      <c r="J133" s="47"/>
      <c r="K133" s="45">
        <f t="shared" ref="K133" si="196">IFERROR(J133/$B133,0)</f>
        <v>0</v>
      </c>
      <c r="L133" s="47"/>
      <c r="M133" s="45">
        <f t="shared" si="150"/>
        <v>0</v>
      </c>
      <c r="N133" s="47"/>
      <c r="O133" s="45">
        <f t="shared" si="151"/>
        <v>0</v>
      </c>
      <c r="P133" s="47"/>
      <c r="Q133" s="45">
        <f t="shared" ref="Q133" si="197">IFERROR(P133/$B133,0)</f>
        <v>0</v>
      </c>
      <c r="R133" s="44">
        <f t="shared" si="163"/>
        <v>0</v>
      </c>
    </row>
    <row r="134" spans="1:18" x14ac:dyDescent="0.3">
      <c r="A134" s="37" t="s">
        <v>258</v>
      </c>
      <c r="B134" s="47"/>
      <c r="C134" s="45">
        <f t="shared" si="154"/>
        <v>0</v>
      </c>
      <c r="D134" s="47"/>
      <c r="E134" s="45">
        <f t="shared" si="155"/>
        <v>0</v>
      </c>
      <c r="F134" s="47"/>
      <c r="G134" s="45">
        <f t="shared" si="156"/>
        <v>0</v>
      </c>
      <c r="H134" s="47"/>
      <c r="I134" s="45">
        <f t="shared" si="148"/>
        <v>0</v>
      </c>
      <c r="J134" s="47"/>
      <c r="K134" s="45">
        <f t="shared" ref="K134" si="198">IFERROR(J134/$B134,0)</f>
        <v>0</v>
      </c>
      <c r="L134" s="47"/>
      <c r="M134" s="45">
        <f t="shared" si="150"/>
        <v>0</v>
      </c>
      <c r="N134" s="47"/>
      <c r="O134" s="45">
        <f t="shared" si="151"/>
        <v>0</v>
      </c>
      <c r="P134" s="47"/>
      <c r="Q134" s="45">
        <f t="shared" ref="Q134" si="199">IFERROR(P134/$B134,0)</f>
        <v>0</v>
      </c>
      <c r="R134" s="44">
        <f t="shared" si="163"/>
        <v>0</v>
      </c>
    </row>
    <row r="135" spans="1:18" ht="27" x14ac:dyDescent="0.3">
      <c r="A135" s="37" t="s">
        <v>251</v>
      </c>
      <c r="B135" s="47"/>
      <c r="C135" s="45">
        <f t="shared" si="154"/>
        <v>0</v>
      </c>
      <c r="D135" s="47"/>
      <c r="E135" s="45">
        <f t="shared" si="155"/>
        <v>0</v>
      </c>
      <c r="F135" s="47"/>
      <c r="G135" s="45">
        <f t="shared" si="156"/>
        <v>0</v>
      </c>
      <c r="H135" s="47"/>
      <c r="I135" s="45">
        <f t="shared" si="148"/>
        <v>0</v>
      </c>
      <c r="J135" s="47"/>
      <c r="K135" s="45">
        <f t="shared" ref="K135" si="200">IFERROR(J135/$B135,0)</f>
        <v>0</v>
      </c>
      <c r="L135" s="47"/>
      <c r="M135" s="45">
        <f t="shared" si="150"/>
        <v>0</v>
      </c>
      <c r="N135" s="47"/>
      <c r="O135" s="45">
        <f t="shared" si="151"/>
        <v>0</v>
      </c>
      <c r="P135" s="47"/>
      <c r="Q135" s="45">
        <f t="shared" ref="Q135" si="201">IFERROR(P135/$B135,0)</f>
        <v>0</v>
      </c>
      <c r="R135" s="44">
        <f t="shared" si="163"/>
        <v>0</v>
      </c>
    </row>
    <row r="136" spans="1:18" x14ac:dyDescent="0.3">
      <c r="A136" s="40" t="s">
        <v>259</v>
      </c>
      <c r="B136" s="8">
        <f>SUM(B137:B138)</f>
        <v>0</v>
      </c>
      <c r="C136" s="45">
        <f t="shared" si="154"/>
        <v>0</v>
      </c>
      <c r="D136" s="8">
        <f>SUM(D137:D138)</f>
        <v>0</v>
      </c>
      <c r="E136" s="45">
        <f t="shared" si="155"/>
        <v>0</v>
      </c>
      <c r="F136" s="8">
        <f>SUM(F137:F138)</f>
        <v>0</v>
      </c>
      <c r="G136" s="45">
        <f t="shared" si="156"/>
        <v>0</v>
      </c>
      <c r="H136" s="8">
        <f>SUM(H137:H138)</f>
        <v>0</v>
      </c>
      <c r="I136" s="45">
        <f t="shared" si="148"/>
        <v>0</v>
      </c>
      <c r="J136" s="8">
        <f>SUM(J137:J138)</f>
        <v>0</v>
      </c>
      <c r="K136" s="45">
        <f t="shared" ref="K136" si="202">IFERROR(J136/$B136,0)</f>
        <v>0</v>
      </c>
      <c r="L136" s="8">
        <f>SUM(L137:L138)</f>
        <v>0</v>
      </c>
      <c r="M136" s="45">
        <f t="shared" si="150"/>
        <v>0</v>
      </c>
      <c r="N136" s="8">
        <f>SUM(N137:N138)</f>
        <v>0</v>
      </c>
      <c r="O136" s="45">
        <f t="shared" si="151"/>
        <v>0</v>
      </c>
      <c r="P136" s="8">
        <f>SUM(P137:P138)</f>
        <v>0</v>
      </c>
      <c r="Q136" s="45">
        <f t="shared" ref="Q136" si="203">IFERROR(P136/$B136,0)</f>
        <v>0</v>
      </c>
      <c r="R136" s="44">
        <f t="shared" si="163"/>
        <v>0</v>
      </c>
    </row>
    <row r="137" spans="1:18" x14ac:dyDescent="0.3">
      <c r="A137" s="41" t="s">
        <v>121</v>
      </c>
      <c r="B137" s="47"/>
      <c r="C137" s="45">
        <f t="shared" si="154"/>
        <v>0</v>
      </c>
      <c r="D137" s="47"/>
      <c r="E137" s="45">
        <f t="shared" si="155"/>
        <v>0</v>
      </c>
      <c r="F137" s="47"/>
      <c r="G137" s="45">
        <f t="shared" si="156"/>
        <v>0</v>
      </c>
      <c r="H137" s="47"/>
      <c r="I137" s="45">
        <f t="shared" si="148"/>
        <v>0</v>
      </c>
      <c r="J137" s="47"/>
      <c r="K137" s="45">
        <f t="shared" ref="K137" si="204">IFERROR(J137/$B137,0)</f>
        <v>0</v>
      </c>
      <c r="L137" s="47"/>
      <c r="M137" s="45">
        <f t="shared" si="150"/>
        <v>0</v>
      </c>
      <c r="N137" s="47"/>
      <c r="O137" s="45">
        <f t="shared" si="151"/>
        <v>0</v>
      </c>
      <c r="P137" s="47"/>
      <c r="Q137" s="45">
        <f t="shared" ref="Q137" si="205">IFERROR(P137/$B137,0)</f>
        <v>0</v>
      </c>
      <c r="R137" s="44">
        <f t="shared" si="163"/>
        <v>0</v>
      </c>
    </row>
    <row r="138" spans="1:18" x14ac:dyDescent="0.3">
      <c r="A138" s="41" t="s">
        <v>122</v>
      </c>
      <c r="B138" s="47"/>
      <c r="C138" s="45">
        <f t="shared" si="154"/>
        <v>0</v>
      </c>
      <c r="D138" s="47"/>
      <c r="E138" s="45">
        <f t="shared" si="155"/>
        <v>0</v>
      </c>
      <c r="F138" s="47"/>
      <c r="G138" s="45">
        <f t="shared" si="156"/>
        <v>0</v>
      </c>
      <c r="H138" s="47"/>
      <c r="I138" s="45">
        <f t="shared" si="148"/>
        <v>0</v>
      </c>
      <c r="J138" s="47"/>
      <c r="K138" s="45">
        <f t="shared" ref="K138" si="206">IFERROR(J138/$B138,0)</f>
        <v>0</v>
      </c>
      <c r="L138" s="47"/>
      <c r="M138" s="45">
        <f t="shared" si="150"/>
        <v>0</v>
      </c>
      <c r="N138" s="47"/>
      <c r="O138" s="45">
        <f t="shared" si="151"/>
        <v>0</v>
      </c>
      <c r="P138" s="47"/>
      <c r="Q138" s="45">
        <f t="shared" ref="Q138" si="207">IFERROR(P138/$B138,0)</f>
        <v>0</v>
      </c>
      <c r="R138" s="44">
        <f t="shared" si="163"/>
        <v>0</v>
      </c>
    </row>
    <row r="139" spans="1:18" x14ac:dyDescent="0.3">
      <c r="A139" s="40" t="s">
        <v>1</v>
      </c>
      <c r="B139" s="8">
        <f>SUM(B140:B141)</f>
        <v>0</v>
      </c>
      <c r="C139" s="45">
        <f t="shared" si="154"/>
        <v>0</v>
      </c>
      <c r="D139" s="8">
        <f>SUM(D140:D141)</f>
        <v>0</v>
      </c>
      <c r="E139" s="45">
        <f t="shared" si="155"/>
        <v>0</v>
      </c>
      <c r="F139" s="8">
        <f>SUM(F140:F141)</f>
        <v>0</v>
      </c>
      <c r="G139" s="45">
        <f t="shared" si="156"/>
        <v>0</v>
      </c>
      <c r="H139" s="8">
        <f>SUM(H140:H141)</f>
        <v>0</v>
      </c>
      <c r="I139" s="45">
        <f t="shared" si="148"/>
        <v>0</v>
      </c>
      <c r="J139" s="8">
        <f>SUM(J140:J141)</f>
        <v>0</v>
      </c>
      <c r="K139" s="45">
        <f t="shared" ref="K139" si="208">IFERROR(J139/$B139,0)</f>
        <v>0</v>
      </c>
      <c r="L139" s="8">
        <f>SUM(L140:L141)</f>
        <v>0</v>
      </c>
      <c r="M139" s="45">
        <f t="shared" si="150"/>
        <v>0</v>
      </c>
      <c r="N139" s="8">
        <f>SUM(N140:N141)</f>
        <v>0</v>
      </c>
      <c r="O139" s="45">
        <f t="shared" si="151"/>
        <v>0</v>
      </c>
      <c r="P139" s="8">
        <f>SUM(P140:P141)</f>
        <v>0</v>
      </c>
      <c r="Q139" s="45">
        <f t="shared" ref="Q139" si="209">IFERROR(P139/$B139,0)</f>
        <v>0</v>
      </c>
      <c r="R139" s="44">
        <f t="shared" si="163"/>
        <v>0</v>
      </c>
    </row>
    <row r="140" spans="1:18" x14ac:dyDescent="0.3">
      <c r="A140" s="38" t="s">
        <v>119</v>
      </c>
      <c r="B140" s="47"/>
      <c r="C140" s="45">
        <f t="shared" si="154"/>
        <v>0</v>
      </c>
      <c r="D140" s="47"/>
      <c r="E140" s="45">
        <f t="shared" si="155"/>
        <v>0</v>
      </c>
      <c r="F140" s="47"/>
      <c r="G140" s="45">
        <f t="shared" si="156"/>
        <v>0</v>
      </c>
      <c r="H140" s="47"/>
      <c r="I140" s="45">
        <f t="shared" si="148"/>
        <v>0</v>
      </c>
      <c r="J140" s="47"/>
      <c r="K140" s="45">
        <f t="shared" ref="K140" si="210">IFERROR(J140/$B140,0)</f>
        <v>0</v>
      </c>
      <c r="L140" s="47"/>
      <c r="M140" s="45">
        <f t="shared" si="150"/>
        <v>0</v>
      </c>
      <c r="N140" s="47"/>
      <c r="O140" s="45">
        <f t="shared" si="151"/>
        <v>0</v>
      </c>
      <c r="P140" s="47"/>
      <c r="Q140" s="45">
        <f t="shared" ref="Q140" si="211">IFERROR(P140/$B140,0)</f>
        <v>0</v>
      </c>
      <c r="R140" s="44">
        <f t="shared" si="163"/>
        <v>0</v>
      </c>
    </row>
    <row r="141" spans="1:18" x14ac:dyDescent="0.3">
      <c r="A141" s="39" t="s">
        <v>120</v>
      </c>
      <c r="B141" s="47"/>
      <c r="C141" s="45">
        <f t="shared" si="154"/>
        <v>0</v>
      </c>
      <c r="D141" s="47"/>
      <c r="E141" s="45">
        <f t="shared" si="155"/>
        <v>0</v>
      </c>
      <c r="F141" s="47"/>
      <c r="G141" s="45">
        <f t="shared" si="156"/>
        <v>0</v>
      </c>
      <c r="H141" s="47"/>
      <c r="I141" s="45">
        <f t="shared" si="148"/>
        <v>0</v>
      </c>
      <c r="J141" s="47"/>
      <c r="K141" s="45">
        <f t="shared" ref="K141" si="212">IFERROR(J141/$B141,0)</f>
        <v>0</v>
      </c>
      <c r="L141" s="47"/>
      <c r="M141" s="45">
        <f t="shared" si="150"/>
        <v>0</v>
      </c>
      <c r="N141" s="47"/>
      <c r="O141" s="45">
        <f t="shared" si="151"/>
        <v>0</v>
      </c>
      <c r="P141" s="47"/>
      <c r="Q141" s="45">
        <f t="shared" ref="Q141" si="213">IFERROR(P141/$B141,0)</f>
        <v>0</v>
      </c>
      <c r="R141" s="44">
        <f t="shared" si="163"/>
        <v>0</v>
      </c>
    </row>
    <row r="142" spans="1:18" x14ac:dyDescent="0.3">
      <c r="A142" s="40" t="s">
        <v>260</v>
      </c>
      <c r="B142" s="47"/>
      <c r="C142" s="45">
        <f t="shared" si="154"/>
        <v>0</v>
      </c>
      <c r="D142" s="47"/>
      <c r="E142" s="45">
        <f t="shared" si="155"/>
        <v>0</v>
      </c>
      <c r="F142" s="47"/>
      <c r="G142" s="45">
        <f t="shared" si="156"/>
        <v>0</v>
      </c>
      <c r="H142" s="47"/>
      <c r="I142" s="45">
        <f t="shared" si="148"/>
        <v>0</v>
      </c>
      <c r="J142" s="47"/>
      <c r="K142" s="45">
        <f t="shared" ref="K142" si="214">IFERROR(J142/$B142,0)</f>
        <v>0</v>
      </c>
      <c r="L142" s="47"/>
      <c r="M142" s="45">
        <f t="shared" si="150"/>
        <v>0</v>
      </c>
      <c r="N142" s="47"/>
      <c r="O142" s="45">
        <f t="shared" si="151"/>
        <v>0</v>
      </c>
      <c r="P142" s="47"/>
      <c r="Q142" s="45">
        <f t="shared" ref="Q142" si="215">IFERROR(P142/$B142,0)</f>
        <v>0</v>
      </c>
      <c r="R142" s="44">
        <f t="shared" si="163"/>
        <v>0</v>
      </c>
    </row>
    <row r="143" spans="1:18" x14ac:dyDescent="0.3">
      <c r="A143" s="42" t="s">
        <v>7</v>
      </c>
      <c r="B143" s="8">
        <f>SUM(B113,B121,B136,B139,B142)</f>
        <v>0</v>
      </c>
      <c r="C143" s="45">
        <f t="shared" si="154"/>
        <v>0</v>
      </c>
      <c r="D143" s="8">
        <f>SUM(D113,D121,D136,D139,D142)</f>
        <v>0</v>
      </c>
      <c r="E143" s="45">
        <f t="shared" si="155"/>
        <v>0</v>
      </c>
      <c r="F143" s="8">
        <f>SUM(F113,F121,F136,F139,F142)</f>
        <v>0</v>
      </c>
      <c r="G143" s="45">
        <f t="shared" si="156"/>
        <v>0</v>
      </c>
      <c r="H143" s="8">
        <f>SUM(H113,H121,H136,H139,H142)</f>
        <v>0</v>
      </c>
      <c r="I143" s="45">
        <f t="shared" si="148"/>
        <v>0</v>
      </c>
      <c r="J143" s="8">
        <f>SUM(J113,J121,J136,J139,J142)</f>
        <v>0</v>
      </c>
      <c r="K143" s="45">
        <f t="shared" ref="K143" si="216">IFERROR(J143/$B143,0)</f>
        <v>0</v>
      </c>
      <c r="L143" s="8">
        <f>SUM(L113,L121,L136,L139,L142)</f>
        <v>0</v>
      </c>
      <c r="M143" s="45">
        <f t="shared" si="150"/>
        <v>0</v>
      </c>
      <c r="N143" s="8">
        <f>SUM(N113,N121,N136,N139,N142)</f>
        <v>0</v>
      </c>
      <c r="O143" s="45">
        <f t="shared" si="151"/>
        <v>0</v>
      </c>
      <c r="P143" s="8">
        <f>SUM(P113,P121,P136,P139,P142)</f>
        <v>0</v>
      </c>
      <c r="Q143" s="45">
        <f t="shared" ref="Q143" si="217">IFERROR(P143/$B143,0)</f>
        <v>0</v>
      </c>
      <c r="R143" s="44">
        <f t="shared" si="163"/>
        <v>0</v>
      </c>
    </row>
    <row r="145" spans="1:18" ht="21" x14ac:dyDescent="0.35">
      <c r="A145" s="321" t="s">
        <v>11</v>
      </c>
      <c r="B145" s="322"/>
      <c r="C145" s="322"/>
      <c r="D145" s="322"/>
      <c r="E145" s="322"/>
      <c r="F145" s="322"/>
      <c r="G145" s="322"/>
      <c r="H145" s="322"/>
      <c r="I145" s="322"/>
      <c r="J145" s="322"/>
      <c r="K145" s="322"/>
      <c r="L145" s="322"/>
      <c r="M145" s="322"/>
      <c r="N145" s="322"/>
      <c r="O145" s="322"/>
      <c r="P145" s="322"/>
      <c r="Q145" s="322"/>
      <c r="R145" s="323"/>
    </row>
    <row r="146" spans="1:18" ht="27" x14ac:dyDescent="0.3">
      <c r="A146" s="324" t="s">
        <v>0</v>
      </c>
      <c r="B146" s="326" t="s">
        <v>7</v>
      </c>
      <c r="C146" s="326"/>
      <c r="D146" s="326" t="s">
        <v>50</v>
      </c>
      <c r="E146" s="326"/>
      <c r="F146" s="326" t="s">
        <v>51</v>
      </c>
      <c r="G146" s="326"/>
      <c r="H146" s="326" t="s">
        <v>52</v>
      </c>
      <c r="I146" s="326"/>
      <c r="J146" s="326" t="s">
        <v>53</v>
      </c>
      <c r="K146" s="326"/>
      <c r="L146" s="326" t="s">
        <v>54</v>
      </c>
      <c r="M146" s="326"/>
      <c r="N146" s="326" t="s">
        <v>55</v>
      </c>
      <c r="O146" s="326"/>
      <c r="P146" s="326" t="s">
        <v>59</v>
      </c>
      <c r="Q146" s="326"/>
      <c r="R146" s="46" t="s">
        <v>126</v>
      </c>
    </row>
    <row r="147" spans="1:18" x14ac:dyDescent="0.3">
      <c r="A147" s="325"/>
      <c r="B147" s="46" t="s">
        <v>3</v>
      </c>
      <c r="C147" s="3" t="s">
        <v>4</v>
      </c>
      <c r="D147" s="46" t="s">
        <v>3</v>
      </c>
      <c r="E147" s="3" t="s">
        <v>4</v>
      </c>
      <c r="F147" s="46" t="s">
        <v>3</v>
      </c>
      <c r="G147" s="3" t="s">
        <v>4</v>
      </c>
      <c r="H147" s="46" t="s">
        <v>3</v>
      </c>
      <c r="I147" s="3" t="s">
        <v>4</v>
      </c>
      <c r="J147" s="46" t="s">
        <v>3</v>
      </c>
      <c r="K147" s="3" t="s">
        <v>4</v>
      </c>
      <c r="L147" s="46" t="s">
        <v>3</v>
      </c>
      <c r="M147" s="3" t="s">
        <v>4</v>
      </c>
      <c r="N147" s="46" t="s">
        <v>3</v>
      </c>
      <c r="O147" s="3" t="s">
        <v>4</v>
      </c>
      <c r="P147" s="46" t="s">
        <v>3</v>
      </c>
      <c r="Q147" s="3" t="s">
        <v>4</v>
      </c>
      <c r="R147" s="46" t="s">
        <v>3</v>
      </c>
    </row>
    <row r="148" spans="1:18" x14ac:dyDescent="0.3">
      <c r="A148" s="35" t="s">
        <v>113</v>
      </c>
      <c r="B148" s="44">
        <f>SUM(B149,B152)</f>
        <v>0</v>
      </c>
      <c r="C148" s="45">
        <f>IFERROR(B148/$B$42,0)</f>
        <v>0</v>
      </c>
      <c r="D148" s="44">
        <f>SUM(D149,D152)</f>
        <v>0</v>
      </c>
      <c r="E148" s="45">
        <f>IFERROR(D148/$B148,0)</f>
        <v>0</v>
      </c>
      <c r="F148" s="44">
        <f>SUM(F149,F152)</f>
        <v>0</v>
      </c>
      <c r="G148" s="45">
        <f>IFERROR(F148/$B148,0)</f>
        <v>0</v>
      </c>
      <c r="H148" s="44">
        <f>SUM(H149,H152)</f>
        <v>0</v>
      </c>
      <c r="I148" s="45">
        <f t="shared" ref="I148:I178" si="218">IFERROR(H148/$B148,0)</f>
        <v>0</v>
      </c>
      <c r="J148" s="44">
        <f>SUM(J149,J152)</f>
        <v>0</v>
      </c>
      <c r="K148" s="45">
        <f t="shared" ref="K148" si="219">IFERROR(J148/$B148,0)</f>
        <v>0</v>
      </c>
      <c r="L148" s="44">
        <f>SUM(L149,L152)</f>
        <v>0</v>
      </c>
      <c r="M148" s="45">
        <f t="shared" ref="M148:M178" si="220">IFERROR(L148/$B148,0)</f>
        <v>0</v>
      </c>
      <c r="N148" s="44">
        <f>SUM(N149,N152)</f>
        <v>0</v>
      </c>
      <c r="O148" s="45">
        <f t="shared" ref="O148:O178" si="221">IFERROR(N148/$B148,0)</f>
        <v>0</v>
      </c>
      <c r="P148" s="44">
        <f>SUM(P149,P152)</f>
        <v>0</v>
      </c>
      <c r="Q148" s="45">
        <f t="shared" ref="Q148" si="222">IFERROR(P148/$B148,0)</f>
        <v>0</v>
      </c>
      <c r="R148" s="44">
        <f t="shared" ref="R148:R149" si="223">B148-SUM(D148,F148,H148,J148,L148,N148,P148)</f>
        <v>0</v>
      </c>
    </row>
    <row r="149" spans="1:18" x14ac:dyDescent="0.3">
      <c r="A149" s="36" t="s">
        <v>114</v>
      </c>
      <c r="B149" s="44">
        <f>SUM(B150:B151)</f>
        <v>0</v>
      </c>
      <c r="C149" s="45">
        <f t="shared" ref="C149:C178" si="224">IFERROR(B149/$B$42,0)</f>
        <v>0</v>
      </c>
      <c r="D149" s="44">
        <f>SUM(D150:D151)</f>
        <v>0</v>
      </c>
      <c r="E149" s="45">
        <f t="shared" ref="E149:E178" si="225">IFERROR(D149/$B149,0)</f>
        <v>0</v>
      </c>
      <c r="F149" s="44">
        <f>SUM(F150:F151)</f>
        <v>0</v>
      </c>
      <c r="G149" s="45">
        <f t="shared" ref="G149:G178" si="226">IFERROR(F149/$B149,0)</f>
        <v>0</v>
      </c>
      <c r="H149" s="44">
        <f>SUM(H150:H151)</f>
        <v>0</v>
      </c>
      <c r="I149" s="45">
        <f t="shared" si="218"/>
        <v>0</v>
      </c>
      <c r="J149" s="44">
        <f>SUM(J150:J151)</f>
        <v>0</v>
      </c>
      <c r="K149" s="45">
        <f t="shared" ref="K149" si="227">IFERROR(J149/$B149,0)</f>
        <v>0</v>
      </c>
      <c r="L149" s="44">
        <f>SUM(L150:L151)</f>
        <v>0</v>
      </c>
      <c r="M149" s="45">
        <f t="shared" si="220"/>
        <v>0</v>
      </c>
      <c r="N149" s="44">
        <f>SUM(N150:N151)</f>
        <v>0</v>
      </c>
      <c r="O149" s="45">
        <f t="shared" si="221"/>
        <v>0</v>
      </c>
      <c r="P149" s="44">
        <f>SUM(P150:P151)</f>
        <v>0</v>
      </c>
      <c r="Q149" s="45">
        <f t="shared" ref="Q149" si="228">IFERROR(P149/$B149,0)</f>
        <v>0</v>
      </c>
      <c r="R149" s="44">
        <f t="shared" si="223"/>
        <v>0</v>
      </c>
    </row>
    <row r="150" spans="1:18" x14ac:dyDescent="0.3">
      <c r="A150" s="43" t="s">
        <v>248</v>
      </c>
      <c r="B150" s="47"/>
      <c r="C150" s="45">
        <f t="shared" si="224"/>
        <v>0</v>
      </c>
      <c r="D150" s="47"/>
      <c r="E150" s="45">
        <f t="shared" si="225"/>
        <v>0</v>
      </c>
      <c r="F150" s="47"/>
      <c r="G150" s="45">
        <f t="shared" si="226"/>
        <v>0</v>
      </c>
      <c r="H150" s="47"/>
      <c r="I150" s="45">
        <f t="shared" si="218"/>
        <v>0</v>
      </c>
      <c r="J150" s="47"/>
      <c r="K150" s="45">
        <f t="shared" ref="K150" si="229">IFERROR(J150/$B150,0)</f>
        <v>0</v>
      </c>
      <c r="L150" s="47"/>
      <c r="M150" s="45">
        <f t="shared" si="220"/>
        <v>0</v>
      </c>
      <c r="N150" s="47"/>
      <c r="O150" s="45">
        <f t="shared" si="221"/>
        <v>0</v>
      </c>
      <c r="P150" s="47"/>
      <c r="Q150" s="45">
        <f t="shared" ref="Q150" si="230">IFERROR(P150/$B150,0)</f>
        <v>0</v>
      </c>
      <c r="R150" s="44">
        <f>B150-SUM(D150,F150,H150,J150,L150,N150,P150)</f>
        <v>0</v>
      </c>
    </row>
    <row r="151" spans="1:18" x14ac:dyDescent="0.3">
      <c r="A151" s="43" t="s">
        <v>249</v>
      </c>
      <c r="B151" s="47"/>
      <c r="C151" s="45">
        <f t="shared" si="224"/>
        <v>0</v>
      </c>
      <c r="D151" s="47"/>
      <c r="E151" s="45">
        <f t="shared" si="225"/>
        <v>0</v>
      </c>
      <c r="F151" s="47"/>
      <c r="G151" s="45">
        <f t="shared" si="226"/>
        <v>0</v>
      </c>
      <c r="H151" s="47"/>
      <c r="I151" s="45">
        <f t="shared" si="218"/>
        <v>0</v>
      </c>
      <c r="J151" s="47"/>
      <c r="K151" s="45">
        <f t="shared" ref="K151" si="231">IFERROR(J151/$B151,0)</f>
        <v>0</v>
      </c>
      <c r="L151" s="47"/>
      <c r="M151" s="45">
        <f t="shared" si="220"/>
        <v>0</v>
      </c>
      <c r="N151" s="47"/>
      <c r="O151" s="45">
        <f t="shared" si="221"/>
        <v>0</v>
      </c>
      <c r="P151" s="47"/>
      <c r="Q151" s="45">
        <f t="shared" ref="Q151" si="232">IFERROR(P151/$B151,0)</f>
        <v>0</v>
      </c>
      <c r="R151" s="44">
        <f t="shared" ref="R151:R178" si="233">B151-SUM(D151,F151,H151,J151,L151,N151,P151)</f>
        <v>0</v>
      </c>
    </row>
    <row r="152" spans="1:18" x14ac:dyDescent="0.3">
      <c r="A152" s="36" t="s">
        <v>115</v>
      </c>
      <c r="B152" s="44">
        <f>SUM(B153:B155)</f>
        <v>0</v>
      </c>
      <c r="C152" s="45">
        <f t="shared" si="224"/>
        <v>0</v>
      </c>
      <c r="D152" s="44">
        <f>SUM(D153:D155)</f>
        <v>0</v>
      </c>
      <c r="E152" s="45">
        <f t="shared" si="225"/>
        <v>0</v>
      </c>
      <c r="F152" s="44">
        <f>SUM(F153:F155)</f>
        <v>0</v>
      </c>
      <c r="G152" s="45">
        <f t="shared" si="226"/>
        <v>0</v>
      </c>
      <c r="H152" s="44">
        <f>SUM(H153:H155)</f>
        <v>0</v>
      </c>
      <c r="I152" s="45">
        <f t="shared" si="218"/>
        <v>0</v>
      </c>
      <c r="J152" s="44">
        <f>SUM(J153:J155)</f>
        <v>0</v>
      </c>
      <c r="K152" s="45">
        <f t="shared" ref="K152" si="234">IFERROR(J152/$B152,0)</f>
        <v>0</v>
      </c>
      <c r="L152" s="44">
        <f>SUM(L153:L155)</f>
        <v>0</v>
      </c>
      <c r="M152" s="45">
        <f t="shared" si="220"/>
        <v>0</v>
      </c>
      <c r="N152" s="44">
        <f>SUM(N153:N155)</f>
        <v>0</v>
      </c>
      <c r="O152" s="45">
        <f t="shared" si="221"/>
        <v>0</v>
      </c>
      <c r="P152" s="44">
        <f>SUM(P153:P155)</f>
        <v>0</v>
      </c>
      <c r="Q152" s="45">
        <f t="shared" ref="Q152" si="235">IFERROR(P152/$B152,0)</f>
        <v>0</v>
      </c>
      <c r="R152" s="44">
        <f t="shared" si="233"/>
        <v>0</v>
      </c>
    </row>
    <row r="153" spans="1:18" x14ac:dyDescent="0.3">
      <c r="A153" s="37" t="s">
        <v>116</v>
      </c>
      <c r="B153" s="47"/>
      <c r="C153" s="45">
        <f t="shared" si="224"/>
        <v>0</v>
      </c>
      <c r="D153" s="47"/>
      <c r="E153" s="45">
        <f t="shared" si="225"/>
        <v>0</v>
      </c>
      <c r="F153" s="47"/>
      <c r="G153" s="45">
        <f t="shared" si="226"/>
        <v>0</v>
      </c>
      <c r="H153" s="47"/>
      <c r="I153" s="45">
        <f t="shared" si="218"/>
        <v>0</v>
      </c>
      <c r="J153" s="47"/>
      <c r="K153" s="45">
        <f t="shared" ref="K153" si="236">IFERROR(J153/$B153,0)</f>
        <v>0</v>
      </c>
      <c r="L153" s="47"/>
      <c r="M153" s="45">
        <f t="shared" si="220"/>
        <v>0</v>
      </c>
      <c r="N153" s="47"/>
      <c r="O153" s="45">
        <f t="shared" si="221"/>
        <v>0</v>
      </c>
      <c r="P153" s="47"/>
      <c r="Q153" s="45">
        <f t="shared" ref="Q153" si="237">IFERROR(P153/$B153,0)</f>
        <v>0</v>
      </c>
      <c r="R153" s="44">
        <f t="shared" si="233"/>
        <v>0</v>
      </c>
    </row>
    <row r="154" spans="1:18" x14ac:dyDescent="0.3">
      <c r="A154" s="37" t="s">
        <v>117</v>
      </c>
      <c r="B154" s="47"/>
      <c r="C154" s="45">
        <f t="shared" si="224"/>
        <v>0</v>
      </c>
      <c r="D154" s="47"/>
      <c r="E154" s="45">
        <f t="shared" si="225"/>
        <v>0</v>
      </c>
      <c r="F154" s="47"/>
      <c r="G154" s="45">
        <f t="shared" si="226"/>
        <v>0</v>
      </c>
      <c r="H154" s="47"/>
      <c r="I154" s="45">
        <f t="shared" si="218"/>
        <v>0</v>
      </c>
      <c r="J154" s="47"/>
      <c r="K154" s="45">
        <f t="shared" ref="K154" si="238">IFERROR(J154/$B154,0)</f>
        <v>0</v>
      </c>
      <c r="L154" s="47"/>
      <c r="M154" s="45">
        <f t="shared" si="220"/>
        <v>0</v>
      </c>
      <c r="N154" s="47"/>
      <c r="O154" s="45">
        <f t="shared" si="221"/>
        <v>0</v>
      </c>
      <c r="P154" s="47"/>
      <c r="Q154" s="45">
        <f t="shared" ref="Q154" si="239">IFERROR(P154/$B154,0)</f>
        <v>0</v>
      </c>
      <c r="R154" s="44">
        <f t="shared" si="233"/>
        <v>0</v>
      </c>
    </row>
    <row r="155" spans="1:18" x14ac:dyDescent="0.3">
      <c r="A155" s="37" t="s">
        <v>118</v>
      </c>
      <c r="B155" s="47"/>
      <c r="C155" s="45">
        <f t="shared" si="224"/>
        <v>0</v>
      </c>
      <c r="D155" s="47"/>
      <c r="E155" s="45">
        <f t="shared" si="225"/>
        <v>0</v>
      </c>
      <c r="F155" s="47"/>
      <c r="G155" s="45">
        <f t="shared" si="226"/>
        <v>0</v>
      </c>
      <c r="H155" s="47"/>
      <c r="I155" s="45">
        <f t="shared" si="218"/>
        <v>0</v>
      </c>
      <c r="J155" s="47"/>
      <c r="K155" s="45">
        <f t="shared" ref="K155" si="240">IFERROR(J155/$B155,0)</f>
        <v>0</v>
      </c>
      <c r="L155" s="47"/>
      <c r="M155" s="45">
        <f t="shared" si="220"/>
        <v>0</v>
      </c>
      <c r="N155" s="47"/>
      <c r="O155" s="45">
        <f t="shared" si="221"/>
        <v>0</v>
      </c>
      <c r="P155" s="47"/>
      <c r="Q155" s="45">
        <f t="shared" ref="Q155" si="241">IFERROR(P155/$B155,0)</f>
        <v>0</v>
      </c>
      <c r="R155" s="44">
        <f t="shared" si="233"/>
        <v>0</v>
      </c>
    </row>
    <row r="156" spans="1:18" x14ac:dyDescent="0.3">
      <c r="A156" s="35" t="s">
        <v>250</v>
      </c>
      <c r="B156" s="8">
        <f>SUM(B157,B164)</f>
        <v>0</v>
      </c>
      <c r="C156" s="45">
        <f t="shared" si="224"/>
        <v>0</v>
      </c>
      <c r="D156" s="8">
        <f>SUM(D157,D164)</f>
        <v>0</v>
      </c>
      <c r="E156" s="45">
        <f t="shared" si="225"/>
        <v>0</v>
      </c>
      <c r="F156" s="8">
        <f>SUM(F157,F164)</f>
        <v>0</v>
      </c>
      <c r="G156" s="45">
        <f t="shared" si="226"/>
        <v>0</v>
      </c>
      <c r="H156" s="8">
        <f>SUM(H157,H164)</f>
        <v>0</v>
      </c>
      <c r="I156" s="45">
        <f t="shared" si="218"/>
        <v>0</v>
      </c>
      <c r="J156" s="8">
        <f>SUM(J157,J164)</f>
        <v>0</v>
      </c>
      <c r="K156" s="45">
        <f t="shared" ref="K156" si="242">IFERROR(J156/$B156,0)</f>
        <v>0</v>
      </c>
      <c r="L156" s="8">
        <f>SUM(L157,L164)</f>
        <v>0</v>
      </c>
      <c r="M156" s="45">
        <f t="shared" si="220"/>
        <v>0</v>
      </c>
      <c r="N156" s="8">
        <f>SUM(N157,N164)</f>
        <v>0</v>
      </c>
      <c r="O156" s="45">
        <f t="shared" si="221"/>
        <v>0</v>
      </c>
      <c r="P156" s="8">
        <f>SUM(P157,P164)</f>
        <v>0</v>
      </c>
      <c r="Q156" s="45">
        <f t="shared" ref="Q156" si="243">IFERROR(P156/$B156,0)</f>
        <v>0</v>
      </c>
      <c r="R156" s="44">
        <f t="shared" si="233"/>
        <v>0</v>
      </c>
    </row>
    <row r="157" spans="1:18" x14ac:dyDescent="0.3">
      <c r="A157" s="38" t="s">
        <v>119</v>
      </c>
      <c r="B157" s="8">
        <f>SUM(B158:B163)</f>
        <v>0</v>
      </c>
      <c r="C157" s="45">
        <f t="shared" si="224"/>
        <v>0</v>
      </c>
      <c r="D157" s="8">
        <f>SUM(D158:D163)</f>
        <v>0</v>
      </c>
      <c r="E157" s="45">
        <f t="shared" si="225"/>
        <v>0</v>
      </c>
      <c r="F157" s="8">
        <f>SUM(F158:F163)</f>
        <v>0</v>
      </c>
      <c r="G157" s="45">
        <f t="shared" si="226"/>
        <v>0</v>
      </c>
      <c r="H157" s="8">
        <f>SUM(H158:H163)</f>
        <v>0</v>
      </c>
      <c r="I157" s="45">
        <f t="shared" si="218"/>
        <v>0</v>
      </c>
      <c r="J157" s="8">
        <f>SUM(J158:J163)</f>
        <v>0</v>
      </c>
      <c r="K157" s="45">
        <f t="shared" ref="K157" si="244">IFERROR(J157/$B157,0)</f>
        <v>0</v>
      </c>
      <c r="L157" s="8">
        <f>SUM(L158:L163)</f>
        <v>0</v>
      </c>
      <c r="M157" s="45">
        <f t="shared" si="220"/>
        <v>0</v>
      </c>
      <c r="N157" s="8">
        <f>SUM(N158:N163)</f>
        <v>0</v>
      </c>
      <c r="O157" s="45">
        <f t="shared" si="221"/>
        <v>0</v>
      </c>
      <c r="P157" s="8">
        <f>SUM(P158:P163)</f>
        <v>0</v>
      </c>
      <c r="Q157" s="45">
        <f t="shared" ref="Q157" si="245">IFERROR(P157/$B157,0)</f>
        <v>0</v>
      </c>
      <c r="R157" s="44">
        <f t="shared" si="233"/>
        <v>0</v>
      </c>
    </row>
    <row r="158" spans="1:18" ht="27" x14ac:dyDescent="0.3">
      <c r="A158" s="37" t="s">
        <v>251</v>
      </c>
      <c r="B158" s="47"/>
      <c r="C158" s="45">
        <f t="shared" si="224"/>
        <v>0</v>
      </c>
      <c r="D158" s="47"/>
      <c r="E158" s="45">
        <f t="shared" si="225"/>
        <v>0</v>
      </c>
      <c r="F158" s="47"/>
      <c r="G158" s="45">
        <f t="shared" si="226"/>
        <v>0</v>
      </c>
      <c r="H158" s="47"/>
      <c r="I158" s="45">
        <f t="shared" si="218"/>
        <v>0</v>
      </c>
      <c r="J158" s="47"/>
      <c r="K158" s="45">
        <f t="shared" ref="K158" si="246">IFERROR(J158/$B158,0)</f>
        <v>0</v>
      </c>
      <c r="L158" s="47"/>
      <c r="M158" s="45">
        <f t="shared" si="220"/>
        <v>0</v>
      </c>
      <c r="N158" s="47"/>
      <c r="O158" s="45">
        <f t="shared" si="221"/>
        <v>0</v>
      </c>
      <c r="P158" s="47"/>
      <c r="Q158" s="45">
        <f t="shared" ref="Q158" si="247">IFERROR(P158/$B158,0)</f>
        <v>0</v>
      </c>
      <c r="R158" s="44">
        <f t="shared" si="233"/>
        <v>0</v>
      </c>
    </row>
    <row r="159" spans="1:18" x14ac:dyDescent="0.3">
      <c r="A159" s="37" t="s">
        <v>123</v>
      </c>
      <c r="B159" s="47"/>
      <c r="C159" s="45">
        <f t="shared" si="224"/>
        <v>0</v>
      </c>
      <c r="D159" s="47"/>
      <c r="E159" s="45">
        <f t="shared" si="225"/>
        <v>0</v>
      </c>
      <c r="F159" s="47"/>
      <c r="G159" s="45">
        <f t="shared" si="226"/>
        <v>0</v>
      </c>
      <c r="H159" s="47"/>
      <c r="I159" s="45">
        <f t="shared" si="218"/>
        <v>0</v>
      </c>
      <c r="J159" s="47"/>
      <c r="K159" s="45">
        <f t="shared" ref="K159" si="248">IFERROR(J159/$B159,0)</f>
        <v>0</v>
      </c>
      <c r="L159" s="47"/>
      <c r="M159" s="45">
        <f t="shared" si="220"/>
        <v>0</v>
      </c>
      <c r="N159" s="47"/>
      <c r="O159" s="45">
        <f t="shared" si="221"/>
        <v>0</v>
      </c>
      <c r="P159" s="47"/>
      <c r="Q159" s="45">
        <f t="shared" ref="Q159" si="249">IFERROR(P159/$B159,0)</f>
        <v>0</v>
      </c>
      <c r="R159" s="44">
        <f t="shared" si="233"/>
        <v>0</v>
      </c>
    </row>
    <row r="160" spans="1:18" x14ac:dyDescent="0.3">
      <c r="A160" s="37" t="s">
        <v>252</v>
      </c>
      <c r="B160" s="47"/>
      <c r="C160" s="45">
        <f t="shared" si="224"/>
        <v>0</v>
      </c>
      <c r="D160" s="47"/>
      <c r="E160" s="45">
        <f t="shared" si="225"/>
        <v>0</v>
      </c>
      <c r="F160" s="47"/>
      <c r="G160" s="45">
        <f t="shared" si="226"/>
        <v>0</v>
      </c>
      <c r="H160" s="47"/>
      <c r="I160" s="45">
        <f t="shared" si="218"/>
        <v>0</v>
      </c>
      <c r="J160" s="47"/>
      <c r="K160" s="45">
        <f t="shared" ref="K160" si="250">IFERROR(J160/$B160,0)</f>
        <v>0</v>
      </c>
      <c r="L160" s="47"/>
      <c r="M160" s="45">
        <f t="shared" si="220"/>
        <v>0</v>
      </c>
      <c r="N160" s="47"/>
      <c r="O160" s="45">
        <f t="shared" si="221"/>
        <v>0</v>
      </c>
      <c r="P160" s="47"/>
      <c r="Q160" s="45">
        <f t="shared" ref="Q160" si="251">IFERROR(P160/$B160,0)</f>
        <v>0</v>
      </c>
      <c r="R160" s="44">
        <f t="shared" si="233"/>
        <v>0</v>
      </c>
    </row>
    <row r="161" spans="1:18" ht="27" x14ac:dyDescent="0.3">
      <c r="A161" s="37" t="s">
        <v>253</v>
      </c>
      <c r="B161" s="47"/>
      <c r="C161" s="45">
        <f t="shared" si="224"/>
        <v>0</v>
      </c>
      <c r="D161" s="47"/>
      <c r="E161" s="45">
        <f t="shared" si="225"/>
        <v>0</v>
      </c>
      <c r="F161" s="47"/>
      <c r="G161" s="45">
        <f t="shared" si="226"/>
        <v>0</v>
      </c>
      <c r="H161" s="47"/>
      <c r="I161" s="45">
        <f t="shared" si="218"/>
        <v>0</v>
      </c>
      <c r="J161" s="47"/>
      <c r="K161" s="45">
        <f t="shared" ref="K161" si="252">IFERROR(J161/$B161,0)</f>
        <v>0</v>
      </c>
      <c r="L161" s="47"/>
      <c r="M161" s="45">
        <f t="shared" si="220"/>
        <v>0</v>
      </c>
      <c r="N161" s="47"/>
      <c r="O161" s="45">
        <f t="shared" si="221"/>
        <v>0</v>
      </c>
      <c r="P161" s="47"/>
      <c r="Q161" s="45">
        <f t="shared" ref="Q161" si="253">IFERROR(P161/$B161,0)</f>
        <v>0</v>
      </c>
      <c r="R161" s="44">
        <f t="shared" si="233"/>
        <v>0</v>
      </c>
    </row>
    <row r="162" spans="1:18" x14ac:dyDescent="0.3">
      <c r="A162" s="37" t="s">
        <v>254</v>
      </c>
      <c r="B162" s="47"/>
      <c r="C162" s="45">
        <f t="shared" si="224"/>
        <v>0</v>
      </c>
      <c r="D162" s="47"/>
      <c r="E162" s="45">
        <f t="shared" si="225"/>
        <v>0</v>
      </c>
      <c r="F162" s="47"/>
      <c r="G162" s="45">
        <f t="shared" si="226"/>
        <v>0</v>
      </c>
      <c r="H162" s="47"/>
      <c r="I162" s="45">
        <f t="shared" si="218"/>
        <v>0</v>
      </c>
      <c r="J162" s="47"/>
      <c r="K162" s="45">
        <f t="shared" ref="K162" si="254">IFERROR(J162/$B162,0)</f>
        <v>0</v>
      </c>
      <c r="L162" s="47"/>
      <c r="M162" s="45">
        <f t="shared" si="220"/>
        <v>0</v>
      </c>
      <c r="N162" s="47"/>
      <c r="O162" s="45">
        <f t="shared" si="221"/>
        <v>0</v>
      </c>
      <c r="P162" s="47"/>
      <c r="Q162" s="45">
        <f t="shared" ref="Q162" si="255">IFERROR(P162/$B162,0)</f>
        <v>0</v>
      </c>
      <c r="R162" s="44">
        <f t="shared" si="233"/>
        <v>0</v>
      </c>
    </row>
    <row r="163" spans="1:18" x14ac:dyDescent="0.3">
      <c r="A163" s="37" t="s">
        <v>124</v>
      </c>
      <c r="B163" s="47"/>
      <c r="C163" s="45">
        <f t="shared" si="224"/>
        <v>0</v>
      </c>
      <c r="D163" s="47"/>
      <c r="E163" s="45">
        <f t="shared" si="225"/>
        <v>0</v>
      </c>
      <c r="F163" s="47"/>
      <c r="G163" s="45">
        <f t="shared" si="226"/>
        <v>0</v>
      </c>
      <c r="H163" s="47"/>
      <c r="I163" s="45">
        <f t="shared" si="218"/>
        <v>0</v>
      </c>
      <c r="J163" s="47"/>
      <c r="K163" s="45">
        <f t="shared" ref="K163" si="256">IFERROR(J163/$B163,0)</f>
        <v>0</v>
      </c>
      <c r="L163" s="47"/>
      <c r="M163" s="45">
        <f t="shared" si="220"/>
        <v>0</v>
      </c>
      <c r="N163" s="47"/>
      <c r="O163" s="45">
        <f t="shared" si="221"/>
        <v>0</v>
      </c>
      <c r="P163" s="47"/>
      <c r="Q163" s="45">
        <f t="shared" ref="Q163" si="257">IFERROR(P163/$B163,0)</f>
        <v>0</v>
      </c>
      <c r="R163" s="44">
        <f t="shared" si="233"/>
        <v>0</v>
      </c>
    </row>
    <row r="164" spans="1:18" x14ac:dyDescent="0.3">
      <c r="A164" s="39" t="s">
        <v>120</v>
      </c>
      <c r="B164" s="8">
        <f>SUM(B165:B170)</f>
        <v>0</v>
      </c>
      <c r="C164" s="45">
        <f t="shared" si="224"/>
        <v>0</v>
      </c>
      <c r="D164" s="8">
        <f>SUM(D165:D170)</f>
        <v>0</v>
      </c>
      <c r="E164" s="45">
        <f t="shared" si="225"/>
        <v>0</v>
      </c>
      <c r="F164" s="8">
        <f>SUM(F165:F170)</f>
        <v>0</v>
      </c>
      <c r="G164" s="45">
        <f t="shared" si="226"/>
        <v>0</v>
      </c>
      <c r="H164" s="8">
        <f>SUM(H165:H170)</f>
        <v>0</v>
      </c>
      <c r="I164" s="45">
        <f t="shared" si="218"/>
        <v>0</v>
      </c>
      <c r="J164" s="8">
        <f>SUM(J165:J170)</f>
        <v>0</v>
      </c>
      <c r="K164" s="45">
        <f t="shared" ref="K164" si="258">IFERROR(J164/$B164,0)</f>
        <v>0</v>
      </c>
      <c r="L164" s="8">
        <f>SUM(L165:L170)</f>
        <v>0</v>
      </c>
      <c r="M164" s="45">
        <f t="shared" si="220"/>
        <v>0</v>
      </c>
      <c r="N164" s="8">
        <f>SUM(N165:N170)</f>
        <v>0</v>
      </c>
      <c r="O164" s="45">
        <f t="shared" si="221"/>
        <v>0</v>
      </c>
      <c r="P164" s="8">
        <f>SUM(P165:P170)</f>
        <v>0</v>
      </c>
      <c r="Q164" s="45">
        <f t="shared" ref="Q164" si="259">IFERROR(P164/$B164,0)</f>
        <v>0</v>
      </c>
      <c r="R164" s="44">
        <f t="shared" si="233"/>
        <v>0</v>
      </c>
    </row>
    <row r="165" spans="1:18" ht="27" x14ac:dyDescent="0.3">
      <c r="A165" s="37" t="s">
        <v>255</v>
      </c>
      <c r="B165" s="47"/>
      <c r="C165" s="45">
        <f t="shared" si="224"/>
        <v>0</v>
      </c>
      <c r="D165" s="47"/>
      <c r="E165" s="45">
        <f t="shared" si="225"/>
        <v>0</v>
      </c>
      <c r="F165" s="47"/>
      <c r="G165" s="45">
        <f t="shared" si="226"/>
        <v>0</v>
      </c>
      <c r="H165" s="47"/>
      <c r="I165" s="45">
        <f t="shared" si="218"/>
        <v>0</v>
      </c>
      <c r="J165" s="47"/>
      <c r="K165" s="45">
        <f t="shared" ref="K165" si="260">IFERROR(J165/$B165,0)</f>
        <v>0</v>
      </c>
      <c r="L165" s="47"/>
      <c r="M165" s="45">
        <f t="shared" si="220"/>
        <v>0</v>
      </c>
      <c r="N165" s="47"/>
      <c r="O165" s="45">
        <f t="shared" si="221"/>
        <v>0</v>
      </c>
      <c r="P165" s="47"/>
      <c r="Q165" s="45">
        <f t="shared" ref="Q165" si="261">IFERROR(P165/$B165,0)</f>
        <v>0</v>
      </c>
      <c r="R165" s="44">
        <f t="shared" si="233"/>
        <v>0</v>
      </c>
    </row>
    <row r="166" spans="1:18" ht="27" x14ac:dyDescent="0.3">
      <c r="A166" s="37" t="s">
        <v>256</v>
      </c>
      <c r="B166" s="47"/>
      <c r="C166" s="45">
        <f t="shared" si="224"/>
        <v>0</v>
      </c>
      <c r="D166" s="47"/>
      <c r="E166" s="45">
        <f t="shared" si="225"/>
        <v>0</v>
      </c>
      <c r="F166" s="47"/>
      <c r="G166" s="45">
        <f t="shared" si="226"/>
        <v>0</v>
      </c>
      <c r="H166" s="47"/>
      <c r="I166" s="45">
        <f t="shared" si="218"/>
        <v>0</v>
      </c>
      <c r="J166" s="47"/>
      <c r="K166" s="45">
        <f t="shared" ref="K166" si="262">IFERROR(J166/$B166,0)</f>
        <v>0</v>
      </c>
      <c r="L166" s="47"/>
      <c r="M166" s="45">
        <f t="shared" si="220"/>
        <v>0</v>
      </c>
      <c r="N166" s="47"/>
      <c r="O166" s="45">
        <f t="shared" si="221"/>
        <v>0</v>
      </c>
      <c r="P166" s="47"/>
      <c r="Q166" s="45">
        <f t="shared" ref="Q166" si="263">IFERROR(P166/$B166,0)</f>
        <v>0</v>
      </c>
      <c r="R166" s="44">
        <f t="shared" si="233"/>
        <v>0</v>
      </c>
    </row>
    <row r="167" spans="1:18" ht="40.5" x14ac:dyDescent="0.3">
      <c r="A167" s="37" t="s">
        <v>125</v>
      </c>
      <c r="B167" s="47"/>
      <c r="C167" s="45">
        <f t="shared" si="224"/>
        <v>0</v>
      </c>
      <c r="D167" s="47"/>
      <c r="E167" s="45">
        <f t="shared" si="225"/>
        <v>0</v>
      </c>
      <c r="F167" s="47"/>
      <c r="G167" s="45">
        <f t="shared" si="226"/>
        <v>0</v>
      </c>
      <c r="H167" s="47"/>
      <c r="I167" s="45">
        <f t="shared" si="218"/>
        <v>0</v>
      </c>
      <c r="J167" s="47"/>
      <c r="K167" s="45">
        <f t="shared" ref="K167" si="264">IFERROR(J167/$B167,0)</f>
        <v>0</v>
      </c>
      <c r="L167" s="47"/>
      <c r="M167" s="45">
        <f t="shared" si="220"/>
        <v>0</v>
      </c>
      <c r="N167" s="47"/>
      <c r="O167" s="45">
        <f t="shared" si="221"/>
        <v>0</v>
      </c>
      <c r="P167" s="47"/>
      <c r="Q167" s="45">
        <f t="shared" ref="Q167" si="265">IFERROR(P167/$B167,0)</f>
        <v>0</v>
      </c>
      <c r="R167" s="44">
        <f t="shared" si="233"/>
        <v>0</v>
      </c>
    </row>
    <row r="168" spans="1:18" ht="27" x14ac:dyDescent="0.3">
      <c r="A168" s="37" t="s">
        <v>257</v>
      </c>
      <c r="B168" s="47"/>
      <c r="C168" s="45">
        <f t="shared" si="224"/>
        <v>0</v>
      </c>
      <c r="D168" s="47"/>
      <c r="E168" s="45">
        <f t="shared" si="225"/>
        <v>0</v>
      </c>
      <c r="F168" s="47"/>
      <c r="G168" s="45">
        <f t="shared" si="226"/>
        <v>0</v>
      </c>
      <c r="H168" s="47"/>
      <c r="I168" s="45">
        <f t="shared" si="218"/>
        <v>0</v>
      </c>
      <c r="J168" s="47"/>
      <c r="K168" s="45">
        <f t="shared" ref="K168" si="266">IFERROR(J168/$B168,0)</f>
        <v>0</v>
      </c>
      <c r="L168" s="47"/>
      <c r="M168" s="45">
        <f t="shared" si="220"/>
        <v>0</v>
      </c>
      <c r="N168" s="47"/>
      <c r="O168" s="45">
        <f t="shared" si="221"/>
        <v>0</v>
      </c>
      <c r="P168" s="47"/>
      <c r="Q168" s="45">
        <f t="shared" ref="Q168" si="267">IFERROR(P168/$B168,0)</f>
        <v>0</v>
      </c>
      <c r="R168" s="44">
        <f t="shared" si="233"/>
        <v>0</v>
      </c>
    </row>
    <row r="169" spans="1:18" x14ac:dyDescent="0.3">
      <c r="A169" s="37" t="s">
        <v>258</v>
      </c>
      <c r="B169" s="47"/>
      <c r="C169" s="45">
        <f t="shared" si="224"/>
        <v>0</v>
      </c>
      <c r="D169" s="47"/>
      <c r="E169" s="45">
        <f t="shared" si="225"/>
        <v>0</v>
      </c>
      <c r="F169" s="47"/>
      <c r="G169" s="45">
        <f t="shared" si="226"/>
        <v>0</v>
      </c>
      <c r="H169" s="47"/>
      <c r="I169" s="45">
        <f t="shared" si="218"/>
        <v>0</v>
      </c>
      <c r="J169" s="47"/>
      <c r="K169" s="45">
        <f t="shared" ref="K169" si="268">IFERROR(J169/$B169,0)</f>
        <v>0</v>
      </c>
      <c r="L169" s="47"/>
      <c r="M169" s="45">
        <f t="shared" si="220"/>
        <v>0</v>
      </c>
      <c r="N169" s="47"/>
      <c r="O169" s="45">
        <f t="shared" si="221"/>
        <v>0</v>
      </c>
      <c r="P169" s="47"/>
      <c r="Q169" s="45">
        <f t="shared" ref="Q169" si="269">IFERROR(P169/$B169,0)</f>
        <v>0</v>
      </c>
      <c r="R169" s="44">
        <f t="shared" si="233"/>
        <v>0</v>
      </c>
    </row>
    <row r="170" spans="1:18" ht="27" x14ac:dyDescent="0.3">
      <c r="A170" s="37" t="s">
        <v>251</v>
      </c>
      <c r="B170" s="47"/>
      <c r="C170" s="45">
        <f t="shared" si="224"/>
        <v>0</v>
      </c>
      <c r="D170" s="47"/>
      <c r="E170" s="45">
        <f t="shared" si="225"/>
        <v>0</v>
      </c>
      <c r="F170" s="47"/>
      <c r="G170" s="45">
        <f t="shared" si="226"/>
        <v>0</v>
      </c>
      <c r="H170" s="47"/>
      <c r="I170" s="45">
        <f t="shared" si="218"/>
        <v>0</v>
      </c>
      <c r="J170" s="47"/>
      <c r="K170" s="45">
        <f t="shared" ref="K170" si="270">IFERROR(J170/$B170,0)</f>
        <v>0</v>
      </c>
      <c r="L170" s="47"/>
      <c r="M170" s="45">
        <f t="shared" si="220"/>
        <v>0</v>
      </c>
      <c r="N170" s="47"/>
      <c r="O170" s="45">
        <f t="shared" si="221"/>
        <v>0</v>
      </c>
      <c r="P170" s="47"/>
      <c r="Q170" s="45">
        <f t="shared" ref="Q170" si="271">IFERROR(P170/$B170,0)</f>
        <v>0</v>
      </c>
      <c r="R170" s="44">
        <f t="shared" si="233"/>
        <v>0</v>
      </c>
    </row>
    <row r="171" spans="1:18" x14ac:dyDescent="0.3">
      <c r="A171" s="40" t="s">
        <v>259</v>
      </c>
      <c r="B171" s="8">
        <f>SUM(B172:B173)</f>
        <v>0</v>
      </c>
      <c r="C171" s="45">
        <f t="shared" si="224"/>
        <v>0</v>
      </c>
      <c r="D171" s="8">
        <f>SUM(D172:D173)</f>
        <v>0</v>
      </c>
      <c r="E171" s="45">
        <f t="shared" si="225"/>
        <v>0</v>
      </c>
      <c r="F171" s="8">
        <f>SUM(F172:F173)</f>
        <v>0</v>
      </c>
      <c r="G171" s="45">
        <f t="shared" si="226"/>
        <v>0</v>
      </c>
      <c r="H171" s="8">
        <f>SUM(H172:H173)</f>
        <v>0</v>
      </c>
      <c r="I171" s="45">
        <f t="shared" si="218"/>
        <v>0</v>
      </c>
      <c r="J171" s="8">
        <f>SUM(J172:J173)</f>
        <v>0</v>
      </c>
      <c r="K171" s="45">
        <f t="shared" ref="K171" si="272">IFERROR(J171/$B171,0)</f>
        <v>0</v>
      </c>
      <c r="L171" s="8">
        <f>SUM(L172:L173)</f>
        <v>0</v>
      </c>
      <c r="M171" s="45">
        <f t="shared" si="220"/>
        <v>0</v>
      </c>
      <c r="N171" s="8">
        <f>SUM(N172:N173)</f>
        <v>0</v>
      </c>
      <c r="O171" s="45">
        <f t="shared" si="221"/>
        <v>0</v>
      </c>
      <c r="P171" s="8">
        <f>SUM(P172:P173)</f>
        <v>0</v>
      </c>
      <c r="Q171" s="45">
        <f t="shared" ref="Q171" si="273">IFERROR(P171/$B171,0)</f>
        <v>0</v>
      </c>
      <c r="R171" s="44">
        <f t="shared" si="233"/>
        <v>0</v>
      </c>
    </row>
    <row r="172" spans="1:18" x14ac:dyDescent="0.3">
      <c r="A172" s="41" t="s">
        <v>121</v>
      </c>
      <c r="B172" s="47"/>
      <c r="C172" s="45">
        <f t="shared" si="224"/>
        <v>0</v>
      </c>
      <c r="D172" s="47"/>
      <c r="E172" s="45">
        <f t="shared" si="225"/>
        <v>0</v>
      </c>
      <c r="F172" s="47"/>
      <c r="G172" s="45">
        <f t="shared" si="226"/>
        <v>0</v>
      </c>
      <c r="H172" s="47"/>
      <c r="I172" s="45">
        <f t="shared" si="218"/>
        <v>0</v>
      </c>
      <c r="J172" s="47"/>
      <c r="K172" s="45">
        <f t="shared" ref="K172" si="274">IFERROR(J172/$B172,0)</f>
        <v>0</v>
      </c>
      <c r="L172" s="47"/>
      <c r="M172" s="45">
        <f t="shared" si="220"/>
        <v>0</v>
      </c>
      <c r="N172" s="47"/>
      <c r="O172" s="45">
        <f t="shared" si="221"/>
        <v>0</v>
      </c>
      <c r="P172" s="47"/>
      <c r="Q172" s="45">
        <f t="shared" ref="Q172" si="275">IFERROR(P172/$B172,0)</f>
        <v>0</v>
      </c>
      <c r="R172" s="44">
        <f t="shared" si="233"/>
        <v>0</v>
      </c>
    </row>
    <row r="173" spans="1:18" x14ac:dyDescent="0.3">
      <c r="A173" s="41" t="s">
        <v>122</v>
      </c>
      <c r="B173" s="47"/>
      <c r="C173" s="45">
        <f t="shared" si="224"/>
        <v>0</v>
      </c>
      <c r="D173" s="47"/>
      <c r="E173" s="45">
        <f t="shared" si="225"/>
        <v>0</v>
      </c>
      <c r="F173" s="47"/>
      <c r="G173" s="45">
        <f t="shared" si="226"/>
        <v>0</v>
      </c>
      <c r="H173" s="47"/>
      <c r="I173" s="45">
        <f t="shared" si="218"/>
        <v>0</v>
      </c>
      <c r="J173" s="47"/>
      <c r="K173" s="45">
        <f t="shared" ref="K173" si="276">IFERROR(J173/$B173,0)</f>
        <v>0</v>
      </c>
      <c r="L173" s="47"/>
      <c r="M173" s="45">
        <f t="shared" si="220"/>
        <v>0</v>
      </c>
      <c r="N173" s="47"/>
      <c r="O173" s="45">
        <f t="shared" si="221"/>
        <v>0</v>
      </c>
      <c r="P173" s="47"/>
      <c r="Q173" s="45">
        <f t="shared" ref="Q173" si="277">IFERROR(P173/$B173,0)</f>
        <v>0</v>
      </c>
      <c r="R173" s="44">
        <f t="shared" si="233"/>
        <v>0</v>
      </c>
    </row>
    <row r="174" spans="1:18" x14ac:dyDescent="0.3">
      <c r="A174" s="40" t="s">
        <v>1</v>
      </c>
      <c r="B174" s="8">
        <f>SUM(B175:B176)</f>
        <v>0</v>
      </c>
      <c r="C174" s="45">
        <f t="shared" si="224"/>
        <v>0</v>
      </c>
      <c r="D174" s="8">
        <f>SUM(D175:D176)</f>
        <v>0</v>
      </c>
      <c r="E174" s="45">
        <f t="shared" si="225"/>
        <v>0</v>
      </c>
      <c r="F174" s="8">
        <f>SUM(F175:F176)</f>
        <v>0</v>
      </c>
      <c r="G174" s="45">
        <f t="shared" si="226"/>
        <v>0</v>
      </c>
      <c r="H174" s="8">
        <f>SUM(H175:H176)</f>
        <v>0</v>
      </c>
      <c r="I174" s="45">
        <f t="shared" si="218"/>
        <v>0</v>
      </c>
      <c r="J174" s="8">
        <f>SUM(J175:J176)</f>
        <v>0</v>
      </c>
      <c r="K174" s="45">
        <f t="shared" ref="K174" si="278">IFERROR(J174/$B174,0)</f>
        <v>0</v>
      </c>
      <c r="L174" s="8">
        <f>SUM(L175:L176)</f>
        <v>0</v>
      </c>
      <c r="M174" s="45">
        <f t="shared" si="220"/>
        <v>0</v>
      </c>
      <c r="N174" s="8">
        <f>SUM(N175:N176)</f>
        <v>0</v>
      </c>
      <c r="O174" s="45">
        <f t="shared" si="221"/>
        <v>0</v>
      </c>
      <c r="P174" s="8">
        <f>SUM(P175:P176)</f>
        <v>0</v>
      </c>
      <c r="Q174" s="45">
        <f t="shared" ref="Q174" si="279">IFERROR(P174/$B174,0)</f>
        <v>0</v>
      </c>
      <c r="R174" s="44">
        <f t="shared" si="233"/>
        <v>0</v>
      </c>
    </row>
    <row r="175" spans="1:18" x14ac:dyDescent="0.3">
      <c r="A175" s="38" t="s">
        <v>119</v>
      </c>
      <c r="B175" s="47"/>
      <c r="C175" s="45">
        <f t="shared" si="224"/>
        <v>0</v>
      </c>
      <c r="D175" s="47"/>
      <c r="E175" s="45">
        <f t="shared" si="225"/>
        <v>0</v>
      </c>
      <c r="F175" s="47"/>
      <c r="G175" s="45">
        <f t="shared" si="226"/>
        <v>0</v>
      </c>
      <c r="H175" s="47"/>
      <c r="I175" s="45">
        <f t="shared" si="218"/>
        <v>0</v>
      </c>
      <c r="J175" s="47"/>
      <c r="K175" s="45">
        <f t="shared" ref="K175" si="280">IFERROR(J175/$B175,0)</f>
        <v>0</v>
      </c>
      <c r="L175" s="47"/>
      <c r="M175" s="45">
        <f t="shared" si="220"/>
        <v>0</v>
      </c>
      <c r="N175" s="47"/>
      <c r="O175" s="45">
        <f t="shared" si="221"/>
        <v>0</v>
      </c>
      <c r="P175" s="47"/>
      <c r="Q175" s="45">
        <f t="shared" ref="Q175" si="281">IFERROR(P175/$B175,0)</f>
        <v>0</v>
      </c>
      <c r="R175" s="44">
        <f t="shared" si="233"/>
        <v>0</v>
      </c>
    </row>
    <row r="176" spans="1:18" x14ac:dyDescent="0.3">
      <c r="A176" s="39" t="s">
        <v>120</v>
      </c>
      <c r="B176" s="47"/>
      <c r="C176" s="45">
        <f t="shared" si="224"/>
        <v>0</v>
      </c>
      <c r="D176" s="47"/>
      <c r="E176" s="45">
        <f t="shared" si="225"/>
        <v>0</v>
      </c>
      <c r="F176" s="47"/>
      <c r="G176" s="45">
        <f t="shared" si="226"/>
        <v>0</v>
      </c>
      <c r="H176" s="47"/>
      <c r="I176" s="45">
        <f t="shared" si="218"/>
        <v>0</v>
      </c>
      <c r="J176" s="47"/>
      <c r="K176" s="45">
        <f t="shared" ref="K176" si="282">IFERROR(J176/$B176,0)</f>
        <v>0</v>
      </c>
      <c r="L176" s="47"/>
      <c r="M176" s="45">
        <f t="shared" si="220"/>
        <v>0</v>
      </c>
      <c r="N176" s="47"/>
      <c r="O176" s="45">
        <f t="shared" si="221"/>
        <v>0</v>
      </c>
      <c r="P176" s="47"/>
      <c r="Q176" s="45">
        <f t="shared" ref="Q176" si="283">IFERROR(P176/$B176,0)</f>
        <v>0</v>
      </c>
      <c r="R176" s="44">
        <f t="shared" si="233"/>
        <v>0</v>
      </c>
    </row>
    <row r="177" spans="1:18" x14ac:dyDescent="0.3">
      <c r="A177" s="40" t="s">
        <v>260</v>
      </c>
      <c r="B177" s="47"/>
      <c r="C177" s="45">
        <f t="shared" si="224"/>
        <v>0</v>
      </c>
      <c r="D177" s="47"/>
      <c r="E177" s="45">
        <f t="shared" si="225"/>
        <v>0</v>
      </c>
      <c r="F177" s="47"/>
      <c r="G177" s="45">
        <f t="shared" si="226"/>
        <v>0</v>
      </c>
      <c r="H177" s="47"/>
      <c r="I177" s="45">
        <f t="shared" si="218"/>
        <v>0</v>
      </c>
      <c r="J177" s="47"/>
      <c r="K177" s="45">
        <f t="shared" ref="K177" si="284">IFERROR(J177/$B177,0)</f>
        <v>0</v>
      </c>
      <c r="L177" s="47"/>
      <c r="M177" s="45">
        <f t="shared" si="220"/>
        <v>0</v>
      </c>
      <c r="N177" s="47"/>
      <c r="O177" s="45">
        <f t="shared" si="221"/>
        <v>0</v>
      </c>
      <c r="P177" s="47"/>
      <c r="Q177" s="45">
        <f t="shared" ref="Q177" si="285">IFERROR(P177/$B177,0)</f>
        <v>0</v>
      </c>
      <c r="R177" s="44">
        <f t="shared" si="233"/>
        <v>0</v>
      </c>
    </row>
    <row r="178" spans="1:18" x14ac:dyDescent="0.3">
      <c r="A178" s="42" t="s">
        <v>7</v>
      </c>
      <c r="B178" s="8">
        <f>SUM(B148,B156,B171,B174,B177)</f>
        <v>0</v>
      </c>
      <c r="C178" s="45">
        <f t="shared" si="224"/>
        <v>0</v>
      </c>
      <c r="D178" s="8">
        <f>SUM(D148,D156,D171,D174,D177)</f>
        <v>0</v>
      </c>
      <c r="E178" s="45">
        <f t="shared" si="225"/>
        <v>0</v>
      </c>
      <c r="F178" s="8">
        <f>SUM(F148,F156,F171,F174,F177)</f>
        <v>0</v>
      </c>
      <c r="G178" s="45">
        <f t="shared" si="226"/>
        <v>0</v>
      </c>
      <c r="H178" s="8">
        <f>SUM(H148,H156,H171,H174,H177)</f>
        <v>0</v>
      </c>
      <c r="I178" s="45">
        <f t="shared" si="218"/>
        <v>0</v>
      </c>
      <c r="J178" s="8">
        <f>SUM(J148,J156,J171,J174,J177)</f>
        <v>0</v>
      </c>
      <c r="K178" s="45">
        <f t="shared" ref="K178" si="286">IFERROR(J178/$B178,0)</f>
        <v>0</v>
      </c>
      <c r="L178" s="8">
        <f>SUM(L148,L156,L171,L174,L177)</f>
        <v>0</v>
      </c>
      <c r="M178" s="45">
        <f t="shared" si="220"/>
        <v>0</v>
      </c>
      <c r="N178" s="8">
        <f>SUM(N148,N156,N171,N174,N177)</f>
        <v>0</v>
      </c>
      <c r="O178" s="45">
        <f t="shared" si="221"/>
        <v>0</v>
      </c>
      <c r="P178" s="8">
        <f>SUM(P148,P156,P171,P174,P177)</f>
        <v>0</v>
      </c>
      <c r="Q178" s="45">
        <f t="shared" ref="Q178" si="287">IFERROR(P178/$B178,0)</f>
        <v>0</v>
      </c>
      <c r="R178" s="44">
        <f t="shared" si="233"/>
        <v>0</v>
      </c>
    </row>
  </sheetData>
  <mergeCells count="50">
    <mergeCell ref="A145:R145"/>
    <mergeCell ref="A146:A147"/>
    <mergeCell ref="B146:C146"/>
    <mergeCell ref="D146:E146"/>
    <mergeCell ref="F146:G146"/>
    <mergeCell ref="H146:I146"/>
    <mergeCell ref="J146:K146"/>
    <mergeCell ref="L146:M146"/>
    <mergeCell ref="N146:O146"/>
    <mergeCell ref="P146:Q146"/>
    <mergeCell ref="A110:R110"/>
    <mergeCell ref="A111:A112"/>
    <mergeCell ref="B111:C111"/>
    <mergeCell ref="D111:E111"/>
    <mergeCell ref="F111:G111"/>
    <mergeCell ref="H111:I111"/>
    <mergeCell ref="J111:K111"/>
    <mergeCell ref="L111:M111"/>
    <mergeCell ref="N111:O111"/>
    <mergeCell ref="P111:Q111"/>
    <mergeCell ref="A5:R5"/>
    <mergeCell ref="A40:R40"/>
    <mergeCell ref="A41:A42"/>
    <mergeCell ref="B41:C41"/>
    <mergeCell ref="D41:E41"/>
    <mergeCell ref="F41:G41"/>
    <mergeCell ref="H41:I41"/>
    <mergeCell ref="J41:K41"/>
    <mergeCell ref="L41:M41"/>
    <mergeCell ref="N41:O41"/>
    <mergeCell ref="P41:Q41"/>
    <mergeCell ref="B6:C6"/>
    <mergeCell ref="J6:K6"/>
    <mergeCell ref="P6:Q6"/>
    <mergeCell ref="L6:M6"/>
    <mergeCell ref="N6:O6"/>
    <mergeCell ref="A75:R75"/>
    <mergeCell ref="A76:A77"/>
    <mergeCell ref="B76:C76"/>
    <mergeCell ref="A6:A7"/>
    <mergeCell ref="H6:I6"/>
    <mergeCell ref="F6:G6"/>
    <mergeCell ref="D6:E6"/>
    <mergeCell ref="L76:M76"/>
    <mergeCell ref="N76:O76"/>
    <mergeCell ref="P76:Q76"/>
    <mergeCell ref="D76:E76"/>
    <mergeCell ref="F76:G76"/>
    <mergeCell ref="H76:I76"/>
    <mergeCell ref="J76:K76"/>
  </mergeCells>
  <conditionalFormatting sqref="B10:B11">
    <cfRule type="containsText" dxfId="549" priority="347" operator="containsText" text="ntitulé">
      <formula>NOT(ISERROR(SEARCH("ntitulé",B10)))</formula>
    </cfRule>
    <cfRule type="containsBlanks" dxfId="548" priority="348">
      <formula>LEN(TRIM(B10))=0</formula>
    </cfRule>
  </conditionalFormatting>
  <conditionalFormatting sqref="B13:B15">
    <cfRule type="containsText" dxfId="547" priority="345" operator="containsText" text="ntitulé">
      <formula>NOT(ISERROR(SEARCH("ntitulé",B13)))</formula>
    </cfRule>
    <cfRule type="containsBlanks" dxfId="546" priority="346">
      <formula>LEN(TRIM(B13))=0</formula>
    </cfRule>
  </conditionalFormatting>
  <conditionalFormatting sqref="J150:J151">
    <cfRule type="containsText" dxfId="545" priority="31" operator="containsText" text="ntitulé">
      <formula>NOT(ISERROR(SEARCH("ntitulé",J150)))</formula>
    </cfRule>
    <cfRule type="containsBlanks" dxfId="544" priority="32">
      <formula>LEN(TRIM(J150))=0</formula>
    </cfRule>
  </conditionalFormatting>
  <conditionalFormatting sqref="J153:J155">
    <cfRule type="containsText" dxfId="543" priority="29" operator="containsText" text="ntitulé">
      <formula>NOT(ISERROR(SEARCH("ntitulé",J153)))</formula>
    </cfRule>
    <cfRule type="containsBlanks" dxfId="542" priority="30">
      <formula>LEN(TRIM(J153))=0</formula>
    </cfRule>
  </conditionalFormatting>
  <conditionalFormatting sqref="H165:H170 H158:H163">
    <cfRule type="containsText" dxfId="541" priority="35" operator="containsText" text="ntitulé">
      <formula>NOT(ISERROR(SEARCH("ntitulé",H158)))</formula>
    </cfRule>
    <cfRule type="containsBlanks" dxfId="540" priority="36">
      <formula>LEN(TRIM(H158))=0</formula>
    </cfRule>
  </conditionalFormatting>
  <conditionalFormatting sqref="H175:H177 H172:H173">
    <cfRule type="containsText" dxfId="539" priority="33" operator="containsText" text="ntitulé">
      <formula>NOT(ISERROR(SEARCH("ntitulé",H172)))</formula>
    </cfRule>
    <cfRule type="containsBlanks" dxfId="538" priority="34">
      <formula>LEN(TRIM(H172))=0</formula>
    </cfRule>
  </conditionalFormatting>
  <conditionalFormatting sqref="H150:H151">
    <cfRule type="containsText" dxfId="537" priority="39" operator="containsText" text="ntitulé">
      <formula>NOT(ISERROR(SEARCH("ntitulé",H150)))</formula>
    </cfRule>
    <cfRule type="containsBlanks" dxfId="536" priority="40">
      <formula>LEN(TRIM(H150))=0</formula>
    </cfRule>
  </conditionalFormatting>
  <conditionalFormatting sqref="H153:H155">
    <cfRule type="containsText" dxfId="535" priority="37" operator="containsText" text="ntitulé">
      <formula>NOT(ISERROR(SEARCH("ntitulé",H153)))</formula>
    </cfRule>
    <cfRule type="containsBlanks" dxfId="534" priority="38">
      <formula>LEN(TRIM(H153))=0</formula>
    </cfRule>
  </conditionalFormatting>
  <conditionalFormatting sqref="F165:F170 F158:F163">
    <cfRule type="containsText" dxfId="533" priority="43" operator="containsText" text="ntitulé">
      <formula>NOT(ISERROR(SEARCH("ntitulé",F158)))</formula>
    </cfRule>
    <cfRule type="containsBlanks" dxfId="532" priority="44">
      <formula>LEN(TRIM(F158))=0</formula>
    </cfRule>
  </conditionalFormatting>
  <conditionalFormatting sqref="F175:F177 F172:F173">
    <cfRule type="containsText" dxfId="531" priority="41" operator="containsText" text="ntitulé">
      <formula>NOT(ISERROR(SEARCH("ntitulé",F172)))</formula>
    </cfRule>
    <cfRule type="containsBlanks" dxfId="530" priority="42">
      <formula>LEN(TRIM(F172))=0</formula>
    </cfRule>
  </conditionalFormatting>
  <conditionalFormatting sqref="B150:B151">
    <cfRule type="containsText" dxfId="529" priority="63" operator="containsText" text="ntitulé">
      <formula>NOT(ISERROR(SEARCH("ntitulé",B150)))</formula>
    </cfRule>
    <cfRule type="containsBlanks" dxfId="528" priority="64">
      <formula>LEN(TRIM(B150))=0</formula>
    </cfRule>
  </conditionalFormatting>
  <conditionalFormatting sqref="B153:B155">
    <cfRule type="containsText" dxfId="527" priority="61" operator="containsText" text="ntitulé">
      <formula>NOT(ISERROR(SEARCH("ntitulé",B153)))</formula>
    </cfRule>
    <cfRule type="containsBlanks" dxfId="526" priority="62">
      <formula>LEN(TRIM(B153))=0</formula>
    </cfRule>
  </conditionalFormatting>
  <conditionalFormatting sqref="F150:F151">
    <cfRule type="containsText" dxfId="525" priority="47" operator="containsText" text="ntitulé">
      <formula>NOT(ISERROR(SEARCH("ntitulé",F150)))</formula>
    </cfRule>
    <cfRule type="containsBlanks" dxfId="524" priority="48">
      <formula>LEN(TRIM(F150))=0</formula>
    </cfRule>
  </conditionalFormatting>
  <conditionalFormatting sqref="F153:F155">
    <cfRule type="containsText" dxfId="523" priority="45" operator="containsText" text="ntitulé">
      <formula>NOT(ISERROR(SEARCH("ntitulé",F153)))</formula>
    </cfRule>
    <cfRule type="containsBlanks" dxfId="522" priority="46">
      <formula>LEN(TRIM(F153))=0</formula>
    </cfRule>
  </conditionalFormatting>
  <conditionalFormatting sqref="B25:B30 B18:B23">
    <cfRule type="containsText" dxfId="521" priority="315" operator="containsText" text="ntitulé">
      <formula>NOT(ISERROR(SEARCH("ntitulé",B18)))</formula>
    </cfRule>
    <cfRule type="containsBlanks" dxfId="520" priority="316">
      <formula>LEN(TRIM(B18))=0</formula>
    </cfRule>
  </conditionalFormatting>
  <conditionalFormatting sqref="B35:B37 B32:B33">
    <cfRule type="containsText" dxfId="519" priority="313" operator="containsText" text="ntitulé">
      <formula>NOT(ISERROR(SEARCH("ntitulé",B32)))</formula>
    </cfRule>
    <cfRule type="containsBlanks" dxfId="518" priority="314">
      <formula>LEN(TRIM(B32))=0</formula>
    </cfRule>
  </conditionalFormatting>
  <conditionalFormatting sqref="D10:D11">
    <cfRule type="containsText" dxfId="517" priority="311" operator="containsText" text="ntitulé">
      <formula>NOT(ISERROR(SEARCH("ntitulé",D10)))</formula>
    </cfRule>
    <cfRule type="containsBlanks" dxfId="516" priority="312">
      <formula>LEN(TRIM(D10))=0</formula>
    </cfRule>
  </conditionalFormatting>
  <conditionalFormatting sqref="D13:D15">
    <cfRule type="containsText" dxfId="515" priority="309" operator="containsText" text="ntitulé">
      <formula>NOT(ISERROR(SEARCH("ntitulé",D13)))</formula>
    </cfRule>
    <cfRule type="containsBlanks" dxfId="514" priority="310">
      <formula>LEN(TRIM(D13))=0</formula>
    </cfRule>
  </conditionalFormatting>
  <conditionalFormatting sqref="D25:D30 D18:D23">
    <cfRule type="containsText" dxfId="513" priority="307" operator="containsText" text="ntitulé">
      <formula>NOT(ISERROR(SEARCH("ntitulé",D18)))</formula>
    </cfRule>
    <cfRule type="containsBlanks" dxfId="512" priority="308">
      <formula>LEN(TRIM(D18))=0</formula>
    </cfRule>
  </conditionalFormatting>
  <conditionalFormatting sqref="D35:D37 D32:D33">
    <cfRule type="containsText" dxfId="511" priority="305" operator="containsText" text="ntitulé">
      <formula>NOT(ISERROR(SEARCH("ntitulé",D32)))</formula>
    </cfRule>
    <cfRule type="containsBlanks" dxfId="510" priority="306">
      <formula>LEN(TRIM(D32))=0</formula>
    </cfRule>
  </conditionalFormatting>
  <conditionalFormatting sqref="F10:F11">
    <cfRule type="containsText" dxfId="509" priority="303" operator="containsText" text="ntitulé">
      <formula>NOT(ISERROR(SEARCH("ntitulé",F10)))</formula>
    </cfRule>
    <cfRule type="containsBlanks" dxfId="508" priority="304">
      <formula>LEN(TRIM(F10))=0</formula>
    </cfRule>
  </conditionalFormatting>
  <conditionalFormatting sqref="F13:F15">
    <cfRule type="containsText" dxfId="507" priority="301" operator="containsText" text="ntitulé">
      <formula>NOT(ISERROR(SEARCH("ntitulé",F13)))</formula>
    </cfRule>
    <cfRule type="containsBlanks" dxfId="506" priority="302">
      <formula>LEN(TRIM(F13))=0</formula>
    </cfRule>
  </conditionalFormatting>
  <conditionalFormatting sqref="F25:F30 F18:F23">
    <cfRule type="containsText" dxfId="505" priority="299" operator="containsText" text="ntitulé">
      <formula>NOT(ISERROR(SEARCH("ntitulé",F18)))</formula>
    </cfRule>
    <cfRule type="containsBlanks" dxfId="504" priority="300">
      <formula>LEN(TRIM(F18))=0</formula>
    </cfRule>
  </conditionalFormatting>
  <conditionalFormatting sqref="F35:F37 F32:F33">
    <cfRule type="containsText" dxfId="503" priority="297" operator="containsText" text="ntitulé">
      <formula>NOT(ISERROR(SEARCH("ntitulé",F32)))</formula>
    </cfRule>
    <cfRule type="containsBlanks" dxfId="502" priority="298">
      <formula>LEN(TRIM(F32))=0</formula>
    </cfRule>
  </conditionalFormatting>
  <conditionalFormatting sqref="H10:H11">
    <cfRule type="containsText" dxfId="501" priority="295" operator="containsText" text="ntitulé">
      <formula>NOT(ISERROR(SEARCH("ntitulé",H10)))</formula>
    </cfRule>
    <cfRule type="containsBlanks" dxfId="500" priority="296">
      <formula>LEN(TRIM(H10))=0</formula>
    </cfRule>
  </conditionalFormatting>
  <conditionalFormatting sqref="H13:H15">
    <cfRule type="containsText" dxfId="499" priority="293" operator="containsText" text="ntitulé">
      <formula>NOT(ISERROR(SEARCH("ntitulé",H13)))</formula>
    </cfRule>
    <cfRule type="containsBlanks" dxfId="498" priority="294">
      <formula>LEN(TRIM(H13))=0</formula>
    </cfRule>
  </conditionalFormatting>
  <conditionalFormatting sqref="H25:H30 H18:H23">
    <cfRule type="containsText" dxfId="497" priority="291" operator="containsText" text="ntitulé">
      <formula>NOT(ISERROR(SEARCH("ntitulé",H18)))</formula>
    </cfRule>
    <cfRule type="containsBlanks" dxfId="496" priority="292">
      <formula>LEN(TRIM(H18))=0</formula>
    </cfRule>
  </conditionalFormatting>
  <conditionalFormatting sqref="H35:H37 H32:H33">
    <cfRule type="containsText" dxfId="495" priority="289" operator="containsText" text="ntitulé">
      <formula>NOT(ISERROR(SEARCH("ntitulé",H32)))</formula>
    </cfRule>
    <cfRule type="containsBlanks" dxfId="494" priority="290">
      <formula>LEN(TRIM(H32))=0</formula>
    </cfRule>
  </conditionalFormatting>
  <conditionalFormatting sqref="J10:J11">
    <cfRule type="containsText" dxfId="493" priority="287" operator="containsText" text="ntitulé">
      <formula>NOT(ISERROR(SEARCH("ntitulé",J10)))</formula>
    </cfRule>
    <cfRule type="containsBlanks" dxfId="492" priority="288">
      <formula>LEN(TRIM(J10))=0</formula>
    </cfRule>
  </conditionalFormatting>
  <conditionalFormatting sqref="J13:J15">
    <cfRule type="containsText" dxfId="491" priority="285" operator="containsText" text="ntitulé">
      <formula>NOT(ISERROR(SEARCH("ntitulé",J13)))</formula>
    </cfRule>
    <cfRule type="containsBlanks" dxfId="490" priority="286">
      <formula>LEN(TRIM(J13))=0</formula>
    </cfRule>
  </conditionalFormatting>
  <conditionalFormatting sqref="J25:J30 J18:J23">
    <cfRule type="containsText" dxfId="489" priority="283" operator="containsText" text="ntitulé">
      <formula>NOT(ISERROR(SEARCH("ntitulé",J18)))</formula>
    </cfRule>
    <cfRule type="containsBlanks" dxfId="488" priority="284">
      <formula>LEN(TRIM(J18))=0</formula>
    </cfRule>
  </conditionalFormatting>
  <conditionalFormatting sqref="J35:J37 J32:J33">
    <cfRule type="containsText" dxfId="487" priority="281" operator="containsText" text="ntitulé">
      <formula>NOT(ISERROR(SEARCH("ntitulé",J32)))</formula>
    </cfRule>
    <cfRule type="containsBlanks" dxfId="486" priority="282">
      <formula>LEN(TRIM(J32))=0</formula>
    </cfRule>
  </conditionalFormatting>
  <conditionalFormatting sqref="L10:L11">
    <cfRule type="containsText" dxfId="485" priority="279" operator="containsText" text="ntitulé">
      <formula>NOT(ISERROR(SEARCH("ntitulé",L10)))</formula>
    </cfRule>
    <cfRule type="containsBlanks" dxfId="484" priority="280">
      <formula>LEN(TRIM(L10))=0</formula>
    </cfRule>
  </conditionalFormatting>
  <conditionalFormatting sqref="L13:L15">
    <cfRule type="containsText" dxfId="483" priority="277" operator="containsText" text="ntitulé">
      <formula>NOT(ISERROR(SEARCH("ntitulé",L13)))</formula>
    </cfRule>
    <cfRule type="containsBlanks" dxfId="482" priority="278">
      <formula>LEN(TRIM(L13))=0</formula>
    </cfRule>
  </conditionalFormatting>
  <conditionalFormatting sqref="L25:L30 L18:L23">
    <cfRule type="containsText" dxfId="481" priority="275" operator="containsText" text="ntitulé">
      <formula>NOT(ISERROR(SEARCH("ntitulé",L18)))</formula>
    </cfRule>
    <cfRule type="containsBlanks" dxfId="480" priority="276">
      <formula>LEN(TRIM(L18))=0</formula>
    </cfRule>
  </conditionalFormatting>
  <conditionalFormatting sqref="L35:L37 L32:L33">
    <cfRule type="containsText" dxfId="479" priority="273" operator="containsText" text="ntitulé">
      <formula>NOT(ISERROR(SEARCH("ntitulé",L32)))</formula>
    </cfRule>
    <cfRule type="containsBlanks" dxfId="478" priority="274">
      <formula>LEN(TRIM(L32))=0</formula>
    </cfRule>
  </conditionalFormatting>
  <conditionalFormatting sqref="N10:N11">
    <cfRule type="containsText" dxfId="477" priority="271" operator="containsText" text="ntitulé">
      <formula>NOT(ISERROR(SEARCH("ntitulé",N10)))</formula>
    </cfRule>
    <cfRule type="containsBlanks" dxfId="476" priority="272">
      <formula>LEN(TRIM(N10))=0</formula>
    </cfRule>
  </conditionalFormatting>
  <conditionalFormatting sqref="N13:N15">
    <cfRule type="containsText" dxfId="475" priority="269" operator="containsText" text="ntitulé">
      <formula>NOT(ISERROR(SEARCH("ntitulé",N13)))</formula>
    </cfRule>
    <cfRule type="containsBlanks" dxfId="474" priority="270">
      <formula>LEN(TRIM(N13))=0</formula>
    </cfRule>
  </conditionalFormatting>
  <conditionalFormatting sqref="N25:N30 N18:N23">
    <cfRule type="containsText" dxfId="473" priority="267" operator="containsText" text="ntitulé">
      <formula>NOT(ISERROR(SEARCH("ntitulé",N18)))</formula>
    </cfRule>
    <cfRule type="containsBlanks" dxfId="472" priority="268">
      <formula>LEN(TRIM(N18))=0</formula>
    </cfRule>
  </conditionalFormatting>
  <conditionalFormatting sqref="N35:N37 N32:N33">
    <cfRule type="containsText" dxfId="471" priority="265" operator="containsText" text="ntitulé">
      <formula>NOT(ISERROR(SEARCH("ntitulé",N32)))</formula>
    </cfRule>
    <cfRule type="containsBlanks" dxfId="470" priority="266">
      <formula>LEN(TRIM(N32))=0</formula>
    </cfRule>
  </conditionalFormatting>
  <conditionalFormatting sqref="P10:P11">
    <cfRule type="containsText" dxfId="469" priority="263" operator="containsText" text="ntitulé">
      <formula>NOT(ISERROR(SEARCH("ntitulé",P10)))</formula>
    </cfRule>
    <cfRule type="containsBlanks" dxfId="468" priority="264">
      <formula>LEN(TRIM(P10))=0</formula>
    </cfRule>
  </conditionalFormatting>
  <conditionalFormatting sqref="P13:P15">
    <cfRule type="containsText" dxfId="467" priority="261" operator="containsText" text="ntitulé">
      <formula>NOT(ISERROR(SEARCH("ntitulé",P13)))</formula>
    </cfRule>
    <cfRule type="containsBlanks" dxfId="466" priority="262">
      <formula>LEN(TRIM(P13))=0</formula>
    </cfRule>
  </conditionalFormatting>
  <conditionalFormatting sqref="P25:P30 P18:P23">
    <cfRule type="containsText" dxfId="465" priority="259" operator="containsText" text="ntitulé">
      <formula>NOT(ISERROR(SEARCH("ntitulé",P18)))</formula>
    </cfRule>
    <cfRule type="containsBlanks" dxfId="464" priority="260">
      <formula>LEN(TRIM(P18))=0</formula>
    </cfRule>
  </conditionalFormatting>
  <conditionalFormatting sqref="P35:P37 P32:P33">
    <cfRule type="containsText" dxfId="463" priority="257" operator="containsText" text="ntitulé">
      <formula>NOT(ISERROR(SEARCH("ntitulé",P32)))</formula>
    </cfRule>
    <cfRule type="containsBlanks" dxfId="462" priority="258">
      <formula>LEN(TRIM(P32))=0</formula>
    </cfRule>
  </conditionalFormatting>
  <conditionalFormatting sqref="B45:B46">
    <cfRule type="containsText" dxfId="461" priority="255" operator="containsText" text="ntitulé">
      <formula>NOT(ISERROR(SEARCH("ntitulé",B45)))</formula>
    </cfRule>
    <cfRule type="containsBlanks" dxfId="460" priority="256">
      <formula>LEN(TRIM(B45))=0</formula>
    </cfRule>
  </conditionalFormatting>
  <conditionalFormatting sqref="B48:B50">
    <cfRule type="containsText" dxfId="459" priority="253" operator="containsText" text="ntitulé">
      <formula>NOT(ISERROR(SEARCH("ntitulé",B48)))</formula>
    </cfRule>
    <cfRule type="containsBlanks" dxfId="458" priority="254">
      <formula>LEN(TRIM(B48))=0</formula>
    </cfRule>
  </conditionalFormatting>
  <conditionalFormatting sqref="B60:B65 B53:B58">
    <cfRule type="containsText" dxfId="457" priority="251" operator="containsText" text="ntitulé">
      <formula>NOT(ISERROR(SEARCH("ntitulé",B53)))</formula>
    </cfRule>
    <cfRule type="containsBlanks" dxfId="456" priority="252">
      <formula>LEN(TRIM(B53))=0</formula>
    </cfRule>
  </conditionalFormatting>
  <conditionalFormatting sqref="B70:B72 B67:B68">
    <cfRule type="containsText" dxfId="455" priority="249" operator="containsText" text="ntitulé">
      <formula>NOT(ISERROR(SEARCH("ntitulé",B67)))</formula>
    </cfRule>
    <cfRule type="containsBlanks" dxfId="454" priority="250">
      <formula>LEN(TRIM(B67))=0</formula>
    </cfRule>
  </conditionalFormatting>
  <conditionalFormatting sqref="D45:D46">
    <cfRule type="containsText" dxfId="453" priority="247" operator="containsText" text="ntitulé">
      <formula>NOT(ISERROR(SEARCH("ntitulé",D45)))</formula>
    </cfRule>
    <cfRule type="containsBlanks" dxfId="452" priority="248">
      <formula>LEN(TRIM(D45))=0</formula>
    </cfRule>
  </conditionalFormatting>
  <conditionalFormatting sqref="D48:D50">
    <cfRule type="containsText" dxfId="451" priority="245" operator="containsText" text="ntitulé">
      <formula>NOT(ISERROR(SEARCH("ntitulé",D48)))</formula>
    </cfRule>
    <cfRule type="containsBlanks" dxfId="450" priority="246">
      <formula>LEN(TRIM(D48))=0</formula>
    </cfRule>
  </conditionalFormatting>
  <conditionalFormatting sqref="D60:D65 D53:D58">
    <cfRule type="containsText" dxfId="449" priority="243" operator="containsText" text="ntitulé">
      <formula>NOT(ISERROR(SEARCH("ntitulé",D53)))</formula>
    </cfRule>
    <cfRule type="containsBlanks" dxfId="448" priority="244">
      <formula>LEN(TRIM(D53))=0</formula>
    </cfRule>
  </conditionalFormatting>
  <conditionalFormatting sqref="D70:D72 D67:D68">
    <cfRule type="containsText" dxfId="447" priority="241" operator="containsText" text="ntitulé">
      <formula>NOT(ISERROR(SEARCH("ntitulé",D67)))</formula>
    </cfRule>
    <cfRule type="containsBlanks" dxfId="446" priority="242">
      <formula>LEN(TRIM(D67))=0</formula>
    </cfRule>
  </conditionalFormatting>
  <conditionalFormatting sqref="F45:F46">
    <cfRule type="containsText" dxfId="445" priority="239" operator="containsText" text="ntitulé">
      <formula>NOT(ISERROR(SEARCH("ntitulé",F45)))</formula>
    </cfRule>
    <cfRule type="containsBlanks" dxfId="444" priority="240">
      <formula>LEN(TRIM(F45))=0</formula>
    </cfRule>
  </conditionalFormatting>
  <conditionalFormatting sqref="F48:F50">
    <cfRule type="containsText" dxfId="443" priority="237" operator="containsText" text="ntitulé">
      <formula>NOT(ISERROR(SEARCH("ntitulé",F48)))</formula>
    </cfRule>
    <cfRule type="containsBlanks" dxfId="442" priority="238">
      <formula>LEN(TRIM(F48))=0</formula>
    </cfRule>
  </conditionalFormatting>
  <conditionalFormatting sqref="F60:F65 F53:F58">
    <cfRule type="containsText" dxfId="441" priority="235" operator="containsText" text="ntitulé">
      <formula>NOT(ISERROR(SEARCH("ntitulé",F53)))</formula>
    </cfRule>
    <cfRule type="containsBlanks" dxfId="440" priority="236">
      <formula>LEN(TRIM(F53))=0</formula>
    </cfRule>
  </conditionalFormatting>
  <conditionalFormatting sqref="F70:F72 F67:F68">
    <cfRule type="containsText" dxfId="439" priority="233" operator="containsText" text="ntitulé">
      <formula>NOT(ISERROR(SEARCH("ntitulé",F67)))</formula>
    </cfRule>
    <cfRule type="containsBlanks" dxfId="438" priority="234">
      <formula>LEN(TRIM(F67))=0</formula>
    </cfRule>
  </conditionalFormatting>
  <conditionalFormatting sqref="H45:H46">
    <cfRule type="containsText" dxfId="437" priority="231" operator="containsText" text="ntitulé">
      <formula>NOT(ISERROR(SEARCH("ntitulé",H45)))</formula>
    </cfRule>
    <cfRule type="containsBlanks" dxfId="436" priority="232">
      <formula>LEN(TRIM(H45))=0</formula>
    </cfRule>
  </conditionalFormatting>
  <conditionalFormatting sqref="H48:H50">
    <cfRule type="containsText" dxfId="435" priority="229" operator="containsText" text="ntitulé">
      <formula>NOT(ISERROR(SEARCH("ntitulé",H48)))</formula>
    </cfRule>
    <cfRule type="containsBlanks" dxfId="434" priority="230">
      <formula>LEN(TRIM(H48))=0</formula>
    </cfRule>
  </conditionalFormatting>
  <conditionalFormatting sqref="H60:H65 H53:H58">
    <cfRule type="containsText" dxfId="433" priority="227" operator="containsText" text="ntitulé">
      <formula>NOT(ISERROR(SEARCH("ntitulé",H53)))</formula>
    </cfRule>
    <cfRule type="containsBlanks" dxfId="432" priority="228">
      <formula>LEN(TRIM(H53))=0</formula>
    </cfRule>
  </conditionalFormatting>
  <conditionalFormatting sqref="H70:H72 H67:H68">
    <cfRule type="containsText" dxfId="431" priority="225" operator="containsText" text="ntitulé">
      <formula>NOT(ISERROR(SEARCH("ntitulé",H67)))</formula>
    </cfRule>
    <cfRule type="containsBlanks" dxfId="430" priority="226">
      <formula>LEN(TRIM(H67))=0</formula>
    </cfRule>
  </conditionalFormatting>
  <conditionalFormatting sqref="J45:J46">
    <cfRule type="containsText" dxfId="429" priority="223" operator="containsText" text="ntitulé">
      <formula>NOT(ISERROR(SEARCH("ntitulé",J45)))</formula>
    </cfRule>
    <cfRule type="containsBlanks" dxfId="428" priority="224">
      <formula>LEN(TRIM(J45))=0</formula>
    </cfRule>
  </conditionalFormatting>
  <conditionalFormatting sqref="J48:J50">
    <cfRule type="containsText" dxfId="427" priority="221" operator="containsText" text="ntitulé">
      <formula>NOT(ISERROR(SEARCH("ntitulé",J48)))</formula>
    </cfRule>
    <cfRule type="containsBlanks" dxfId="426" priority="222">
      <formula>LEN(TRIM(J48))=0</formula>
    </cfRule>
  </conditionalFormatting>
  <conditionalFormatting sqref="J60:J65 J53:J58">
    <cfRule type="containsText" dxfId="425" priority="219" operator="containsText" text="ntitulé">
      <formula>NOT(ISERROR(SEARCH("ntitulé",J53)))</formula>
    </cfRule>
    <cfRule type="containsBlanks" dxfId="424" priority="220">
      <formula>LEN(TRIM(J53))=0</formula>
    </cfRule>
  </conditionalFormatting>
  <conditionalFormatting sqref="J70:J72 J67:J68">
    <cfRule type="containsText" dxfId="423" priority="217" operator="containsText" text="ntitulé">
      <formula>NOT(ISERROR(SEARCH("ntitulé",J67)))</formula>
    </cfRule>
    <cfRule type="containsBlanks" dxfId="422" priority="218">
      <formula>LEN(TRIM(J67))=0</formula>
    </cfRule>
  </conditionalFormatting>
  <conditionalFormatting sqref="L45:L46">
    <cfRule type="containsText" dxfId="421" priority="215" operator="containsText" text="ntitulé">
      <formula>NOT(ISERROR(SEARCH("ntitulé",L45)))</formula>
    </cfRule>
    <cfRule type="containsBlanks" dxfId="420" priority="216">
      <formula>LEN(TRIM(L45))=0</formula>
    </cfRule>
  </conditionalFormatting>
  <conditionalFormatting sqref="L48:L50">
    <cfRule type="containsText" dxfId="419" priority="213" operator="containsText" text="ntitulé">
      <formula>NOT(ISERROR(SEARCH("ntitulé",L48)))</formula>
    </cfRule>
    <cfRule type="containsBlanks" dxfId="418" priority="214">
      <formula>LEN(TRIM(L48))=0</formula>
    </cfRule>
  </conditionalFormatting>
  <conditionalFormatting sqref="L60:L65 L53:L58">
    <cfRule type="containsText" dxfId="417" priority="211" operator="containsText" text="ntitulé">
      <formula>NOT(ISERROR(SEARCH("ntitulé",L53)))</formula>
    </cfRule>
    <cfRule type="containsBlanks" dxfId="416" priority="212">
      <formula>LEN(TRIM(L53))=0</formula>
    </cfRule>
  </conditionalFormatting>
  <conditionalFormatting sqref="L70:L72 L67:L68">
    <cfRule type="containsText" dxfId="415" priority="209" operator="containsText" text="ntitulé">
      <formula>NOT(ISERROR(SEARCH("ntitulé",L67)))</formula>
    </cfRule>
    <cfRule type="containsBlanks" dxfId="414" priority="210">
      <formula>LEN(TRIM(L67))=0</formula>
    </cfRule>
  </conditionalFormatting>
  <conditionalFormatting sqref="N45:N46">
    <cfRule type="containsText" dxfId="413" priority="207" operator="containsText" text="ntitulé">
      <formula>NOT(ISERROR(SEARCH("ntitulé",N45)))</formula>
    </cfRule>
    <cfRule type="containsBlanks" dxfId="412" priority="208">
      <formula>LEN(TRIM(N45))=0</formula>
    </cfRule>
  </conditionalFormatting>
  <conditionalFormatting sqref="N48:N50">
    <cfRule type="containsText" dxfId="411" priority="205" operator="containsText" text="ntitulé">
      <formula>NOT(ISERROR(SEARCH("ntitulé",N48)))</formula>
    </cfRule>
    <cfRule type="containsBlanks" dxfId="410" priority="206">
      <formula>LEN(TRIM(N48))=0</formula>
    </cfRule>
  </conditionalFormatting>
  <conditionalFormatting sqref="N60:N65 N53:N58">
    <cfRule type="containsText" dxfId="409" priority="203" operator="containsText" text="ntitulé">
      <formula>NOT(ISERROR(SEARCH("ntitulé",N53)))</formula>
    </cfRule>
    <cfRule type="containsBlanks" dxfId="408" priority="204">
      <formula>LEN(TRIM(N53))=0</formula>
    </cfRule>
  </conditionalFormatting>
  <conditionalFormatting sqref="N70:N72 N67:N68">
    <cfRule type="containsText" dxfId="407" priority="201" operator="containsText" text="ntitulé">
      <formula>NOT(ISERROR(SEARCH("ntitulé",N67)))</formula>
    </cfRule>
    <cfRule type="containsBlanks" dxfId="406" priority="202">
      <formula>LEN(TRIM(N67))=0</formula>
    </cfRule>
  </conditionalFormatting>
  <conditionalFormatting sqref="P45:P46">
    <cfRule type="containsText" dxfId="405" priority="199" operator="containsText" text="ntitulé">
      <formula>NOT(ISERROR(SEARCH("ntitulé",P45)))</formula>
    </cfRule>
    <cfRule type="containsBlanks" dxfId="404" priority="200">
      <formula>LEN(TRIM(P45))=0</formula>
    </cfRule>
  </conditionalFormatting>
  <conditionalFormatting sqref="P48:P50">
    <cfRule type="containsText" dxfId="403" priority="197" operator="containsText" text="ntitulé">
      <formula>NOT(ISERROR(SEARCH("ntitulé",P48)))</formula>
    </cfRule>
    <cfRule type="containsBlanks" dxfId="402" priority="198">
      <formula>LEN(TRIM(P48))=0</formula>
    </cfRule>
  </conditionalFormatting>
  <conditionalFormatting sqref="P60:P65 P53:P58">
    <cfRule type="containsText" dxfId="401" priority="195" operator="containsText" text="ntitulé">
      <formula>NOT(ISERROR(SEARCH("ntitulé",P53)))</formula>
    </cfRule>
    <cfRule type="containsBlanks" dxfId="400" priority="196">
      <formula>LEN(TRIM(P53))=0</formula>
    </cfRule>
  </conditionalFormatting>
  <conditionalFormatting sqref="P70:P72 P67:P68">
    <cfRule type="containsText" dxfId="399" priority="193" operator="containsText" text="ntitulé">
      <formula>NOT(ISERROR(SEARCH("ntitulé",P67)))</formula>
    </cfRule>
    <cfRule type="containsBlanks" dxfId="398" priority="194">
      <formula>LEN(TRIM(P67))=0</formula>
    </cfRule>
  </conditionalFormatting>
  <conditionalFormatting sqref="B80:B81">
    <cfRule type="containsText" dxfId="397" priority="191" operator="containsText" text="ntitulé">
      <formula>NOT(ISERROR(SEARCH("ntitulé",B80)))</formula>
    </cfRule>
    <cfRule type="containsBlanks" dxfId="396" priority="192">
      <formula>LEN(TRIM(B80))=0</formula>
    </cfRule>
  </conditionalFormatting>
  <conditionalFormatting sqref="B83:B85">
    <cfRule type="containsText" dxfId="395" priority="189" operator="containsText" text="ntitulé">
      <formula>NOT(ISERROR(SEARCH("ntitulé",B83)))</formula>
    </cfRule>
    <cfRule type="containsBlanks" dxfId="394" priority="190">
      <formula>LEN(TRIM(B83))=0</formula>
    </cfRule>
  </conditionalFormatting>
  <conditionalFormatting sqref="B95:B100 B88:B93">
    <cfRule type="containsText" dxfId="393" priority="187" operator="containsText" text="ntitulé">
      <formula>NOT(ISERROR(SEARCH("ntitulé",B88)))</formula>
    </cfRule>
    <cfRule type="containsBlanks" dxfId="392" priority="188">
      <formula>LEN(TRIM(B88))=0</formula>
    </cfRule>
  </conditionalFormatting>
  <conditionalFormatting sqref="B105:B107 B102:B103">
    <cfRule type="containsText" dxfId="391" priority="185" operator="containsText" text="ntitulé">
      <formula>NOT(ISERROR(SEARCH("ntitulé",B102)))</formula>
    </cfRule>
    <cfRule type="containsBlanks" dxfId="390" priority="186">
      <formula>LEN(TRIM(B102))=0</formula>
    </cfRule>
  </conditionalFormatting>
  <conditionalFormatting sqref="D80:D81">
    <cfRule type="containsText" dxfId="389" priority="183" operator="containsText" text="ntitulé">
      <formula>NOT(ISERROR(SEARCH("ntitulé",D80)))</formula>
    </cfRule>
    <cfRule type="containsBlanks" dxfId="388" priority="184">
      <formula>LEN(TRIM(D80))=0</formula>
    </cfRule>
  </conditionalFormatting>
  <conditionalFormatting sqref="D83:D85">
    <cfRule type="containsText" dxfId="387" priority="181" operator="containsText" text="ntitulé">
      <formula>NOT(ISERROR(SEARCH("ntitulé",D83)))</formula>
    </cfRule>
    <cfRule type="containsBlanks" dxfId="386" priority="182">
      <formula>LEN(TRIM(D83))=0</formula>
    </cfRule>
  </conditionalFormatting>
  <conditionalFormatting sqref="D95:D100 D88:D93">
    <cfRule type="containsText" dxfId="385" priority="179" operator="containsText" text="ntitulé">
      <formula>NOT(ISERROR(SEARCH("ntitulé",D88)))</formula>
    </cfRule>
    <cfRule type="containsBlanks" dxfId="384" priority="180">
      <formula>LEN(TRIM(D88))=0</formula>
    </cfRule>
  </conditionalFormatting>
  <conditionalFormatting sqref="D105:D107 D102:D103">
    <cfRule type="containsText" dxfId="383" priority="177" operator="containsText" text="ntitulé">
      <formula>NOT(ISERROR(SEARCH("ntitulé",D102)))</formula>
    </cfRule>
    <cfRule type="containsBlanks" dxfId="382" priority="178">
      <formula>LEN(TRIM(D102))=0</formula>
    </cfRule>
  </conditionalFormatting>
  <conditionalFormatting sqref="F80:F81">
    <cfRule type="containsText" dxfId="381" priority="175" operator="containsText" text="ntitulé">
      <formula>NOT(ISERROR(SEARCH("ntitulé",F80)))</formula>
    </cfRule>
    <cfRule type="containsBlanks" dxfId="380" priority="176">
      <formula>LEN(TRIM(F80))=0</formula>
    </cfRule>
  </conditionalFormatting>
  <conditionalFormatting sqref="F83:F85">
    <cfRule type="containsText" dxfId="379" priority="173" operator="containsText" text="ntitulé">
      <formula>NOT(ISERROR(SEARCH("ntitulé",F83)))</formula>
    </cfRule>
    <cfRule type="containsBlanks" dxfId="378" priority="174">
      <formula>LEN(TRIM(F83))=0</formula>
    </cfRule>
  </conditionalFormatting>
  <conditionalFormatting sqref="F95:F100 F88:F93">
    <cfRule type="containsText" dxfId="377" priority="171" operator="containsText" text="ntitulé">
      <formula>NOT(ISERROR(SEARCH("ntitulé",F88)))</formula>
    </cfRule>
    <cfRule type="containsBlanks" dxfId="376" priority="172">
      <formula>LEN(TRIM(F88))=0</formula>
    </cfRule>
  </conditionalFormatting>
  <conditionalFormatting sqref="F105:F107 F102:F103">
    <cfRule type="containsText" dxfId="375" priority="169" operator="containsText" text="ntitulé">
      <formula>NOT(ISERROR(SEARCH("ntitulé",F102)))</formula>
    </cfRule>
    <cfRule type="containsBlanks" dxfId="374" priority="170">
      <formula>LEN(TRIM(F102))=0</formula>
    </cfRule>
  </conditionalFormatting>
  <conditionalFormatting sqref="H80:H81">
    <cfRule type="containsText" dxfId="373" priority="167" operator="containsText" text="ntitulé">
      <formula>NOT(ISERROR(SEARCH("ntitulé",H80)))</formula>
    </cfRule>
    <cfRule type="containsBlanks" dxfId="372" priority="168">
      <formula>LEN(TRIM(H80))=0</formula>
    </cfRule>
  </conditionalFormatting>
  <conditionalFormatting sqref="H83:H85">
    <cfRule type="containsText" dxfId="371" priority="165" operator="containsText" text="ntitulé">
      <formula>NOT(ISERROR(SEARCH("ntitulé",H83)))</formula>
    </cfRule>
    <cfRule type="containsBlanks" dxfId="370" priority="166">
      <formula>LEN(TRIM(H83))=0</formula>
    </cfRule>
  </conditionalFormatting>
  <conditionalFormatting sqref="H95:H100 H88:H93">
    <cfRule type="containsText" dxfId="369" priority="163" operator="containsText" text="ntitulé">
      <formula>NOT(ISERROR(SEARCH("ntitulé",H88)))</formula>
    </cfRule>
    <cfRule type="containsBlanks" dxfId="368" priority="164">
      <formula>LEN(TRIM(H88))=0</formula>
    </cfRule>
  </conditionalFormatting>
  <conditionalFormatting sqref="H105:H107 H102:H103">
    <cfRule type="containsText" dxfId="367" priority="161" operator="containsText" text="ntitulé">
      <formula>NOT(ISERROR(SEARCH("ntitulé",H102)))</formula>
    </cfRule>
    <cfRule type="containsBlanks" dxfId="366" priority="162">
      <formula>LEN(TRIM(H102))=0</formula>
    </cfRule>
  </conditionalFormatting>
  <conditionalFormatting sqref="J80:J81">
    <cfRule type="containsText" dxfId="365" priority="159" operator="containsText" text="ntitulé">
      <formula>NOT(ISERROR(SEARCH("ntitulé",J80)))</formula>
    </cfRule>
    <cfRule type="containsBlanks" dxfId="364" priority="160">
      <formula>LEN(TRIM(J80))=0</formula>
    </cfRule>
  </conditionalFormatting>
  <conditionalFormatting sqref="J83:J85">
    <cfRule type="containsText" dxfId="363" priority="157" operator="containsText" text="ntitulé">
      <formula>NOT(ISERROR(SEARCH("ntitulé",J83)))</formula>
    </cfRule>
    <cfRule type="containsBlanks" dxfId="362" priority="158">
      <formula>LEN(TRIM(J83))=0</formula>
    </cfRule>
  </conditionalFormatting>
  <conditionalFormatting sqref="J95:J100 J88:J93">
    <cfRule type="containsText" dxfId="361" priority="155" operator="containsText" text="ntitulé">
      <formula>NOT(ISERROR(SEARCH("ntitulé",J88)))</formula>
    </cfRule>
    <cfRule type="containsBlanks" dxfId="360" priority="156">
      <formula>LEN(TRIM(J88))=0</formula>
    </cfRule>
  </conditionalFormatting>
  <conditionalFormatting sqref="J105:J107 J102:J103">
    <cfRule type="containsText" dxfId="359" priority="153" operator="containsText" text="ntitulé">
      <formula>NOT(ISERROR(SEARCH("ntitulé",J102)))</formula>
    </cfRule>
    <cfRule type="containsBlanks" dxfId="358" priority="154">
      <formula>LEN(TRIM(J102))=0</formula>
    </cfRule>
  </conditionalFormatting>
  <conditionalFormatting sqref="L80:L81">
    <cfRule type="containsText" dxfId="357" priority="151" operator="containsText" text="ntitulé">
      <formula>NOT(ISERROR(SEARCH("ntitulé",L80)))</formula>
    </cfRule>
    <cfRule type="containsBlanks" dxfId="356" priority="152">
      <formula>LEN(TRIM(L80))=0</formula>
    </cfRule>
  </conditionalFormatting>
  <conditionalFormatting sqref="L83:L85">
    <cfRule type="containsText" dxfId="355" priority="149" operator="containsText" text="ntitulé">
      <formula>NOT(ISERROR(SEARCH("ntitulé",L83)))</formula>
    </cfRule>
    <cfRule type="containsBlanks" dxfId="354" priority="150">
      <formula>LEN(TRIM(L83))=0</formula>
    </cfRule>
  </conditionalFormatting>
  <conditionalFormatting sqref="L95:L100 L88:L93">
    <cfRule type="containsText" dxfId="353" priority="147" operator="containsText" text="ntitulé">
      <formula>NOT(ISERROR(SEARCH("ntitulé",L88)))</formula>
    </cfRule>
    <cfRule type="containsBlanks" dxfId="352" priority="148">
      <formula>LEN(TRIM(L88))=0</formula>
    </cfRule>
  </conditionalFormatting>
  <conditionalFormatting sqref="L105:L107 L102:L103">
    <cfRule type="containsText" dxfId="351" priority="145" operator="containsText" text="ntitulé">
      <formula>NOT(ISERROR(SEARCH("ntitulé",L102)))</formula>
    </cfRule>
    <cfRule type="containsBlanks" dxfId="350" priority="146">
      <formula>LEN(TRIM(L102))=0</formula>
    </cfRule>
  </conditionalFormatting>
  <conditionalFormatting sqref="N80:N81">
    <cfRule type="containsText" dxfId="349" priority="143" operator="containsText" text="ntitulé">
      <formula>NOT(ISERROR(SEARCH("ntitulé",N80)))</formula>
    </cfRule>
    <cfRule type="containsBlanks" dxfId="348" priority="144">
      <formula>LEN(TRIM(N80))=0</formula>
    </cfRule>
  </conditionalFormatting>
  <conditionalFormatting sqref="N83:N85">
    <cfRule type="containsText" dxfId="347" priority="141" operator="containsText" text="ntitulé">
      <formula>NOT(ISERROR(SEARCH("ntitulé",N83)))</formula>
    </cfRule>
    <cfRule type="containsBlanks" dxfId="346" priority="142">
      <formula>LEN(TRIM(N83))=0</formula>
    </cfRule>
  </conditionalFormatting>
  <conditionalFormatting sqref="N95:N100 N88:N93">
    <cfRule type="containsText" dxfId="345" priority="139" operator="containsText" text="ntitulé">
      <formula>NOT(ISERROR(SEARCH("ntitulé",N88)))</formula>
    </cfRule>
    <cfRule type="containsBlanks" dxfId="344" priority="140">
      <formula>LEN(TRIM(N88))=0</formula>
    </cfRule>
  </conditionalFormatting>
  <conditionalFormatting sqref="N105:N107 N102:N103">
    <cfRule type="containsText" dxfId="343" priority="137" operator="containsText" text="ntitulé">
      <formula>NOT(ISERROR(SEARCH("ntitulé",N102)))</formula>
    </cfRule>
    <cfRule type="containsBlanks" dxfId="342" priority="138">
      <formula>LEN(TRIM(N102))=0</formula>
    </cfRule>
  </conditionalFormatting>
  <conditionalFormatting sqref="P80:P81">
    <cfRule type="containsText" dxfId="341" priority="135" operator="containsText" text="ntitulé">
      <formula>NOT(ISERROR(SEARCH("ntitulé",P80)))</formula>
    </cfRule>
    <cfRule type="containsBlanks" dxfId="340" priority="136">
      <formula>LEN(TRIM(P80))=0</formula>
    </cfRule>
  </conditionalFormatting>
  <conditionalFormatting sqref="P83:P85">
    <cfRule type="containsText" dxfId="339" priority="133" operator="containsText" text="ntitulé">
      <formula>NOT(ISERROR(SEARCH("ntitulé",P83)))</formula>
    </cfRule>
    <cfRule type="containsBlanks" dxfId="338" priority="134">
      <formula>LEN(TRIM(P83))=0</formula>
    </cfRule>
  </conditionalFormatting>
  <conditionalFormatting sqref="P95:P100 P88:P93">
    <cfRule type="containsText" dxfId="337" priority="131" operator="containsText" text="ntitulé">
      <formula>NOT(ISERROR(SEARCH("ntitulé",P88)))</formula>
    </cfRule>
    <cfRule type="containsBlanks" dxfId="336" priority="132">
      <formula>LEN(TRIM(P88))=0</formula>
    </cfRule>
  </conditionalFormatting>
  <conditionalFormatting sqref="P105:P107 P102:P103">
    <cfRule type="containsText" dxfId="335" priority="129" operator="containsText" text="ntitulé">
      <formula>NOT(ISERROR(SEARCH("ntitulé",P102)))</formula>
    </cfRule>
    <cfRule type="containsBlanks" dxfId="334" priority="130">
      <formula>LEN(TRIM(P102))=0</formula>
    </cfRule>
  </conditionalFormatting>
  <conditionalFormatting sqref="B115:B116">
    <cfRule type="containsText" dxfId="333" priority="127" operator="containsText" text="ntitulé">
      <formula>NOT(ISERROR(SEARCH("ntitulé",B115)))</formula>
    </cfRule>
    <cfRule type="containsBlanks" dxfId="332" priority="128">
      <formula>LEN(TRIM(B115))=0</formula>
    </cfRule>
  </conditionalFormatting>
  <conditionalFormatting sqref="B118:B120">
    <cfRule type="containsText" dxfId="331" priority="125" operator="containsText" text="ntitulé">
      <formula>NOT(ISERROR(SEARCH("ntitulé",B118)))</formula>
    </cfRule>
    <cfRule type="containsBlanks" dxfId="330" priority="126">
      <formula>LEN(TRIM(B118))=0</formula>
    </cfRule>
  </conditionalFormatting>
  <conditionalFormatting sqref="B130:B135 B123:B128">
    <cfRule type="containsText" dxfId="329" priority="123" operator="containsText" text="ntitulé">
      <formula>NOT(ISERROR(SEARCH("ntitulé",B123)))</formula>
    </cfRule>
    <cfRule type="containsBlanks" dxfId="328" priority="124">
      <formula>LEN(TRIM(B123))=0</formula>
    </cfRule>
  </conditionalFormatting>
  <conditionalFormatting sqref="B140:B142 B137:B138">
    <cfRule type="containsText" dxfId="327" priority="121" operator="containsText" text="ntitulé">
      <formula>NOT(ISERROR(SEARCH("ntitulé",B137)))</formula>
    </cfRule>
    <cfRule type="containsBlanks" dxfId="326" priority="122">
      <formula>LEN(TRIM(B137))=0</formula>
    </cfRule>
  </conditionalFormatting>
  <conditionalFormatting sqref="D115:D116">
    <cfRule type="containsText" dxfId="325" priority="119" operator="containsText" text="ntitulé">
      <formula>NOT(ISERROR(SEARCH("ntitulé",D115)))</formula>
    </cfRule>
    <cfRule type="containsBlanks" dxfId="324" priority="120">
      <formula>LEN(TRIM(D115))=0</formula>
    </cfRule>
  </conditionalFormatting>
  <conditionalFormatting sqref="D118:D120">
    <cfRule type="containsText" dxfId="323" priority="117" operator="containsText" text="ntitulé">
      <formula>NOT(ISERROR(SEARCH("ntitulé",D118)))</formula>
    </cfRule>
    <cfRule type="containsBlanks" dxfId="322" priority="118">
      <formula>LEN(TRIM(D118))=0</formula>
    </cfRule>
  </conditionalFormatting>
  <conditionalFormatting sqref="D130:D135 D123:D128">
    <cfRule type="containsText" dxfId="321" priority="115" operator="containsText" text="ntitulé">
      <formula>NOT(ISERROR(SEARCH("ntitulé",D123)))</formula>
    </cfRule>
    <cfRule type="containsBlanks" dxfId="320" priority="116">
      <formula>LEN(TRIM(D123))=0</formula>
    </cfRule>
  </conditionalFormatting>
  <conditionalFormatting sqref="D140:D142 D137:D138">
    <cfRule type="containsText" dxfId="319" priority="113" operator="containsText" text="ntitulé">
      <formula>NOT(ISERROR(SEARCH("ntitulé",D137)))</formula>
    </cfRule>
    <cfRule type="containsBlanks" dxfId="318" priority="114">
      <formula>LEN(TRIM(D137))=0</formula>
    </cfRule>
  </conditionalFormatting>
  <conditionalFormatting sqref="F115:F116">
    <cfRule type="containsText" dxfId="317" priority="111" operator="containsText" text="ntitulé">
      <formula>NOT(ISERROR(SEARCH("ntitulé",F115)))</formula>
    </cfRule>
    <cfRule type="containsBlanks" dxfId="316" priority="112">
      <formula>LEN(TRIM(F115))=0</formula>
    </cfRule>
  </conditionalFormatting>
  <conditionalFormatting sqref="F118:F120">
    <cfRule type="containsText" dxfId="315" priority="109" operator="containsText" text="ntitulé">
      <formula>NOT(ISERROR(SEARCH("ntitulé",F118)))</formula>
    </cfRule>
    <cfRule type="containsBlanks" dxfId="314" priority="110">
      <formula>LEN(TRIM(F118))=0</formula>
    </cfRule>
  </conditionalFormatting>
  <conditionalFormatting sqref="F130:F135 F123:F128">
    <cfRule type="containsText" dxfId="313" priority="107" operator="containsText" text="ntitulé">
      <formula>NOT(ISERROR(SEARCH("ntitulé",F123)))</formula>
    </cfRule>
    <cfRule type="containsBlanks" dxfId="312" priority="108">
      <formula>LEN(TRIM(F123))=0</formula>
    </cfRule>
  </conditionalFormatting>
  <conditionalFormatting sqref="F140:F142 F137:F138">
    <cfRule type="containsText" dxfId="311" priority="105" operator="containsText" text="ntitulé">
      <formula>NOT(ISERROR(SEARCH("ntitulé",F137)))</formula>
    </cfRule>
    <cfRule type="containsBlanks" dxfId="310" priority="106">
      <formula>LEN(TRIM(F137))=0</formula>
    </cfRule>
  </conditionalFormatting>
  <conditionalFormatting sqref="H115:H116">
    <cfRule type="containsText" dxfId="309" priority="103" operator="containsText" text="ntitulé">
      <formula>NOT(ISERROR(SEARCH("ntitulé",H115)))</formula>
    </cfRule>
    <cfRule type="containsBlanks" dxfId="308" priority="104">
      <formula>LEN(TRIM(H115))=0</formula>
    </cfRule>
  </conditionalFormatting>
  <conditionalFormatting sqref="H118:H120">
    <cfRule type="containsText" dxfId="307" priority="101" operator="containsText" text="ntitulé">
      <formula>NOT(ISERROR(SEARCH("ntitulé",H118)))</formula>
    </cfRule>
    <cfRule type="containsBlanks" dxfId="306" priority="102">
      <formula>LEN(TRIM(H118))=0</formula>
    </cfRule>
  </conditionalFormatting>
  <conditionalFormatting sqref="H130:H135 H123:H128">
    <cfRule type="containsText" dxfId="305" priority="99" operator="containsText" text="ntitulé">
      <formula>NOT(ISERROR(SEARCH("ntitulé",H123)))</formula>
    </cfRule>
    <cfRule type="containsBlanks" dxfId="304" priority="100">
      <formula>LEN(TRIM(H123))=0</formula>
    </cfRule>
  </conditionalFormatting>
  <conditionalFormatting sqref="H140:H142 H137:H138">
    <cfRule type="containsText" dxfId="303" priority="97" operator="containsText" text="ntitulé">
      <formula>NOT(ISERROR(SEARCH("ntitulé",H137)))</formula>
    </cfRule>
    <cfRule type="containsBlanks" dxfId="302" priority="98">
      <formula>LEN(TRIM(H137))=0</formula>
    </cfRule>
  </conditionalFormatting>
  <conditionalFormatting sqref="J115:J116">
    <cfRule type="containsText" dxfId="301" priority="95" operator="containsText" text="ntitulé">
      <formula>NOT(ISERROR(SEARCH("ntitulé",J115)))</formula>
    </cfRule>
    <cfRule type="containsBlanks" dxfId="300" priority="96">
      <formula>LEN(TRIM(J115))=0</formula>
    </cfRule>
  </conditionalFormatting>
  <conditionalFormatting sqref="J118:J120">
    <cfRule type="containsText" dxfId="299" priority="93" operator="containsText" text="ntitulé">
      <formula>NOT(ISERROR(SEARCH("ntitulé",J118)))</formula>
    </cfRule>
    <cfRule type="containsBlanks" dxfId="298" priority="94">
      <formula>LEN(TRIM(J118))=0</formula>
    </cfRule>
  </conditionalFormatting>
  <conditionalFormatting sqref="J130:J135 J123:J128">
    <cfRule type="containsText" dxfId="297" priority="91" operator="containsText" text="ntitulé">
      <formula>NOT(ISERROR(SEARCH("ntitulé",J123)))</formula>
    </cfRule>
    <cfRule type="containsBlanks" dxfId="296" priority="92">
      <formula>LEN(TRIM(J123))=0</formula>
    </cfRule>
  </conditionalFormatting>
  <conditionalFormatting sqref="J140:J142 J137:J138">
    <cfRule type="containsText" dxfId="295" priority="89" operator="containsText" text="ntitulé">
      <formula>NOT(ISERROR(SEARCH("ntitulé",J137)))</formula>
    </cfRule>
    <cfRule type="containsBlanks" dxfId="294" priority="90">
      <formula>LEN(TRIM(J137))=0</formula>
    </cfRule>
  </conditionalFormatting>
  <conditionalFormatting sqref="L115:L116">
    <cfRule type="containsText" dxfId="293" priority="87" operator="containsText" text="ntitulé">
      <formula>NOT(ISERROR(SEARCH("ntitulé",L115)))</formula>
    </cfRule>
    <cfRule type="containsBlanks" dxfId="292" priority="88">
      <formula>LEN(TRIM(L115))=0</formula>
    </cfRule>
  </conditionalFormatting>
  <conditionalFormatting sqref="L118:L120">
    <cfRule type="containsText" dxfId="291" priority="85" operator="containsText" text="ntitulé">
      <formula>NOT(ISERROR(SEARCH("ntitulé",L118)))</formula>
    </cfRule>
    <cfRule type="containsBlanks" dxfId="290" priority="86">
      <formula>LEN(TRIM(L118))=0</formula>
    </cfRule>
  </conditionalFormatting>
  <conditionalFormatting sqref="L130:L135 L123:L128">
    <cfRule type="containsText" dxfId="289" priority="83" operator="containsText" text="ntitulé">
      <formula>NOT(ISERROR(SEARCH("ntitulé",L123)))</formula>
    </cfRule>
    <cfRule type="containsBlanks" dxfId="288" priority="84">
      <formula>LEN(TRIM(L123))=0</formula>
    </cfRule>
  </conditionalFormatting>
  <conditionalFormatting sqref="L140:L142 L137:L138">
    <cfRule type="containsText" dxfId="287" priority="81" operator="containsText" text="ntitulé">
      <formula>NOT(ISERROR(SEARCH("ntitulé",L137)))</formula>
    </cfRule>
    <cfRule type="containsBlanks" dxfId="286" priority="82">
      <formula>LEN(TRIM(L137))=0</formula>
    </cfRule>
  </conditionalFormatting>
  <conditionalFormatting sqref="N115:N116">
    <cfRule type="containsText" dxfId="285" priority="79" operator="containsText" text="ntitulé">
      <formula>NOT(ISERROR(SEARCH("ntitulé",N115)))</formula>
    </cfRule>
    <cfRule type="containsBlanks" dxfId="284" priority="80">
      <formula>LEN(TRIM(N115))=0</formula>
    </cfRule>
  </conditionalFormatting>
  <conditionalFormatting sqref="N118:N120">
    <cfRule type="containsText" dxfId="283" priority="77" operator="containsText" text="ntitulé">
      <formula>NOT(ISERROR(SEARCH("ntitulé",N118)))</formula>
    </cfRule>
    <cfRule type="containsBlanks" dxfId="282" priority="78">
      <formula>LEN(TRIM(N118))=0</formula>
    </cfRule>
  </conditionalFormatting>
  <conditionalFormatting sqref="N130:N135 N123:N128">
    <cfRule type="containsText" dxfId="281" priority="75" operator="containsText" text="ntitulé">
      <formula>NOT(ISERROR(SEARCH("ntitulé",N123)))</formula>
    </cfRule>
    <cfRule type="containsBlanks" dxfId="280" priority="76">
      <formula>LEN(TRIM(N123))=0</formula>
    </cfRule>
  </conditionalFormatting>
  <conditionalFormatting sqref="N140:N142 N137:N138">
    <cfRule type="containsText" dxfId="279" priority="73" operator="containsText" text="ntitulé">
      <formula>NOT(ISERROR(SEARCH("ntitulé",N137)))</formula>
    </cfRule>
    <cfRule type="containsBlanks" dxfId="278" priority="74">
      <formula>LEN(TRIM(N137))=0</formula>
    </cfRule>
  </conditionalFormatting>
  <conditionalFormatting sqref="P115:P116">
    <cfRule type="containsText" dxfId="277" priority="71" operator="containsText" text="ntitulé">
      <formula>NOT(ISERROR(SEARCH("ntitulé",P115)))</formula>
    </cfRule>
    <cfRule type="containsBlanks" dxfId="276" priority="72">
      <formula>LEN(TRIM(P115))=0</formula>
    </cfRule>
  </conditionalFormatting>
  <conditionalFormatting sqref="P118:P120">
    <cfRule type="containsText" dxfId="275" priority="69" operator="containsText" text="ntitulé">
      <formula>NOT(ISERROR(SEARCH("ntitulé",P118)))</formula>
    </cfRule>
    <cfRule type="containsBlanks" dxfId="274" priority="70">
      <formula>LEN(TRIM(P118))=0</formula>
    </cfRule>
  </conditionalFormatting>
  <conditionalFormatting sqref="P130:P135 P123:P128">
    <cfRule type="containsText" dxfId="273" priority="67" operator="containsText" text="ntitulé">
      <formula>NOT(ISERROR(SEARCH("ntitulé",P123)))</formula>
    </cfRule>
    <cfRule type="containsBlanks" dxfId="272" priority="68">
      <formula>LEN(TRIM(P123))=0</formula>
    </cfRule>
  </conditionalFormatting>
  <conditionalFormatting sqref="P140:P142 P137:P138">
    <cfRule type="containsText" dxfId="271" priority="65" operator="containsText" text="ntitulé">
      <formula>NOT(ISERROR(SEARCH("ntitulé",P137)))</formula>
    </cfRule>
    <cfRule type="containsBlanks" dxfId="270" priority="66">
      <formula>LEN(TRIM(P137))=0</formula>
    </cfRule>
  </conditionalFormatting>
  <conditionalFormatting sqref="B165:B170 B158:B163">
    <cfRule type="containsText" dxfId="269" priority="59" operator="containsText" text="ntitulé">
      <formula>NOT(ISERROR(SEARCH("ntitulé",B158)))</formula>
    </cfRule>
    <cfRule type="containsBlanks" dxfId="268" priority="60">
      <formula>LEN(TRIM(B158))=0</formula>
    </cfRule>
  </conditionalFormatting>
  <conditionalFormatting sqref="B175:B177 B172:B173">
    <cfRule type="containsText" dxfId="267" priority="57" operator="containsText" text="ntitulé">
      <formula>NOT(ISERROR(SEARCH("ntitulé",B172)))</formula>
    </cfRule>
    <cfRule type="containsBlanks" dxfId="266" priority="58">
      <formula>LEN(TRIM(B172))=0</formula>
    </cfRule>
  </conditionalFormatting>
  <conditionalFormatting sqref="D150:D151">
    <cfRule type="containsText" dxfId="265" priority="55" operator="containsText" text="ntitulé">
      <formula>NOT(ISERROR(SEARCH("ntitulé",D150)))</formula>
    </cfRule>
    <cfRule type="containsBlanks" dxfId="264" priority="56">
      <formula>LEN(TRIM(D150))=0</formula>
    </cfRule>
  </conditionalFormatting>
  <conditionalFormatting sqref="D153:D155">
    <cfRule type="containsText" dxfId="263" priority="53" operator="containsText" text="ntitulé">
      <formula>NOT(ISERROR(SEARCH("ntitulé",D153)))</formula>
    </cfRule>
    <cfRule type="containsBlanks" dxfId="262" priority="54">
      <formula>LEN(TRIM(D153))=0</formula>
    </cfRule>
  </conditionalFormatting>
  <conditionalFormatting sqref="D165:D170 D158:D163">
    <cfRule type="containsText" dxfId="261" priority="51" operator="containsText" text="ntitulé">
      <formula>NOT(ISERROR(SEARCH("ntitulé",D158)))</formula>
    </cfRule>
    <cfRule type="containsBlanks" dxfId="260" priority="52">
      <formula>LEN(TRIM(D158))=0</formula>
    </cfRule>
  </conditionalFormatting>
  <conditionalFormatting sqref="D175:D177 D172:D173">
    <cfRule type="containsText" dxfId="259" priority="49" operator="containsText" text="ntitulé">
      <formula>NOT(ISERROR(SEARCH("ntitulé",D172)))</formula>
    </cfRule>
    <cfRule type="containsBlanks" dxfId="258" priority="50">
      <formula>LEN(TRIM(D172))=0</formula>
    </cfRule>
  </conditionalFormatting>
  <conditionalFormatting sqref="J165:J170 J158:J163">
    <cfRule type="containsText" dxfId="257" priority="27" operator="containsText" text="ntitulé">
      <formula>NOT(ISERROR(SEARCH("ntitulé",J158)))</formula>
    </cfRule>
    <cfRule type="containsBlanks" dxfId="256" priority="28">
      <formula>LEN(TRIM(J158))=0</formula>
    </cfRule>
  </conditionalFormatting>
  <conditionalFormatting sqref="J175:J177 J172:J173">
    <cfRule type="containsText" dxfId="255" priority="25" operator="containsText" text="ntitulé">
      <formula>NOT(ISERROR(SEARCH("ntitulé",J172)))</formula>
    </cfRule>
    <cfRule type="containsBlanks" dxfId="254" priority="26">
      <formula>LEN(TRIM(J172))=0</formula>
    </cfRule>
  </conditionalFormatting>
  <conditionalFormatting sqref="L150:L151">
    <cfRule type="containsText" dxfId="253" priority="23" operator="containsText" text="ntitulé">
      <formula>NOT(ISERROR(SEARCH("ntitulé",L150)))</formula>
    </cfRule>
    <cfRule type="containsBlanks" dxfId="252" priority="24">
      <formula>LEN(TRIM(L150))=0</formula>
    </cfRule>
  </conditionalFormatting>
  <conditionalFormatting sqref="L153:L155">
    <cfRule type="containsText" dxfId="251" priority="21" operator="containsText" text="ntitulé">
      <formula>NOT(ISERROR(SEARCH("ntitulé",L153)))</formula>
    </cfRule>
    <cfRule type="containsBlanks" dxfId="250" priority="22">
      <formula>LEN(TRIM(L153))=0</formula>
    </cfRule>
  </conditionalFormatting>
  <conditionalFormatting sqref="L165:L170 L158:L163">
    <cfRule type="containsText" dxfId="249" priority="19" operator="containsText" text="ntitulé">
      <formula>NOT(ISERROR(SEARCH("ntitulé",L158)))</formula>
    </cfRule>
    <cfRule type="containsBlanks" dxfId="248" priority="20">
      <formula>LEN(TRIM(L158))=0</formula>
    </cfRule>
  </conditionalFormatting>
  <conditionalFormatting sqref="L175:L177 L172:L173">
    <cfRule type="containsText" dxfId="247" priority="17" operator="containsText" text="ntitulé">
      <formula>NOT(ISERROR(SEARCH("ntitulé",L172)))</formula>
    </cfRule>
    <cfRule type="containsBlanks" dxfId="246" priority="18">
      <formula>LEN(TRIM(L172))=0</formula>
    </cfRule>
  </conditionalFormatting>
  <conditionalFormatting sqref="N150:N151">
    <cfRule type="containsText" dxfId="245" priority="15" operator="containsText" text="ntitulé">
      <formula>NOT(ISERROR(SEARCH("ntitulé",N150)))</formula>
    </cfRule>
    <cfRule type="containsBlanks" dxfId="244" priority="16">
      <formula>LEN(TRIM(N150))=0</formula>
    </cfRule>
  </conditionalFormatting>
  <conditionalFormatting sqref="N153:N155">
    <cfRule type="containsText" dxfId="243" priority="13" operator="containsText" text="ntitulé">
      <formula>NOT(ISERROR(SEARCH("ntitulé",N153)))</formula>
    </cfRule>
    <cfRule type="containsBlanks" dxfId="242" priority="14">
      <formula>LEN(TRIM(N153))=0</formula>
    </cfRule>
  </conditionalFormatting>
  <conditionalFormatting sqref="N165:N170 N158:N163">
    <cfRule type="containsText" dxfId="241" priority="11" operator="containsText" text="ntitulé">
      <formula>NOT(ISERROR(SEARCH("ntitulé",N158)))</formula>
    </cfRule>
    <cfRule type="containsBlanks" dxfId="240" priority="12">
      <formula>LEN(TRIM(N158))=0</formula>
    </cfRule>
  </conditionalFormatting>
  <conditionalFormatting sqref="N175:N177 N172:N173">
    <cfRule type="containsText" dxfId="239" priority="9" operator="containsText" text="ntitulé">
      <formula>NOT(ISERROR(SEARCH("ntitulé",N172)))</formula>
    </cfRule>
    <cfRule type="containsBlanks" dxfId="238" priority="10">
      <formula>LEN(TRIM(N172))=0</formula>
    </cfRule>
  </conditionalFormatting>
  <conditionalFormatting sqref="P150:P151">
    <cfRule type="containsText" dxfId="237" priority="7" operator="containsText" text="ntitulé">
      <formula>NOT(ISERROR(SEARCH("ntitulé",P150)))</formula>
    </cfRule>
    <cfRule type="containsBlanks" dxfId="236" priority="8">
      <formula>LEN(TRIM(P150))=0</formula>
    </cfRule>
  </conditionalFormatting>
  <conditionalFormatting sqref="P153:P155">
    <cfRule type="containsText" dxfId="235" priority="5" operator="containsText" text="ntitulé">
      <formula>NOT(ISERROR(SEARCH("ntitulé",P153)))</formula>
    </cfRule>
    <cfRule type="containsBlanks" dxfId="234" priority="6">
      <formula>LEN(TRIM(P153))=0</formula>
    </cfRule>
  </conditionalFormatting>
  <conditionalFormatting sqref="P165:P170 P158:P163">
    <cfRule type="containsText" dxfId="233" priority="3" operator="containsText" text="ntitulé">
      <formula>NOT(ISERROR(SEARCH("ntitulé",P158)))</formula>
    </cfRule>
    <cfRule type="containsBlanks" dxfId="232" priority="4">
      <formula>LEN(TRIM(P158))=0</formula>
    </cfRule>
  </conditionalFormatting>
  <conditionalFormatting sqref="P175:P177 P172:P173">
    <cfRule type="containsText" dxfId="231" priority="1" operator="containsText" text="ntitulé">
      <formula>NOT(ISERROR(SEARCH("ntitulé",P172)))</formula>
    </cfRule>
    <cfRule type="containsBlanks" dxfId="230" priority="2">
      <formula>LEN(TRIM(P172))=0</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68"/>
  <sheetViews>
    <sheetView workbookViewId="0">
      <selection activeCell="B16" sqref="B16"/>
    </sheetView>
  </sheetViews>
  <sheetFormatPr baseColWidth="10" defaultColWidth="8.85546875" defaultRowHeight="15" x14ac:dyDescent="0.3"/>
  <cols>
    <col min="1" max="1" width="49.42578125" style="1" bestFit="1" customWidth="1"/>
    <col min="2" max="2" width="16.7109375" style="1" customWidth="1"/>
    <col min="3" max="3" width="5.7109375" style="1" customWidth="1"/>
    <col min="4" max="4" width="16.7109375" style="1" customWidth="1"/>
    <col min="5" max="5" width="5.7109375" style="1" customWidth="1"/>
    <col min="6" max="6" width="16.7109375" style="1" customWidth="1"/>
    <col min="7" max="7" width="5.7109375" style="1" customWidth="1"/>
    <col min="8" max="8" width="16.7109375" style="1" customWidth="1"/>
    <col min="9" max="9" width="5.7109375" style="1" customWidth="1"/>
    <col min="10" max="10" width="16.7109375" style="1" customWidth="1"/>
    <col min="11" max="11" width="5.7109375" style="1" customWidth="1"/>
    <col min="12" max="12" width="16.7109375" style="1" customWidth="1"/>
    <col min="13" max="13" width="5.7109375" style="1" customWidth="1"/>
    <col min="14" max="14" width="16.7109375" style="1" customWidth="1"/>
    <col min="15" max="15" width="5.7109375" style="1" customWidth="1"/>
    <col min="16" max="16" width="16.7109375" style="1" customWidth="1"/>
    <col min="17" max="17" width="5.7109375" style="1" customWidth="1"/>
    <col min="18" max="16384" width="8.85546875" style="1"/>
  </cols>
  <sheetData>
    <row r="3" spans="1:18" ht="29.45" customHeight="1" x14ac:dyDescent="0.3">
      <c r="A3" s="29" t="str">
        <f>TAB00!B39&amp;" : "&amp;TAB00!C39</f>
        <v>TAB2.1 : Synthèse du revenu autorisé par tarif et par catégorie tarifaire</v>
      </c>
      <c r="B3" s="13"/>
      <c r="C3" s="13"/>
      <c r="D3" s="13"/>
      <c r="E3" s="13"/>
      <c r="F3" s="13"/>
      <c r="G3" s="13"/>
      <c r="H3" s="13"/>
      <c r="I3" s="13"/>
      <c r="J3" s="13"/>
      <c r="K3" s="13"/>
      <c r="L3" s="13"/>
      <c r="M3" s="13"/>
      <c r="N3" s="13"/>
      <c r="O3" s="13"/>
      <c r="P3" s="13"/>
      <c r="Q3" s="13"/>
    </row>
    <row r="5" spans="1:18" ht="25.15" customHeight="1" x14ac:dyDescent="0.35">
      <c r="A5" s="321" t="s">
        <v>10</v>
      </c>
      <c r="B5" s="322"/>
      <c r="C5" s="322"/>
      <c r="D5" s="322"/>
      <c r="E5" s="322"/>
      <c r="F5" s="322"/>
      <c r="G5" s="322"/>
      <c r="H5" s="322"/>
      <c r="I5" s="322"/>
      <c r="J5" s="322"/>
      <c r="K5" s="322"/>
      <c r="L5" s="322"/>
      <c r="M5" s="322"/>
      <c r="N5" s="322"/>
      <c r="O5" s="322"/>
      <c r="P5" s="322"/>
      <c r="Q5" s="323"/>
    </row>
    <row r="6" spans="1:18" s="5" customFormat="1" ht="14.45" customHeight="1" x14ac:dyDescent="0.3">
      <c r="A6" s="329" t="s">
        <v>0</v>
      </c>
      <c r="B6" s="327" t="str">
        <f>'TAB1'!B6</f>
        <v>TOTAL</v>
      </c>
      <c r="C6" s="328"/>
      <c r="D6" s="327" t="str">
        <f>'TAB1'!D6</f>
        <v>T1</v>
      </c>
      <c r="E6" s="328"/>
      <c r="F6" s="327" t="str">
        <f>'TAB1'!F6</f>
        <v>T2</v>
      </c>
      <c r="G6" s="328"/>
      <c r="H6" s="327" t="str">
        <f>'TAB1'!H6</f>
        <v>T3</v>
      </c>
      <c r="I6" s="328"/>
      <c r="J6" s="327" t="str">
        <f>'TAB1'!J6</f>
        <v>T4</v>
      </c>
      <c r="K6" s="328"/>
      <c r="L6" s="327" t="str">
        <f>'TAB1'!L6</f>
        <v>T5</v>
      </c>
      <c r="M6" s="328"/>
      <c r="N6" s="327" t="str">
        <f>'TAB1'!N6</f>
        <v>T6</v>
      </c>
      <c r="O6" s="328"/>
      <c r="P6" s="327" t="str">
        <f>'TAB1'!P6</f>
        <v>CNG</v>
      </c>
      <c r="Q6" s="328"/>
    </row>
    <row r="7" spans="1:18" s="5" customFormat="1" ht="14.45" customHeight="1" x14ac:dyDescent="0.3">
      <c r="A7" s="330"/>
      <c r="B7" s="7" t="s">
        <v>3</v>
      </c>
      <c r="C7" s="7" t="s">
        <v>4</v>
      </c>
      <c r="D7" s="7" t="s">
        <v>3</v>
      </c>
      <c r="E7" s="7" t="s">
        <v>4</v>
      </c>
      <c r="F7" s="7" t="s">
        <v>3</v>
      </c>
      <c r="G7" s="7" t="s">
        <v>4</v>
      </c>
      <c r="H7" s="7" t="s">
        <v>3</v>
      </c>
      <c r="I7" s="7" t="s">
        <v>4</v>
      </c>
      <c r="J7" s="7" t="s">
        <v>3</v>
      </c>
      <c r="K7" s="7" t="s">
        <v>4</v>
      </c>
      <c r="L7" s="7" t="s">
        <v>3</v>
      </c>
      <c r="M7" s="7" t="s">
        <v>4</v>
      </c>
      <c r="N7" s="7" t="s">
        <v>3</v>
      </c>
      <c r="O7" s="7" t="s">
        <v>4</v>
      </c>
      <c r="P7" s="7" t="s">
        <v>3</v>
      </c>
      <c r="Q7" s="54" t="s">
        <v>4</v>
      </c>
      <c r="R7" s="55"/>
    </row>
    <row r="8" spans="1:18" s="5" customFormat="1" ht="14.45" customHeight="1" x14ac:dyDescent="0.3">
      <c r="A8" s="51" t="s">
        <v>127</v>
      </c>
      <c r="B8" s="8">
        <f>SUM(D8,F8,H8,J8,L8,N8,P8)</f>
        <v>0</v>
      </c>
      <c r="C8" s="10">
        <f>IFERROR(B8/B16,0)</f>
        <v>0</v>
      </c>
      <c r="D8" s="8">
        <f>D16-SUM(D9:D10,D14:D15)</f>
        <v>0</v>
      </c>
      <c r="E8" s="10">
        <f t="shared" ref="E8:E16" si="0">IFERROR(D8/$B8,0)</f>
        <v>0</v>
      </c>
      <c r="F8" s="8">
        <f>F16-SUM(F9:F10,F14:F15)</f>
        <v>0</v>
      </c>
      <c r="G8" s="10">
        <f t="shared" ref="G8:I8" si="1">IFERROR(F8/$B8,0)</f>
        <v>0</v>
      </c>
      <c r="H8" s="8">
        <f>H16-SUM(H9:H10,H14:H15)</f>
        <v>0</v>
      </c>
      <c r="I8" s="10">
        <f t="shared" si="1"/>
        <v>0</v>
      </c>
      <c r="J8" s="8">
        <f>J16-SUM(J9:J10,J14:J15)</f>
        <v>0</v>
      </c>
      <c r="K8" s="10">
        <f t="shared" ref="K8:M16" si="2">IFERROR(J8/$B8,0)</f>
        <v>0</v>
      </c>
      <c r="L8" s="8">
        <f>L16-SUM(L9:L10,L14:L15)</f>
        <v>0</v>
      </c>
      <c r="M8" s="10">
        <f t="shared" si="2"/>
        <v>0</v>
      </c>
      <c r="N8" s="8">
        <f>N16-SUM(N9:N10,N14:N15)</f>
        <v>0</v>
      </c>
      <c r="O8" s="10">
        <f>IFERROR(N8/$B8,0)</f>
        <v>0</v>
      </c>
      <c r="P8" s="8">
        <f>P16-SUM(P9:P10,P14:P15)</f>
        <v>0</v>
      </c>
      <c r="Q8" s="10">
        <f>IFERROR(P8/$B8,0)</f>
        <v>0</v>
      </c>
      <c r="R8" s="56"/>
    </row>
    <row r="9" spans="1:18" s="5" customFormat="1" ht="14.45" customHeight="1" x14ac:dyDescent="0.3">
      <c r="A9" s="51" t="s">
        <v>128</v>
      </c>
      <c r="B9" s="8">
        <f t="shared" ref="B9:B14" si="3">SUM(D9,F9,H9,J9,L9,N9,P9)</f>
        <v>0</v>
      </c>
      <c r="C9" s="10">
        <f>IFERROR(B9/B16,0)</f>
        <v>0</v>
      </c>
      <c r="D9" s="8">
        <f>SUM('TAB1'!D12,'TAB1'!D24,'TAB1'!D36)</f>
        <v>0</v>
      </c>
      <c r="E9" s="10">
        <f t="shared" si="0"/>
        <v>0</v>
      </c>
      <c r="F9" s="8">
        <f>SUM('TAB1'!F12,'TAB1'!F24,'TAB1'!F36)</f>
        <v>0</v>
      </c>
      <c r="G9" s="10">
        <f t="shared" ref="G9:I9" si="4">IFERROR(F9/$B9,0)</f>
        <v>0</v>
      </c>
      <c r="H9" s="8">
        <f>SUM('TAB1'!H12,'TAB1'!H24,'TAB1'!H36)</f>
        <v>0</v>
      </c>
      <c r="I9" s="10">
        <f t="shared" si="4"/>
        <v>0</v>
      </c>
      <c r="J9" s="8">
        <f>SUM('TAB1'!J12,'TAB1'!J24,'TAB1'!J36)</f>
        <v>0</v>
      </c>
      <c r="K9" s="10">
        <f t="shared" si="2"/>
        <v>0</v>
      </c>
      <c r="L9" s="8">
        <f>SUM('TAB1'!L12,'TAB1'!L24,'TAB1'!L36)</f>
        <v>0</v>
      </c>
      <c r="M9" s="10">
        <f t="shared" si="2"/>
        <v>0</v>
      </c>
      <c r="N9" s="8">
        <f>SUM('TAB1'!N12,'TAB1'!N24,'TAB1'!N36)</f>
        <v>0</v>
      </c>
      <c r="O9" s="10">
        <f t="shared" ref="O9" si="5">IFERROR(N9/$B9,0)</f>
        <v>0</v>
      </c>
      <c r="P9" s="8">
        <f>SUM('TAB1'!P12,'TAB1'!P24,'TAB1'!P36)</f>
        <v>0</v>
      </c>
      <c r="Q9" s="10">
        <f t="shared" ref="Q9" si="6">IFERROR(P9/$B9,0)</f>
        <v>0</v>
      </c>
      <c r="R9" s="56"/>
    </row>
    <row r="10" spans="1:18" s="5" customFormat="1" x14ac:dyDescent="0.3">
      <c r="A10" s="51" t="s">
        <v>129</v>
      </c>
      <c r="B10" s="8">
        <f t="shared" si="3"/>
        <v>0</v>
      </c>
      <c r="C10" s="10">
        <f>IFERROR(B10/B16,0)</f>
        <v>0</v>
      </c>
      <c r="D10" s="8">
        <f>SUM(D11:D13)</f>
        <v>0</v>
      </c>
      <c r="E10" s="10">
        <f t="shared" si="0"/>
        <v>0</v>
      </c>
      <c r="F10" s="8">
        <f>SUM(F11:F13)</f>
        <v>0</v>
      </c>
      <c r="G10" s="10">
        <f t="shared" ref="G10:I10" si="7">IFERROR(F10/$B10,0)</f>
        <v>0</v>
      </c>
      <c r="H10" s="8">
        <f>SUM(H11:H13)</f>
        <v>0</v>
      </c>
      <c r="I10" s="10">
        <f t="shared" si="7"/>
        <v>0</v>
      </c>
      <c r="J10" s="8">
        <f>SUM(J11:J13)</f>
        <v>0</v>
      </c>
      <c r="K10" s="10">
        <f t="shared" si="2"/>
        <v>0</v>
      </c>
      <c r="L10" s="8">
        <f>SUM(L11:L13)</f>
        <v>0</v>
      </c>
      <c r="M10" s="10">
        <f t="shared" si="2"/>
        <v>0</v>
      </c>
      <c r="N10" s="8">
        <f>SUM(N11:N13)</f>
        <v>0</v>
      </c>
      <c r="O10" s="10">
        <f t="shared" ref="O10" si="8">IFERROR(N10/$B10,0)</f>
        <v>0</v>
      </c>
      <c r="P10" s="8">
        <f>SUM(P11:P13)</f>
        <v>0</v>
      </c>
      <c r="Q10" s="10">
        <f t="shared" ref="Q10" si="9">IFERROR(P10/$B10,0)</f>
        <v>0</v>
      </c>
      <c r="R10" s="56"/>
    </row>
    <row r="11" spans="1:18" s="5" customFormat="1" x14ac:dyDescent="0.3">
      <c r="A11" s="52" t="s">
        <v>2</v>
      </c>
      <c r="B11" s="8">
        <f t="shared" si="3"/>
        <v>0</v>
      </c>
      <c r="C11" s="10">
        <f>IFERROR(B11/B16,0)</f>
        <v>0</v>
      </c>
      <c r="D11" s="8">
        <f>'TAB1'!D19</f>
        <v>0</v>
      </c>
      <c r="E11" s="10">
        <f t="shared" si="0"/>
        <v>0</v>
      </c>
      <c r="F11" s="8">
        <f>'TAB1'!F19</f>
        <v>0</v>
      </c>
      <c r="G11" s="10">
        <f t="shared" ref="G11:I11" si="10">IFERROR(F11/$B11,0)</f>
        <v>0</v>
      </c>
      <c r="H11" s="8">
        <f>'TAB1'!H19</f>
        <v>0</v>
      </c>
      <c r="I11" s="10">
        <f t="shared" si="10"/>
        <v>0</v>
      </c>
      <c r="J11" s="8">
        <f>'TAB1'!J19</f>
        <v>0</v>
      </c>
      <c r="K11" s="10">
        <f t="shared" si="2"/>
        <v>0</v>
      </c>
      <c r="L11" s="8">
        <f>'TAB1'!L19</f>
        <v>0</v>
      </c>
      <c r="M11" s="10">
        <f t="shared" si="2"/>
        <v>0</v>
      </c>
      <c r="N11" s="8">
        <f>'TAB1'!N19</f>
        <v>0</v>
      </c>
      <c r="O11" s="10">
        <f t="shared" ref="O11" si="11">IFERROR(N11/$B11,0)</f>
        <v>0</v>
      </c>
      <c r="P11" s="8">
        <f>'TAB1'!P19</f>
        <v>0</v>
      </c>
      <c r="Q11" s="10">
        <f t="shared" ref="Q11" si="12">IFERROR(P11/$B11,0)</f>
        <v>0</v>
      </c>
      <c r="R11" s="56"/>
    </row>
    <row r="12" spans="1:18" s="5" customFormat="1" ht="14.45" customHeight="1" x14ac:dyDescent="0.3">
      <c r="A12" s="52" t="s">
        <v>6</v>
      </c>
      <c r="B12" s="8">
        <f t="shared" si="3"/>
        <v>0</v>
      </c>
      <c r="C12" s="10">
        <f>IFERROR(B12/B16,0)</f>
        <v>0</v>
      </c>
      <c r="D12" s="8">
        <f>'TAB1'!D20</f>
        <v>0</v>
      </c>
      <c r="E12" s="10">
        <f t="shared" si="0"/>
        <v>0</v>
      </c>
      <c r="F12" s="8">
        <f>'TAB1'!F20</f>
        <v>0</v>
      </c>
      <c r="G12" s="10">
        <f t="shared" ref="G12:I12" si="13">IFERROR(F12/$B12,0)</f>
        <v>0</v>
      </c>
      <c r="H12" s="8">
        <f>'TAB1'!H20</f>
        <v>0</v>
      </c>
      <c r="I12" s="10">
        <f t="shared" si="13"/>
        <v>0</v>
      </c>
      <c r="J12" s="8">
        <f>'TAB1'!J20</f>
        <v>0</v>
      </c>
      <c r="K12" s="10">
        <f t="shared" si="2"/>
        <v>0</v>
      </c>
      <c r="L12" s="8">
        <f>'TAB1'!L20</f>
        <v>0</v>
      </c>
      <c r="M12" s="10">
        <f t="shared" si="2"/>
        <v>0</v>
      </c>
      <c r="N12" s="8">
        <f>'TAB1'!N20</f>
        <v>0</v>
      </c>
      <c r="O12" s="10">
        <f t="shared" ref="O12" si="14">IFERROR(N12/$B12,0)</f>
        <v>0</v>
      </c>
      <c r="P12" s="8">
        <f>'TAB1'!P20</f>
        <v>0</v>
      </c>
      <c r="Q12" s="10">
        <f t="shared" ref="Q12" si="15">IFERROR(P12/$B12,0)</f>
        <v>0</v>
      </c>
      <c r="R12" s="56"/>
    </row>
    <row r="13" spans="1:18" s="5" customFormat="1" ht="14.45" customHeight="1" x14ac:dyDescent="0.3">
      <c r="A13" s="52" t="s">
        <v>15</v>
      </c>
      <c r="B13" s="8">
        <f t="shared" si="3"/>
        <v>0</v>
      </c>
      <c r="C13" s="10">
        <f>IFERROR(B13/B16,0)</f>
        <v>0</v>
      </c>
      <c r="D13" s="8">
        <f>'TAB1'!D21</f>
        <v>0</v>
      </c>
      <c r="E13" s="10">
        <f t="shared" si="0"/>
        <v>0</v>
      </c>
      <c r="F13" s="8">
        <f>'TAB1'!F21</f>
        <v>0</v>
      </c>
      <c r="G13" s="10">
        <f t="shared" ref="G13:I13" si="16">IFERROR(F13/$B13,0)</f>
        <v>0</v>
      </c>
      <c r="H13" s="8">
        <f>'TAB1'!H21</f>
        <v>0</v>
      </c>
      <c r="I13" s="10">
        <f t="shared" si="16"/>
        <v>0</v>
      </c>
      <c r="J13" s="8">
        <f>'TAB1'!J21</f>
        <v>0</v>
      </c>
      <c r="K13" s="10">
        <f t="shared" si="2"/>
        <v>0</v>
      </c>
      <c r="L13" s="8">
        <f>'TAB1'!L21</f>
        <v>0</v>
      </c>
      <c r="M13" s="10">
        <f t="shared" si="2"/>
        <v>0</v>
      </c>
      <c r="N13" s="8">
        <f>'TAB1'!N21</f>
        <v>0</v>
      </c>
      <c r="O13" s="10">
        <f t="shared" ref="O13" si="17">IFERROR(N13/$B13,0)</f>
        <v>0</v>
      </c>
      <c r="P13" s="8">
        <f>'TAB1'!P21</f>
        <v>0</v>
      </c>
      <c r="Q13" s="10">
        <f t="shared" ref="Q13" si="18">IFERROR(P13/$B13,0)</f>
        <v>0</v>
      </c>
      <c r="R13" s="56"/>
    </row>
    <row r="14" spans="1:18" s="5" customFormat="1" ht="14.45" customHeight="1" x14ac:dyDescent="0.3">
      <c r="A14" s="51" t="s">
        <v>130</v>
      </c>
      <c r="B14" s="8">
        <f t="shared" si="3"/>
        <v>0</v>
      </c>
      <c r="C14" s="10">
        <f>IFERROR(B14/B16,0)</f>
        <v>0</v>
      </c>
      <c r="D14" s="8">
        <f>'TAB1'!D37</f>
        <v>0</v>
      </c>
      <c r="E14" s="10">
        <f t="shared" si="0"/>
        <v>0</v>
      </c>
      <c r="F14" s="8">
        <f>'TAB1'!F37</f>
        <v>0</v>
      </c>
      <c r="G14" s="10">
        <f t="shared" ref="G14:I15" si="19">IFERROR(F14/$B14,0)</f>
        <v>0</v>
      </c>
      <c r="H14" s="8">
        <f>'TAB1'!H37</f>
        <v>0</v>
      </c>
      <c r="I14" s="10">
        <f t="shared" si="19"/>
        <v>0</v>
      </c>
      <c r="J14" s="8">
        <f>'TAB1'!J37</f>
        <v>0</v>
      </c>
      <c r="K14" s="10">
        <f t="shared" si="2"/>
        <v>0</v>
      </c>
      <c r="L14" s="8">
        <f>'TAB1'!L37</f>
        <v>0</v>
      </c>
      <c r="M14" s="10">
        <f t="shared" si="2"/>
        <v>0</v>
      </c>
      <c r="N14" s="8">
        <f>'TAB1'!N37</f>
        <v>0</v>
      </c>
      <c r="O14" s="10">
        <f t="shared" ref="O14" si="20">IFERROR(N14/$B14,0)</f>
        <v>0</v>
      </c>
      <c r="P14" s="8">
        <f>'TAB1'!P37</f>
        <v>0</v>
      </c>
      <c r="Q14" s="10">
        <f t="shared" ref="Q14" si="21">IFERROR(P14/$B14,0)</f>
        <v>0</v>
      </c>
      <c r="R14" s="56"/>
    </row>
    <row r="15" spans="1:18" s="5" customFormat="1" ht="14.45" customHeight="1" x14ac:dyDescent="0.3">
      <c r="A15" s="51" t="s">
        <v>131</v>
      </c>
      <c r="B15" s="8">
        <f>TAB2.2!B10</f>
        <v>0</v>
      </c>
      <c r="C15" s="45">
        <f>IFERROR(B15/B16,0)</f>
        <v>0</v>
      </c>
      <c r="D15" s="218"/>
      <c r="E15" s="45">
        <f t="shared" si="0"/>
        <v>0</v>
      </c>
      <c r="F15" s="218"/>
      <c r="G15" s="45">
        <f t="shared" si="19"/>
        <v>0</v>
      </c>
      <c r="H15" s="218"/>
      <c r="I15" s="45">
        <f t="shared" si="19"/>
        <v>0</v>
      </c>
      <c r="J15" s="218"/>
      <c r="K15" s="45">
        <f t="shared" si="2"/>
        <v>0</v>
      </c>
      <c r="L15" s="218"/>
      <c r="M15" s="10">
        <f t="shared" si="2"/>
        <v>0</v>
      </c>
      <c r="N15" s="218"/>
      <c r="O15" s="10">
        <f t="shared" ref="O15" si="22">IFERROR(N15/$B15,0)</f>
        <v>0</v>
      </c>
      <c r="P15" s="218"/>
      <c r="Q15" s="10">
        <f t="shared" ref="Q15" si="23">IFERROR(P15/$B15,0)</f>
        <v>0</v>
      </c>
      <c r="R15" s="56"/>
    </row>
    <row r="16" spans="1:18" s="5" customFormat="1" ht="14.45" customHeight="1" x14ac:dyDescent="0.3">
      <c r="A16" s="53" t="s">
        <v>16</v>
      </c>
      <c r="B16" s="11">
        <f t="shared" ref="B16" si="24">SUM(D16,F16,H16,J16,L16,N16,P16)</f>
        <v>0</v>
      </c>
      <c r="C16" s="12">
        <f>IFERROR(B16/B16,0)</f>
        <v>0</v>
      </c>
      <c r="D16" s="11">
        <f>'TAB1'!D38</f>
        <v>0</v>
      </c>
      <c r="E16" s="12">
        <f t="shared" si="0"/>
        <v>0</v>
      </c>
      <c r="F16" s="11">
        <f>'TAB1'!F38</f>
        <v>0</v>
      </c>
      <c r="G16" s="12">
        <f t="shared" ref="G16:I16" si="25">IFERROR(F16/$B16,0)</f>
        <v>0</v>
      </c>
      <c r="H16" s="11">
        <f>'TAB1'!H38</f>
        <v>0</v>
      </c>
      <c r="I16" s="12">
        <f t="shared" si="25"/>
        <v>0</v>
      </c>
      <c r="J16" s="11">
        <f>'TAB1'!J38</f>
        <v>0</v>
      </c>
      <c r="K16" s="12">
        <f t="shared" si="2"/>
        <v>0</v>
      </c>
      <c r="L16" s="11">
        <f>'TAB1'!L38</f>
        <v>0</v>
      </c>
      <c r="M16" s="12">
        <f t="shared" si="2"/>
        <v>0</v>
      </c>
      <c r="N16" s="11">
        <f>'TAB1'!N38</f>
        <v>0</v>
      </c>
      <c r="O16" s="12">
        <f t="shared" ref="O16" si="26">IFERROR(N16/$B16,0)</f>
        <v>0</v>
      </c>
      <c r="P16" s="11">
        <f>'TAB1'!P38</f>
        <v>0</v>
      </c>
      <c r="Q16" s="12">
        <f t="shared" ref="Q16" si="27">IFERROR(P16/$B16,0)</f>
        <v>0</v>
      </c>
      <c r="R16" s="56"/>
    </row>
    <row r="17" spans="1:18" x14ac:dyDescent="0.3">
      <c r="R17" s="57"/>
    </row>
    <row r="18" spans="1:18" ht="21" x14ac:dyDescent="0.35">
      <c r="A18" s="321" t="s">
        <v>9</v>
      </c>
      <c r="B18" s="322"/>
      <c r="C18" s="322"/>
      <c r="D18" s="322"/>
      <c r="E18" s="322"/>
      <c r="F18" s="322"/>
      <c r="G18" s="322"/>
      <c r="H18" s="322"/>
      <c r="I18" s="322"/>
      <c r="J18" s="322"/>
      <c r="K18" s="322"/>
      <c r="L18" s="322"/>
      <c r="M18" s="322"/>
      <c r="N18" s="322"/>
      <c r="O18" s="322"/>
      <c r="P18" s="322"/>
      <c r="Q18" s="323"/>
    </row>
    <row r="19" spans="1:18" x14ac:dyDescent="0.3">
      <c r="A19" s="329" t="s">
        <v>0</v>
      </c>
      <c r="B19" s="27" t="str">
        <f>B6</f>
        <v>TOTAL</v>
      </c>
      <c r="C19" s="28"/>
      <c r="D19" s="27" t="str">
        <f t="shared" ref="D19" si="28">D6</f>
        <v>T1</v>
      </c>
      <c r="E19" s="28"/>
      <c r="F19" s="27" t="str">
        <f t="shared" ref="F19" si="29">F6</f>
        <v>T2</v>
      </c>
      <c r="G19" s="28"/>
      <c r="H19" s="27" t="str">
        <f t="shared" ref="H19" si="30">H6</f>
        <v>T3</v>
      </c>
      <c r="I19" s="28"/>
      <c r="J19" s="27" t="str">
        <f t="shared" ref="J19" si="31">J6</f>
        <v>T4</v>
      </c>
      <c r="K19" s="28"/>
      <c r="L19" s="27" t="str">
        <f t="shared" ref="L19" si="32">L6</f>
        <v>T5</v>
      </c>
      <c r="M19" s="28"/>
      <c r="N19" s="27" t="str">
        <f t="shared" ref="N19" si="33">N6</f>
        <v>T6</v>
      </c>
      <c r="O19" s="28"/>
      <c r="P19" s="27" t="str">
        <f t="shared" ref="P19" si="34">P6</f>
        <v>CNG</v>
      </c>
      <c r="Q19" s="28"/>
    </row>
    <row r="20" spans="1:18" x14ac:dyDescent="0.3">
      <c r="A20" s="330"/>
      <c r="B20" s="7" t="s">
        <v>3</v>
      </c>
      <c r="C20" s="7" t="s">
        <v>4</v>
      </c>
      <c r="D20" s="7" t="s">
        <v>3</v>
      </c>
      <c r="E20" s="7" t="s">
        <v>4</v>
      </c>
      <c r="F20" s="7" t="s">
        <v>3</v>
      </c>
      <c r="G20" s="7" t="s">
        <v>4</v>
      </c>
      <c r="H20" s="7" t="s">
        <v>3</v>
      </c>
      <c r="I20" s="7" t="s">
        <v>4</v>
      </c>
      <c r="J20" s="7" t="s">
        <v>3</v>
      </c>
      <c r="K20" s="7" t="s">
        <v>4</v>
      </c>
      <c r="L20" s="7" t="s">
        <v>3</v>
      </c>
      <c r="M20" s="7" t="s">
        <v>4</v>
      </c>
      <c r="N20" s="7" t="s">
        <v>3</v>
      </c>
      <c r="O20" s="7" t="s">
        <v>4</v>
      </c>
      <c r="P20" s="7" t="s">
        <v>3</v>
      </c>
      <c r="Q20" s="54" t="s">
        <v>4</v>
      </c>
    </row>
    <row r="21" spans="1:18" x14ac:dyDescent="0.3">
      <c r="A21" s="51" t="s">
        <v>127</v>
      </c>
      <c r="B21" s="8">
        <f>SUM(D21,F21,H21,J21,L21,N21,P21)</f>
        <v>0</v>
      </c>
      <c r="C21" s="10">
        <f>IFERROR(B21/B29,0)</f>
        <v>0</v>
      </c>
      <c r="D21" s="8">
        <f>D29-SUM(D22:D23,D27:D28)</f>
        <v>0</v>
      </c>
      <c r="E21" s="10">
        <f t="shared" ref="E21:E29" si="35">IFERROR(D21/$B21,0)</f>
        <v>0</v>
      </c>
      <c r="F21" s="8">
        <f>F29-SUM(F22:F23,F27:F28)</f>
        <v>0</v>
      </c>
      <c r="G21" s="10">
        <f t="shared" ref="G21:G29" si="36">IFERROR(F21/$B21,0)</f>
        <v>0</v>
      </c>
      <c r="H21" s="8">
        <f>H29-SUM(H22:H23,H27:H28)</f>
        <v>0</v>
      </c>
      <c r="I21" s="10">
        <f t="shared" ref="I21:I29" si="37">IFERROR(H21/$B21,0)</f>
        <v>0</v>
      </c>
      <c r="J21" s="8">
        <f>J29-SUM(J22:J23,J27:J28)</f>
        <v>0</v>
      </c>
      <c r="K21" s="10">
        <f t="shared" ref="K21:K29" si="38">IFERROR(J21/$B21,0)</f>
        <v>0</v>
      </c>
      <c r="L21" s="8">
        <f>L29-SUM(L22:L23,L27:L28)</f>
        <v>0</v>
      </c>
      <c r="M21" s="10">
        <f t="shared" ref="M21:M29" si="39">IFERROR(L21/$B21,0)</f>
        <v>0</v>
      </c>
      <c r="N21" s="8">
        <f>N29-SUM(N22:N23,N27:N28)</f>
        <v>0</v>
      </c>
      <c r="O21" s="10">
        <f>IFERROR(N21/$B21,0)</f>
        <v>0</v>
      </c>
      <c r="P21" s="8">
        <f>P29-SUM(P22:P23,P27:P28)</f>
        <v>0</v>
      </c>
      <c r="Q21" s="10">
        <f>IFERROR(P21/$B21,0)</f>
        <v>0</v>
      </c>
    </row>
    <row r="22" spans="1:18" x14ac:dyDescent="0.3">
      <c r="A22" s="51" t="s">
        <v>128</v>
      </c>
      <c r="B22" s="8">
        <f t="shared" ref="B22:B29" si="40">SUM(D22,F22,H22,J22,L22,N22,P22)</f>
        <v>0</v>
      </c>
      <c r="C22" s="10">
        <f>IFERROR(B22/B29,0)</f>
        <v>0</v>
      </c>
      <c r="D22" s="8">
        <f>SUM('TAB1'!D47,'TAB1'!D59,'TAB1'!D71)</f>
        <v>0</v>
      </c>
      <c r="E22" s="10">
        <f t="shared" si="35"/>
        <v>0</v>
      </c>
      <c r="F22" s="8">
        <f>SUM('TAB1'!F47,'TAB1'!F59,'TAB1'!F71)</f>
        <v>0</v>
      </c>
      <c r="G22" s="10">
        <f t="shared" si="36"/>
        <v>0</v>
      </c>
      <c r="H22" s="8">
        <f>SUM('TAB1'!H47,'TAB1'!H59,'TAB1'!H71)</f>
        <v>0</v>
      </c>
      <c r="I22" s="10">
        <f t="shared" si="37"/>
        <v>0</v>
      </c>
      <c r="J22" s="8">
        <f>SUM('TAB1'!J47,'TAB1'!J59,'TAB1'!J71)</f>
        <v>0</v>
      </c>
      <c r="K22" s="10">
        <f t="shared" si="38"/>
        <v>0</v>
      </c>
      <c r="L22" s="8">
        <f>SUM('TAB1'!L47,'TAB1'!L59,'TAB1'!L71)</f>
        <v>0</v>
      </c>
      <c r="M22" s="10">
        <f t="shared" si="39"/>
        <v>0</v>
      </c>
      <c r="N22" s="8">
        <f>SUM('TAB1'!N47,'TAB1'!N59,'TAB1'!N71)</f>
        <v>0</v>
      </c>
      <c r="O22" s="10">
        <f t="shared" ref="O22:O29" si="41">IFERROR(N22/$B22,0)</f>
        <v>0</v>
      </c>
      <c r="P22" s="8">
        <f>SUM('TAB1'!P47,'TAB1'!P59,'TAB1'!P71)</f>
        <v>0</v>
      </c>
      <c r="Q22" s="10">
        <f t="shared" ref="Q22:Q29" si="42">IFERROR(P22/$B22,0)</f>
        <v>0</v>
      </c>
    </row>
    <row r="23" spans="1:18" x14ac:dyDescent="0.3">
      <c r="A23" s="51" t="s">
        <v>129</v>
      </c>
      <c r="B23" s="8">
        <f t="shared" si="40"/>
        <v>0</v>
      </c>
      <c r="C23" s="10">
        <f>IFERROR(B23/B29,0)</f>
        <v>0</v>
      </c>
      <c r="D23" s="8">
        <f>SUM(D24:D26)</f>
        <v>0</v>
      </c>
      <c r="E23" s="10">
        <f t="shared" si="35"/>
        <v>0</v>
      </c>
      <c r="F23" s="8">
        <f>SUM(F24:F26)</f>
        <v>0</v>
      </c>
      <c r="G23" s="10">
        <f t="shared" si="36"/>
        <v>0</v>
      </c>
      <c r="H23" s="8">
        <f>SUM(H24:H26)</f>
        <v>0</v>
      </c>
      <c r="I23" s="10">
        <f t="shared" si="37"/>
        <v>0</v>
      </c>
      <c r="J23" s="8">
        <f>SUM(J24:J26)</f>
        <v>0</v>
      </c>
      <c r="K23" s="10">
        <f t="shared" si="38"/>
        <v>0</v>
      </c>
      <c r="L23" s="8">
        <f>SUM(L24:L26)</f>
        <v>0</v>
      </c>
      <c r="M23" s="10">
        <f t="shared" si="39"/>
        <v>0</v>
      </c>
      <c r="N23" s="8">
        <f>SUM(N24:N26)</f>
        <v>0</v>
      </c>
      <c r="O23" s="10">
        <f t="shared" si="41"/>
        <v>0</v>
      </c>
      <c r="P23" s="8">
        <f>SUM(P24:P26)</f>
        <v>0</v>
      </c>
      <c r="Q23" s="10">
        <f t="shared" si="42"/>
        <v>0</v>
      </c>
    </row>
    <row r="24" spans="1:18" x14ac:dyDescent="0.3">
      <c r="A24" s="52" t="s">
        <v>2</v>
      </c>
      <c r="B24" s="8">
        <f t="shared" si="40"/>
        <v>0</v>
      </c>
      <c r="C24" s="10">
        <f>IFERROR(B24/B29,0)</f>
        <v>0</v>
      </c>
      <c r="D24" s="8">
        <f>'TAB1'!D54</f>
        <v>0</v>
      </c>
      <c r="E24" s="10">
        <f t="shared" si="35"/>
        <v>0</v>
      </c>
      <c r="F24" s="8">
        <f>'TAB1'!F54</f>
        <v>0</v>
      </c>
      <c r="G24" s="10">
        <f t="shared" si="36"/>
        <v>0</v>
      </c>
      <c r="H24" s="8">
        <f>'TAB1'!H54</f>
        <v>0</v>
      </c>
      <c r="I24" s="10">
        <f t="shared" si="37"/>
        <v>0</v>
      </c>
      <c r="J24" s="8">
        <f>'TAB1'!J54</f>
        <v>0</v>
      </c>
      <c r="K24" s="10">
        <f t="shared" si="38"/>
        <v>0</v>
      </c>
      <c r="L24" s="8">
        <f>'TAB1'!L54</f>
        <v>0</v>
      </c>
      <c r="M24" s="10">
        <f t="shared" si="39"/>
        <v>0</v>
      </c>
      <c r="N24" s="8">
        <f>'TAB1'!N54</f>
        <v>0</v>
      </c>
      <c r="O24" s="10">
        <f t="shared" si="41"/>
        <v>0</v>
      </c>
      <c r="P24" s="8">
        <f>'TAB1'!P54</f>
        <v>0</v>
      </c>
      <c r="Q24" s="10">
        <f t="shared" si="42"/>
        <v>0</v>
      </c>
    </row>
    <row r="25" spans="1:18" x14ac:dyDescent="0.3">
      <c r="A25" s="52" t="s">
        <v>6</v>
      </c>
      <c r="B25" s="8">
        <f t="shared" si="40"/>
        <v>0</v>
      </c>
      <c r="C25" s="10">
        <f>IFERROR(B25/B29,0)</f>
        <v>0</v>
      </c>
      <c r="D25" s="8">
        <f>'TAB1'!D55</f>
        <v>0</v>
      </c>
      <c r="E25" s="10">
        <f t="shared" si="35"/>
        <v>0</v>
      </c>
      <c r="F25" s="8">
        <f>'TAB1'!F55</f>
        <v>0</v>
      </c>
      <c r="G25" s="10">
        <f t="shared" si="36"/>
        <v>0</v>
      </c>
      <c r="H25" s="8">
        <f>'TAB1'!H55</f>
        <v>0</v>
      </c>
      <c r="I25" s="10">
        <f t="shared" si="37"/>
        <v>0</v>
      </c>
      <c r="J25" s="8">
        <f>'TAB1'!J55</f>
        <v>0</v>
      </c>
      <c r="K25" s="10">
        <f t="shared" si="38"/>
        <v>0</v>
      </c>
      <c r="L25" s="8">
        <f>'TAB1'!L55</f>
        <v>0</v>
      </c>
      <c r="M25" s="10">
        <f t="shared" si="39"/>
        <v>0</v>
      </c>
      <c r="N25" s="8">
        <f>'TAB1'!N55</f>
        <v>0</v>
      </c>
      <c r="O25" s="10">
        <f t="shared" si="41"/>
        <v>0</v>
      </c>
      <c r="P25" s="8">
        <f>'TAB1'!P55</f>
        <v>0</v>
      </c>
      <c r="Q25" s="10">
        <f t="shared" si="42"/>
        <v>0</v>
      </c>
    </row>
    <row r="26" spans="1:18" x14ac:dyDescent="0.3">
      <c r="A26" s="52" t="s">
        <v>15</v>
      </c>
      <c r="B26" s="8">
        <f t="shared" si="40"/>
        <v>0</v>
      </c>
      <c r="C26" s="10">
        <f>IFERROR(B26/B29,0)</f>
        <v>0</v>
      </c>
      <c r="D26" s="8">
        <f>'TAB1'!D56</f>
        <v>0</v>
      </c>
      <c r="E26" s="10">
        <f t="shared" si="35"/>
        <v>0</v>
      </c>
      <c r="F26" s="8">
        <f>'TAB1'!F56</f>
        <v>0</v>
      </c>
      <c r="G26" s="10">
        <f t="shared" si="36"/>
        <v>0</v>
      </c>
      <c r="H26" s="8">
        <f>'TAB1'!H56</f>
        <v>0</v>
      </c>
      <c r="I26" s="10">
        <f t="shared" si="37"/>
        <v>0</v>
      </c>
      <c r="J26" s="8">
        <f>'TAB1'!J56</f>
        <v>0</v>
      </c>
      <c r="K26" s="10">
        <f t="shared" si="38"/>
        <v>0</v>
      </c>
      <c r="L26" s="8">
        <f>'TAB1'!L56</f>
        <v>0</v>
      </c>
      <c r="M26" s="10">
        <f t="shared" si="39"/>
        <v>0</v>
      </c>
      <c r="N26" s="8">
        <f>'TAB1'!N56</f>
        <v>0</v>
      </c>
      <c r="O26" s="10">
        <f t="shared" si="41"/>
        <v>0</v>
      </c>
      <c r="P26" s="8">
        <f>'TAB1'!P56</f>
        <v>0</v>
      </c>
      <c r="Q26" s="10">
        <f t="shared" si="42"/>
        <v>0</v>
      </c>
    </row>
    <row r="27" spans="1:18" x14ac:dyDescent="0.3">
      <c r="A27" s="51" t="s">
        <v>130</v>
      </c>
      <c r="B27" s="8">
        <f t="shared" si="40"/>
        <v>0</v>
      </c>
      <c r="C27" s="10">
        <f>IFERROR(B27/B29,0)</f>
        <v>0</v>
      </c>
      <c r="D27" s="8">
        <f>'TAB1'!D72</f>
        <v>0</v>
      </c>
      <c r="E27" s="10">
        <f t="shared" si="35"/>
        <v>0</v>
      </c>
      <c r="F27" s="8">
        <f>'TAB1'!F72</f>
        <v>0</v>
      </c>
      <c r="G27" s="10">
        <f t="shared" si="36"/>
        <v>0</v>
      </c>
      <c r="H27" s="8">
        <f>'TAB1'!H72</f>
        <v>0</v>
      </c>
      <c r="I27" s="10">
        <f t="shared" si="37"/>
        <v>0</v>
      </c>
      <c r="J27" s="8">
        <f>'TAB1'!J72</f>
        <v>0</v>
      </c>
      <c r="K27" s="10">
        <f t="shared" si="38"/>
        <v>0</v>
      </c>
      <c r="L27" s="8">
        <f>'TAB1'!L72</f>
        <v>0</v>
      </c>
      <c r="M27" s="10">
        <f t="shared" si="39"/>
        <v>0</v>
      </c>
      <c r="N27" s="8">
        <f>'TAB1'!N72</f>
        <v>0</v>
      </c>
      <c r="O27" s="10">
        <f t="shared" si="41"/>
        <v>0</v>
      </c>
      <c r="P27" s="8">
        <f>'TAB1'!P72</f>
        <v>0</v>
      </c>
      <c r="Q27" s="10">
        <f t="shared" si="42"/>
        <v>0</v>
      </c>
    </row>
    <row r="28" spans="1:18" s="5" customFormat="1" ht="14.45" customHeight="1" x14ac:dyDescent="0.3">
      <c r="A28" s="51" t="s">
        <v>131</v>
      </c>
      <c r="B28" s="8">
        <f>TAB2.2!B17</f>
        <v>0</v>
      </c>
      <c r="C28" s="45">
        <f>IFERROR(B28/B29,0)</f>
        <v>0</v>
      </c>
      <c r="D28" s="218"/>
      <c r="E28" s="45">
        <f t="shared" si="35"/>
        <v>0</v>
      </c>
      <c r="F28" s="218"/>
      <c r="G28" s="45">
        <f t="shared" si="36"/>
        <v>0</v>
      </c>
      <c r="H28" s="218"/>
      <c r="I28" s="45">
        <f t="shared" si="37"/>
        <v>0</v>
      </c>
      <c r="J28" s="218"/>
      <c r="K28" s="45">
        <f t="shared" si="38"/>
        <v>0</v>
      </c>
      <c r="L28" s="218"/>
      <c r="M28" s="10">
        <f t="shared" si="39"/>
        <v>0</v>
      </c>
      <c r="N28" s="218"/>
      <c r="O28" s="10">
        <f t="shared" si="41"/>
        <v>0</v>
      </c>
      <c r="P28" s="218"/>
      <c r="Q28" s="10">
        <f t="shared" si="42"/>
        <v>0</v>
      </c>
      <c r="R28" s="56"/>
    </row>
    <row r="29" spans="1:18" x14ac:dyDescent="0.3">
      <c r="A29" s="53" t="s">
        <v>16</v>
      </c>
      <c r="B29" s="11">
        <f t="shared" si="40"/>
        <v>0</v>
      </c>
      <c r="C29" s="12">
        <f>IFERROR(B29/B29,0)</f>
        <v>0</v>
      </c>
      <c r="D29" s="11">
        <f>'TAB1'!D73</f>
        <v>0</v>
      </c>
      <c r="E29" s="12">
        <f t="shared" si="35"/>
        <v>0</v>
      </c>
      <c r="F29" s="11">
        <f>'TAB1'!F73</f>
        <v>0</v>
      </c>
      <c r="G29" s="12">
        <f t="shared" si="36"/>
        <v>0</v>
      </c>
      <c r="H29" s="11">
        <f>'TAB1'!H73</f>
        <v>0</v>
      </c>
      <c r="I29" s="12">
        <f t="shared" si="37"/>
        <v>0</v>
      </c>
      <c r="J29" s="11">
        <f>'TAB1'!J73</f>
        <v>0</v>
      </c>
      <c r="K29" s="12">
        <f t="shared" si="38"/>
        <v>0</v>
      </c>
      <c r="L29" s="11">
        <f>'TAB1'!L73</f>
        <v>0</v>
      </c>
      <c r="M29" s="12">
        <f t="shared" si="39"/>
        <v>0</v>
      </c>
      <c r="N29" s="11">
        <f>'TAB1'!N73</f>
        <v>0</v>
      </c>
      <c r="O29" s="12">
        <f t="shared" si="41"/>
        <v>0</v>
      </c>
      <c r="P29" s="11">
        <f>'TAB1'!P73</f>
        <v>0</v>
      </c>
      <c r="Q29" s="12">
        <f t="shared" si="42"/>
        <v>0</v>
      </c>
    </row>
    <row r="31" spans="1:18" ht="21" x14ac:dyDescent="0.35">
      <c r="A31" s="321" t="s">
        <v>13</v>
      </c>
      <c r="B31" s="322"/>
      <c r="C31" s="322"/>
      <c r="D31" s="322"/>
      <c r="E31" s="322"/>
      <c r="F31" s="322"/>
      <c r="G31" s="322"/>
      <c r="H31" s="322"/>
      <c r="I31" s="322"/>
      <c r="J31" s="322"/>
      <c r="K31" s="322"/>
      <c r="L31" s="322"/>
      <c r="M31" s="322"/>
      <c r="N31" s="322"/>
      <c r="O31" s="322"/>
      <c r="P31" s="322"/>
      <c r="Q31" s="323"/>
    </row>
    <row r="32" spans="1:18" x14ac:dyDescent="0.3">
      <c r="A32" s="329" t="s">
        <v>0</v>
      </c>
      <c r="B32" s="27" t="str">
        <f>B19</f>
        <v>TOTAL</v>
      </c>
      <c r="C32" s="28"/>
      <c r="D32" s="27" t="str">
        <f t="shared" ref="D32" si="43">D19</f>
        <v>T1</v>
      </c>
      <c r="E32" s="28"/>
      <c r="F32" s="27" t="str">
        <f t="shared" ref="F32" si="44">F19</f>
        <v>T2</v>
      </c>
      <c r="G32" s="28"/>
      <c r="H32" s="27" t="str">
        <f t="shared" ref="H32" si="45">H19</f>
        <v>T3</v>
      </c>
      <c r="I32" s="28"/>
      <c r="J32" s="27" t="str">
        <f t="shared" ref="J32" si="46">J19</f>
        <v>T4</v>
      </c>
      <c r="K32" s="28"/>
      <c r="L32" s="27" t="str">
        <f t="shared" ref="L32" si="47">L19</f>
        <v>T5</v>
      </c>
      <c r="M32" s="28"/>
      <c r="N32" s="27" t="str">
        <f t="shared" ref="N32" si="48">N19</f>
        <v>T6</v>
      </c>
      <c r="O32" s="28"/>
      <c r="P32" s="27" t="str">
        <f t="shared" ref="P32" si="49">P19</f>
        <v>CNG</v>
      </c>
      <c r="Q32" s="28"/>
    </row>
    <row r="33" spans="1:18" x14ac:dyDescent="0.3">
      <c r="A33" s="330"/>
      <c r="B33" s="7" t="s">
        <v>3</v>
      </c>
      <c r="C33" s="7" t="s">
        <v>4</v>
      </c>
      <c r="D33" s="7" t="s">
        <v>3</v>
      </c>
      <c r="E33" s="7" t="s">
        <v>4</v>
      </c>
      <c r="F33" s="7" t="s">
        <v>3</v>
      </c>
      <c r="G33" s="7" t="s">
        <v>4</v>
      </c>
      <c r="H33" s="7" t="s">
        <v>3</v>
      </c>
      <c r="I33" s="7" t="s">
        <v>4</v>
      </c>
      <c r="J33" s="7" t="s">
        <v>3</v>
      </c>
      <c r="K33" s="7" t="s">
        <v>4</v>
      </c>
      <c r="L33" s="7" t="s">
        <v>3</v>
      </c>
      <c r="M33" s="7" t="s">
        <v>4</v>
      </c>
      <c r="N33" s="7" t="s">
        <v>3</v>
      </c>
      <c r="O33" s="7" t="s">
        <v>4</v>
      </c>
      <c r="P33" s="7" t="s">
        <v>3</v>
      </c>
      <c r="Q33" s="54" t="s">
        <v>4</v>
      </c>
    </row>
    <row r="34" spans="1:18" x14ac:dyDescent="0.3">
      <c r="A34" s="51" t="s">
        <v>127</v>
      </c>
      <c r="B34" s="8">
        <f>SUM(D34,F34,H34,J34,L34,N34,P34)</f>
        <v>0</v>
      </c>
      <c r="C34" s="10">
        <f>IFERROR(B34/B42,0)</f>
        <v>0</v>
      </c>
      <c r="D34" s="8">
        <f>D42-SUM(D35:D36,D40:D41)</f>
        <v>0</v>
      </c>
      <c r="E34" s="10">
        <f t="shared" ref="E34:E42" si="50">IFERROR(D34/$B34,0)</f>
        <v>0</v>
      </c>
      <c r="F34" s="8">
        <f>F42-SUM(F35:F36,F40:F41)</f>
        <v>0</v>
      </c>
      <c r="G34" s="10">
        <f t="shared" ref="G34:G42" si="51">IFERROR(F34/$B34,0)</f>
        <v>0</v>
      </c>
      <c r="H34" s="8">
        <f>H42-SUM(H35:H36,H40:H41)</f>
        <v>0</v>
      </c>
      <c r="I34" s="10">
        <f t="shared" ref="I34:I42" si="52">IFERROR(H34/$B34,0)</f>
        <v>0</v>
      </c>
      <c r="J34" s="8">
        <f>J42-SUM(J35:J36,J40:J41)</f>
        <v>0</v>
      </c>
      <c r="K34" s="10">
        <f t="shared" ref="K34:K42" si="53">IFERROR(J34/$B34,0)</f>
        <v>0</v>
      </c>
      <c r="L34" s="8">
        <f>L42-SUM(L35:L36,L40:L41)</f>
        <v>0</v>
      </c>
      <c r="M34" s="10">
        <f t="shared" ref="M34:M42" si="54">IFERROR(L34/$B34,0)</f>
        <v>0</v>
      </c>
      <c r="N34" s="8">
        <f>N42-SUM(N35:N36,N40:N41)</f>
        <v>0</v>
      </c>
      <c r="O34" s="10">
        <f>IFERROR(N34/$B34,0)</f>
        <v>0</v>
      </c>
      <c r="P34" s="8">
        <f>P42-SUM(P35:P36,P40:P41)</f>
        <v>0</v>
      </c>
      <c r="Q34" s="10">
        <f>IFERROR(P34/$B34,0)</f>
        <v>0</v>
      </c>
    </row>
    <row r="35" spans="1:18" x14ac:dyDescent="0.3">
      <c r="A35" s="51" t="s">
        <v>128</v>
      </c>
      <c r="B35" s="8">
        <f t="shared" ref="B35:B40" si="55">SUM(D35,F35,H35,J35,L35,N35,P35)</f>
        <v>0</v>
      </c>
      <c r="C35" s="10">
        <f>IFERROR(B35/B42,0)</f>
        <v>0</v>
      </c>
      <c r="D35" s="8">
        <f>SUM('TAB1'!D82,'TAB1'!D94,'TAB1'!D106)</f>
        <v>0</v>
      </c>
      <c r="E35" s="10">
        <f t="shared" si="50"/>
        <v>0</v>
      </c>
      <c r="F35" s="8">
        <f>SUM('TAB1'!F82,'TAB1'!F94,'TAB1'!F106)</f>
        <v>0</v>
      </c>
      <c r="G35" s="10">
        <f t="shared" si="51"/>
        <v>0</v>
      </c>
      <c r="H35" s="8">
        <f>SUM('TAB1'!H82,'TAB1'!H94,'TAB1'!H106)</f>
        <v>0</v>
      </c>
      <c r="I35" s="10">
        <f t="shared" si="52"/>
        <v>0</v>
      </c>
      <c r="J35" s="8">
        <f>SUM('TAB1'!J82,'TAB1'!J94,'TAB1'!J106)</f>
        <v>0</v>
      </c>
      <c r="K35" s="10">
        <f t="shared" si="53"/>
        <v>0</v>
      </c>
      <c r="L35" s="8">
        <f>SUM('TAB1'!L82,'TAB1'!L94,'TAB1'!L106)</f>
        <v>0</v>
      </c>
      <c r="M35" s="10">
        <f t="shared" si="54"/>
        <v>0</v>
      </c>
      <c r="N35" s="8">
        <f>SUM('TAB1'!N82,'TAB1'!N94,'TAB1'!N106)</f>
        <v>0</v>
      </c>
      <c r="O35" s="10">
        <f t="shared" ref="O35:O42" si="56">IFERROR(N35/$B35,0)</f>
        <v>0</v>
      </c>
      <c r="P35" s="8">
        <f>SUM('TAB1'!P82,'TAB1'!P94,'TAB1'!P106)</f>
        <v>0</v>
      </c>
      <c r="Q35" s="10">
        <f t="shared" ref="Q35:Q42" si="57">IFERROR(P35/$B35,0)</f>
        <v>0</v>
      </c>
    </row>
    <row r="36" spans="1:18" x14ac:dyDescent="0.3">
      <c r="A36" s="51" t="s">
        <v>129</v>
      </c>
      <c r="B36" s="8">
        <f t="shared" si="55"/>
        <v>0</v>
      </c>
      <c r="C36" s="10">
        <f>IFERROR(B36/B42,0)</f>
        <v>0</v>
      </c>
      <c r="D36" s="8">
        <f>SUM(D37:D39)</f>
        <v>0</v>
      </c>
      <c r="E36" s="10">
        <f t="shared" si="50"/>
        <v>0</v>
      </c>
      <c r="F36" s="8">
        <f>SUM(F37:F39)</f>
        <v>0</v>
      </c>
      <c r="G36" s="10">
        <f t="shared" si="51"/>
        <v>0</v>
      </c>
      <c r="H36" s="8">
        <f>SUM(H37:H39)</f>
        <v>0</v>
      </c>
      <c r="I36" s="10">
        <f t="shared" si="52"/>
        <v>0</v>
      </c>
      <c r="J36" s="8">
        <f>SUM(J37:J39)</f>
        <v>0</v>
      </c>
      <c r="K36" s="10">
        <f t="shared" si="53"/>
        <v>0</v>
      </c>
      <c r="L36" s="8">
        <f>SUM(L37:L39)</f>
        <v>0</v>
      </c>
      <c r="M36" s="10">
        <f t="shared" si="54"/>
        <v>0</v>
      </c>
      <c r="N36" s="8">
        <f>SUM(N37:N39)</f>
        <v>0</v>
      </c>
      <c r="O36" s="10">
        <f t="shared" si="56"/>
        <v>0</v>
      </c>
      <c r="P36" s="8">
        <f>SUM(P37:P39)</f>
        <v>0</v>
      </c>
      <c r="Q36" s="10">
        <f t="shared" si="57"/>
        <v>0</v>
      </c>
    </row>
    <row r="37" spans="1:18" x14ac:dyDescent="0.3">
      <c r="A37" s="52" t="s">
        <v>2</v>
      </c>
      <c r="B37" s="8">
        <f t="shared" si="55"/>
        <v>0</v>
      </c>
      <c r="C37" s="10">
        <f>IFERROR(B37/B42,0)</f>
        <v>0</v>
      </c>
      <c r="D37" s="8">
        <f>'TAB1'!D89</f>
        <v>0</v>
      </c>
      <c r="E37" s="10">
        <f t="shared" si="50"/>
        <v>0</v>
      </c>
      <c r="F37" s="8">
        <f>'TAB1'!F89</f>
        <v>0</v>
      </c>
      <c r="G37" s="10">
        <f t="shared" si="51"/>
        <v>0</v>
      </c>
      <c r="H37" s="8">
        <f>'TAB1'!H89</f>
        <v>0</v>
      </c>
      <c r="I37" s="10">
        <f t="shared" si="52"/>
        <v>0</v>
      </c>
      <c r="J37" s="8">
        <f>'TAB1'!J89</f>
        <v>0</v>
      </c>
      <c r="K37" s="10">
        <f t="shared" si="53"/>
        <v>0</v>
      </c>
      <c r="L37" s="8">
        <f>'TAB1'!L89</f>
        <v>0</v>
      </c>
      <c r="M37" s="10">
        <f t="shared" si="54"/>
        <v>0</v>
      </c>
      <c r="N37" s="8">
        <f>'TAB1'!N89</f>
        <v>0</v>
      </c>
      <c r="O37" s="10">
        <f t="shared" si="56"/>
        <v>0</v>
      </c>
      <c r="P37" s="8">
        <f>'TAB1'!P89</f>
        <v>0</v>
      </c>
      <c r="Q37" s="10">
        <f t="shared" si="57"/>
        <v>0</v>
      </c>
    </row>
    <row r="38" spans="1:18" x14ac:dyDescent="0.3">
      <c r="A38" s="52" t="s">
        <v>6</v>
      </c>
      <c r="B38" s="8">
        <f t="shared" si="55"/>
        <v>0</v>
      </c>
      <c r="C38" s="10">
        <f>IFERROR(B38/B42,0)</f>
        <v>0</v>
      </c>
      <c r="D38" s="8">
        <f>'TAB1'!D90</f>
        <v>0</v>
      </c>
      <c r="E38" s="10">
        <f t="shared" si="50"/>
        <v>0</v>
      </c>
      <c r="F38" s="8">
        <f>'TAB1'!F90</f>
        <v>0</v>
      </c>
      <c r="G38" s="10">
        <f t="shared" si="51"/>
        <v>0</v>
      </c>
      <c r="H38" s="8">
        <f>'TAB1'!H90</f>
        <v>0</v>
      </c>
      <c r="I38" s="10">
        <f t="shared" si="52"/>
        <v>0</v>
      </c>
      <c r="J38" s="8">
        <f>'TAB1'!J90</f>
        <v>0</v>
      </c>
      <c r="K38" s="10">
        <f t="shared" si="53"/>
        <v>0</v>
      </c>
      <c r="L38" s="8">
        <f>'TAB1'!L90</f>
        <v>0</v>
      </c>
      <c r="M38" s="10">
        <f t="shared" si="54"/>
        <v>0</v>
      </c>
      <c r="N38" s="8">
        <f>'TAB1'!N90</f>
        <v>0</v>
      </c>
      <c r="O38" s="10">
        <f t="shared" si="56"/>
        <v>0</v>
      </c>
      <c r="P38" s="8">
        <f>'TAB1'!P90</f>
        <v>0</v>
      </c>
      <c r="Q38" s="10">
        <f t="shared" si="57"/>
        <v>0</v>
      </c>
    </row>
    <row r="39" spans="1:18" x14ac:dyDescent="0.3">
      <c r="A39" s="52" t="s">
        <v>15</v>
      </c>
      <c r="B39" s="8">
        <f t="shared" si="55"/>
        <v>0</v>
      </c>
      <c r="C39" s="10">
        <f>IFERROR(B39/B42,0)</f>
        <v>0</v>
      </c>
      <c r="D39" s="8">
        <f>'TAB1'!D91</f>
        <v>0</v>
      </c>
      <c r="E39" s="10">
        <f t="shared" si="50"/>
        <v>0</v>
      </c>
      <c r="F39" s="8">
        <f>'TAB1'!F91</f>
        <v>0</v>
      </c>
      <c r="G39" s="10">
        <f t="shared" si="51"/>
        <v>0</v>
      </c>
      <c r="H39" s="8">
        <f>'TAB1'!H91</f>
        <v>0</v>
      </c>
      <c r="I39" s="10">
        <f t="shared" si="52"/>
        <v>0</v>
      </c>
      <c r="J39" s="8">
        <f>'TAB1'!J91</f>
        <v>0</v>
      </c>
      <c r="K39" s="10">
        <f t="shared" si="53"/>
        <v>0</v>
      </c>
      <c r="L39" s="8">
        <f>'TAB1'!L91</f>
        <v>0</v>
      </c>
      <c r="M39" s="10">
        <f t="shared" si="54"/>
        <v>0</v>
      </c>
      <c r="N39" s="8">
        <f>'TAB1'!N91</f>
        <v>0</v>
      </c>
      <c r="O39" s="10">
        <f t="shared" si="56"/>
        <v>0</v>
      </c>
      <c r="P39" s="8">
        <f>'TAB1'!P91</f>
        <v>0</v>
      </c>
      <c r="Q39" s="10">
        <f t="shared" si="57"/>
        <v>0</v>
      </c>
    </row>
    <row r="40" spans="1:18" x14ac:dyDescent="0.3">
      <c r="A40" s="51" t="s">
        <v>130</v>
      </c>
      <c r="B40" s="8">
        <f t="shared" si="55"/>
        <v>0</v>
      </c>
      <c r="C40" s="10">
        <f>IFERROR(B40/B42,0)</f>
        <v>0</v>
      </c>
      <c r="D40" s="8">
        <f>'TAB1'!D107</f>
        <v>0</v>
      </c>
      <c r="E40" s="10">
        <f t="shared" si="50"/>
        <v>0</v>
      </c>
      <c r="F40" s="8">
        <f>'TAB1'!F107</f>
        <v>0</v>
      </c>
      <c r="G40" s="10">
        <f t="shared" si="51"/>
        <v>0</v>
      </c>
      <c r="H40" s="8">
        <f>'TAB1'!H107</f>
        <v>0</v>
      </c>
      <c r="I40" s="10">
        <f t="shared" si="52"/>
        <v>0</v>
      </c>
      <c r="J40" s="8">
        <f>'TAB1'!J107</f>
        <v>0</v>
      </c>
      <c r="K40" s="10">
        <f t="shared" si="53"/>
        <v>0</v>
      </c>
      <c r="L40" s="8">
        <f>'TAB1'!L107</f>
        <v>0</v>
      </c>
      <c r="M40" s="10">
        <f t="shared" si="54"/>
        <v>0</v>
      </c>
      <c r="N40" s="8">
        <f>'TAB1'!N107</f>
        <v>0</v>
      </c>
      <c r="O40" s="10">
        <f t="shared" si="56"/>
        <v>0</v>
      </c>
      <c r="P40" s="8">
        <f>'TAB1'!P107</f>
        <v>0</v>
      </c>
      <c r="Q40" s="10">
        <f t="shared" si="57"/>
        <v>0</v>
      </c>
    </row>
    <row r="41" spans="1:18" s="5" customFormat="1" ht="14.45" customHeight="1" x14ac:dyDescent="0.3">
      <c r="A41" s="51" t="s">
        <v>131</v>
      </c>
      <c r="B41" s="8">
        <f>TAB2.2!B24</f>
        <v>0</v>
      </c>
      <c r="C41" s="45">
        <f>IFERROR(B41/B42,0)</f>
        <v>0</v>
      </c>
      <c r="D41" s="218"/>
      <c r="E41" s="45">
        <f t="shared" si="50"/>
        <v>0</v>
      </c>
      <c r="F41" s="218"/>
      <c r="G41" s="45">
        <f t="shared" si="51"/>
        <v>0</v>
      </c>
      <c r="H41" s="218"/>
      <c r="I41" s="45">
        <f t="shared" si="52"/>
        <v>0</v>
      </c>
      <c r="J41" s="218"/>
      <c r="K41" s="45">
        <f t="shared" si="53"/>
        <v>0</v>
      </c>
      <c r="L41" s="218"/>
      <c r="M41" s="10">
        <f t="shared" si="54"/>
        <v>0</v>
      </c>
      <c r="N41" s="218"/>
      <c r="O41" s="10">
        <f t="shared" si="56"/>
        <v>0</v>
      </c>
      <c r="P41" s="218"/>
      <c r="Q41" s="10">
        <f t="shared" si="57"/>
        <v>0</v>
      </c>
      <c r="R41" s="56"/>
    </row>
    <row r="42" spans="1:18" x14ac:dyDescent="0.3">
      <c r="A42" s="53" t="s">
        <v>16</v>
      </c>
      <c r="B42" s="11">
        <f t="shared" ref="B42" si="58">SUM(D42,F42,H42,J42,L42,N42,P42)</f>
        <v>0</v>
      </c>
      <c r="C42" s="12">
        <f>IFERROR(B42/B42,0)</f>
        <v>0</v>
      </c>
      <c r="D42" s="11">
        <f>'TAB1'!D108</f>
        <v>0</v>
      </c>
      <c r="E42" s="12">
        <f t="shared" si="50"/>
        <v>0</v>
      </c>
      <c r="F42" s="11">
        <f>'TAB1'!F108</f>
        <v>0</v>
      </c>
      <c r="G42" s="12">
        <f t="shared" si="51"/>
        <v>0</v>
      </c>
      <c r="H42" s="11">
        <f>'TAB1'!H108</f>
        <v>0</v>
      </c>
      <c r="I42" s="12">
        <f t="shared" si="52"/>
        <v>0</v>
      </c>
      <c r="J42" s="11">
        <f>'TAB1'!J108</f>
        <v>0</v>
      </c>
      <c r="K42" s="12">
        <f t="shared" si="53"/>
        <v>0</v>
      </c>
      <c r="L42" s="11">
        <f>'TAB1'!L108</f>
        <v>0</v>
      </c>
      <c r="M42" s="12">
        <f t="shared" si="54"/>
        <v>0</v>
      </c>
      <c r="N42" s="11">
        <f>'TAB1'!N108</f>
        <v>0</v>
      </c>
      <c r="O42" s="12">
        <f t="shared" si="56"/>
        <v>0</v>
      </c>
      <c r="P42" s="11">
        <f>'TAB1'!P108</f>
        <v>0</v>
      </c>
      <c r="Q42" s="12">
        <f t="shared" si="57"/>
        <v>0</v>
      </c>
    </row>
    <row r="44" spans="1:18" ht="21" x14ac:dyDescent="0.35">
      <c r="A44" s="321" t="s">
        <v>12</v>
      </c>
      <c r="B44" s="322"/>
      <c r="C44" s="322"/>
      <c r="D44" s="322"/>
      <c r="E44" s="322"/>
      <c r="F44" s="322"/>
      <c r="G44" s="322"/>
      <c r="H44" s="322"/>
      <c r="I44" s="322"/>
      <c r="J44" s="322"/>
      <c r="K44" s="322"/>
      <c r="L44" s="322"/>
      <c r="M44" s="322"/>
      <c r="N44" s="322"/>
      <c r="O44" s="322"/>
      <c r="P44" s="322"/>
      <c r="Q44" s="323"/>
    </row>
    <row r="45" spans="1:18" x14ac:dyDescent="0.3">
      <c r="A45" s="329" t="s">
        <v>0</v>
      </c>
      <c r="B45" s="27" t="str">
        <f>B32</f>
        <v>TOTAL</v>
      </c>
      <c r="C45" s="28"/>
      <c r="D45" s="27" t="str">
        <f t="shared" ref="D45" si="59">D32</f>
        <v>T1</v>
      </c>
      <c r="E45" s="28"/>
      <c r="F45" s="27" t="str">
        <f t="shared" ref="F45" si="60">F32</f>
        <v>T2</v>
      </c>
      <c r="G45" s="28"/>
      <c r="H45" s="27" t="str">
        <f t="shared" ref="H45" si="61">H32</f>
        <v>T3</v>
      </c>
      <c r="I45" s="28"/>
      <c r="J45" s="27" t="str">
        <f t="shared" ref="J45" si="62">J32</f>
        <v>T4</v>
      </c>
      <c r="K45" s="28"/>
      <c r="L45" s="27" t="str">
        <f t="shared" ref="L45" si="63">L32</f>
        <v>T5</v>
      </c>
      <c r="M45" s="28"/>
      <c r="N45" s="27" t="str">
        <f t="shared" ref="N45" si="64">N32</f>
        <v>T6</v>
      </c>
      <c r="O45" s="28"/>
      <c r="P45" s="27" t="str">
        <f t="shared" ref="P45" si="65">P32</f>
        <v>CNG</v>
      </c>
      <c r="Q45" s="28"/>
    </row>
    <row r="46" spans="1:18" x14ac:dyDescent="0.3">
      <c r="A46" s="330"/>
      <c r="B46" s="7" t="s">
        <v>3</v>
      </c>
      <c r="C46" s="7" t="s">
        <v>4</v>
      </c>
      <c r="D46" s="7" t="s">
        <v>3</v>
      </c>
      <c r="E46" s="7" t="s">
        <v>4</v>
      </c>
      <c r="F46" s="7" t="s">
        <v>3</v>
      </c>
      <c r="G46" s="7" t="s">
        <v>4</v>
      </c>
      <c r="H46" s="7" t="s">
        <v>3</v>
      </c>
      <c r="I46" s="7" t="s">
        <v>4</v>
      </c>
      <c r="J46" s="7" t="s">
        <v>3</v>
      </c>
      <c r="K46" s="7" t="s">
        <v>4</v>
      </c>
      <c r="L46" s="7" t="s">
        <v>3</v>
      </c>
      <c r="M46" s="7" t="s">
        <v>4</v>
      </c>
      <c r="N46" s="7" t="s">
        <v>3</v>
      </c>
      <c r="O46" s="7" t="s">
        <v>4</v>
      </c>
      <c r="P46" s="7" t="s">
        <v>3</v>
      </c>
      <c r="Q46" s="54" t="s">
        <v>4</v>
      </c>
    </row>
    <row r="47" spans="1:18" x14ac:dyDescent="0.3">
      <c r="A47" s="51" t="s">
        <v>127</v>
      </c>
      <c r="B47" s="8">
        <f>SUM(D47,F47,H47,J47,L47,N47,P47)</f>
        <v>0</v>
      </c>
      <c r="C47" s="10">
        <f>IFERROR(B47/B55,0)</f>
        <v>0</v>
      </c>
      <c r="D47" s="8">
        <f>D55-SUM(D48:D49,D53:D54)</f>
        <v>0</v>
      </c>
      <c r="E47" s="10">
        <f t="shared" ref="E47:E55" si="66">IFERROR(D47/$B47,0)</f>
        <v>0</v>
      </c>
      <c r="F47" s="8">
        <f>F55-SUM(F48:F49,F53:F54)</f>
        <v>0</v>
      </c>
      <c r="G47" s="10">
        <f t="shared" ref="G47:G55" si="67">IFERROR(F47/$B47,0)</f>
        <v>0</v>
      </c>
      <c r="H47" s="8">
        <f>H55-SUM(H48:H49,H53:H54)</f>
        <v>0</v>
      </c>
      <c r="I47" s="10">
        <f t="shared" ref="I47:I55" si="68">IFERROR(H47/$B47,0)</f>
        <v>0</v>
      </c>
      <c r="J47" s="8">
        <f>J55-SUM(J48:J49,J53:J54)</f>
        <v>0</v>
      </c>
      <c r="K47" s="10">
        <f t="shared" ref="K47:K55" si="69">IFERROR(J47/$B47,0)</f>
        <v>0</v>
      </c>
      <c r="L47" s="8">
        <f>L55-SUM(L48:L49,L53:L54)</f>
        <v>0</v>
      </c>
      <c r="M47" s="10">
        <f t="shared" ref="M47:M55" si="70">IFERROR(L47/$B47,0)</f>
        <v>0</v>
      </c>
      <c r="N47" s="8">
        <f>N55-SUM(N48:N49,N53:N54)</f>
        <v>0</v>
      </c>
      <c r="O47" s="10">
        <f>IFERROR(N47/$B47,0)</f>
        <v>0</v>
      </c>
      <c r="P47" s="8">
        <f>P55-SUM(P48:P49,P53:P54)</f>
        <v>0</v>
      </c>
      <c r="Q47" s="10">
        <f>IFERROR(P47/$B47,0)</f>
        <v>0</v>
      </c>
    </row>
    <row r="48" spans="1:18" x14ac:dyDescent="0.3">
      <c r="A48" s="51" t="s">
        <v>128</v>
      </c>
      <c r="B48" s="8">
        <f t="shared" ref="B48:B53" si="71">SUM(D48,F48,H48,J48,L48,N48,P48)</f>
        <v>0</v>
      </c>
      <c r="C48" s="10">
        <f>IFERROR(B48/B55,0)</f>
        <v>0</v>
      </c>
      <c r="D48" s="8">
        <f>SUM('TAB1'!D117,'TAB1'!D129,'TAB1'!D141)</f>
        <v>0</v>
      </c>
      <c r="E48" s="10">
        <f t="shared" si="66"/>
        <v>0</v>
      </c>
      <c r="F48" s="8">
        <f>SUM('TAB1'!F117,'TAB1'!F129,'TAB1'!F141)</f>
        <v>0</v>
      </c>
      <c r="G48" s="10">
        <f t="shared" si="67"/>
        <v>0</v>
      </c>
      <c r="H48" s="8">
        <f>SUM('TAB1'!H117,'TAB1'!H129,'TAB1'!H141)</f>
        <v>0</v>
      </c>
      <c r="I48" s="10">
        <f t="shared" si="68"/>
        <v>0</v>
      </c>
      <c r="J48" s="8">
        <f>SUM('TAB1'!J117,'TAB1'!J129,'TAB1'!J141)</f>
        <v>0</v>
      </c>
      <c r="K48" s="10">
        <f t="shared" si="69"/>
        <v>0</v>
      </c>
      <c r="L48" s="8">
        <f>SUM('TAB1'!L117,'TAB1'!L129,'TAB1'!L141)</f>
        <v>0</v>
      </c>
      <c r="M48" s="10">
        <f t="shared" si="70"/>
        <v>0</v>
      </c>
      <c r="N48" s="8">
        <f>SUM('TAB1'!N117,'TAB1'!N129,'TAB1'!N141)</f>
        <v>0</v>
      </c>
      <c r="O48" s="10">
        <f t="shared" ref="O48:O55" si="72">IFERROR(N48/$B48,0)</f>
        <v>0</v>
      </c>
      <c r="P48" s="8">
        <f>SUM('TAB1'!P117,'TAB1'!P129,'TAB1'!P141)</f>
        <v>0</v>
      </c>
      <c r="Q48" s="10">
        <f t="shared" ref="Q48:Q55" si="73">IFERROR(P48/$B48,0)</f>
        <v>0</v>
      </c>
    </row>
    <row r="49" spans="1:18" x14ac:dyDescent="0.3">
      <c r="A49" s="51" t="s">
        <v>129</v>
      </c>
      <c r="B49" s="8">
        <f t="shared" si="71"/>
        <v>0</v>
      </c>
      <c r="C49" s="10">
        <f>IFERROR(B49/B55,0)</f>
        <v>0</v>
      </c>
      <c r="D49" s="8">
        <f>SUM(D50:D52)</f>
        <v>0</v>
      </c>
      <c r="E49" s="10">
        <f t="shared" si="66"/>
        <v>0</v>
      </c>
      <c r="F49" s="8">
        <f>SUM(F50:F52)</f>
        <v>0</v>
      </c>
      <c r="G49" s="10">
        <f t="shared" si="67"/>
        <v>0</v>
      </c>
      <c r="H49" s="8">
        <f>SUM(H50:H52)</f>
        <v>0</v>
      </c>
      <c r="I49" s="10">
        <f t="shared" si="68"/>
        <v>0</v>
      </c>
      <c r="J49" s="8">
        <f>SUM(J50:J52)</f>
        <v>0</v>
      </c>
      <c r="K49" s="10">
        <f t="shared" si="69"/>
        <v>0</v>
      </c>
      <c r="L49" s="8">
        <f>SUM(L50:L52)</f>
        <v>0</v>
      </c>
      <c r="M49" s="10">
        <f t="shared" si="70"/>
        <v>0</v>
      </c>
      <c r="N49" s="8">
        <f>SUM(N50:N52)</f>
        <v>0</v>
      </c>
      <c r="O49" s="10">
        <f t="shared" si="72"/>
        <v>0</v>
      </c>
      <c r="P49" s="8">
        <f>SUM(P50:P52)</f>
        <v>0</v>
      </c>
      <c r="Q49" s="10">
        <f t="shared" si="73"/>
        <v>0</v>
      </c>
    </row>
    <row r="50" spans="1:18" x14ac:dyDescent="0.3">
      <c r="A50" s="52" t="s">
        <v>2</v>
      </c>
      <c r="B50" s="8">
        <f t="shared" si="71"/>
        <v>0</v>
      </c>
      <c r="C50" s="10">
        <f>IFERROR(B50/B55,0)</f>
        <v>0</v>
      </c>
      <c r="D50" s="8">
        <f>'TAB1'!D124</f>
        <v>0</v>
      </c>
      <c r="E50" s="10">
        <f t="shared" si="66"/>
        <v>0</v>
      </c>
      <c r="F50" s="8">
        <f>'TAB1'!F124</f>
        <v>0</v>
      </c>
      <c r="G50" s="10">
        <f t="shared" si="67"/>
        <v>0</v>
      </c>
      <c r="H50" s="8">
        <f>'TAB1'!H124</f>
        <v>0</v>
      </c>
      <c r="I50" s="10">
        <f t="shared" si="68"/>
        <v>0</v>
      </c>
      <c r="J50" s="8">
        <f>'TAB1'!J124</f>
        <v>0</v>
      </c>
      <c r="K50" s="10">
        <f t="shared" si="69"/>
        <v>0</v>
      </c>
      <c r="L50" s="8">
        <f>'TAB1'!L124</f>
        <v>0</v>
      </c>
      <c r="M50" s="10">
        <f t="shared" si="70"/>
        <v>0</v>
      </c>
      <c r="N50" s="8">
        <f>'TAB1'!N124</f>
        <v>0</v>
      </c>
      <c r="O50" s="10">
        <f t="shared" si="72"/>
        <v>0</v>
      </c>
      <c r="P50" s="8">
        <f>'TAB1'!P124</f>
        <v>0</v>
      </c>
      <c r="Q50" s="10">
        <f t="shared" si="73"/>
        <v>0</v>
      </c>
    </row>
    <row r="51" spans="1:18" x14ac:dyDescent="0.3">
      <c r="A51" s="52" t="s">
        <v>6</v>
      </c>
      <c r="B51" s="8">
        <f t="shared" si="71"/>
        <v>0</v>
      </c>
      <c r="C51" s="10">
        <f>IFERROR(B51/B55,0)</f>
        <v>0</v>
      </c>
      <c r="D51" s="8">
        <f>'TAB1'!D125</f>
        <v>0</v>
      </c>
      <c r="E51" s="10">
        <f t="shared" si="66"/>
        <v>0</v>
      </c>
      <c r="F51" s="8">
        <f>'TAB1'!F125</f>
        <v>0</v>
      </c>
      <c r="G51" s="10">
        <f t="shared" si="67"/>
        <v>0</v>
      </c>
      <c r="H51" s="8">
        <f>'TAB1'!H125</f>
        <v>0</v>
      </c>
      <c r="I51" s="10">
        <f t="shared" si="68"/>
        <v>0</v>
      </c>
      <c r="J51" s="8">
        <f>'TAB1'!J125</f>
        <v>0</v>
      </c>
      <c r="K51" s="10">
        <f t="shared" si="69"/>
        <v>0</v>
      </c>
      <c r="L51" s="8">
        <f>'TAB1'!L125</f>
        <v>0</v>
      </c>
      <c r="M51" s="10">
        <f t="shared" si="70"/>
        <v>0</v>
      </c>
      <c r="N51" s="8">
        <f>'TAB1'!N125</f>
        <v>0</v>
      </c>
      <c r="O51" s="10">
        <f t="shared" si="72"/>
        <v>0</v>
      </c>
      <c r="P51" s="8">
        <f>'TAB1'!P125</f>
        <v>0</v>
      </c>
      <c r="Q51" s="10">
        <f t="shared" si="73"/>
        <v>0</v>
      </c>
    </row>
    <row r="52" spans="1:18" x14ac:dyDescent="0.3">
      <c r="A52" s="52" t="s">
        <v>15</v>
      </c>
      <c r="B52" s="8">
        <f t="shared" si="71"/>
        <v>0</v>
      </c>
      <c r="C52" s="10">
        <f>IFERROR(B52/B55,0)</f>
        <v>0</v>
      </c>
      <c r="D52" s="8">
        <f>'TAB1'!D126</f>
        <v>0</v>
      </c>
      <c r="E52" s="10">
        <f t="shared" si="66"/>
        <v>0</v>
      </c>
      <c r="F52" s="8">
        <f>'TAB1'!F126</f>
        <v>0</v>
      </c>
      <c r="G52" s="10">
        <f t="shared" si="67"/>
        <v>0</v>
      </c>
      <c r="H52" s="8">
        <f>'TAB1'!H126</f>
        <v>0</v>
      </c>
      <c r="I52" s="10">
        <f t="shared" si="68"/>
        <v>0</v>
      </c>
      <c r="J52" s="8">
        <f>'TAB1'!J126</f>
        <v>0</v>
      </c>
      <c r="K52" s="10">
        <f t="shared" si="69"/>
        <v>0</v>
      </c>
      <c r="L52" s="8">
        <f>'TAB1'!L126</f>
        <v>0</v>
      </c>
      <c r="M52" s="10">
        <f t="shared" si="70"/>
        <v>0</v>
      </c>
      <c r="N52" s="8">
        <f>'TAB1'!N126</f>
        <v>0</v>
      </c>
      <c r="O52" s="10">
        <f t="shared" si="72"/>
        <v>0</v>
      </c>
      <c r="P52" s="8">
        <f>'TAB1'!P126</f>
        <v>0</v>
      </c>
      <c r="Q52" s="10">
        <f t="shared" si="73"/>
        <v>0</v>
      </c>
    </row>
    <row r="53" spans="1:18" x14ac:dyDescent="0.3">
      <c r="A53" s="51" t="s">
        <v>130</v>
      </c>
      <c r="B53" s="8">
        <f t="shared" si="71"/>
        <v>0</v>
      </c>
      <c r="C53" s="10">
        <f>IFERROR(B53/B55,0)</f>
        <v>0</v>
      </c>
      <c r="D53" s="8">
        <f>'TAB1'!D142</f>
        <v>0</v>
      </c>
      <c r="E53" s="10">
        <f t="shared" si="66"/>
        <v>0</v>
      </c>
      <c r="F53" s="8">
        <f>'TAB1'!F142</f>
        <v>0</v>
      </c>
      <c r="G53" s="10">
        <f t="shared" si="67"/>
        <v>0</v>
      </c>
      <c r="H53" s="8">
        <f>'TAB1'!H142</f>
        <v>0</v>
      </c>
      <c r="I53" s="10">
        <f t="shared" si="68"/>
        <v>0</v>
      </c>
      <c r="J53" s="8">
        <f>'TAB1'!J142</f>
        <v>0</v>
      </c>
      <c r="K53" s="10">
        <f t="shared" si="69"/>
        <v>0</v>
      </c>
      <c r="L53" s="8">
        <f>'TAB1'!L142</f>
        <v>0</v>
      </c>
      <c r="M53" s="10">
        <f t="shared" si="70"/>
        <v>0</v>
      </c>
      <c r="N53" s="8">
        <f>'TAB1'!N142</f>
        <v>0</v>
      </c>
      <c r="O53" s="10">
        <f t="shared" si="72"/>
        <v>0</v>
      </c>
      <c r="P53" s="8">
        <f>'TAB1'!P142</f>
        <v>0</v>
      </c>
      <c r="Q53" s="10">
        <f t="shared" si="73"/>
        <v>0</v>
      </c>
    </row>
    <row r="54" spans="1:18" s="5" customFormat="1" ht="14.45" customHeight="1" x14ac:dyDescent="0.3">
      <c r="A54" s="51" t="s">
        <v>131</v>
      </c>
      <c r="B54" s="8">
        <f>TAB2.2!B31</f>
        <v>0</v>
      </c>
      <c r="C54" s="45">
        <f>IFERROR(B54/B55,0)</f>
        <v>0</v>
      </c>
      <c r="D54" s="218"/>
      <c r="E54" s="45">
        <f t="shared" si="66"/>
        <v>0</v>
      </c>
      <c r="F54" s="218"/>
      <c r="G54" s="45">
        <f t="shared" si="67"/>
        <v>0</v>
      </c>
      <c r="H54" s="218"/>
      <c r="I54" s="45">
        <f t="shared" si="68"/>
        <v>0</v>
      </c>
      <c r="J54" s="218"/>
      <c r="K54" s="45">
        <f t="shared" si="69"/>
        <v>0</v>
      </c>
      <c r="L54" s="218"/>
      <c r="M54" s="10">
        <f t="shared" si="70"/>
        <v>0</v>
      </c>
      <c r="N54" s="218"/>
      <c r="O54" s="10">
        <f t="shared" si="72"/>
        <v>0</v>
      </c>
      <c r="P54" s="218"/>
      <c r="Q54" s="10">
        <f t="shared" si="73"/>
        <v>0</v>
      </c>
      <c r="R54" s="56"/>
    </row>
    <row r="55" spans="1:18" x14ac:dyDescent="0.3">
      <c r="A55" s="53" t="s">
        <v>16</v>
      </c>
      <c r="B55" s="11">
        <f t="shared" ref="B55" si="74">SUM(D55,F55,H55,J55,L55,N55,P55)</f>
        <v>0</v>
      </c>
      <c r="C55" s="12">
        <f>IFERROR(B55/B55,0)</f>
        <v>0</v>
      </c>
      <c r="D55" s="11">
        <f>'TAB1'!D143</f>
        <v>0</v>
      </c>
      <c r="E55" s="12">
        <f t="shared" si="66"/>
        <v>0</v>
      </c>
      <c r="F55" s="11">
        <f>'TAB1'!F143</f>
        <v>0</v>
      </c>
      <c r="G55" s="12">
        <f t="shared" si="67"/>
        <v>0</v>
      </c>
      <c r="H55" s="11">
        <f>'TAB1'!H143</f>
        <v>0</v>
      </c>
      <c r="I55" s="12">
        <f t="shared" si="68"/>
        <v>0</v>
      </c>
      <c r="J55" s="11">
        <f>'TAB1'!J143</f>
        <v>0</v>
      </c>
      <c r="K55" s="12">
        <f t="shared" si="69"/>
        <v>0</v>
      </c>
      <c r="L55" s="11">
        <f>'TAB1'!L143</f>
        <v>0</v>
      </c>
      <c r="M55" s="12">
        <f t="shared" si="70"/>
        <v>0</v>
      </c>
      <c r="N55" s="11">
        <f>'TAB1'!N143</f>
        <v>0</v>
      </c>
      <c r="O55" s="12">
        <f t="shared" si="72"/>
        <v>0</v>
      </c>
      <c r="P55" s="11">
        <f>'TAB1'!P143</f>
        <v>0</v>
      </c>
      <c r="Q55" s="12">
        <f t="shared" si="73"/>
        <v>0</v>
      </c>
    </row>
    <row r="57" spans="1:18" ht="21" x14ac:dyDescent="0.35">
      <c r="A57" s="321" t="s">
        <v>11</v>
      </c>
      <c r="B57" s="322"/>
      <c r="C57" s="322"/>
      <c r="D57" s="322"/>
      <c r="E57" s="322"/>
      <c r="F57" s="322"/>
      <c r="G57" s="322"/>
      <c r="H57" s="322"/>
      <c r="I57" s="322"/>
      <c r="J57" s="322"/>
      <c r="K57" s="322"/>
      <c r="L57" s="322"/>
      <c r="M57" s="322"/>
      <c r="N57" s="322"/>
      <c r="O57" s="322"/>
      <c r="P57" s="322"/>
      <c r="Q57" s="323"/>
    </row>
    <row r="58" spans="1:18" x14ac:dyDescent="0.3">
      <c r="A58" s="329" t="s">
        <v>0</v>
      </c>
      <c r="B58" s="27" t="str">
        <f>B45</f>
        <v>TOTAL</v>
      </c>
      <c r="C58" s="28"/>
      <c r="D58" s="27" t="str">
        <f t="shared" ref="D58" si="75">D45</f>
        <v>T1</v>
      </c>
      <c r="E58" s="28"/>
      <c r="F58" s="27" t="str">
        <f t="shared" ref="F58" si="76">F45</f>
        <v>T2</v>
      </c>
      <c r="G58" s="28"/>
      <c r="H58" s="27" t="str">
        <f t="shared" ref="H58" si="77">H45</f>
        <v>T3</v>
      </c>
      <c r="I58" s="28"/>
      <c r="J58" s="27" t="str">
        <f t="shared" ref="J58" si="78">J45</f>
        <v>T4</v>
      </c>
      <c r="K58" s="28"/>
      <c r="L58" s="27" t="str">
        <f t="shared" ref="L58" si="79">L45</f>
        <v>T5</v>
      </c>
      <c r="M58" s="28"/>
      <c r="N58" s="27" t="str">
        <f t="shared" ref="N58" si="80">N45</f>
        <v>T6</v>
      </c>
      <c r="O58" s="28"/>
      <c r="P58" s="27" t="str">
        <f t="shared" ref="P58" si="81">P45</f>
        <v>CNG</v>
      </c>
      <c r="Q58" s="28"/>
    </row>
    <row r="59" spans="1:18" x14ac:dyDescent="0.3">
      <c r="A59" s="330"/>
      <c r="B59" s="7" t="s">
        <v>3</v>
      </c>
      <c r="C59" s="7" t="s">
        <v>4</v>
      </c>
      <c r="D59" s="7" t="s">
        <v>3</v>
      </c>
      <c r="E59" s="7" t="s">
        <v>4</v>
      </c>
      <c r="F59" s="7" t="s">
        <v>3</v>
      </c>
      <c r="G59" s="7" t="s">
        <v>4</v>
      </c>
      <c r="H59" s="7" t="s">
        <v>3</v>
      </c>
      <c r="I59" s="7" t="s">
        <v>4</v>
      </c>
      <c r="J59" s="7" t="s">
        <v>3</v>
      </c>
      <c r="K59" s="7" t="s">
        <v>4</v>
      </c>
      <c r="L59" s="7" t="s">
        <v>3</v>
      </c>
      <c r="M59" s="7" t="s">
        <v>4</v>
      </c>
      <c r="N59" s="7" t="s">
        <v>3</v>
      </c>
      <c r="O59" s="7" t="s">
        <v>4</v>
      </c>
      <c r="P59" s="7" t="s">
        <v>3</v>
      </c>
      <c r="Q59" s="54" t="s">
        <v>4</v>
      </c>
    </row>
    <row r="60" spans="1:18" x14ac:dyDescent="0.3">
      <c r="A60" s="51" t="s">
        <v>127</v>
      </c>
      <c r="B60" s="8">
        <f>SUM(D60,F60,H60,J60,L60,N60,P60)</f>
        <v>0</v>
      </c>
      <c r="C60" s="10">
        <f>IFERROR(B60/B68,0)</f>
        <v>0</v>
      </c>
      <c r="D60" s="8">
        <f>D68-SUM(D61:D62,D66:D67)</f>
        <v>0</v>
      </c>
      <c r="E60" s="10">
        <f t="shared" ref="E60:E68" si="82">IFERROR(D60/$B60,0)</f>
        <v>0</v>
      </c>
      <c r="F60" s="8">
        <f>F68-SUM(F61:F62,F66:F67)</f>
        <v>0</v>
      </c>
      <c r="G60" s="10">
        <f t="shared" ref="G60:G68" si="83">IFERROR(F60/$B60,0)</f>
        <v>0</v>
      </c>
      <c r="H60" s="8">
        <f>H68-SUM(H61:H62,H66:H67)</f>
        <v>0</v>
      </c>
      <c r="I60" s="10">
        <f t="shared" ref="I60:I68" si="84">IFERROR(H60/$B60,0)</f>
        <v>0</v>
      </c>
      <c r="J60" s="8">
        <f>J68-SUM(J61:J62,J66:J67)</f>
        <v>0</v>
      </c>
      <c r="K60" s="10">
        <f t="shared" ref="K60:K68" si="85">IFERROR(J60/$B60,0)</f>
        <v>0</v>
      </c>
      <c r="L60" s="8">
        <f>L68-SUM(L61:L62,L66:L67)</f>
        <v>0</v>
      </c>
      <c r="M60" s="10">
        <f t="shared" ref="M60:M68" si="86">IFERROR(L60/$B60,0)</f>
        <v>0</v>
      </c>
      <c r="N60" s="8">
        <f>N68-SUM(N61:N62,N66:N67)</f>
        <v>0</v>
      </c>
      <c r="O60" s="10">
        <f>IFERROR(N60/$B60,0)</f>
        <v>0</v>
      </c>
      <c r="P60" s="8">
        <f>P68-SUM(P61:P62,P66:P67)</f>
        <v>0</v>
      </c>
      <c r="Q60" s="10">
        <f>IFERROR(P60/$B60,0)</f>
        <v>0</v>
      </c>
    </row>
    <row r="61" spans="1:18" x14ac:dyDescent="0.3">
      <c r="A61" s="51" t="s">
        <v>128</v>
      </c>
      <c r="B61" s="8">
        <f t="shared" ref="B61:B66" si="87">SUM(D61,F61,H61,J61,L61,N61,P61)</f>
        <v>0</v>
      </c>
      <c r="C61" s="10">
        <f>IFERROR(B61/B68,0)</f>
        <v>0</v>
      </c>
      <c r="D61" s="8">
        <f>SUM('TAB1'!D152,'TAB1'!D164,'TAB1'!D176)</f>
        <v>0</v>
      </c>
      <c r="E61" s="10">
        <f t="shared" si="82"/>
        <v>0</v>
      </c>
      <c r="F61" s="8">
        <f>SUM('TAB1'!F152,'TAB1'!F164,'TAB1'!F176)</f>
        <v>0</v>
      </c>
      <c r="G61" s="10">
        <f t="shared" si="83"/>
        <v>0</v>
      </c>
      <c r="H61" s="8">
        <f>SUM('TAB1'!H152,'TAB1'!H164,'TAB1'!H176)</f>
        <v>0</v>
      </c>
      <c r="I61" s="10">
        <f t="shared" si="84"/>
        <v>0</v>
      </c>
      <c r="J61" s="8">
        <f>SUM('TAB1'!J152,'TAB1'!J164,'TAB1'!J176)</f>
        <v>0</v>
      </c>
      <c r="K61" s="10">
        <f t="shared" si="85"/>
        <v>0</v>
      </c>
      <c r="L61" s="8">
        <f>SUM('TAB1'!L152,'TAB1'!L164,'TAB1'!L176)</f>
        <v>0</v>
      </c>
      <c r="M61" s="10">
        <f t="shared" si="86"/>
        <v>0</v>
      </c>
      <c r="N61" s="8">
        <f>SUM('TAB1'!N152,'TAB1'!N164,'TAB1'!N176)</f>
        <v>0</v>
      </c>
      <c r="O61" s="10">
        <f t="shared" ref="O61:O68" si="88">IFERROR(N61/$B61,0)</f>
        <v>0</v>
      </c>
      <c r="P61" s="8">
        <f>SUM('TAB1'!P152,'TAB1'!P164,'TAB1'!P176)</f>
        <v>0</v>
      </c>
      <c r="Q61" s="10">
        <f t="shared" ref="Q61:Q68" si="89">IFERROR(P61/$B61,0)</f>
        <v>0</v>
      </c>
    </row>
    <row r="62" spans="1:18" x14ac:dyDescent="0.3">
      <c r="A62" s="51" t="s">
        <v>129</v>
      </c>
      <c r="B62" s="8">
        <f t="shared" si="87"/>
        <v>0</v>
      </c>
      <c r="C62" s="10">
        <f>IFERROR(B62/B68,0)</f>
        <v>0</v>
      </c>
      <c r="D62" s="8">
        <f>SUM(D63:D65)</f>
        <v>0</v>
      </c>
      <c r="E62" s="10">
        <f t="shared" si="82"/>
        <v>0</v>
      </c>
      <c r="F62" s="8">
        <f>SUM(F63:F65)</f>
        <v>0</v>
      </c>
      <c r="G62" s="10">
        <f t="shared" si="83"/>
        <v>0</v>
      </c>
      <c r="H62" s="8">
        <f>SUM(H63:H65)</f>
        <v>0</v>
      </c>
      <c r="I62" s="10">
        <f t="shared" si="84"/>
        <v>0</v>
      </c>
      <c r="J62" s="8">
        <f>SUM(J63:J65)</f>
        <v>0</v>
      </c>
      <c r="K62" s="10">
        <f t="shared" si="85"/>
        <v>0</v>
      </c>
      <c r="L62" s="8">
        <f>SUM(L63:L65)</f>
        <v>0</v>
      </c>
      <c r="M62" s="10">
        <f t="shared" si="86"/>
        <v>0</v>
      </c>
      <c r="N62" s="8">
        <f>SUM(N63:N65)</f>
        <v>0</v>
      </c>
      <c r="O62" s="10">
        <f t="shared" si="88"/>
        <v>0</v>
      </c>
      <c r="P62" s="8">
        <f>SUM(P63:P65)</f>
        <v>0</v>
      </c>
      <c r="Q62" s="10">
        <f t="shared" si="89"/>
        <v>0</v>
      </c>
    </row>
    <row r="63" spans="1:18" x14ac:dyDescent="0.3">
      <c r="A63" s="52" t="s">
        <v>2</v>
      </c>
      <c r="B63" s="8">
        <f t="shared" si="87"/>
        <v>0</v>
      </c>
      <c r="C63" s="10">
        <f>IFERROR(B63/B68,0)</f>
        <v>0</v>
      </c>
      <c r="D63" s="8">
        <f>'TAB1'!D159</f>
        <v>0</v>
      </c>
      <c r="E63" s="10">
        <f t="shared" si="82"/>
        <v>0</v>
      </c>
      <c r="F63" s="8">
        <f>'TAB1'!F159</f>
        <v>0</v>
      </c>
      <c r="G63" s="10">
        <f t="shared" si="83"/>
        <v>0</v>
      </c>
      <c r="H63" s="8">
        <f>'TAB1'!H159</f>
        <v>0</v>
      </c>
      <c r="I63" s="10">
        <f t="shared" si="84"/>
        <v>0</v>
      </c>
      <c r="J63" s="8">
        <f>'TAB1'!J159</f>
        <v>0</v>
      </c>
      <c r="K63" s="10">
        <f t="shared" si="85"/>
        <v>0</v>
      </c>
      <c r="L63" s="8">
        <f>'TAB1'!L159</f>
        <v>0</v>
      </c>
      <c r="M63" s="10">
        <f t="shared" si="86"/>
        <v>0</v>
      </c>
      <c r="N63" s="8">
        <f>'TAB1'!N159</f>
        <v>0</v>
      </c>
      <c r="O63" s="10">
        <f t="shared" si="88"/>
        <v>0</v>
      </c>
      <c r="P63" s="8">
        <f>'TAB1'!P159</f>
        <v>0</v>
      </c>
      <c r="Q63" s="10">
        <f t="shared" si="89"/>
        <v>0</v>
      </c>
    </row>
    <row r="64" spans="1:18" x14ac:dyDescent="0.3">
      <c r="A64" s="52" t="s">
        <v>6</v>
      </c>
      <c r="B64" s="8">
        <f t="shared" si="87"/>
        <v>0</v>
      </c>
      <c r="C64" s="10">
        <f>IFERROR(B64/B68,0)</f>
        <v>0</v>
      </c>
      <c r="D64" s="8">
        <f>'TAB1'!D160</f>
        <v>0</v>
      </c>
      <c r="E64" s="10">
        <f t="shared" si="82"/>
        <v>0</v>
      </c>
      <c r="F64" s="8">
        <f>'TAB1'!F160</f>
        <v>0</v>
      </c>
      <c r="G64" s="10">
        <f t="shared" si="83"/>
        <v>0</v>
      </c>
      <c r="H64" s="8">
        <f>'TAB1'!H160</f>
        <v>0</v>
      </c>
      <c r="I64" s="10">
        <f t="shared" si="84"/>
        <v>0</v>
      </c>
      <c r="J64" s="8">
        <f>'TAB1'!J160</f>
        <v>0</v>
      </c>
      <c r="K64" s="10">
        <f t="shared" si="85"/>
        <v>0</v>
      </c>
      <c r="L64" s="8">
        <f>'TAB1'!L160</f>
        <v>0</v>
      </c>
      <c r="M64" s="10">
        <f t="shared" si="86"/>
        <v>0</v>
      </c>
      <c r="N64" s="8">
        <f>'TAB1'!N160</f>
        <v>0</v>
      </c>
      <c r="O64" s="10">
        <f t="shared" si="88"/>
        <v>0</v>
      </c>
      <c r="P64" s="8">
        <f>'TAB1'!P160</f>
        <v>0</v>
      </c>
      <c r="Q64" s="10">
        <f t="shared" si="89"/>
        <v>0</v>
      </c>
    </row>
    <row r="65" spans="1:18" x14ac:dyDescent="0.3">
      <c r="A65" s="52" t="s">
        <v>15</v>
      </c>
      <c r="B65" s="8">
        <f t="shared" si="87"/>
        <v>0</v>
      </c>
      <c r="C65" s="10">
        <f>IFERROR(B65/B68,0)</f>
        <v>0</v>
      </c>
      <c r="D65" s="8">
        <f>'TAB1'!D161</f>
        <v>0</v>
      </c>
      <c r="E65" s="10">
        <f t="shared" si="82"/>
        <v>0</v>
      </c>
      <c r="F65" s="8">
        <f>'TAB1'!F161</f>
        <v>0</v>
      </c>
      <c r="G65" s="10">
        <f t="shared" si="83"/>
        <v>0</v>
      </c>
      <c r="H65" s="8">
        <f>'TAB1'!H161</f>
        <v>0</v>
      </c>
      <c r="I65" s="10">
        <f t="shared" si="84"/>
        <v>0</v>
      </c>
      <c r="J65" s="8">
        <f>'TAB1'!J161</f>
        <v>0</v>
      </c>
      <c r="K65" s="10">
        <f t="shared" si="85"/>
        <v>0</v>
      </c>
      <c r="L65" s="8">
        <f>'TAB1'!L161</f>
        <v>0</v>
      </c>
      <c r="M65" s="10">
        <f t="shared" si="86"/>
        <v>0</v>
      </c>
      <c r="N65" s="8">
        <f>'TAB1'!N161</f>
        <v>0</v>
      </c>
      <c r="O65" s="10">
        <f t="shared" si="88"/>
        <v>0</v>
      </c>
      <c r="P65" s="8">
        <f>'TAB1'!P161</f>
        <v>0</v>
      </c>
      <c r="Q65" s="10">
        <f t="shared" si="89"/>
        <v>0</v>
      </c>
    </row>
    <row r="66" spans="1:18" x14ac:dyDescent="0.3">
      <c r="A66" s="51" t="s">
        <v>130</v>
      </c>
      <c r="B66" s="8">
        <f t="shared" si="87"/>
        <v>0</v>
      </c>
      <c r="C66" s="10">
        <f>IFERROR(B66/B68,0)</f>
        <v>0</v>
      </c>
      <c r="D66" s="8">
        <f>'TAB1'!D177</f>
        <v>0</v>
      </c>
      <c r="E66" s="10">
        <f t="shared" si="82"/>
        <v>0</v>
      </c>
      <c r="F66" s="8">
        <f>'TAB1'!F177</f>
        <v>0</v>
      </c>
      <c r="G66" s="10">
        <f t="shared" si="83"/>
        <v>0</v>
      </c>
      <c r="H66" s="8">
        <f>'TAB1'!H177</f>
        <v>0</v>
      </c>
      <c r="I66" s="10">
        <f t="shared" si="84"/>
        <v>0</v>
      </c>
      <c r="J66" s="8">
        <f>'TAB1'!J177</f>
        <v>0</v>
      </c>
      <c r="K66" s="10">
        <f t="shared" si="85"/>
        <v>0</v>
      </c>
      <c r="L66" s="8">
        <f>'TAB1'!L177</f>
        <v>0</v>
      </c>
      <c r="M66" s="10">
        <f t="shared" si="86"/>
        <v>0</v>
      </c>
      <c r="N66" s="8">
        <f>'TAB1'!N177</f>
        <v>0</v>
      </c>
      <c r="O66" s="10">
        <f t="shared" si="88"/>
        <v>0</v>
      </c>
      <c r="P66" s="8">
        <f>'TAB1'!P177</f>
        <v>0</v>
      </c>
      <c r="Q66" s="10">
        <f t="shared" si="89"/>
        <v>0</v>
      </c>
    </row>
    <row r="67" spans="1:18" s="5" customFormat="1" ht="14.45" customHeight="1" x14ac:dyDescent="0.3">
      <c r="A67" s="51" t="s">
        <v>131</v>
      </c>
      <c r="B67" s="8">
        <f>TAB2.2!B38</f>
        <v>0</v>
      </c>
      <c r="C67" s="45">
        <f>IFERROR(B67/B68,0)</f>
        <v>0</v>
      </c>
      <c r="D67" s="218"/>
      <c r="E67" s="45">
        <f t="shared" si="82"/>
        <v>0</v>
      </c>
      <c r="F67" s="218"/>
      <c r="G67" s="45">
        <f t="shared" si="83"/>
        <v>0</v>
      </c>
      <c r="H67" s="218"/>
      <c r="I67" s="45">
        <f t="shared" si="84"/>
        <v>0</v>
      </c>
      <c r="J67" s="218"/>
      <c r="K67" s="45">
        <f t="shared" si="85"/>
        <v>0</v>
      </c>
      <c r="L67" s="218"/>
      <c r="M67" s="10">
        <f t="shared" si="86"/>
        <v>0</v>
      </c>
      <c r="N67" s="218"/>
      <c r="O67" s="10">
        <f t="shared" si="88"/>
        <v>0</v>
      </c>
      <c r="P67" s="218"/>
      <c r="Q67" s="10">
        <f t="shared" si="89"/>
        <v>0</v>
      </c>
      <c r="R67" s="56"/>
    </row>
    <row r="68" spans="1:18" x14ac:dyDescent="0.3">
      <c r="A68" s="53" t="s">
        <v>16</v>
      </c>
      <c r="B68" s="11">
        <f t="shared" ref="B68" si="90">SUM(D68,F68,H68,J68,L68,N68,P68)</f>
        <v>0</v>
      </c>
      <c r="C68" s="12">
        <f>IFERROR(B68/B68,0)</f>
        <v>0</v>
      </c>
      <c r="D68" s="11">
        <f>'TAB1'!D178</f>
        <v>0</v>
      </c>
      <c r="E68" s="12">
        <f t="shared" si="82"/>
        <v>0</v>
      </c>
      <c r="F68" s="11">
        <f>'TAB1'!F178</f>
        <v>0</v>
      </c>
      <c r="G68" s="12">
        <f t="shared" si="83"/>
        <v>0</v>
      </c>
      <c r="H68" s="11">
        <f>'TAB1'!H178</f>
        <v>0</v>
      </c>
      <c r="I68" s="12">
        <f t="shared" si="84"/>
        <v>0</v>
      </c>
      <c r="J68" s="11">
        <f>'TAB1'!J178</f>
        <v>0</v>
      </c>
      <c r="K68" s="12">
        <f t="shared" si="85"/>
        <v>0</v>
      </c>
      <c r="L68" s="11">
        <f>'TAB1'!L178</f>
        <v>0</v>
      </c>
      <c r="M68" s="12">
        <f t="shared" si="86"/>
        <v>0</v>
      </c>
      <c r="N68" s="11">
        <f>'TAB1'!N178</f>
        <v>0</v>
      </c>
      <c r="O68" s="12">
        <f t="shared" si="88"/>
        <v>0</v>
      </c>
      <c r="P68" s="11">
        <f>'TAB1'!P178</f>
        <v>0</v>
      </c>
      <c r="Q68" s="12">
        <f t="shared" si="89"/>
        <v>0</v>
      </c>
    </row>
  </sheetData>
  <mergeCells count="18">
    <mergeCell ref="A44:Q44"/>
    <mergeCell ref="A45:A46"/>
    <mergeCell ref="A57:Q57"/>
    <mergeCell ref="A58:A59"/>
    <mergeCell ref="A18:Q18"/>
    <mergeCell ref="A19:A20"/>
    <mergeCell ref="F6:G6"/>
    <mergeCell ref="A31:Q31"/>
    <mergeCell ref="A32:A33"/>
    <mergeCell ref="A5:Q5"/>
    <mergeCell ref="B6:C6"/>
    <mergeCell ref="A6:A7"/>
    <mergeCell ref="D6:E6"/>
    <mergeCell ref="L6:M6"/>
    <mergeCell ref="N6:O6"/>
    <mergeCell ref="P6:Q6"/>
    <mergeCell ref="J6:K6"/>
    <mergeCell ref="H6:I6"/>
  </mergeCells>
  <conditionalFormatting sqref="L15">
    <cfRule type="containsText" dxfId="229" priority="69" operator="containsText" text="ntitulé">
      <formula>NOT(ISERROR(SEARCH("ntitulé",L15)))</formula>
    </cfRule>
    <cfRule type="containsBlanks" dxfId="228" priority="70">
      <formula>LEN(TRIM(L15))=0</formula>
    </cfRule>
  </conditionalFormatting>
  <conditionalFormatting sqref="D15">
    <cfRule type="containsText" dxfId="227" priority="213" operator="containsText" text="ntitulé">
      <formula>NOT(ISERROR(SEARCH("ntitulé",D15)))</formula>
    </cfRule>
    <cfRule type="containsBlanks" dxfId="226" priority="214">
      <formula>LEN(TRIM(D15))=0</formula>
    </cfRule>
  </conditionalFormatting>
  <conditionalFormatting sqref="F15">
    <cfRule type="containsText" dxfId="225" priority="75" operator="containsText" text="ntitulé">
      <formula>NOT(ISERROR(SEARCH("ntitulé",F15)))</formula>
    </cfRule>
    <cfRule type="containsBlanks" dxfId="224" priority="76">
      <formula>LEN(TRIM(F15))=0</formula>
    </cfRule>
  </conditionalFormatting>
  <conditionalFormatting sqref="H15">
    <cfRule type="containsText" dxfId="223" priority="73" operator="containsText" text="ntitulé">
      <formula>NOT(ISERROR(SEARCH("ntitulé",H15)))</formula>
    </cfRule>
    <cfRule type="containsBlanks" dxfId="222" priority="74">
      <formula>LEN(TRIM(H15))=0</formula>
    </cfRule>
  </conditionalFormatting>
  <conditionalFormatting sqref="J15">
    <cfRule type="containsText" dxfId="221" priority="71" operator="containsText" text="ntitulé">
      <formula>NOT(ISERROR(SEARCH("ntitulé",J15)))</formula>
    </cfRule>
    <cfRule type="containsBlanks" dxfId="220" priority="72">
      <formula>LEN(TRIM(J15))=0</formula>
    </cfRule>
  </conditionalFormatting>
  <conditionalFormatting sqref="N15">
    <cfRule type="containsText" dxfId="219" priority="67" operator="containsText" text="ntitulé">
      <formula>NOT(ISERROR(SEARCH("ntitulé",N15)))</formula>
    </cfRule>
    <cfRule type="containsBlanks" dxfId="218" priority="68">
      <formula>LEN(TRIM(N15))=0</formula>
    </cfRule>
  </conditionalFormatting>
  <conditionalFormatting sqref="D41">
    <cfRule type="containsText" dxfId="217" priority="45" operator="containsText" text="ntitulé">
      <formula>NOT(ISERROR(SEARCH("ntitulé",D41)))</formula>
    </cfRule>
    <cfRule type="containsBlanks" dxfId="216" priority="46">
      <formula>LEN(TRIM(D41))=0</formula>
    </cfRule>
  </conditionalFormatting>
  <conditionalFormatting sqref="P15">
    <cfRule type="containsText" dxfId="215" priority="65" operator="containsText" text="ntitulé">
      <formula>NOT(ISERROR(SEARCH("ntitulé",P15)))</formula>
    </cfRule>
    <cfRule type="containsBlanks" dxfId="214" priority="66">
      <formula>LEN(TRIM(P15))=0</formula>
    </cfRule>
  </conditionalFormatting>
  <conditionalFormatting sqref="N28">
    <cfRule type="containsText" dxfId="213" priority="51" operator="containsText" text="ntitulé">
      <formula>NOT(ISERROR(SEARCH("ntitulé",N28)))</formula>
    </cfRule>
    <cfRule type="containsBlanks" dxfId="212" priority="52">
      <formula>LEN(TRIM(N28))=0</formula>
    </cfRule>
  </conditionalFormatting>
  <conditionalFormatting sqref="P28">
    <cfRule type="containsText" dxfId="211" priority="49" operator="containsText" text="ntitulé">
      <formula>NOT(ISERROR(SEARCH("ntitulé",P28)))</formula>
    </cfRule>
    <cfRule type="containsBlanks" dxfId="210" priority="50">
      <formula>LEN(TRIM(P28))=0</formula>
    </cfRule>
  </conditionalFormatting>
  <conditionalFormatting sqref="F41">
    <cfRule type="containsText" dxfId="209" priority="43" operator="containsText" text="ntitulé">
      <formula>NOT(ISERROR(SEARCH("ntitulé",F41)))</formula>
    </cfRule>
    <cfRule type="containsBlanks" dxfId="208" priority="44">
      <formula>LEN(TRIM(F41))=0</formula>
    </cfRule>
  </conditionalFormatting>
  <conditionalFormatting sqref="H41">
    <cfRule type="containsText" dxfId="207" priority="41" operator="containsText" text="ntitulé">
      <formula>NOT(ISERROR(SEARCH("ntitulé",H41)))</formula>
    </cfRule>
    <cfRule type="containsBlanks" dxfId="206" priority="42">
      <formula>LEN(TRIM(H41))=0</formula>
    </cfRule>
  </conditionalFormatting>
  <conditionalFormatting sqref="J54">
    <cfRule type="containsText" dxfId="205" priority="23" operator="containsText" text="ntitulé">
      <formula>NOT(ISERROR(SEARCH("ntitulé",J54)))</formula>
    </cfRule>
    <cfRule type="containsBlanks" dxfId="204" priority="24">
      <formula>LEN(TRIM(J54))=0</formula>
    </cfRule>
  </conditionalFormatting>
  <conditionalFormatting sqref="L54">
    <cfRule type="containsText" dxfId="203" priority="21" operator="containsText" text="ntitulé">
      <formula>NOT(ISERROR(SEARCH("ntitulé",L54)))</formula>
    </cfRule>
    <cfRule type="containsBlanks" dxfId="202" priority="22">
      <formula>LEN(TRIM(L54))=0</formula>
    </cfRule>
  </conditionalFormatting>
  <conditionalFormatting sqref="N54">
    <cfRule type="containsText" dxfId="201" priority="19" operator="containsText" text="ntitulé">
      <formula>NOT(ISERROR(SEARCH("ntitulé",N54)))</formula>
    </cfRule>
    <cfRule type="containsBlanks" dxfId="200" priority="20">
      <formula>LEN(TRIM(N54))=0</formula>
    </cfRule>
  </conditionalFormatting>
  <conditionalFormatting sqref="P54">
    <cfRule type="containsText" dxfId="199" priority="17" operator="containsText" text="ntitulé">
      <formula>NOT(ISERROR(SEARCH("ntitulé",P54)))</formula>
    </cfRule>
    <cfRule type="containsBlanks" dxfId="198" priority="18">
      <formula>LEN(TRIM(P54))=0</formula>
    </cfRule>
  </conditionalFormatting>
  <conditionalFormatting sqref="D67">
    <cfRule type="containsText" dxfId="197" priority="13" operator="containsText" text="ntitulé">
      <formula>NOT(ISERROR(SEARCH("ntitulé",D67)))</formula>
    </cfRule>
    <cfRule type="containsBlanks" dxfId="196" priority="14">
      <formula>LEN(TRIM(D67))=0</formula>
    </cfRule>
  </conditionalFormatting>
  <conditionalFormatting sqref="L28">
    <cfRule type="containsText" dxfId="195" priority="53" operator="containsText" text="ntitulé">
      <formula>NOT(ISERROR(SEARCH("ntitulé",L28)))</formula>
    </cfRule>
    <cfRule type="containsBlanks" dxfId="194" priority="54">
      <formula>LEN(TRIM(L28))=0</formula>
    </cfRule>
  </conditionalFormatting>
  <conditionalFormatting sqref="D28">
    <cfRule type="containsText" dxfId="193" priority="61" operator="containsText" text="ntitulé">
      <formula>NOT(ISERROR(SEARCH("ntitulé",D28)))</formula>
    </cfRule>
    <cfRule type="containsBlanks" dxfId="192" priority="62">
      <formula>LEN(TRIM(D28))=0</formula>
    </cfRule>
  </conditionalFormatting>
  <conditionalFormatting sqref="F28">
    <cfRule type="containsText" dxfId="191" priority="59" operator="containsText" text="ntitulé">
      <formula>NOT(ISERROR(SEARCH("ntitulé",F28)))</formula>
    </cfRule>
    <cfRule type="containsBlanks" dxfId="190" priority="60">
      <formula>LEN(TRIM(F28))=0</formula>
    </cfRule>
  </conditionalFormatting>
  <conditionalFormatting sqref="H28">
    <cfRule type="containsText" dxfId="189" priority="57" operator="containsText" text="ntitulé">
      <formula>NOT(ISERROR(SEARCH("ntitulé",H28)))</formula>
    </cfRule>
    <cfRule type="containsBlanks" dxfId="188" priority="58">
      <formula>LEN(TRIM(H28))=0</formula>
    </cfRule>
  </conditionalFormatting>
  <conditionalFormatting sqref="J28">
    <cfRule type="containsText" dxfId="187" priority="55" operator="containsText" text="ntitulé">
      <formula>NOT(ISERROR(SEARCH("ntitulé",J28)))</formula>
    </cfRule>
    <cfRule type="containsBlanks" dxfId="186" priority="56">
      <formula>LEN(TRIM(J28))=0</formula>
    </cfRule>
  </conditionalFormatting>
  <conditionalFormatting sqref="L41">
    <cfRule type="containsText" dxfId="185" priority="37" operator="containsText" text="ntitulé">
      <formula>NOT(ISERROR(SEARCH("ntitulé",L41)))</formula>
    </cfRule>
    <cfRule type="containsBlanks" dxfId="184" priority="38">
      <formula>LEN(TRIM(L41))=0</formula>
    </cfRule>
  </conditionalFormatting>
  <conditionalFormatting sqref="J41">
    <cfRule type="containsText" dxfId="183" priority="39" operator="containsText" text="ntitulé">
      <formula>NOT(ISERROR(SEARCH("ntitulé",J41)))</formula>
    </cfRule>
    <cfRule type="containsBlanks" dxfId="182" priority="40">
      <formula>LEN(TRIM(J41))=0</formula>
    </cfRule>
  </conditionalFormatting>
  <conditionalFormatting sqref="N41">
    <cfRule type="containsText" dxfId="181" priority="35" operator="containsText" text="ntitulé">
      <formula>NOT(ISERROR(SEARCH("ntitulé",N41)))</formula>
    </cfRule>
    <cfRule type="containsBlanks" dxfId="180" priority="36">
      <formula>LEN(TRIM(N41))=0</formula>
    </cfRule>
  </conditionalFormatting>
  <conditionalFormatting sqref="P41">
    <cfRule type="containsText" dxfId="179" priority="33" operator="containsText" text="ntitulé">
      <formula>NOT(ISERROR(SEARCH("ntitulé",P41)))</formula>
    </cfRule>
    <cfRule type="containsBlanks" dxfId="178" priority="34">
      <formula>LEN(TRIM(P41))=0</formula>
    </cfRule>
  </conditionalFormatting>
  <conditionalFormatting sqref="D54">
    <cfRule type="containsText" dxfId="177" priority="29" operator="containsText" text="ntitulé">
      <formula>NOT(ISERROR(SEARCH("ntitulé",D54)))</formula>
    </cfRule>
    <cfRule type="containsBlanks" dxfId="176" priority="30">
      <formula>LEN(TRIM(D54))=0</formula>
    </cfRule>
  </conditionalFormatting>
  <conditionalFormatting sqref="F54">
    <cfRule type="containsText" dxfId="175" priority="27" operator="containsText" text="ntitulé">
      <formula>NOT(ISERROR(SEARCH("ntitulé",F54)))</formula>
    </cfRule>
    <cfRule type="containsBlanks" dxfId="174" priority="28">
      <formula>LEN(TRIM(F54))=0</formula>
    </cfRule>
  </conditionalFormatting>
  <conditionalFormatting sqref="H54">
    <cfRule type="containsText" dxfId="173" priority="25" operator="containsText" text="ntitulé">
      <formula>NOT(ISERROR(SEARCH("ntitulé",H54)))</formula>
    </cfRule>
    <cfRule type="containsBlanks" dxfId="172" priority="26">
      <formula>LEN(TRIM(H54))=0</formula>
    </cfRule>
  </conditionalFormatting>
  <conditionalFormatting sqref="L67">
    <cfRule type="containsText" dxfId="171" priority="5" operator="containsText" text="ntitulé">
      <formula>NOT(ISERROR(SEARCH("ntitulé",L67)))</formula>
    </cfRule>
    <cfRule type="containsBlanks" dxfId="170" priority="6">
      <formula>LEN(TRIM(L67))=0</formula>
    </cfRule>
  </conditionalFormatting>
  <conditionalFormatting sqref="F67">
    <cfRule type="containsText" dxfId="169" priority="11" operator="containsText" text="ntitulé">
      <formula>NOT(ISERROR(SEARCH("ntitulé",F67)))</formula>
    </cfRule>
    <cfRule type="containsBlanks" dxfId="168" priority="12">
      <formula>LEN(TRIM(F67))=0</formula>
    </cfRule>
  </conditionalFormatting>
  <conditionalFormatting sqref="H67">
    <cfRule type="containsText" dxfId="167" priority="9" operator="containsText" text="ntitulé">
      <formula>NOT(ISERROR(SEARCH("ntitulé",H67)))</formula>
    </cfRule>
    <cfRule type="containsBlanks" dxfId="166" priority="10">
      <formula>LEN(TRIM(H67))=0</formula>
    </cfRule>
  </conditionalFormatting>
  <conditionalFormatting sqref="J67">
    <cfRule type="containsText" dxfId="165" priority="7" operator="containsText" text="ntitulé">
      <formula>NOT(ISERROR(SEARCH("ntitulé",J67)))</formula>
    </cfRule>
    <cfRule type="containsBlanks" dxfId="164" priority="8">
      <formula>LEN(TRIM(J67))=0</formula>
    </cfRule>
  </conditionalFormatting>
  <conditionalFormatting sqref="N67">
    <cfRule type="containsText" dxfId="163" priority="3" operator="containsText" text="ntitulé">
      <formula>NOT(ISERROR(SEARCH("ntitulé",N67)))</formula>
    </cfRule>
    <cfRule type="containsBlanks" dxfId="162" priority="4">
      <formula>LEN(TRIM(N67))=0</formula>
    </cfRule>
  </conditionalFormatting>
  <conditionalFormatting sqref="P67">
    <cfRule type="containsText" dxfId="161" priority="1" operator="containsText" text="ntitulé">
      <formula>NOT(ISERROR(SEARCH("ntitulé",P67)))</formula>
    </cfRule>
    <cfRule type="containsBlanks" dxfId="160" priority="2">
      <formula>LEN(TRIM(P67))=0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10" workbookViewId="0">
      <selection activeCell="I18" sqref="I18"/>
    </sheetView>
  </sheetViews>
  <sheetFormatPr baseColWidth="10" defaultColWidth="8.85546875" defaultRowHeight="13.5" x14ac:dyDescent="0.3"/>
  <cols>
    <col min="1" max="1" width="50" style="4" customWidth="1"/>
    <col min="2" max="2" width="16.7109375" style="4" customWidth="1"/>
    <col min="3" max="3" width="5.7109375" style="4" bestFit="1" customWidth="1"/>
    <col min="4" max="4" width="16.7109375" style="4" customWidth="1"/>
    <col min="5" max="5" width="5.7109375" style="4" bestFit="1" customWidth="1"/>
    <col min="6" max="6" width="16.7109375" style="4" customWidth="1"/>
    <col min="7" max="7" width="4.5703125" style="4" bestFit="1" customWidth="1"/>
    <col min="8" max="16384" width="8.85546875" style="4"/>
  </cols>
  <sheetData>
    <row r="1" spans="1:7" s="1" customFormat="1" ht="15" x14ac:dyDescent="0.3"/>
    <row r="2" spans="1:7" s="1" customFormat="1" ht="15" x14ac:dyDescent="0.3"/>
    <row r="3" spans="1:7" s="1" customFormat="1" ht="18.75" x14ac:dyDescent="0.3">
      <c r="A3" s="29" t="str">
        <f>TAB00!B40&amp;" : "&amp;TAB00!C40</f>
        <v>TAB2.2 : Détail des coûts imputés aux tarifs d'injection</v>
      </c>
      <c r="B3" s="29"/>
      <c r="C3" s="29"/>
      <c r="D3" s="29"/>
      <c r="E3" s="29"/>
      <c r="F3" s="29"/>
      <c r="G3" s="29"/>
    </row>
    <row r="4" spans="1:7" s="1" customFormat="1" ht="15" x14ac:dyDescent="0.3"/>
    <row r="5" spans="1:7" s="1" customFormat="1" ht="21" x14ac:dyDescent="0.35">
      <c r="A5" s="334" t="s">
        <v>10</v>
      </c>
      <c r="B5" s="334"/>
      <c r="C5" s="334"/>
      <c r="D5" s="334"/>
      <c r="E5" s="334"/>
      <c r="F5" s="334"/>
      <c r="G5" s="334"/>
    </row>
    <row r="6" spans="1:7" s="1" customFormat="1" ht="27.6" customHeight="1" x14ac:dyDescent="0.3">
      <c r="A6" s="333" t="s">
        <v>0</v>
      </c>
      <c r="B6" s="336" t="s">
        <v>7</v>
      </c>
      <c r="C6" s="337"/>
      <c r="D6" s="335" t="s">
        <v>80</v>
      </c>
      <c r="E6" s="335"/>
      <c r="F6" s="335" t="s">
        <v>81</v>
      </c>
      <c r="G6" s="335"/>
    </row>
    <row r="7" spans="1:7" s="1" customFormat="1" ht="15" x14ac:dyDescent="0.3">
      <c r="A7" s="333"/>
      <c r="B7" s="263" t="s">
        <v>3</v>
      </c>
      <c r="C7" s="219" t="s">
        <v>4</v>
      </c>
      <c r="D7" s="219" t="s">
        <v>3</v>
      </c>
      <c r="E7" s="219" t="s">
        <v>4</v>
      </c>
      <c r="F7" s="219" t="s">
        <v>3</v>
      </c>
      <c r="G7" s="219" t="s">
        <v>4</v>
      </c>
    </row>
    <row r="8" spans="1:7" s="1" customFormat="1" ht="15" x14ac:dyDescent="0.3">
      <c r="A8" s="262" t="s">
        <v>261</v>
      </c>
      <c r="B8" s="264">
        <f>D8+F8</f>
        <v>0</v>
      </c>
      <c r="C8" s="224">
        <f>IFERROR(B8/B10,0)</f>
        <v>0</v>
      </c>
      <c r="D8" s="47"/>
      <c r="E8" s="222">
        <f>IFERROR(D8/$B8,0)</f>
        <v>0</v>
      </c>
      <c r="F8" s="47"/>
      <c r="G8" s="222">
        <f t="shared" ref="G8:G10" si="0">IFERROR(F8/$B8,0)</f>
        <v>0</v>
      </c>
    </row>
    <row r="9" spans="1:7" s="1" customFormat="1" ht="15" x14ac:dyDescent="0.3">
      <c r="A9" s="215" t="s">
        <v>262</v>
      </c>
      <c r="B9" s="264">
        <f>D9+F9</f>
        <v>0</v>
      </c>
      <c r="C9" s="222">
        <f>IFERROR(B9/B10,0)</f>
        <v>0</v>
      </c>
      <c r="D9" s="47"/>
      <c r="E9" s="222">
        <f t="shared" ref="E9:E10" si="1">IFERROR(D9/$B9,0)</f>
        <v>0</v>
      </c>
      <c r="F9" s="47"/>
      <c r="G9" s="222">
        <f t="shared" si="0"/>
        <v>0</v>
      </c>
    </row>
    <row r="10" spans="1:7" s="1" customFormat="1" ht="15" x14ac:dyDescent="0.3">
      <c r="A10" s="53" t="s">
        <v>7</v>
      </c>
      <c r="B10" s="11">
        <f>SUM(D10,F10)</f>
        <v>0</v>
      </c>
      <c r="C10" s="223">
        <f>IFERROR(B10/B10,0)</f>
        <v>0</v>
      </c>
      <c r="D10" s="11">
        <f>SUM(F10,H10)</f>
        <v>0</v>
      </c>
      <c r="E10" s="223">
        <f t="shared" si="1"/>
        <v>0</v>
      </c>
      <c r="F10" s="11">
        <f>SUM(H10,J10)</f>
        <v>0</v>
      </c>
      <c r="G10" s="223">
        <f t="shared" si="0"/>
        <v>0</v>
      </c>
    </row>
    <row r="11" spans="1:7" s="1" customFormat="1" ht="15" x14ac:dyDescent="0.3">
      <c r="A11" s="5"/>
      <c r="B11" s="5"/>
      <c r="C11" s="5"/>
      <c r="D11" s="5"/>
      <c r="E11" s="5"/>
      <c r="F11" s="5"/>
      <c r="G11" s="5"/>
    </row>
    <row r="12" spans="1:7" ht="21" x14ac:dyDescent="0.35">
      <c r="A12" s="334" t="s">
        <v>9</v>
      </c>
      <c r="B12" s="334"/>
      <c r="C12" s="334"/>
      <c r="D12" s="334"/>
      <c r="E12" s="334"/>
      <c r="F12" s="334"/>
      <c r="G12" s="334"/>
    </row>
    <row r="13" spans="1:7" x14ac:dyDescent="0.3">
      <c r="A13" s="333" t="s">
        <v>0</v>
      </c>
      <c r="B13" s="336" t="s">
        <v>7</v>
      </c>
      <c r="C13" s="337"/>
      <c r="D13" s="335" t="s">
        <v>80</v>
      </c>
      <c r="E13" s="335"/>
      <c r="F13" s="335" t="s">
        <v>81</v>
      </c>
      <c r="G13" s="335"/>
    </row>
    <row r="14" spans="1:7" x14ac:dyDescent="0.3">
      <c r="A14" s="333"/>
      <c r="B14" s="219" t="s">
        <v>3</v>
      </c>
      <c r="C14" s="219" t="s">
        <v>3</v>
      </c>
      <c r="D14" s="219" t="s">
        <v>3</v>
      </c>
      <c r="E14" s="219" t="s">
        <v>4</v>
      </c>
      <c r="F14" s="219" t="str">
        <f>D14</f>
        <v>Eur</v>
      </c>
      <c r="G14" s="219" t="str">
        <f>E14</f>
        <v>%</v>
      </c>
    </row>
    <row r="15" spans="1:7" x14ac:dyDescent="0.3">
      <c r="A15" s="215" t="s">
        <v>261</v>
      </c>
      <c r="B15" s="264">
        <f>D15+F15</f>
        <v>0</v>
      </c>
      <c r="C15" s="224">
        <f>IFERROR(B15/B17,0)</f>
        <v>0</v>
      </c>
      <c r="D15" s="47"/>
      <c r="E15" s="222">
        <f>IFERROR(D15/$B15,0)</f>
        <v>0</v>
      </c>
      <c r="F15" s="47"/>
      <c r="G15" s="222">
        <f t="shared" ref="G15:G17" si="2">IFERROR(F15/$B15,0)</f>
        <v>0</v>
      </c>
    </row>
    <row r="16" spans="1:7" x14ac:dyDescent="0.3">
      <c r="A16" s="215" t="s">
        <v>262</v>
      </c>
      <c r="B16" s="264">
        <f>D16+F16</f>
        <v>0</v>
      </c>
      <c r="C16" s="222">
        <f>IFERROR(B16/B17,0)</f>
        <v>0</v>
      </c>
      <c r="D16" s="47"/>
      <c r="E16" s="222">
        <f t="shared" ref="E16:E17" si="3">IFERROR(D16/$B16,0)</f>
        <v>0</v>
      </c>
      <c r="F16" s="47"/>
      <c r="G16" s="222">
        <f t="shared" si="2"/>
        <v>0</v>
      </c>
    </row>
    <row r="17" spans="1:7" x14ac:dyDescent="0.3">
      <c r="A17" s="53" t="s">
        <v>7</v>
      </c>
      <c r="B17" s="11">
        <f>SUM(D17,F17)</f>
        <v>0</v>
      </c>
      <c r="C17" s="223">
        <f>IFERROR(B17/B17,0)</f>
        <v>0</v>
      </c>
      <c r="D17" s="11">
        <f>SUM(F17,H17)</f>
        <v>0</v>
      </c>
      <c r="E17" s="223">
        <f t="shared" si="3"/>
        <v>0</v>
      </c>
      <c r="F17" s="11">
        <f>SUM(H17,J17)</f>
        <v>0</v>
      </c>
      <c r="G17" s="223">
        <f t="shared" si="2"/>
        <v>0</v>
      </c>
    </row>
    <row r="19" spans="1:7" ht="21" x14ac:dyDescent="0.35">
      <c r="A19" s="334" t="s">
        <v>13</v>
      </c>
      <c r="B19" s="334"/>
      <c r="C19" s="334"/>
      <c r="D19" s="334"/>
      <c r="E19" s="334"/>
      <c r="F19" s="334"/>
      <c r="G19" s="334"/>
    </row>
    <row r="20" spans="1:7" x14ac:dyDescent="0.3">
      <c r="A20" s="333" t="s">
        <v>0</v>
      </c>
      <c r="B20" s="331" t="s">
        <v>7</v>
      </c>
      <c r="C20" s="332"/>
      <c r="D20" s="335" t="s">
        <v>80</v>
      </c>
      <c r="E20" s="335"/>
      <c r="F20" s="335" t="s">
        <v>81</v>
      </c>
      <c r="G20" s="335"/>
    </row>
    <row r="21" spans="1:7" x14ac:dyDescent="0.3">
      <c r="A21" s="333"/>
      <c r="B21" s="219" t="s">
        <v>3</v>
      </c>
      <c r="C21" s="219" t="s">
        <v>4</v>
      </c>
      <c r="D21" s="219" t="s">
        <v>3</v>
      </c>
      <c r="E21" s="219" t="s">
        <v>4</v>
      </c>
      <c r="F21" s="219" t="str">
        <f>D21</f>
        <v>Eur</v>
      </c>
      <c r="G21" s="219" t="str">
        <f>E21</f>
        <v>%</v>
      </c>
    </row>
    <row r="22" spans="1:7" x14ac:dyDescent="0.3">
      <c r="A22" s="215" t="s">
        <v>261</v>
      </c>
      <c r="B22" s="264">
        <f>D22+F22</f>
        <v>0</v>
      </c>
      <c r="C22" s="224">
        <f>IFERROR(B22/B24,0)</f>
        <v>0</v>
      </c>
      <c r="D22" s="47"/>
      <c r="E22" s="222">
        <f>IFERROR(D22/$B22,0)</f>
        <v>0</v>
      </c>
      <c r="F22" s="47"/>
      <c r="G22" s="222">
        <f t="shared" ref="G22:G24" si="4">IFERROR(F22/$B22,0)</f>
        <v>0</v>
      </c>
    </row>
    <row r="23" spans="1:7" x14ac:dyDescent="0.3">
      <c r="A23" s="215" t="s">
        <v>262</v>
      </c>
      <c r="B23" s="264">
        <f>D23+F23</f>
        <v>0</v>
      </c>
      <c r="C23" s="222">
        <f>IFERROR(B23/B24,0)</f>
        <v>0</v>
      </c>
      <c r="D23" s="47"/>
      <c r="E23" s="222">
        <f t="shared" ref="E23:E24" si="5">IFERROR(D23/$B23,0)</f>
        <v>0</v>
      </c>
      <c r="F23" s="47"/>
      <c r="G23" s="222">
        <f t="shared" si="4"/>
        <v>0</v>
      </c>
    </row>
    <row r="24" spans="1:7" x14ac:dyDescent="0.3">
      <c r="A24" s="53" t="s">
        <v>7</v>
      </c>
      <c r="B24" s="11">
        <f>SUM(D24,F24)</f>
        <v>0</v>
      </c>
      <c r="C24" s="223">
        <f>IFERROR(B24/B24,0)</f>
        <v>0</v>
      </c>
      <c r="D24" s="11">
        <f>SUM(F24,H24)</f>
        <v>0</v>
      </c>
      <c r="E24" s="223">
        <f t="shared" si="5"/>
        <v>0</v>
      </c>
      <c r="F24" s="11">
        <f>SUM(H24,J24)</f>
        <v>0</v>
      </c>
      <c r="G24" s="223">
        <f t="shared" si="4"/>
        <v>0</v>
      </c>
    </row>
    <row r="26" spans="1:7" ht="21" x14ac:dyDescent="0.35">
      <c r="A26" s="334" t="s">
        <v>12</v>
      </c>
      <c r="B26" s="334"/>
      <c r="C26" s="334"/>
      <c r="D26" s="334"/>
      <c r="E26" s="334"/>
      <c r="F26" s="334"/>
      <c r="G26" s="334"/>
    </row>
    <row r="27" spans="1:7" x14ac:dyDescent="0.3">
      <c r="A27" s="333" t="s">
        <v>0</v>
      </c>
      <c r="B27" s="331" t="s">
        <v>7</v>
      </c>
      <c r="C27" s="332"/>
      <c r="D27" s="335" t="s">
        <v>80</v>
      </c>
      <c r="E27" s="335"/>
      <c r="F27" s="335" t="s">
        <v>81</v>
      </c>
      <c r="G27" s="335"/>
    </row>
    <row r="28" spans="1:7" x14ac:dyDescent="0.3">
      <c r="A28" s="333"/>
      <c r="B28" s="219" t="s">
        <v>3</v>
      </c>
      <c r="C28" s="219" t="s">
        <v>4</v>
      </c>
      <c r="D28" s="219" t="s">
        <v>3</v>
      </c>
      <c r="E28" s="219" t="s">
        <v>4</v>
      </c>
      <c r="F28" s="219" t="str">
        <f>D28</f>
        <v>Eur</v>
      </c>
      <c r="G28" s="219" t="str">
        <f>E28</f>
        <v>%</v>
      </c>
    </row>
    <row r="29" spans="1:7" x14ac:dyDescent="0.3">
      <c r="A29" s="215" t="s">
        <v>261</v>
      </c>
      <c r="B29" s="264">
        <f>D29+F29</f>
        <v>0</v>
      </c>
      <c r="C29" s="224">
        <f>IFERROR(B29/B31,0)</f>
        <v>0</v>
      </c>
      <c r="D29" s="47"/>
      <c r="E29" s="222">
        <f>IFERROR(D29/$B29,0)</f>
        <v>0</v>
      </c>
      <c r="F29" s="47"/>
      <c r="G29" s="222">
        <f t="shared" ref="G29:G31" si="6">IFERROR(F29/$B29,0)</f>
        <v>0</v>
      </c>
    </row>
    <row r="30" spans="1:7" x14ac:dyDescent="0.3">
      <c r="A30" s="215" t="s">
        <v>262</v>
      </c>
      <c r="B30" s="264">
        <f>D30+F30</f>
        <v>0</v>
      </c>
      <c r="C30" s="222">
        <f>IFERROR(B30/B31,0)</f>
        <v>0</v>
      </c>
      <c r="D30" s="47"/>
      <c r="E30" s="222">
        <f t="shared" ref="E30:E31" si="7">IFERROR(D30/$B30,0)</f>
        <v>0</v>
      </c>
      <c r="F30" s="47"/>
      <c r="G30" s="222">
        <f t="shared" si="6"/>
        <v>0</v>
      </c>
    </row>
    <row r="31" spans="1:7" x14ac:dyDescent="0.3">
      <c r="A31" s="53" t="s">
        <v>7</v>
      </c>
      <c r="B31" s="11">
        <f>SUM(D31,F31)</f>
        <v>0</v>
      </c>
      <c r="C31" s="223">
        <f>IFERROR(B31/B31,0)</f>
        <v>0</v>
      </c>
      <c r="D31" s="11">
        <f>SUM(F31,H31)</f>
        <v>0</v>
      </c>
      <c r="E31" s="223">
        <f t="shared" si="7"/>
        <v>0</v>
      </c>
      <c r="F31" s="11">
        <f>SUM(H31,J31)</f>
        <v>0</v>
      </c>
      <c r="G31" s="223">
        <f t="shared" si="6"/>
        <v>0</v>
      </c>
    </row>
    <row r="33" spans="1:7" ht="21" x14ac:dyDescent="0.35">
      <c r="A33" s="334" t="s">
        <v>11</v>
      </c>
      <c r="B33" s="334"/>
      <c r="C33" s="334"/>
      <c r="D33" s="334"/>
      <c r="E33" s="334"/>
      <c r="F33" s="334"/>
      <c r="G33" s="334"/>
    </row>
    <row r="34" spans="1:7" x14ac:dyDescent="0.3">
      <c r="A34" s="333" t="s">
        <v>0</v>
      </c>
      <c r="B34" s="331" t="s">
        <v>7</v>
      </c>
      <c r="C34" s="332"/>
      <c r="D34" s="335" t="s">
        <v>80</v>
      </c>
      <c r="E34" s="335"/>
      <c r="F34" s="335" t="s">
        <v>81</v>
      </c>
      <c r="G34" s="335"/>
    </row>
    <row r="35" spans="1:7" x14ac:dyDescent="0.3">
      <c r="A35" s="333"/>
      <c r="B35" s="219" t="s">
        <v>3</v>
      </c>
      <c r="C35" s="219" t="s">
        <v>4</v>
      </c>
      <c r="D35" s="219" t="s">
        <v>3</v>
      </c>
      <c r="E35" s="219" t="s">
        <v>4</v>
      </c>
      <c r="F35" s="219" t="str">
        <f>D35</f>
        <v>Eur</v>
      </c>
      <c r="G35" s="219" t="str">
        <f>E35</f>
        <v>%</v>
      </c>
    </row>
    <row r="36" spans="1:7" x14ac:dyDescent="0.3">
      <c r="A36" s="215" t="s">
        <v>261</v>
      </c>
      <c r="B36" s="264">
        <f>D36+F36</f>
        <v>0</v>
      </c>
      <c r="C36" s="224">
        <f>IFERROR(B36/B38,0)</f>
        <v>0</v>
      </c>
      <c r="D36" s="47"/>
      <c r="E36" s="222">
        <f>IFERROR(D36/$B36,0)</f>
        <v>0</v>
      </c>
      <c r="F36" s="47"/>
      <c r="G36" s="222">
        <f t="shared" ref="G36:G38" si="8">IFERROR(F36/$B36,0)</f>
        <v>0</v>
      </c>
    </row>
    <row r="37" spans="1:7" x14ac:dyDescent="0.3">
      <c r="A37" s="215" t="s">
        <v>262</v>
      </c>
      <c r="B37" s="264">
        <f>D37+F37</f>
        <v>0</v>
      </c>
      <c r="C37" s="222">
        <f>IFERROR(B37/B38,0)</f>
        <v>0</v>
      </c>
      <c r="D37" s="47"/>
      <c r="E37" s="222">
        <f t="shared" ref="E37:E38" si="9">IFERROR(D37/$B37,0)</f>
        <v>0</v>
      </c>
      <c r="F37" s="47"/>
      <c r="G37" s="222">
        <f t="shared" si="8"/>
        <v>0</v>
      </c>
    </row>
    <row r="38" spans="1:7" x14ac:dyDescent="0.3">
      <c r="A38" s="53" t="s">
        <v>7</v>
      </c>
      <c r="B38" s="11">
        <f>SUM(D38,F38)</f>
        <v>0</v>
      </c>
      <c r="C38" s="223">
        <f>IFERROR(B38/B38,0)</f>
        <v>0</v>
      </c>
      <c r="D38" s="11">
        <f>SUM(F38,H38)</f>
        <v>0</v>
      </c>
      <c r="E38" s="223">
        <f t="shared" si="9"/>
        <v>0</v>
      </c>
      <c r="F38" s="11">
        <f>SUM(H38,J38)</f>
        <v>0</v>
      </c>
      <c r="G38" s="223">
        <f t="shared" si="8"/>
        <v>0</v>
      </c>
    </row>
  </sheetData>
  <mergeCells count="25">
    <mergeCell ref="A5:G5"/>
    <mergeCell ref="D6:E6"/>
    <mergeCell ref="F6:G6"/>
    <mergeCell ref="A12:G12"/>
    <mergeCell ref="A13:A14"/>
    <mergeCell ref="D13:E13"/>
    <mergeCell ref="F13:G13"/>
    <mergeCell ref="A6:A7"/>
    <mergeCell ref="B6:C6"/>
    <mergeCell ref="B13:C13"/>
    <mergeCell ref="B20:C20"/>
    <mergeCell ref="B27:C27"/>
    <mergeCell ref="B34:C34"/>
    <mergeCell ref="A27:A28"/>
    <mergeCell ref="A19:G19"/>
    <mergeCell ref="A20:A21"/>
    <mergeCell ref="D20:E20"/>
    <mergeCell ref="F20:G20"/>
    <mergeCell ref="A26:G26"/>
    <mergeCell ref="D27:E27"/>
    <mergeCell ref="F27:G27"/>
    <mergeCell ref="A33:G33"/>
    <mergeCell ref="A34:A35"/>
    <mergeCell ref="D34:E34"/>
    <mergeCell ref="F34:G34"/>
  </mergeCells>
  <conditionalFormatting sqref="F13">
    <cfRule type="containsText" dxfId="159" priority="181" operator="containsText" text="ntitulé">
      <formula>NOT(ISERROR(SEARCH("ntitulé",F13)))</formula>
    </cfRule>
    <cfRule type="containsBlanks" dxfId="158" priority="182">
      <formula>LEN(TRIM(F13))=0</formula>
    </cfRule>
  </conditionalFormatting>
  <conditionalFormatting sqref="G13">
    <cfRule type="containsText" dxfId="157" priority="179" operator="containsText" text="ntitulé">
      <formula>NOT(ISERROR(SEARCH("ntitulé",G13)))</formula>
    </cfRule>
    <cfRule type="containsBlanks" dxfId="156" priority="180">
      <formula>LEN(TRIM(G13))=0</formula>
    </cfRule>
  </conditionalFormatting>
  <conditionalFormatting sqref="C33">
    <cfRule type="containsText" dxfId="155" priority="153" operator="containsText" text="ntitulé">
      <formula>NOT(ISERROR(SEARCH("ntitulé",C33)))</formula>
    </cfRule>
    <cfRule type="containsBlanks" dxfId="154" priority="154">
      <formula>LEN(TRIM(C33))=0</formula>
    </cfRule>
  </conditionalFormatting>
  <conditionalFormatting sqref="F33">
    <cfRule type="containsText" dxfId="153" priority="149" operator="containsText" text="ntitulé">
      <formula>NOT(ISERROR(SEARCH("ntitulé",F33)))</formula>
    </cfRule>
    <cfRule type="containsBlanks" dxfId="152" priority="150">
      <formula>LEN(TRIM(F33))=0</formula>
    </cfRule>
  </conditionalFormatting>
  <conditionalFormatting sqref="G33">
    <cfRule type="containsText" dxfId="151" priority="147" operator="containsText" text="ntitulé">
      <formula>NOT(ISERROR(SEARCH("ntitulé",G33)))</formula>
    </cfRule>
    <cfRule type="containsBlanks" dxfId="150" priority="148">
      <formula>LEN(TRIM(G33))=0</formula>
    </cfRule>
  </conditionalFormatting>
  <conditionalFormatting sqref="B33">
    <cfRule type="containsText" dxfId="149" priority="101" operator="containsText" text="ntitulé">
      <formula>NOT(ISERROR(SEARCH("ntitulé",B33)))</formula>
    </cfRule>
    <cfRule type="containsBlanks" dxfId="148" priority="102">
      <formula>LEN(TRIM(B33))=0</formula>
    </cfRule>
  </conditionalFormatting>
  <conditionalFormatting sqref="F37">
    <cfRule type="containsText" dxfId="147" priority="1" operator="containsText" text="ntitulé">
      <formula>NOT(ISERROR(SEARCH("ntitulé",F37)))</formula>
    </cfRule>
    <cfRule type="containsBlanks" dxfId="146" priority="2">
      <formula>LEN(TRIM(F37))=0</formula>
    </cfRule>
  </conditionalFormatting>
  <conditionalFormatting sqref="B8:B9">
    <cfRule type="containsText" dxfId="145" priority="51" operator="containsText" text="ntitulé">
      <formula>NOT(ISERROR(SEARCH("ntitulé",B8)))</formula>
    </cfRule>
    <cfRule type="containsBlanks" dxfId="144" priority="52">
      <formula>LEN(TRIM(B8))=0</formula>
    </cfRule>
  </conditionalFormatting>
  <conditionalFormatting sqref="D8">
    <cfRule type="containsText" dxfId="143" priority="49" operator="containsText" text="ntitulé">
      <formula>NOT(ISERROR(SEARCH("ntitulé",D8)))</formula>
    </cfRule>
    <cfRule type="containsBlanks" dxfId="142" priority="50">
      <formula>LEN(TRIM(D8))=0</formula>
    </cfRule>
  </conditionalFormatting>
  <conditionalFormatting sqref="F8">
    <cfRule type="containsText" dxfId="141" priority="47" operator="containsText" text="ntitulé">
      <formula>NOT(ISERROR(SEARCH("ntitulé",F8)))</formula>
    </cfRule>
    <cfRule type="containsBlanks" dxfId="140" priority="48">
      <formula>LEN(TRIM(F8))=0</formula>
    </cfRule>
  </conditionalFormatting>
  <conditionalFormatting sqref="F36">
    <cfRule type="containsText" dxfId="139" priority="5" operator="containsText" text="ntitulé">
      <formula>NOT(ISERROR(SEARCH("ntitulé",F36)))</formula>
    </cfRule>
    <cfRule type="containsBlanks" dxfId="138" priority="6">
      <formula>LEN(TRIM(F36))=0</formula>
    </cfRule>
  </conditionalFormatting>
  <conditionalFormatting sqref="D9">
    <cfRule type="containsText" dxfId="137" priority="43" operator="containsText" text="ntitulé">
      <formula>NOT(ISERROR(SEARCH("ntitulé",D9)))</formula>
    </cfRule>
    <cfRule type="containsBlanks" dxfId="136" priority="44">
      <formula>LEN(TRIM(D9))=0</formula>
    </cfRule>
  </conditionalFormatting>
  <conditionalFormatting sqref="F9">
    <cfRule type="containsText" dxfId="135" priority="41" operator="containsText" text="ntitulé">
      <formula>NOT(ISERROR(SEARCH("ntitulé",F9)))</formula>
    </cfRule>
    <cfRule type="containsBlanks" dxfId="134" priority="42">
      <formula>LEN(TRIM(F9))=0</formula>
    </cfRule>
  </conditionalFormatting>
  <conditionalFormatting sqref="B15:B16">
    <cfRule type="containsText" dxfId="133" priority="39" operator="containsText" text="ntitulé">
      <formula>NOT(ISERROR(SEARCH("ntitulé",B15)))</formula>
    </cfRule>
    <cfRule type="containsBlanks" dxfId="132" priority="40">
      <formula>LEN(TRIM(B15))=0</formula>
    </cfRule>
  </conditionalFormatting>
  <conditionalFormatting sqref="D15">
    <cfRule type="containsText" dxfId="131" priority="37" operator="containsText" text="ntitulé">
      <formula>NOT(ISERROR(SEARCH("ntitulé",D15)))</formula>
    </cfRule>
    <cfRule type="containsBlanks" dxfId="130" priority="38">
      <formula>LEN(TRIM(D15))=0</formula>
    </cfRule>
  </conditionalFormatting>
  <conditionalFormatting sqref="F15">
    <cfRule type="containsText" dxfId="129" priority="35" operator="containsText" text="ntitulé">
      <formula>NOT(ISERROR(SEARCH("ntitulé",F15)))</formula>
    </cfRule>
    <cfRule type="containsBlanks" dxfId="128" priority="36">
      <formula>LEN(TRIM(F15))=0</formula>
    </cfRule>
  </conditionalFormatting>
  <conditionalFormatting sqref="D16">
    <cfRule type="containsText" dxfId="127" priority="33" operator="containsText" text="ntitulé">
      <formula>NOT(ISERROR(SEARCH("ntitulé",D16)))</formula>
    </cfRule>
    <cfRule type="containsBlanks" dxfId="126" priority="34">
      <formula>LEN(TRIM(D16))=0</formula>
    </cfRule>
  </conditionalFormatting>
  <conditionalFormatting sqref="F16">
    <cfRule type="containsText" dxfId="125" priority="31" operator="containsText" text="ntitulé">
      <formula>NOT(ISERROR(SEARCH("ntitulé",F16)))</formula>
    </cfRule>
    <cfRule type="containsBlanks" dxfId="124" priority="32">
      <formula>LEN(TRIM(F16))=0</formula>
    </cfRule>
  </conditionalFormatting>
  <conditionalFormatting sqref="B22:B23">
    <cfRule type="containsText" dxfId="123" priority="29" operator="containsText" text="ntitulé">
      <formula>NOT(ISERROR(SEARCH("ntitulé",B22)))</formula>
    </cfRule>
    <cfRule type="containsBlanks" dxfId="122" priority="30">
      <formula>LEN(TRIM(B22))=0</formula>
    </cfRule>
  </conditionalFormatting>
  <conditionalFormatting sqref="D22">
    <cfRule type="containsText" dxfId="121" priority="27" operator="containsText" text="ntitulé">
      <formula>NOT(ISERROR(SEARCH("ntitulé",D22)))</formula>
    </cfRule>
    <cfRule type="containsBlanks" dxfId="120" priority="28">
      <formula>LEN(TRIM(D22))=0</formula>
    </cfRule>
  </conditionalFormatting>
  <conditionalFormatting sqref="F22">
    <cfRule type="containsText" dxfId="119" priority="25" operator="containsText" text="ntitulé">
      <formula>NOT(ISERROR(SEARCH("ntitulé",F22)))</formula>
    </cfRule>
    <cfRule type="containsBlanks" dxfId="118" priority="26">
      <formula>LEN(TRIM(F22))=0</formula>
    </cfRule>
  </conditionalFormatting>
  <conditionalFormatting sqref="D23">
    <cfRule type="containsText" dxfId="117" priority="23" operator="containsText" text="ntitulé">
      <formula>NOT(ISERROR(SEARCH("ntitulé",D23)))</formula>
    </cfRule>
    <cfRule type="containsBlanks" dxfId="116" priority="24">
      <formula>LEN(TRIM(D23))=0</formula>
    </cfRule>
  </conditionalFormatting>
  <conditionalFormatting sqref="F23">
    <cfRule type="containsText" dxfId="115" priority="21" operator="containsText" text="ntitulé">
      <formula>NOT(ISERROR(SEARCH("ntitulé",F23)))</formula>
    </cfRule>
    <cfRule type="containsBlanks" dxfId="114" priority="22">
      <formula>LEN(TRIM(F23))=0</formula>
    </cfRule>
  </conditionalFormatting>
  <conditionalFormatting sqref="B29:B30">
    <cfRule type="containsText" dxfId="113" priority="19" operator="containsText" text="ntitulé">
      <formula>NOT(ISERROR(SEARCH("ntitulé",B29)))</formula>
    </cfRule>
    <cfRule type="containsBlanks" dxfId="112" priority="20">
      <formula>LEN(TRIM(B29))=0</formula>
    </cfRule>
  </conditionalFormatting>
  <conditionalFormatting sqref="D29">
    <cfRule type="containsText" dxfId="111" priority="17" operator="containsText" text="ntitulé">
      <formula>NOT(ISERROR(SEARCH("ntitulé",D29)))</formula>
    </cfRule>
    <cfRule type="containsBlanks" dxfId="110" priority="18">
      <formula>LEN(TRIM(D29))=0</formula>
    </cfRule>
  </conditionalFormatting>
  <conditionalFormatting sqref="F29">
    <cfRule type="containsText" dxfId="109" priority="15" operator="containsText" text="ntitulé">
      <formula>NOT(ISERROR(SEARCH("ntitulé",F29)))</formula>
    </cfRule>
    <cfRule type="containsBlanks" dxfId="108" priority="16">
      <formula>LEN(TRIM(F29))=0</formula>
    </cfRule>
  </conditionalFormatting>
  <conditionalFormatting sqref="D30">
    <cfRule type="containsText" dxfId="107" priority="13" operator="containsText" text="ntitulé">
      <formula>NOT(ISERROR(SEARCH("ntitulé",D30)))</formula>
    </cfRule>
    <cfRule type="containsBlanks" dxfId="106" priority="14">
      <formula>LEN(TRIM(D30))=0</formula>
    </cfRule>
  </conditionalFormatting>
  <conditionalFormatting sqref="F30">
    <cfRule type="containsText" dxfId="105" priority="11" operator="containsText" text="ntitulé">
      <formula>NOT(ISERROR(SEARCH("ntitulé",F30)))</formula>
    </cfRule>
    <cfRule type="containsBlanks" dxfId="104" priority="12">
      <formula>LEN(TRIM(F30))=0</formula>
    </cfRule>
  </conditionalFormatting>
  <conditionalFormatting sqref="B36:B37">
    <cfRule type="containsText" dxfId="103" priority="9" operator="containsText" text="ntitulé">
      <formula>NOT(ISERROR(SEARCH("ntitulé",B36)))</formula>
    </cfRule>
    <cfRule type="containsBlanks" dxfId="102" priority="10">
      <formula>LEN(TRIM(B36))=0</formula>
    </cfRule>
  </conditionalFormatting>
  <conditionalFormatting sqref="D36">
    <cfRule type="containsText" dxfId="101" priority="7" operator="containsText" text="ntitulé">
      <formula>NOT(ISERROR(SEARCH("ntitulé",D36)))</formula>
    </cfRule>
    <cfRule type="containsBlanks" dxfId="100" priority="8">
      <formula>LEN(TRIM(D36))=0</formula>
    </cfRule>
  </conditionalFormatting>
  <conditionalFormatting sqref="D37">
    <cfRule type="containsText" dxfId="99" priority="3" operator="containsText" text="ntitulé">
      <formula>NOT(ISERROR(SEARCH("ntitulé",D37)))</formula>
    </cfRule>
    <cfRule type="containsBlanks" dxfId="98" priority="4">
      <formula>LEN(TRIM(D37))=0</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54"/>
  <sheetViews>
    <sheetView topLeftCell="A34" workbookViewId="0">
      <selection activeCell="H59" sqref="H59"/>
    </sheetView>
  </sheetViews>
  <sheetFormatPr baseColWidth="10" defaultColWidth="8.85546875" defaultRowHeight="15" x14ac:dyDescent="0.3"/>
  <cols>
    <col min="1" max="1" width="8.85546875" style="198"/>
    <col min="2" max="2" width="38.28515625" style="199" bestFit="1" customWidth="1"/>
    <col min="3" max="6" width="16.7109375" style="198" customWidth="1"/>
    <col min="7" max="7" width="7.7109375" style="198" customWidth="1"/>
    <col min="8" max="8" width="16.7109375" style="198" customWidth="1"/>
    <col min="9" max="9" width="7.7109375" style="198" customWidth="1"/>
    <col min="10" max="10" width="16.7109375" style="198" customWidth="1"/>
    <col min="11" max="11" width="7.7109375" style="198" customWidth="1"/>
    <col min="12" max="12" width="16.7109375" style="198" customWidth="1"/>
    <col min="13" max="13" width="7.7109375" style="198" customWidth="1"/>
    <col min="14" max="14" width="16.7109375" style="198" customWidth="1"/>
    <col min="15" max="15" width="7.7109375" style="198" customWidth="1"/>
    <col min="16" max="20" width="16.7109375" style="198" customWidth="1"/>
    <col min="21" max="16384" width="8.85546875" style="198"/>
  </cols>
  <sheetData>
    <row r="3" spans="1:17" ht="18.75" x14ac:dyDescent="0.3">
      <c r="A3" s="29" t="str">
        <f>TAB00!B41&amp;" : "&amp;TAB00!C41</f>
        <v>TAB3 : Estimation des volumes, capacités et puissances</v>
      </c>
      <c r="B3" s="29"/>
      <c r="C3" s="29"/>
      <c r="D3" s="29"/>
      <c r="E3" s="29"/>
      <c r="F3" s="29"/>
      <c r="G3" s="29"/>
      <c r="H3" s="29"/>
      <c r="I3" s="29"/>
      <c r="J3" s="29"/>
      <c r="K3" s="29"/>
      <c r="L3" s="29"/>
      <c r="M3" s="29"/>
      <c r="N3" s="29"/>
      <c r="O3" s="29"/>
      <c r="P3" s="29"/>
      <c r="Q3" s="29"/>
    </row>
    <row r="5" spans="1:17" x14ac:dyDescent="0.3">
      <c r="A5" s="200" t="s">
        <v>79</v>
      </c>
      <c r="B5" s="201"/>
      <c r="C5" s="202"/>
      <c r="D5" s="202"/>
      <c r="E5" s="202"/>
      <c r="F5" s="202"/>
      <c r="G5" s="202"/>
      <c r="H5" s="202"/>
      <c r="I5" s="202"/>
      <c r="J5" s="202"/>
      <c r="K5" s="202"/>
      <c r="L5" s="202"/>
      <c r="M5" s="202"/>
      <c r="N5" s="202"/>
      <c r="O5" s="202"/>
    </row>
    <row r="7" spans="1:17" s="17" customFormat="1" ht="40.5" x14ac:dyDescent="0.3">
      <c r="A7" s="189" t="s">
        <v>62</v>
      </c>
      <c r="B7" s="190" t="s">
        <v>17</v>
      </c>
      <c r="C7" s="9" t="s">
        <v>22</v>
      </c>
      <c r="D7" s="9" t="s">
        <v>23</v>
      </c>
      <c r="E7" s="9" t="s">
        <v>24</v>
      </c>
      <c r="F7" s="9" t="s">
        <v>25</v>
      </c>
      <c r="G7" s="9" t="s">
        <v>26</v>
      </c>
      <c r="H7" s="9" t="s">
        <v>31</v>
      </c>
      <c r="I7" s="9" t="s">
        <v>27</v>
      </c>
      <c r="J7" s="9" t="s">
        <v>32</v>
      </c>
      <c r="K7" s="9" t="s">
        <v>28</v>
      </c>
      <c r="L7" s="9" t="s">
        <v>33</v>
      </c>
      <c r="M7" s="9" t="s">
        <v>29</v>
      </c>
      <c r="N7" s="9" t="s">
        <v>34</v>
      </c>
      <c r="O7" s="191" t="s">
        <v>30</v>
      </c>
      <c r="P7" s="192"/>
    </row>
    <row r="8" spans="1:17" s="206" customFormat="1" ht="13.5" x14ac:dyDescent="0.3">
      <c r="A8" s="338" t="s">
        <v>63</v>
      </c>
      <c r="B8" s="203" t="s">
        <v>50</v>
      </c>
      <c r="C8" s="47"/>
      <c r="D8" s="47"/>
      <c r="E8" s="47"/>
      <c r="F8" s="47"/>
      <c r="G8" s="204">
        <f t="shared" ref="G8:G19" si="0">IF(AND(ROUND(E8,0)=0,F8&gt;E8),"INF",IF(AND(ROUND(E8,0)=0,ROUND(F8,0)=0),0,(F8-E8)/E8))</f>
        <v>0</v>
      </c>
      <c r="H8" s="47"/>
      <c r="I8" s="204">
        <f t="shared" ref="I8:I19" si="1">IF(AND(ROUND(F8,0)=0,H8&gt;F8),"INF",IF(AND(ROUND(F8,0)=0,ROUND(H8,0)=0),0,(H8-F8)/F8))</f>
        <v>0</v>
      </c>
      <c r="J8" s="47"/>
      <c r="K8" s="204">
        <f t="shared" ref="K8:K19" si="2">IF(AND(ROUND(H8,0)=0,J8&gt;H8),"INF",IF(AND(ROUND(H8,0)=0,ROUND(J8,0)=0),0,(J8-H8)/H8))</f>
        <v>0</v>
      </c>
      <c r="L8" s="47"/>
      <c r="M8" s="204">
        <f t="shared" ref="M8:M19" si="3">IF(AND(ROUND(J8,0)=0,L8&gt;J8),"INF",IF(AND(ROUND(J8,0)=0,ROUND(L8,0)=0),0,(L8-J8)/J8))</f>
        <v>0</v>
      </c>
      <c r="N8" s="47"/>
      <c r="O8" s="204">
        <f t="shared" ref="O8:O19" si="4">IF(AND(ROUND(L8,0)=0,N8&gt;L8),"INF",IF(AND(ROUND(L8,0)=0,ROUND(N8,0)=0),0,(N8-L8)/L8))</f>
        <v>0</v>
      </c>
      <c r="P8" s="205"/>
    </row>
    <row r="9" spans="1:17" s="206" customFormat="1" ht="13.5" x14ac:dyDescent="0.3">
      <c r="A9" s="338"/>
      <c r="B9" s="203" t="s">
        <v>51</v>
      </c>
      <c r="C9" s="47"/>
      <c r="D9" s="47"/>
      <c r="E9" s="47"/>
      <c r="F9" s="47"/>
      <c r="G9" s="204">
        <f t="shared" si="0"/>
        <v>0</v>
      </c>
      <c r="H9" s="47"/>
      <c r="I9" s="204">
        <f t="shared" si="1"/>
        <v>0</v>
      </c>
      <c r="J9" s="47"/>
      <c r="K9" s="204">
        <f t="shared" si="2"/>
        <v>0</v>
      </c>
      <c r="L9" s="47"/>
      <c r="M9" s="204">
        <f t="shared" si="3"/>
        <v>0</v>
      </c>
      <c r="N9" s="47"/>
      <c r="O9" s="204">
        <f t="shared" si="4"/>
        <v>0</v>
      </c>
      <c r="P9" s="205"/>
    </row>
    <row r="10" spans="1:17" s="206" customFormat="1" ht="13.5" x14ac:dyDescent="0.3">
      <c r="A10" s="338"/>
      <c r="B10" s="203" t="s">
        <v>52</v>
      </c>
      <c r="C10" s="47"/>
      <c r="D10" s="47"/>
      <c r="E10" s="47"/>
      <c r="F10" s="47"/>
      <c r="G10" s="204">
        <f t="shared" si="0"/>
        <v>0</v>
      </c>
      <c r="H10" s="47"/>
      <c r="I10" s="204">
        <f t="shared" si="1"/>
        <v>0</v>
      </c>
      <c r="J10" s="47"/>
      <c r="K10" s="204">
        <f t="shared" si="2"/>
        <v>0</v>
      </c>
      <c r="L10" s="47"/>
      <c r="M10" s="204">
        <f t="shared" si="3"/>
        <v>0</v>
      </c>
      <c r="N10" s="47"/>
      <c r="O10" s="204">
        <f t="shared" si="4"/>
        <v>0</v>
      </c>
      <c r="P10" s="205"/>
    </row>
    <row r="11" spans="1:17" s="206" customFormat="1" ht="13.5" x14ac:dyDescent="0.3">
      <c r="A11" s="338"/>
      <c r="B11" s="207" t="s">
        <v>58</v>
      </c>
      <c r="C11" s="208">
        <f>SUM(C8:C10)</f>
        <v>0</v>
      </c>
      <c r="D11" s="208">
        <f>SUM(D8:D10)</f>
        <v>0</v>
      </c>
      <c r="E11" s="208">
        <f>SUM(E8:E10)</f>
        <v>0</v>
      </c>
      <c r="F11" s="208">
        <f>SUM(F8:F10)</f>
        <v>0</v>
      </c>
      <c r="G11" s="204">
        <f t="shared" si="0"/>
        <v>0</v>
      </c>
      <c r="H11" s="208">
        <f>SUM(H8:H10)</f>
        <v>0</v>
      </c>
      <c r="I11" s="209">
        <f t="shared" si="1"/>
        <v>0</v>
      </c>
      <c r="J11" s="208">
        <f>SUM(J8:J10)</f>
        <v>0</v>
      </c>
      <c r="K11" s="209">
        <f t="shared" si="2"/>
        <v>0</v>
      </c>
      <c r="L11" s="208">
        <f>SUM(L8:L10)</f>
        <v>0</v>
      </c>
      <c r="M11" s="209">
        <f t="shared" si="3"/>
        <v>0</v>
      </c>
      <c r="N11" s="208">
        <f>SUM(N8:N10)</f>
        <v>0</v>
      </c>
      <c r="O11" s="209">
        <f t="shared" si="4"/>
        <v>0</v>
      </c>
      <c r="P11" s="205"/>
    </row>
    <row r="12" spans="1:17" s="206" customFormat="1" ht="13.5" x14ac:dyDescent="0.3">
      <c r="A12" s="339" t="s">
        <v>64</v>
      </c>
      <c r="B12" s="203" t="s">
        <v>53</v>
      </c>
      <c r="C12" s="47"/>
      <c r="D12" s="47"/>
      <c r="E12" s="47"/>
      <c r="F12" s="47"/>
      <c r="G12" s="204">
        <f t="shared" si="0"/>
        <v>0</v>
      </c>
      <c r="H12" s="47"/>
      <c r="I12" s="204">
        <f t="shared" si="1"/>
        <v>0</v>
      </c>
      <c r="J12" s="47"/>
      <c r="K12" s="204">
        <f t="shared" si="2"/>
        <v>0</v>
      </c>
      <c r="L12" s="47"/>
      <c r="M12" s="204">
        <f t="shared" si="3"/>
        <v>0</v>
      </c>
      <c r="N12" s="47"/>
      <c r="O12" s="204">
        <f t="shared" si="4"/>
        <v>0</v>
      </c>
      <c r="P12" s="205"/>
    </row>
    <row r="13" spans="1:17" s="206" customFormat="1" ht="13.5" x14ac:dyDescent="0.3">
      <c r="A13" s="338"/>
      <c r="B13" s="203" t="s">
        <v>54</v>
      </c>
      <c r="C13" s="47"/>
      <c r="D13" s="47"/>
      <c r="E13" s="47"/>
      <c r="F13" s="47"/>
      <c r="G13" s="204">
        <f t="shared" si="0"/>
        <v>0</v>
      </c>
      <c r="H13" s="47"/>
      <c r="I13" s="204">
        <f t="shared" si="1"/>
        <v>0</v>
      </c>
      <c r="J13" s="47"/>
      <c r="K13" s="204">
        <f t="shared" si="2"/>
        <v>0</v>
      </c>
      <c r="L13" s="47"/>
      <c r="M13" s="204">
        <f t="shared" si="3"/>
        <v>0</v>
      </c>
      <c r="N13" s="47"/>
      <c r="O13" s="204">
        <f t="shared" si="4"/>
        <v>0</v>
      </c>
      <c r="P13" s="205"/>
    </row>
    <row r="14" spans="1:17" s="206" customFormat="1" ht="13.5" x14ac:dyDescent="0.3">
      <c r="A14" s="340"/>
      <c r="B14" s="207" t="s">
        <v>57</v>
      </c>
      <c r="C14" s="208">
        <f>SUM(C12:C13)</f>
        <v>0</v>
      </c>
      <c r="D14" s="208">
        <f>SUM(D12:D13)</f>
        <v>0</v>
      </c>
      <c r="E14" s="208">
        <f>SUM(E12:E13)</f>
        <v>0</v>
      </c>
      <c r="F14" s="208">
        <f>SUM(F12:F13)</f>
        <v>0</v>
      </c>
      <c r="G14" s="204">
        <f t="shared" si="0"/>
        <v>0</v>
      </c>
      <c r="H14" s="208">
        <f>SUM(H12:H13)</f>
        <v>0</v>
      </c>
      <c r="I14" s="209">
        <f t="shared" si="1"/>
        <v>0</v>
      </c>
      <c r="J14" s="208">
        <f>SUM(J12:J13)</f>
        <v>0</v>
      </c>
      <c r="K14" s="209">
        <f t="shared" si="2"/>
        <v>0</v>
      </c>
      <c r="L14" s="208">
        <f>SUM(L12:L13)</f>
        <v>0</v>
      </c>
      <c r="M14" s="209">
        <f t="shared" si="3"/>
        <v>0</v>
      </c>
      <c r="N14" s="208">
        <f>SUM(N12:N13)</f>
        <v>0</v>
      </c>
      <c r="O14" s="209">
        <f t="shared" si="4"/>
        <v>0</v>
      </c>
      <c r="P14" s="205"/>
    </row>
    <row r="15" spans="1:17" s="206" customFormat="1" ht="13.5" x14ac:dyDescent="0.3">
      <c r="A15" s="339" t="s">
        <v>65</v>
      </c>
      <c r="B15" s="203" t="s">
        <v>55</v>
      </c>
      <c r="C15" s="47"/>
      <c r="D15" s="47"/>
      <c r="E15" s="47"/>
      <c r="F15" s="47"/>
      <c r="G15" s="204">
        <f t="shared" si="0"/>
        <v>0</v>
      </c>
      <c r="H15" s="47"/>
      <c r="I15" s="204">
        <f t="shared" si="1"/>
        <v>0</v>
      </c>
      <c r="J15" s="47"/>
      <c r="K15" s="204">
        <f t="shared" si="2"/>
        <v>0</v>
      </c>
      <c r="L15" s="47"/>
      <c r="M15" s="204">
        <f t="shared" si="3"/>
        <v>0</v>
      </c>
      <c r="N15" s="47"/>
      <c r="O15" s="204">
        <f t="shared" si="4"/>
        <v>0</v>
      </c>
      <c r="P15" s="205"/>
    </row>
    <row r="16" spans="1:17" s="206" customFormat="1" ht="13.5" x14ac:dyDescent="0.3">
      <c r="A16" s="340"/>
      <c r="B16" s="207" t="s">
        <v>60</v>
      </c>
      <c r="C16" s="208">
        <f>SUM(C15:C15)</f>
        <v>0</v>
      </c>
      <c r="D16" s="208">
        <f>SUM(D15:D15)</f>
        <v>0</v>
      </c>
      <c r="E16" s="208">
        <f>SUM(E15:E15)</f>
        <v>0</v>
      </c>
      <c r="F16" s="208">
        <f>SUM(F15:F15)</f>
        <v>0</v>
      </c>
      <c r="G16" s="204">
        <f t="shared" si="0"/>
        <v>0</v>
      </c>
      <c r="H16" s="208">
        <f>SUM(H15:H15)</f>
        <v>0</v>
      </c>
      <c r="I16" s="209">
        <f t="shared" si="1"/>
        <v>0</v>
      </c>
      <c r="J16" s="208">
        <f>SUM(J15:J15)</f>
        <v>0</v>
      </c>
      <c r="K16" s="209">
        <f t="shared" si="2"/>
        <v>0</v>
      </c>
      <c r="L16" s="208">
        <f>SUM(L15:L15)</f>
        <v>0</v>
      </c>
      <c r="M16" s="209">
        <f t="shared" si="3"/>
        <v>0</v>
      </c>
      <c r="N16" s="208">
        <f>SUM(N15:N15)</f>
        <v>0</v>
      </c>
      <c r="O16" s="209">
        <f t="shared" si="4"/>
        <v>0</v>
      </c>
      <c r="P16" s="205"/>
    </row>
    <row r="17" spans="1:16" s="206" customFormat="1" ht="13.5" x14ac:dyDescent="0.3">
      <c r="A17" s="339" t="s">
        <v>59</v>
      </c>
      <c r="B17" s="210" t="s">
        <v>59</v>
      </c>
      <c r="C17" s="47"/>
      <c r="D17" s="47"/>
      <c r="E17" s="47"/>
      <c r="F17" s="47"/>
      <c r="G17" s="204">
        <f t="shared" si="0"/>
        <v>0</v>
      </c>
      <c r="H17" s="47"/>
      <c r="I17" s="204">
        <f t="shared" si="1"/>
        <v>0</v>
      </c>
      <c r="J17" s="47"/>
      <c r="K17" s="204">
        <f t="shared" si="2"/>
        <v>0</v>
      </c>
      <c r="L17" s="47"/>
      <c r="M17" s="204">
        <f t="shared" si="3"/>
        <v>0</v>
      </c>
      <c r="N17" s="47"/>
      <c r="O17" s="204">
        <f t="shared" si="4"/>
        <v>0</v>
      </c>
      <c r="P17" s="205"/>
    </row>
    <row r="18" spans="1:16" s="206" customFormat="1" ht="13.5" x14ac:dyDescent="0.3">
      <c r="A18" s="338"/>
      <c r="B18" s="211" t="s">
        <v>66</v>
      </c>
      <c r="C18" s="208">
        <f>SUM(C17:C17)</f>
        <v>0</v>
      </c>
      <c r="D18" s="208">
        <f>SUM(D17:D17)</f>
        <v>0</v>
      </c>
      <c r="E18" s="208">
        <f>SUM(E17:E17)</f>
        <v>0</v>
      </c>
      <c r="F18" s="208">
        <f>SUM(F17:F17)</f>
        <v>0</v>
      </c>
      <c r="G18" s="204">
        <f t="shared" si="0"/>
        <v>0</v>
      </c>
      <c r="H18" s="208">
        <f>SUM(H17:H17)</f>
        <v>0</v>
      </c>
      <c r="I18" s="209">
        <f t="shared" si="1"/>
        <v>0</v>
      </c>
      <c r="J18" s="208">
        <f>SUM(J17:J17)</f>
        <v>0</v>
      </c>
      <c r="K18" s="209">
        <f t="shared" si="2"/>
        <v>0</v>
      </c>
      <c r="L18" s="208">
        <f>SUM(L17:L17)</f>
        <v>0</v>
      </c>
      <c r="M18" s="209">
        <f t="shared" si="3"/>
        <v>0</v>
      </c>
      <c r="N18" s="208">
        <f>SUM(N17:N17)</f>
        <v>0</v>
      </c>
      <c r="O18" s="209">
        <f t="shared" si="4"/>
        <v>0</v>
      </c>
      <c r="P18" s="205"/>
    </row>
    <row r="19" spans="1:16" s="17" customFormat="1" ht="13.5" x14ac:dyDescent="0.3">
      <c r="A19" s="341" t="s">
        <v>7</v>
      </c>
      <c r="B19" s="342"/>
      <c r="C19" s="194">
        <f>SUM(C18,C16,C14,C11)</f>
        <v>0</v>
      </c>
      <c r="D19" s="194">
        <f>SUM(D18,D16,D14,D11)</f>
        <v>0</v>
      </c>
      <c r="E19" s="194">
        <f>SUM(E18,E16,E14,E11)</f>
        <v>0</v>
      </c>
      <c r="F19" s="194">
        <f>SUM(F18,F16,F14,F11)</f>
        <v>0</v>
      </c>
      <c r="G19" s="195">
        <f t="shared" si="0"/>
        <v>0</v>
      </c>
      <c r="H19" s="194">
        <f>SUM(H18,H16,H14,H11)</f>
        <v>0</v>
      </c>
      <c r="I19" s="195">
        <f t="shared" si="1"/>
        <v>0</v>
      </c>
      <c r="J19" s="194">
        <f>SUM(J18,J16,J14,J11)</f>
        <v>0</v>
      </c>
      <c r="K19" s="195">
        <f t="shared" si="2"/>
        <v>0</v>
      </c>
      <c r="L19" s="194">
        <f>SUM(L18,L16,L14,L11)</f>
        <v>0</v>
      </c>
      <c r="M19" s="195">
        <f t="shared" si="3"/>
        <v>0</v>
      </c>
      <c r="N19" s="194">
        <f>SUM(N18,N16,N14,N11)</f>
        <v>0</v>
      </c>
      <c r="O19" s="195">
        <f t="shared" si="4"/>
        <v>0</v>
      </c>
      <c r="P19" s="193"/>
    </row>
    <row r="21" spans="1:16" x14ac:dyDescent="0.3">
      <c r="A21" s="200" t="s">
        <v>61</v>
      </c>
      <c r="B21" s="201"/>
      <c r="C21" s="202"/>
      <c r="D21" s="202"/>
      <c r="E21" s="202"/>
      <c r="F21" s="202"/>
      <c r="G21" s="202"/>
      <c r="H21" s="202"/>
      <c r="I21" s="202"/>
      <c r="J21" s="202"/>
      <c r="K21" s="202"/>
      <c r="L21" s="202"/>
      <c r="M21" s="202"/>
      <c r="N21" s="202"/>
      <c r="O21" s="202"/>
    </row>
    <row r="23" spans="1:16" s="17" customFormat="1" ht="40.5" x14ac:dyDescent="0.3">
      <c r="A23" s="189" t="s">
        <v>62</v>
      </c>
      <c r="B23" s="190" t="s">
        <v>17</v>
      </c>
      <c r="C23" s="9" t="s">
        <v>22</v>
      </c>
      <c r="D23" s="9" t="s">
        <v>23</v>
      </c>
      <c r="E23" s="9" t="s">
        <v>24</v>
      </c>
      <c r="F23" s="9" t="s">
        <v>25</v>
      </c>
      <c r="G23" s="9" t="s">
        <v>26</v>
      </c>
      <c r="H23" s="9" t="s">
        <v>31</v>
      </c>
      <c r="I23" s="9" t="s">
        <v>27</v>
      </c>
      <c r="J23" s="9" t="s">
        <v>32</v>
      </c>
      <c r="K23" s="9" t="s">
        <v>28</v>
      </c>
      <c r="L23" s="9" t="s">
        <v>33</v>
      </c>
      <c r="M23" s="9" t="s">
        <v>29</v>
      </c>
      <c r="N23" s="9" t="s">
        <v>34</v>
      </c>
      <c r="O23" s="191" t="s">
        <v>30</v>
      </c>
    </row>
    <row r="24" spans="1:16" s="206" customFormat="1" ht="13.5" x14ac:dyDescent="0.3">
      <c r="A24" s="338" t="s">
        <v>63</v>
      </c>
      <c r="B24" s="203" t="s">
        <v>50</v>
      </c>
      <c r="C24" s="47"/>
      <c r="D24" s="47"/>
      <c r="E24" s="47"/>
      <c r="F24" s="47"/>
      <c r="G24" s="204">
        <f t="shared" ref="G24:G27" si="5">IF(AND(ROUND(E24,0)=0,F24&gt;E24),"INF",IF(AND(ROUND(E24,0)=0,ROUND(F24,0)=0),0,(F24-E24)/E24))</f>
        <v>0</v>
      </c>
      <c r="H24" s="47"/>
      <c r="I24" s="204">
        <f t="shared" ref="I24:O27" si="6">IF(AND(ROUND(F24,0)=0,H24&gt;F24),"INF",IF(AND(ROUND(F24,0)=0,ROUND(H24,0)=0),0,(H24-F24)/F24))</f>
        <v>0</v>
      </c>
      <c r="J24" s="47"/>
      <c r="K24" s="204">
        <f t="shared" si="6"/>
        <v>0</v>
      </c>
      <c r="L24" s="47"/>
      <c r="M24" s="204">
        <f t="shared" si="6"/>
        <v>0</v>
      </c>
      <c r="N24" s="47"/>
      <c r="O24" s="204">
        <f t="shared" si="6"/>
        <v>0</v>
      </c>
    </row>
    <row r="25" spans="1:16" s="206" customFormat="1" ht="13.5" x14ac:dyDescent="0.3">
      <c r="A25" s="338"/>
      <c r="B25" s="203" t="s">
        <v>51</v>
      </c>
      <c r="C25" s="47"/>
      <c r="D25" s="47"/>
      <c r="E25" s="47"/>
      <c r="F25" s="47"/>
      <c r="G25" s="204">
        <f t="shared" ref="G25" si="7">IF(AND(ROUND(E25,0)=0,F25&gt;E25),"INF",IF(AND(ROUND(E25,0)=0,ROUND(F25,0)=0),0,(F25-E25)/E25))</f>
        <v>0</v>
      </c>
      <c r="H25" s="47"/>
      <c r="I25" s="204">
        <f t="shared" ref="I25" si="8">IF(AND(ROUND(F25,0)=0,H25&gt;F25),"INF",IF(AND(ROUND(F25,0)=0,ROUND(H25,0)=0),0,(H25-F25)/F25))</f>
        <v>0</v>
      </c>
      <c r="J25" s="47"/>
      <c r="K25" s="204">
        <f t="shared" ref="K25" si="9">IF(AND(ROUND(H25,0)=0,J25&gt;H25),"INF",IF(AND(ROUND(H25,0)=0,ROUND(J25,0)=0),0,(J25-H25)/H25))</f>
        <v>0</v>
      </c>
      <c r="L25" s="47"/>
      <c r="M25" s="204">
        <f t="shared" ref="M25" si="10">IF(AND(ROUND(J25,0)=0,L25&gt;J25),"INF",IF(AND(ROUND(J25,0)=0,ROUND(L25,0)=0),0,(L25-J25)/J25))</f>
        <v>0</v>
      </c>
      <c r="N25" s="47"/>
      <c r="O25" s="204">
        <f t="shared" ref="O25" si="11">IF(AND(ROUND(L25,0)=0,N25&gt;L25),"INF",IF(AND(ROUND(L25,0)=0,ROUND(N25,0)=0),0,(N25-L25)/L25))</f>
        <v>0</v>
      </c>
    </row>
    <row r="26" spans="1:16" s="206" customFormat="1" ht="13.5" x14ac:dyDescent="0.3">
      <c r="A26" s="338"/>
      <c r="B26" s="203" t="s">
        <v>52</v>
      </c>
      <c r="C26" s="47"/>
      <c r="D26" s="47"/>
      <c r="E26" s="47"/>
      <c r="F26" s="47"/>
      <c r="G26" s="204">
        <f t="shared" si="5"/>
        <v>0</v>
      </c>
      <c r="H26" s="47"/>
      <c r="I26" s="204">
        <f t="shared" si="6"/>
        <v>0</v>
      </c>
      <c r="J26" s="47"/>
      <c r="K26" s="204">
        <f t="shared" si="6"/>
        <v>0</v>
      </c>
      <c r="L26" s="47"/>
      <c r="M26" s="204">
        <f t="shared" si="6"/>
        <v>0</v>
      </c>
      <c r="N26" s="47"/>
      <c r="O26" s="204">
        <f t="shared" si="6"/>
        <v>0</v>
      </c>
    </row>
    <row r="27" spans="1:16" s="206" customFormat="1" ht="13.5" x14ac:dyDescent="0.3">
      <c r="A27" s="338"/>
      <c r="B27" s="207" t="s">
        <v>58</v>
      </c>
      <c r="C27" s="208">
        <f>SUM(C24:C26)</f>
        <v>0</v>
      </c>
      <c r="D27" s="208">
        <f>SUM(D24:D26)</f>
        <v>0</v>
      </c>
      <c r="E27" s="208">
        <f>SUM(E24:E26)</f>
        <v>0</v>
      </c>
      <c r="F27" s="208">
        <f>SUM(F24:F26)</f>
        <v>0</v>
      </c>
      <c r="G27" s="204">
        <f t="shared" si="5"/>
        <v>0</v>
      </c>
      <c r="H27" s="208">
        <f>SUM(H24:H26)</f>
        <v>0</v>
      </c>
      <c r="I27" s="209">
        <f t="shared" si="6"/>
        <v>0</v>
      </c>
      <c r="J27" s="208">
        <f>SUM(J24:J26)</f>
        <v>0</v>
      </c>
      <c r="K27" s="209">
        <f t="shared" si="6"/>
        <v>0</v>
      </c>
      <c r="L27" s="208">
        <f>SUM(L24:L26)</f>
        <v>0</v>
      </c>
      <c r="M27" s="209">
        <f t="shared" si="6"/>
        <v>0</v>
      </c>
      <c r="N27" s="208">
        <f>SUM(N24:N26)</f>
        <v>0</v>
      </c>
      <c r="O27" s="209">
        <f t="shared" si="6"/>
        <v>0</v>
      </c>
    </row>
    <row r="28" spans="1:16" s="206" customFormat="1" ht="13.5" x14ac:dyDescent="0.3">
      <c r="A28" s="339" t="s">
        <v>64</v>
      </c>
      <c r="B28" s="203" t="s">
        <v>53</v>
      </c>
      <c r="C28" s="47"/>
      <c r="D28" s="47"/>
      <c r="E28" s="47"/>
      <c r="F28" s="47"/>
      <c r="G28" s="204">
        <f t="shared" ref="G28:G30" si="12">IF(AND(ROUND(E28,0)=0,F28&gt;E28),"INF",IF(AND(ROUND(E28,0)=0,ROUND(F28,0)=0),0,(F28-E28)/E28))</f>
        <v>0</v>
      </c>
      <c r="H28" s="47"/>
      <c r="I28" s="204">
        <f t="shared" ref="I28:I30" si="13">IF(AND(ROUND(F28,0)=0,H28&gt;F28),"INF",IF(AND(ROUND(F28,0)=0,ROUND(H28,0)=0),0,(H28-F28)/F28))</f>
        <v>0</v>
      </c>
      <c r="J28" s="47"/>
      <c r="K28" s="204">
        <f t="shared" ref="K28:K30" si="14">IF(AND(ROUND(H28,0)=0,J28&gt;H28),"INF",IF(AND(ROUND(H28,0)=0,ROUND(J28,0)=0),0,(J28-H28)/H28))</f>
        <v>0</v>
      </c>
      <c r="L28" s="47"/>
      <c r="M28" s="204">
        <f t="shared" ref="M28:M30" si="15">IF(AND(ROUND(J28,0)=0,L28&gt;J28),"INF",IF(AND(ROUND(J28,0)=0,ROUND(L28,0)=0),0,(L28-J28)/J28))</f>
        <v>0</v>
      </c>
      <c r="N28" s="47"/>
      <c r="O28" s="204">
        <f t="shared" ref="O28:O30" si="16">IF(AND(ROUND(L28,0)=0,N28&gt;L28),"INF",IF(AND(ROUND(L28,0)=0,ROUND(N28,0)=0),0,(N28-L28)/L28))</f>
        <v>0</v>
      </c>
    </row>
    <row r="29" spans="1:16" s="206" customFormat="1" ht="13.5" x14ac:dyDescent="0.3">
      <c r="A29" s="338"/>
      <c r="B29" s="203" t="s">
        <v>54</v>
      </c>
      <c r="C29" s="47"/>
      <c r="D29" s="47"/>
      <c r="E29" s="47"/>
      <c r="F29" s="47"/>
      <c r="G29" s="204">
        <f t="shared" si="12"/>
        <v>0</v>
      </c>
      <c r="H29" s="47"/>
      <c r="I29" s="204">
        <f t="shared" si="13"/>
        <v>0</v>
      </c>
      <c r="J29" s="47"/>
      <c r="K29" s="204">
        <f t="shared" si="14"/>
        <v>0</v>
      </c>
      <c r="L29" s="47"/>
      <c r="M29" s="204">
        <f t="shared" si="15"/>
        <v>0</v>
      </c>
      <c r="N29" s="47"/>
      <c r="O29" s="204">
        <f t="shared" si="16"/>
        <v>0</v>
      </c>
    </row>
    <row r="30" spans="1:16" s="206" customFormat="1" ht="13.5" x14ac:dyDescent="0.3">
      <c r="A30" s="340"/>
      <c r="B30" s="207" t="s">
        <v>57</v>
      </c>
      <c r="C30" s="208">
        <f>SUM(C28:C29)</f>
        <v>0</v>
      </c>
      <c r="D30" s="208">
        <f>SUM(D28:D29)</f>
        <v>0</v>
      </c>
      <c r="E30" s="208">
        <f>SUM(E28:E29)</f>
        <v>0</v>
      </c>
      <c r="F30" s="208">
        <f>SUM(F28:F29)</f>
        <v>0</v>
      </c>
      <c r="G30" s="204">
        <f t="shared" si="12"/>
        <v>0</v>
      </c>
      <c r="H30" s="208">
        <f>SUM(H28:H29)</f>
        <v>0</v>
      </c>
      <c r="I30" s="209">
        <f t="shared" si="13"/>
        <v>0</v>
      </c>
      <c r="J30" s="208">
        <f>SUM(J28:J29)</f>
        <v>0</v>
      </c>
      <c r="K30" s="209">
        <f t="shared" si="14"/>
        <v>0</v>
      </c>
      <c r="L30" s="208">
        <f>SUM(L28:L29)</f>
        <v>0</v>
      </c>
      <c r="M30" s="209">
        <f t="shared" si="15"/>
        <v>0</v>
      </c>
      <c r="N30" s="208">
        <f>SUM(N28:N29)</f>
        <v>0</v>
      </c>
      <c r="O30" s="209">
        <f t="shared" si="16"/>
        <v>0</v>
      </c>
    </row>
    <row r="31" spans="1:16" s="206" customFormat="1" ht="13.5" x14ac:dyDescent="0.3">
      <c r="A31" s="339" t="s">
        <v>65</v>
      </c>
      <c r="B31" s="203" t="s">
        <v>55</v>
      </c>
      <c r="C31" s="47"/>
      <c r="D31" s="47"/>
      <c r="E31" s="47"/>
      <c r="F31" s="47"/>
      <c r="G31" s="204">
        <f t="shared" ref="G31:G34" si="17">IF(AND(ROUND(E31,0)=0,F31&gt;E31),"INF",IF(AND(ROUND(E31,0)=0,ROUND(F31,0)=0),0,(F31-E31)/E31))</f>
        <v>0</v>
      </c>
      <c r="H31" s="47"/>
      <c r="I31" s="204">
        <f t="shared" ref="I31:I34" si="18">IF(AND(ROUND(F31,0)=0,H31&gt;F31),"INF",IF(AND(ROUND(F31,0)=0,ROUND(H31,0)=0),0,(H31-F31)/F31))</f>
        <v>0</v>
      </c>
      <c r="J31" s="47"/>
      <c r="K31" s="204">
        <f t="shared" ref="K31:K34" si="19">IF(AND(ROUND(H31,0)=0,J31&gt;H31),"INF",IF(AND(ROUND(H31,0)=0,ROUND(J31,0)=0),0,(J31-H31)/H31))</f>
        <v>0</v>
      </c>
      <c r="L31" s="47"/>
      <c r="M31" s="204">
        <f t="shared" ref="M31:M34" si="20">IF(AND(ROUND(J31,0)=0,L31&gt;J31),"INF",IF(AND(ROUND(J31,0)=0,ROUND(L31,0)=0),0,(L31-J31)/J31))</f>
        <v>0</v>
      </c>
      <c r="N31" s="47"/>
      <c r="O31" s="204">
        <f t="shared" ref="O31:O34" si="21">IF(AND(ROUND(L31,0)=0,N31&gt;L31),"INF",IF(AND(ROUND(L31,0)=0,ROUND(N31,0)=0),0,(N31-L31)/L31))</f>
        <v>0</v>
      </c>
    </row>
    <row r="32" spans="1:16" s="206" customFormat="1" ht="13.5" x14ac:dyDescent="0.3">
      <c r="A32" s="340"/>
      <c r="B32" s="207" t="s">
        <v>60</v>
      </c>
      <c r="C32" s="208">
        <f>SUM(C31:C31)</f>
        <v>0</v>
      </c>
      <c r="D32" s="208">
        <f>SUM(D31:D31)</f>
        <v>0</v>
      </c>
      <c r="E32" s="208">
        <f>SUM(E31:E31)</f>
        <v>0</v>
      </c>
      <c r="F32" s="208">
        <f>SUM(F31:F31)</f>
        <v>0</v>
      </c>
      <c r="G32" s="204">
        <f t="shared" si="17"/>
        <v>0</v>
      </c>
      <c r="H32" s="208">
        <f>SUM(H31:H31)</f>
        <v>0</v>
      </c>
      <c r="I32" s="209">
        <f t="shared" si="18"/>
        <v>0</v>
      </c>
      <c r="J32" s="208">
        <f>SUM(J31:J31)</f>
        <v>0</v>
      </c>
      <c r="K32" s="209">
        <f t="shared" si="19"/>
        <v>0</v>
      </c>
      <c r="L32" s="208">
        <f>SUM(L31:L31)</f>
        <v>0</v>
      </c>
      <c r="M32" s="209">
        <f t="shared" si="20"/>
        <v>0</v>
      </c>
      <c r="N32" s="208">
        <f>SUM(N31:N31)</f>
        <v>0</v>
      </c>
      <c r="O32" s="209">
        <f t="shared" si="21"/>
        <v>0</v>
      </c>
    </row>
    <row r="33" spans="1:15" s="206" customFormat="1" ht="13.5" x14ac:dyDescent="0.3">
      <c r="A33" s="339" t="s">
        <v>59</v>
      </c>
      <c r="B33" s="210" t="s">
        <v>59</v>
      </c>
      <c r="C33" s="47"/>
      <c r="D33" s="47"/>
      <c r="E33" s="47"/>
      <c r="F33" s="47"/>
      <c r="G33" s="204">
        <f t="shared" si="17"/>
        <v>0</v>
      </c>
      <c r="H33" s="47"/>
      <c r="I33" s="204">
        <f t="shared" si="18"/>
        <v>0</v>
      </c>
      <c r="J33" s="47"/>
      <c r="K33" s="204">
        <f t="shared" si="19"/>
        <v>0</v>
      </c>
      <c r="L33" s="47"/>
      <c r="M33" s="204">
        <f t="shared" si="20"/>
        <v>0</v>
      </c>
      <c r="N33" s="47"/>
      <c r="O33" s="204">
        <f t="shared" si="21"/>
        <v>0</v>
      </c>
    </row>
    <row r="34" spans="1:15" s="206" customFormat="1" ht="13.5" x14ac:dyDescent="0.3">
      <c r="A34" s="338"/>
      <c r="B34" s="211" t="s">
        <v>66</v>
      </c>
      <c r="C34" s="208">
        <f>SUM(C33:C33)</f>
        <v>0</v>
      </c>
      <c r="D34" s="208">
        <f>SUM(D33:D33)</f>
        <v>0</v>
      </c>
      <c r="E34" s="208">
        <f>SUM(E33:E33)</f>
        <v>0</v>
      </c>
      <c r="F34" s="208">
        <f>SUM(F33:F33)</f>
        <v>0</v>
      </c>
      <c r="G34" s="204">
        <f t="shared" si="17"/>
        <v>0</v>
      </c>
      <c r="H34" s="208">
        <f>SUM(H33:H33)</f>
        <v>0</v>
      </c>
      <c r="I34" s="209">
        <f t="shared" si="18"/>
        <v>0</v>
      </c>
      <c r="J34" s="208">
        <f>SUM(J33:J33)</f>
        <v>0</v>
      </c>
      <c r="K34" s="209">
        <f t="shared" si="19"/>
        <v>0</v>
      </c>
      <c r="L34" s="208">
        <f>SUM(L33:L33)</f>
        <v>0</v>
      </c>
      <c r="M34" s="209">
        <f t="shared" si="20"/>
        <v>0</v>
      </c>
      <c r="N34" s="208">
        <f>SUM(N33:N33)</f>
        <v>0</v>
      </c>
      <c r="O34" s="209">
        <f t="shared" si="21"/>
        <v>0</v>
      </c>
    </row>
    <row r="35" spans="1:15" s="17" customFormat="1" ht="13.5" x14ac:dyDescent="0.3">
      <c r="A35" s="341" t="s">
        <v>7</v>
      </c>
      <c r="B35" s="342"/>
      <c r="C35" s="194">
        <f>SUM(C34,C32,C30,C27)</f>
        <v>0</v>
      </c>
      <c r="D35" s="194">
        <f>SUM(D34,D32,D30,D27)</f>
        <v>0</v>
      </c>
      <c r="E35" s="194">
        <f>SUM(E34,E32,E30,E27)</f>
        <v>0</v>
      </c>
      <c r="F35" s="194">
        <f>SUM(F34,F32,F30,F27)</f>
        <v>0</v>
      </c>
      <c r="G35" s="195">
        <f t="shared" ref="G35" si="22">IF(AND(ROUND(E35,0)=0,F35&gt;E35),"INF",IF(AND(ROUND(E35,0)=0,ROUND(F35,0)=0),0,(F35-E35)/E35))</f>
        <v>0</v>
      </c>
      <c r="H35" s="194">
        <f>SUM(H34,H32,H30,H27)</f>
        <v>0</v>
      </c>
      <c r="I35" s="195">
        <f t="shared" ref="I35" si="23">IF(AND(ROUND(F35,0)=0,H35&gt;F35),"INF",IF(AND(ROUND(F35,0)=0,ROUND(H35,0)=0),0,(H35-F35)/F35))</f>
        <v>0</v>
      </c>
      <c r="J35" s="194">
        <f>SUM(J34,J32,J30,J27)</f>
        <v>0</v>
      </c>
      <c r="K35" s="195">
        <f t="shared" ref="K35" si="24">IF(AND(ROUND(H35,0)=0,J35&gt;H35),"INF",IF(AND(ROUND(H35,0)=0,ROUND(J35,0)=0),0,(J35-H35)/H35))</f>
        <v>0</v>
      </c>
      <c r="L35" s="194">
        <f>SUM(L34,L32,L30,L27)</f>
        <v>0</v>
      </c>
      <c r="M35" s="195">
        <f t="shared" ref="M35" si="25">IF(AND(ROUND(J35,0)=0,L35&gt;J35),"INF",IF(AND(ROUND(J35,0)=0,ROUND(L35,0)=0),0,(L35-J35)/J35))</f>
        <v>0</v>
      </c>
      <c r="N35" s="194">
        <f>SUM(N34,N32,N30,N27)</f>
        <v>0</v>
      </c>
      <c r="O35" s="195">
        <f t="shared" ref="O35" si="26">IF(AND(ROUND(L35,0)=0,N35&gt;L35),"INF",IF(AND(ROUND(L35,0)=0,ROUND(N35,0)=0),0,(N35-L35)/L35))</f>
        <v>0</v>
      </c>
    </row>
    <row r="37" spans="1:15" x14ac:dyDescent="0.3">
      <c r="A37" s="200" t="s">
        <v>56</v>
      </c>
      <c r="B37" s="201"/>
      <c r="C37" s="202"/>
      <c r="D37" s="202"/>
      <c r="E37" s="202"/>
      <c r="F37" s="202"/>
      <c r="G37" s="202"/>
      <c r="H37" s="202"/>
      <c r="I37" s="202"/>
      <c r="J37" s="202"/>
      <c r="K37" s="202"/>
      <c r="L37" s="202"/>
      <c r="M37" s="202"/>
      <c r="N37" s="202"/>
      <c r="O37" s="202"/>
    </row>
    <row r="39" spans="1:15" s="17" customFormat="1" ht="40.5" x14ac:dyDescent="0.3">
      <c r="A39" s="189" t="s">
        <v>62</v>
      </c>
      <c r="B39" s="190" t="s">
        <v>17</v>
      </c>
      <c r="C39" s="9" t="s">
        <v>22</v>
      </c>
      <c r="D39" s="9" t="s">
        <v>23</v>
      </c>
      <c r="E39" s="9" t="s">
        <v>24</v>
      </c>
      <c r="F39" s="9" t="s">
        <v>25</v>
      </c>
      <c r="G39" s="9" t="s">
        <v>26</v>
      </c>
      <c r="H39" s="9" t="s">
        <v>31</v>
      </c>
      <c r="I39" s="9" t="s">
        <v>27</v>
      </c>
      <c r="J39" s="9" t="s">
        <v>32</v>
      </c>
      <c r="K39" s="9" t="s">
        <v>28</v>
      </c>
      <c r="L39" s="9" t="s">
        <v>33</v>
      </c>
      <c r="M39" s="9" t="s">
        <v>29</v>
      </c>
      <c r="N39" s="9" t="s">
        <v>34</v>
      </c>
      <c r="O39" s="9" t="s">
        <v>30</v>
      </c>
    </row>
    <row r="40" spans="1:15" s="206" customFormat="1" ht="13.5" x14ac:dyDescent="0.3">
      <c r="A40" s="196" t="s">
        <v>64</v>
      </c>
      <c r="B40" s="203" t="s">
        <v>54</v>
      </c>
      <c r="C40" s="47"/>
      <c r="D40" s="47"/>
      <c r="E40" s="47"/>
      <c r="F40" s="47"/>
      <c r="G40" s="204">
        <f t="shared" ref="G40:G42" si="27">IF(AND(ROUND(E40,0)=0,F40&gt;E40),"INF",IF(AND(ROUND(E40,0)=0,ROUND(F40,0)=0),0,(F40-E40)/E40))</f>
        <v>0</v>
      </c>
      <c r="H40" s="47"/>
      <c r="I40" s="204">
        <f t="shared" ref="I40:I42" si="28">IF(AND(ROUND(F40,0)=0,H40&gt;F40),"INF",IF(AND(ROUND(F40,0)=0,ROUND(H40,0)=0),0,(H40-F40)/F40))</f>
        <v>0</v>
      </c>
      <c r="J40" s="47"/>
      <c r="K40" s="204">
        <f t="shared" ref="K40:K42" si="29">IF(AND(ROUND(H40,0)=0,J40&gt;H40),"INF",IF(AND(ROUND(H40,0)=0,ROUND(J40,0)=0),0,(J40-H40)/H40))</f>
        <v>0</v>
      </c>
      <c r="L40" s="47"/>
      <c r="M40" s="204">
        <f t="shared" ref="M40:M42" si="30">IF(AND(ROUND(J40,0)=0,L40&gt;J40),"INF",IF(AND(ROUND(J40,0)=0,ROUND(L40,0)=0),0,(L40-J40)/J40))</f>
        <v>0</v>
      </c>
      <c r="N40" s="47"/>
      <c r="O40" s="212">
        <f t="shared" ref="O40:O42" si="31">IF(AND(ROUND(L40,0)=0,N40&gt;L40),"INF",IF(AND(ROUND(L40,0)=0,ROUND(N40,0)=0),0,(N40-L40)/L40))</f>
        <v>0</v>
      </c>
    </row>
    <row r="41" spans="1:15" s="206" customFormat="1" ht="13.5" x14ac:dyDescent="0.3">
      <c r="A41" s="197" t="s">
        <v>77</v>
      </c>
      <c r="B41" s="203" t="s">
        <v>55</v>
      </c>
      <c r="C41" s="47"/>
      <c r="D41" s="47"/>
      <c r="E41" s="47"/>
      <c r="F41" s="47"/>
      <c r="G41" s="204">
        <f t="shared" si="27"/>
        <v>0</v>
      </c>
      <c r="H41" s="47"/>
      <c r="I41" s="204">
        <f t="shared" si="28"/>
        <v>0</v>
      </c>
      <c r="J41" s="47"/>
      <c r="K41" s="204">
        <f t="shared" si="29"/>
        <v>0</v>
      </c>
      <c r="L41" s="47"/>
      <c r="M41" s="204">
        <f t="shared" si="30"/>
        <v>0</v>
      </c>
      <c r="N41" s="47"/>
      <c r="O41" s="212">
        <f t="shared" si="31"/>
        <v>0</v>
      </c>
    </row>
    <row r="42" spans="1:15" s="17" customFormat="1" ht="13.5" x14ac:dyDescent="0.3">
      <c r="A42" s="341" t="s">
        <v>7</v>
      </c>
      <c r="B42" s="342"/>
      <c r="C42" s="194">
        <f>SUM(C40:C41)</f>
        <v>0</v>
      </c>
      <c r="D42" s="194">
        <f>SUM(D40:D41)</f>
        <v>0</v>
      </c>
      <c r="E42" s="194">
        <f>SUM(E40:E41)</f>
        <v>0</v>
      </c>
      <c r="F42" s="194">
        <f>SUM(F40:F41)</f>
        <v>0</v>
      </c>
      <c r="G42" s="195">
        <f t="shared" si="27"/>
        <v>0</v>
      </c>
      <c r="H42" s="194">
        <f>SUM(H40:H41)</f>
        <v>0</v>
      </c>
      <c r="I42" s="195">
        <f t="shared" si="28"/>
        <v>0</v>
      </c>
      <c r="J42" s="194">
        <f>SUM(J40:J41)</f>
        <v>0</v>
      </c>
      <c r="K42" s="195">
        <f t="shared" si="29"/>
        <v>0</v>
      </c>
      <c r="L42" s="194">
        <f>SUM(L40:L41)</f>
        <v>0</v>
      </c>
      <c r="M42" s="195">
        <f t="shared" si="30"/>
        <v>0</v>
      </c>
      <c r="N42" s="194">
        <f>SUM(N40:N41)</f>
        <v>0</v>
      </c>
      <c r="O42" s="195">
        <f t="shared" si="31"/>
        <v>0</v>
      </c>
    </row>
    <row r="44" spans="1:15" x14ac:dyDescent="0.3">
      <c r="A44" s="200" t="s">
        <v>14</v>
      </c>
      <c r="B44" s="201"/>
      <c r="C44" s="202"/>
      <c r="D44" s="202"/>
      <c r="E44" s="202"/>
      <c r="F44" s="202"/>
      <c r="G44" s="202"/>
      <c r="H44" s="202"/>
      <c r="I44" s="202"/>
      <c r="J44" s="202"/>
      <c r="K44" s="202"/>
      <c r="L44" s="202"/>
      <c r="M44" s="202"/>
      <c r="N44" s="202"/>
      <c r="O44" s="202"/>
    </row>
    <row r="46" spans="1:15" s="17" customFormat="1" ht="40.5" x14ac:dyDescent="0.3">
      <c r="A46" s="189" t="s">
        <v>62</v>
      </c>
      <c r="B46" s="190" t="s">
        <v>17</v>
      </c>
      <c r="C46" s="9" t="s">
        <v>22</v>
      </c>
      <c r="D46" s="9" t="s">
        <v>23</v>
      </c>
      <c r="E46" s="9" t="s">
        <v>24</v>
      </c>
      <c r="F46" s="9" t="s">
        <v>25</v>
      </c>
      <c r="G46" s="9" t="s">
        <v>26</v>
      </c>
      <c r="H46" s="9" t="s">
        <v>31</v>
      </c>
      <c r="I46" s="9" t="s">
        <v>27</v>
      </c>
      <c r="J46" s="9" t="s">
        <v>32</v>
      </c>
      <c r="K46" s="9" t="s">
        <v>28</v>
      </c>
      <c r="L46" s="9" t="s">
        <v>33</v>
      </c>
      <c r="M46" s="9" t="s">
        <v>29</v>
      </c>
      <c r="N46" s="9" t="s">
        <v>34</v>
      </c>
      <c r="O46" s="9" t="s">
        <v>30</v>
      </c>
    </row>
    <row r="47" spans="1:15" s="206" customFormat="1" ht="25.9" customHeight="1" x14ac:dyDescent="0.3">
      <c r="A47" s="343" t="s">
        <v>80</v>
      </c>
      <c r="B47" s="203" t="s">
        <v>78</v>
      </c>
      <c r="C47" s="213"/>
      <c r="D47" s="213"/>
      <c r="E47" s="213"/>
      <c r="F47" s="213"/>
      <c r="G47" s="204">
        <f t="shared" ref="G47:G48" si="32">IF(AND(ROUND(E47,0)=0,F47&gt;E47),"INF",IF(AND(ROUND(E47,0)=0,ROUND(F47,0)=0),0,(F47-E47)/E47))</f>
        <v>0</v>
      </c>
      <c r="H47" s="213"/>
      <c r="I47" s="204">
        <f t="shared" ref="I47:I48" si="33">IF(AND(ROUND(F47,0)=0,H47&gt;F47),"INF",IF(AND(ROUND(F47,0)=0,ROUND(H47,0)=0),0,(H47-F47)/F47))</f>
        <v>0</v>
      </c>
      <c r="J47" s="213"/>
      <c r="K47" s="204">
        <f t="shared" ref="K47:K48" si="34">IF(AND(ROUND(H47,0)=0,J47&gt;H47),"INF",IF(AND(ROUND(H47,0)=0,ROUND(J47,0)=0),0,(J47-H47)/H47))</f>
        <v>0</v>
      </c>
      <c r="L47" s="213"/>
      <c r="M47" s="204">
        <f t="shared" ref="M47:M48" si="35">IF(AND(ROUND(J47,0)=0,L47&gt;J47),"INF",IF(AND(ROUND(J47,0)=0,ROUND(L47,0)=0),0,(L47-J47)/J47))</f>
        <v>0</v>
      </c>
      <c r="N47" s="213"/>
      <c r="O47" s="212">
        <f t="shared" ref="O47:O48" si="36">IF(AND(ROUND(L47,0)=0,N47&gt;L47),"INF",IF(AND(ROUND(L47,0)=0,ROUND(N47,0)=0),0,(N47-L47)/L47))</f>
        <v>0</v>
      </c>
    </row>
    <row r="48" spans="1:15" s="206" customFormat="1" ht="27" x14ac:dyDescent="0.3">
      <c r="A48" s="344"/>
      <c r="B48" s="203" t="s">
        <v>268</v>
      </c>
      <c r="C48" s="214"/>
      <c r="D48" s="214"/>
      <c r="E48" s="214"/>
      <c r="F48" s="214"/>
      <c r="G48" s="204">
        <f t="shared" si="32"/>
        <v>0</v>
      </c>
      <c r="H48" s="214"/>
      <c r="I48" s="204">
        <f t="shared" si="33"/>
        <v>0</v>
      </c>
      <c r="J48" s="214"/>
      <c r="K48" s="204">
        <f t="shared" si="34"/>
        <v>0</v>
      </c>
      <c r="L48" s="214"/>
      <c r="M48" s="204">
        <f t="shared" si="35"/>
        <v>0</v>
      </c>
      <c r="N48" s="214"/>
      <c r="O48" s="212">
        <f t="shared" si="36"/>
        <v>0</v>
      </c>
    </row>
    <row r="49" spans="1:15" s="206" customFormat="1" ht="27" x14ac:dyDescent="0.3">
      <c r="A49" s="265"/>
      <c r="B49" s="203" t="s">
        <v>263</v>
      </c>
      <c r="C49" s="213"/>
      <c r="D49" s="213"/>
      <c r="E49" s="213"/>
      <c r="F49" s="213"/>
      <c r="G49" s="204">
        <f t="shared" ref="G49" si="37">IF(AND(ROUND(E49,0)=0,F49&gt;E49),"INF",IF(AND(ROUND(E49,0)=0,ROUND(F49,0)=0),0,(F49-E49)/E49))</f>
        <v>0</v>
      </c>
      <c r="H49" s="213"/>
      <c r="I49" s="204">
        <f t="shared" ref="I49" si="38">IF(AND(ROUND(F49,0)=0,H49&gt;F49),"INF",IF(AND(ROUND(F49,0)=0,ROUND(H49,0)=0),0,(H49-F49)/F49))</f>
        <v>0</v>
      </c>
      <c r="J49" s="213"/>
      <c r="K49" s="204">
        <f t="shared" ref="K49" si="39">IF(AND(ROUND(H49,0)=0,J49&gt;H49),"INF",IF(AND(ROUND(H49,0)=0,ROUND(J49,0)=0),0,(J49-H49)/H49))</f>
        <v>0</v>
      </c>
      <c r="L49" s="213"/>
      <c r="M49" s="204">
        <f t="shared" ref="M49" si="40">IF(AND(ROUND(J49,0)=0,L49&gt;J49),"INF",IF(AND(ROUND(J49,0)=0,ROUND(L49,0)=0),0,(L49-J49)/J49))</f>
        <v>0</v>
      </c>
      <c r="N49" s="213"/>
      <c r="O49" s="212">
        <f t="shared" ref="O49" si="41">IF(AND(ROUND(L49,0)=0,N49&gt;L49),"INF",IF(AND(ROUND(L49,0)=0,ROUND(N49,0)=0),0,(N49-L49)/L49))</f>
        <v>0</v>
      </c>
    </row>
    <row r="51" spans="1:15" s="17" customFormat="1" ht="40.5" x14ac:dyDescent="0.3">
      <c r="A51" s="189" t="s">
        <v>62</v>
      </c>
      <c r="B51" s="190" t="s">
        <v>17</v>
      </c>
      <c r="C51" s="9" t="s">
        <v>22</v>
      </c>
      <c r="D51" s="9" t="s">
        <v>23</v>
      </c>
      <c r="E51" s="9" t="s">
        <v>24</v>
      </c>
      <c r="F51" s="9" t="s">
        <v>25</v>
      </c>
      <c r="G51" s="9" t="s">
        <v>26</v>
      </c>
      <c r="H51" s="9" t="s">
        <v>31</v>
      </c>
      <c r="I51" s="9" t="s">
        <v>27</v>
      </c>
      <c r="J51" s="9" t="s">
        <v>32</v>
      </c>
      <c r="K51" s="9" t="s">
        <v>28</v>
      </c>
      <c r="L51" s="9" t="s">
        <v>33</v>
      </c>
      <c r="M51" s="9" t="s">
        <v>29</v>
      </c>
      <c r="N51" s="9" t="s">
        <v>34</v>
      </c>
      <c r="O51" s="9" t="s">
        <v>30</v>
      </c>
    </row>
    <row r="52" spans="1:15" s="206" customFormat="1" ht="25.9" customHeight="1" x14ac:dyDescent="0.3">
      <c r="A52" s="343" t="s">
        <v>81</v>
      </c>
      <c r="B52" s="203" t="s">
        <v>78</v>
      </c>
      <c r="C52" s="213"/>
      <c r="D52" s="213"/>
      <c r="E52" s="213"/>
      <c r="F52" s="213"/>
      <c r="G52" s="204">
        <f t="shared" ref="G52:G54" si="42">IF(AND(ROUND(E52,0)=0,F52&gt;E52),"INF",IF(AND(ROUND(E52,0)=0,ROUND(F52,0)=0),0,(F52-E52)/E52))</f>
        <v>0</v>
      </c>
      <c r="H52" s="213"/>
      <c r="I52" s="204">
        <f t="shared" ref="I52:I54" si="43">IF(AND(ROUND(F52,0)=0,H52&gt;F52),"INF",IF(AND(ROUND(F52,0)=0,ROUND(H52,0)=0),0,(H52-F52)/F52))</f>
        <v>0</v>
      </c>
      <c r="J52" s="213"/>
      <c r="K52" s="204">
        <f t="shared" ref="K52:K54" si="44">IF(AND(ROUND(H52,0)=0,J52&gt;H52),"INF",IF(AND(ROUND(H52,0)=0,ROUND(J52,0)=0),0,(J52-H52)/H52))</f>
        <v>0</v>
      </c>
      <c r="L52" s="213"/>
      <c r="M52" s="204">
        <f t="shared" ref="M52:M54" si="45">IF(AND(ROUND(J52,0)=0,L52&gt;J52),"INF",IF(AND(ROUND(J52,0)=0,ROUND(L52,0)=0),0,(L52-J52)/J52))</f>
        <v>0</v>
      </c>
      <c r="N52" s="213"/>
      <c r="O52" s="212">
        <f t="shared" ref="O52:O54" si="46">IF(AND(ROUND(L52,0)=0,N52&gt;L52),"INF",IF(AND(ROUND(L52,0)=0,ROUND(N52,0)=0),0,(N52-L52)/L52))</f>
        <v>0</v>
      </c>
    </row>
    <row r="53" spans="1:15" s="206" customFormat="1" ht="27" x14ac:dyDescent="0.3">
      <c r="A53" s="344"/>
      <c r="B53" s="203" t="s">
        <v>268</v>
      </c>
      <c r="C53" s="214"/>
      <c r="D53" s="214"/>
      <c r="E53" s="214"/>
      <c r="F53" s="214"/>
      <c r="G53" s="204">
        <f>IF(AND(ROUND(E53,0)=0,F53&gt;E53),"INF",IF(AND(ROUND(E53,0)=0,ROUND(F53,0)=0),0,(F53-E53)/E53))</f>
        <v>0</v>
      </c>
      <c r="H53" s="214"/>
      <c r="I53" s="204">
        <f t="shared" si="43"/>
        <v>0</v>
      </c>
      <c r="J53" s="214"/>
      <c r="K53" s="204">
        <f>IF(AND(ROUND(H53,0)=0,J53&gt;H53),"INF",IF(AND(ROUND(H53,0)=0,ROUND(J53,0)=0),0,(J53-H53)/H53))</f>
        <v>0</v>
      </c>
      <c r="L53" s="214"/>
      <c r="M53" s="204">
        <f t="shared" si="45"/>
        <v>0</v>
      </c>
      <c r="N53" s="214"/>
      <c r="O53" s="212">
        <f t="shared" si="46"/>
        <v>0</v>
      </c>
    </row>
    <row r="54" spans="1:15" s="206" customFormat="1" ht="27" x14ac:dyDescent="0.3">
      <c r="A54" s="265"/>
      <c r="B54" s="203" t="s">
        <v>263</v>
      </c>
      <c r="C54" s="213"/>
      <c r="D54" s="213"/>
      <c r="E54" s="213"/>
      <c r="F54" s="213"/>
      <c r="G54" s="204">
        <f t="shared" si="42"/>
        <v>0</v>
      </c>
      <c r="H54" s="213"/>
      <c r="I54" s="204">
        <f t="shared" si="43"/>
        <v>0</v>
      </c>
      <c r="J54" s="213"/>
      <c r="K54" s="204">
        <f t="shared" si="44"/>
        <v>0</v>
      </c>
      <c r="L54" s="213"/>
      <c r="M54" s="204">
        <f t="shared" si="45"/>
        <v>0</v>
      </c>
      <c r="N54" s="213"/>
      <c r="O54" s="212">
        <f t="shared" si="46"/>
        <v>0</v>
      </c>
    </row>
  </sheetData>
  <mergeCells count="13">
    <mergeCell ref="A8:A11"/>
    <mergeCell ref="A12:A14"/>
    <mergeCell ref="A19:B19"/>
    <mergeCell ref="A24:A27"/>
    <mergeCell ref="A52:A53"/>
    <mergeCell ref="A15:A16"/>
    <mergeCell ref="A17:A18"/>
    <mergeCell ref="A31:A32"/>
    <mergeCell ref="A33:A34"/>
    <mergeCell ref="A35:B35"/>
    <mergeCell ref="A42:B42"/>
    <mergeCell ref="A47:A48"/>
    <mergeCell ref="A28:A30"/>
  </mergeCells>
  <conditionalFormatting sqref="C8:F10">
    <cfRule type="containsText" dxfId="97" priority="71" operator="containsText" text="ntitulé">
      <formula>NOT(ISERROR(SEARCH("ntitulé",C8)))</formula>
    </cfRule>
    <cfRule type="containsBlanks" dxfId="96" priority="72">
      <formula>LEN(TRIM(C8))=0</formula>
    </cfRule>
  </conditionalFormatting>
  <conditionalFormatting sqref="H8:H10">
    <cfRule type="containsText" dxfId="95" priority="69" operator="containsText" text="ntitulé">
      <formula>NOT(ISERROR(SEARCH("ntitulé",H8)))</formula>
    </cfRule>
    <cfRule type="containsBlanks" dxfId="94" priority="70">
      <formula>LEN(TRIM(H8))=0</formula>
    </cfRule>
  </conditionalFormatting>
  <conditionalFormatting sqref="J17 J15 J12:J13 J8:J10 H17 H15 H12:H13 C17:F17 C15:F15 C12:F13">
    <cfRule type="containsText" dxfId="93" priority="67" operator="containsText" text="ntitulé">
      <formula>NOT(ISERROR(SEARCH("ntitulé",C8)))</formula>
    </cfRule>
    <cfRule type="containsBlanks" dxfId="92" priority="68">
      <formula>LEN(TRIM(C8))=0</formula>
    </cfRule>
  </conditionalFormatting>
  <conditionalFormatting sqref="N17 N15 N12:N13 N8:N10 L17 L15 L12:L13 L8:L10">
    <cfRule type="containsText" dxfId="91" priority="65" operator="containsText" text="ntitulé">
      <formula>NOT(ISERROR(SEARCH("ntitulé",L8)))</formula>
    </cfRule>
    <cfRule type="containsBlanks" dxfId="90" priority="66">
      <formula>LEN(TRIM(L8))=0</formula>
    </cfRule>
  </conditionalFormatting>
  <conditionalFormatting sqref="C24:F26">
    <cfRule type="containsText" dxfId="89" priority="63" operator="containsText" text="ntitulé">
      <formula>NOT(ISERROR(SEARCH("ntitulé",C24)))</formula>
    </cfRule>
    <cfRule type="containsBlanks" dxfId="88" priority="64">
      <formula>LEN(TRIM(C24))=0</formula>
    </cfRule>
  </conditionalFormatting>
  <conditionalFormatting sqref="H24:H26">
    <cfRule type="containsText" dxfId="87" priority="61" operator="containsText" text="ntitulé">
      <formula>NOT(ISERROR(SEARCH("ntitulé",H24)))</formula>
    </cfRule>
    <cfRule type="containsBlanks" dxfId="86" priority="62">
      <formula>LEN(TRIM(H24))=0</formula>
    </cfRule>
  </conditionalFormatting>
  <conditionalFormatting sqref="J33 J31 J28:J29 J24:J26 H33 H31 H28:H29 C33:F33 C31:F31 C28:F29">
    <cfRule type="containsText" dxfId="85" priority="59" operator="containsText" text="ntitulé">
      <formula>NOT(ISERROR(SEARCH("ntitulé",C24)))</formula>
    </cfRule>
    <cfRule type="containsBlanks" dxfId="84" priority="60">
      <formula>LEN(TRIM(C24))=0</formula>
    </cfRule>
  </conditionalFormatting>
  <conditionalFormatting sqref="N33 N31 N28:N29 N24:N26 L33 L31 L28:L29 L24:L26">
    <cfRule type="containsText" dxfId="83" priority="57" operator="containsText" text="ntitulé">
      <formula>NOT(ISERROR(SEARCH("ntitulé",L24)))</formula>
    </cfRule>
    <cfRule type="containsBlanks" dxfId="82" priority="58">
      <formula>LEN(TRIM(L24))=0</formula>
    </cfRule>
  </conditionalFormatting>
  <conditionalFormatting sqref="C40:F41">
    <cfRule type="containsText" dxfId="81" priority="55" operator="containsText" text="ntitulé">
      <formula>NOT(ISERROR(SEARCH("ntitulé",C40)))</formula>
    </cfRule>
    <cfRule type="containsBlanks" dxfId="80" priority="56">
      <formula>LEN(TRIM(C40))=0</formula>
    </cfRule>
  </conditionalFormatting>
  <conditionalFormatting sqref="H40:H41">
    <cfRule type="containsText" dxfId="79" priority="53" operator="containsText" text="ntitulé">
      <formula>NOT(ISERROR(SEARCH("ntitulé",H40)))</formula>
    </cfRule>
    <cfRule type="containsBlanks" dxfId="78" priority="54">
      <formula>LEN(TRIM(H40))=0</formula>
    </cfRule>
  </conditionalFormatting>
  <conditionalFormatting sqref="J40:J41">
    <cfRule type="containsText" dxfId="77" priority="51" operator="containsText" text="ntitulé">
      <formula>NOT(ISERROR(SEARCH("ntitulé",J40)))</formula>
    </cfRule>
    <cfRule type="containsBlanks" dxfId="76" priority="52">
      <formula>LEN(TRIM(J40))=0</formula>
    </cfRule>
  </conditionalFormatting>
  <conditionalFormatting sqref="L40:L41">
    <cfRule type="containsText" dxfId="75" priority="49" operator="containsText" text="ntitulé">
      <formula>NOT(ISERROR(SEARCH("ntitulé",L40)))</formula>
    </cfRule>
    <cfRule type="containsBlanks" dxfId="74" priority="50">
      <formula>LEN(TRIM(L40))=0</formula>
    </cfRule>
  </conditionalFormatting>
  <conditionalFormatting sqref="N40:N41">
    <cfRule type="containsText" dxfId="73" priority="47" operator="containsText" text="ntitulé">
      <formula>NOT(ISERROR(SEARCH("ntitulé",N40)))</formula>
    </cfRule>
    <cfRule type="containsBlanks" dxfId="72" priority="48">
      <formula>LEN(TRIM(N40))=0</formula>
    </cfRule>
  </conditionalFormatting>
  <conditionalFormatting sqref="F47:F48 H47:H48 J47:J48 L47:L48 N47:N48">
    <cfRule type="containsText" dxfId="71" priority="45" operator="containsText" text="ntitulé">
      <formula>NOT(ISERROR(SEARCH("ntitulé",F47)))</formula>
    </cfRule>
    <cfRule type="containsBlanks" dxfId="70" priority="46">
      <formula>LEN(TRIM(F47))=0</formula>
    </cfRule>
  </conditionalFormatting>
  <conditionalFormatting sqref="C47:E48">
    <cfRule type="containsText" dxfId="69" priority="43" operator="containsText" text="ntitulé">
      <formula>NOT(ISERROR(SEARCH("ntitulé",C47)))</formula>
    </cfRule>
    <cfRule type="containsBlanks" dxfId="68" priority="44">
      <formula>LEN(TRIM(C47))=0</formula>
    </cfRule>
  </conditionalFormatting>
  <conditionalFormatting sqref="F52:F53 H52:H53 J52:J53 L52:L53 N52:N53">
    <cfRule type="containsText" dxfId="67" priority="41" operator="containsText" text="ntitulé">
      <formula>NOT(ISERROR(SEARCH("ntitulé",F52)))</formula>
    </cfRule>
    <cfRule type="containsBlanks" dxfId="66" priority="42">
      <formula>LEN(TRIM(F52))=0</formula>
    </cfRule>
  </conditionalFormatting>
  <conditionalFormatting sqref="C52:E53">
    <cfRule type="containsText" dxfId="65" priority="39" operator="containsText" text="ntitulé">
      <formula>NOT(ISERROR(SEARCH("ntitulé",C52)))</formula>
    </cfRule>
    <cfRule type="containsBlanks" dxfId="64" priority="40">
      <formula>LEN(TRIM(C52))=0</formula>
    </cfRule>
  </conditionalFormatting>
  <conditionalFormatting sqref="C54">
    <cfRule type="containsText" dxfId="63" priority="11" operator="containsText" text="ntitulé">
      <formula>NOT(ISERROR(SEARCH("ntitulé",C54)))</formula>
    </cfRule>
    <cfRule type="containsBlanks" dxfId="62" priority="12">
      <formula>LEN(TRIM(C54))=0</formula>
    </cfRule>
  </conditionalFormatting>
  <conditionalFormatting sqref="D54:F54">
    <cfRule type="containsText" dxfId="61" priority="9" operator="containsText" text="ntitulé">
      <formula>NOT(ISERROR(SEARCH("ntitulé",D54)))</formula>
    </cfRule>
    <cfRule type="containsBlanks" dxfId="60" priority="10">
      <formula>LEN(TRIM(D54))=0</formula>
    </cfRule>
  </conditionalFormatting>
  <conditionalFormatting sqref="H49">
    <cfRule type="containsText" dxfId="59" priority="19" operator="containsText" text="ntitulé">
      <formula>NOT(ISERROR(SEARCH("ntitulé",H49)))</formula>
    </cfRule>
    <cfRule type="containsBlanks" dxfId="58" priority="20">
      <formula>LEN(TRIM(H49))=0</formula>
    </cfRule>
  </conditionalFormatting>
  <conditionalFormatting sqref="J49">
    <cfRule type="containsText" dxfId="57" priority="17" operator="containsText" text="ntitulé">
      <formula>NOT(ISERROR(SEARCH("ntitulé",J49)))</formula>
    </cfRule>
    <cfRule type="containsBlanks" dxfId="56" priority="18">
      <formula>LEN(TRIM(J49))=0</formula>
    </cfRule>
  </conditionalFormatting>
  <conditionalFormatting sqref="L49">
    <cfRule type="containsText" dxfId="55" priority="15" operator="containsText" text="ntitulé">
      <formula>NOT(ISERROR(SEARCH("ntitulé",L49)))</formula>
    </cfRule>
    <cfRule type="containsBlanks" dxfId="54" priority="16">
      <formula>LEN(TRIM(L49))=0</formula>
    </cfRule>
  </conditionalFormatting>
  <conditionalFormatting sqref="L54">
    <cfRule type="containsText" dxfId="53" priority="3" operator="containsText" text="ntitulé">
      <formula>NOT(ISERROR(SEARCH("ntitulé",L54)))</formula>
    </cfRule>
    <cfRule type="containsBlanks" dxfId="52" priority="4">
      <formula>LEN(TRIM(L54))=0</formula>
    </cfRule>
  </conditionalFormatting>
  <conditionalFormatting sqref="C49">
    <cfRule type="containsText" dxfId="51" priority="23" operator="containsText" text="ntitulé">
      <formula>NOT(ISERROR(SEARCH("ntitulé",C49)))</formula>
    </cfRule>
    <cfRule type="containsBlanks" dxfId="50" priority="24">
      <formula>LEN(TRIM(C49))=0</formula>
    </cfRule>
  </conditionalFormatting>
  <conditionalFormatting sqref="D49:F49">
    <cfRule type="containsText" dxfId="49" priority="21" operator="containsText" text="ntitulé">
      <formula>NOT(ISERROR(SEARCH("ntitulé",D49)))</formula>
    </cfRule>
    <cfRule type="containsBlanks" dxfId="48" priority="22">
      <formula>LEN(TRIM(D49))=0</formula>
    </cfRule>
  </conditionalFormatting>
  <conditionalFormatting sqref="N49">
    <cfRule type="containsText" dxfId="47" priority="13" operator="containsText" text="ntitulé">
      <formula>NOT(ISERROR(SEARCH("ntitulé",N49)))</formula>
    </cfRule>
    <cfRule type="containsBlanks" dxfId="46" priority="14">
      <formula>LEN(TRIM(N49))=0</formula>
    </cfRule>
  </conditionalFormatting>
  <conditionalFormatting sqref="H54">
    <cfRule type="containsText" dxfId="45" priority="7" operator="containsText" text="ntitulé">
      <formula>NOT(ISERROR(SEARCH("ntitulé",H54)))</formula>
    </cfRule>
    <cfRule type="containsBlanks" dxfId="44" priority="8">
      <formula>LEN(TRIM(H54))=0</formula>
    </cfRule>
  </conditionalFormatting>
  <conditionalFormatting sqref="J54">
    <cfRule type="containsText" dxfId="43" priority="5" operator="containsText" text="ntitulé">
      <formula>NOT(ISERROR(SEARCH("ntitulé",J54)))</formula>
    </cfRule>
    <cfRule type="containsBlanks" dxfId="42" priority="6">
      <formula>LEN(TRIM(J54))=0</formula>
    </cfRule>
  </conditionalFormatting>
  <conditionalFormatting sqref="N54">
    <cfRule type="containsText" dxfId="41" priority="1" operator="containsText" text="ntitulé">
      <formula>NOT(ISERROR(SEARCH("ntitulé",N54)))</formula>
    </cfRule>
    <cfRule type="containsBlanks" dxfId="40" priority="2">
      <formula>LEN(TRIM(N54))=0</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78"/>
  <sheetViews>
    <sheetView topLeftCell="A60" zoomScale="115" zoomScaleNormal="115" workbookViewId="0">
      <selection activeCell="Z89" sqref="Z89"/>
    </sheetView>
  </sheetViews>
  <sheetFormatPr baseColWidth="10" defaultColWidth="8.85546875" defaultRowHeight="15" x14ac:dyDescent="0.3"/>
  <cols>
    <col min="1" max="1" width="41.42578125" style="1" customWidth="1"/>
    <col min="2" max="22" width="16.7109375" style="1" customWidth="1"/>
    <col min="23" max="23" width="16.7109375" style="15" customWidth="1"/>
    <col min="24" max="16384" width="8.85546875" style="1"/>
  </cols>
  <sheetData>
    <row r="3" spans="1:23" ht="29.45" customHeight="1" x14ac:dyDescent="0.3">
      <c r="A3" s="29" t="str">
        <f>TAB00!B42&amp;" : "&amp;TAB00!C42</f>
        <v>TAB4 : Synthèse des produits prévisionnels issus des tarifs de prélèvement</v>
      </c>
      <c r="B3" s="29"/>
      <c r="C3" s="29"/>
      <c r="D3" s="29"/>
      <c r="E3" s="29"/>
      <c r="F3" s="29"/>
      <c r="G3" s="29"/>
      <c r="H3" s="29"/>
      <c r="I3" s="29"/>
      <c r="J3" s="29"/>
      <c r="K3" s="29"/>
      <c r="L3" s="29"/>
      <c r="M3" s="29"/>
      <c r="N3" s="29"/>
      <c r="O3" s="29"/>
      <c r="P3" s="29"/>
      <c r="Q3" s="29"/>
      <c r="R3" s="29"/>
      <c r="S3" s="29"/>
      <c r="T3" s="29"/>
      <c r="U3" s="29"/>
      <c r="V3" s="29"/>
      <c r="W3" s="14"/>
    </row>
    <row r="5" spans="1:23" ht="25.15" customHeight="1" x14ac:dyDescent="0.35">
      <c r="A5" s="334" t="s">
        <v>10</v>
      </c>
      <c r="B5" s="334"/>
      <c r="C5" s="334"/>
      <c r="D5" s="334"/>
      <c r="E5" s="334"/>
      <c r="F5" s="334"/>
      <c r="G5" s="334"/>
      <c r="H5" s="334"/>
      <c r="I5" s="334"/>
      <c r="J5" s="334"/>
      <c r="K5" s="334"/>
      <c r="L5" s="334"/>
      <c r="M5" s="334"/>
      <c r="N5" s="334"/>
      <c r="O5" s="334"/>
      <c r="P5" s="334"/>
      <c r="Q5" s="334"/>
      <c r="R5" s="334"/>
      <c r="S5" s="334"/>
      <c r="T5" s="334"/>
      <c r="U5" s="334"/>
      <c r="V5" s="334"/>
      <c r="W5" s="334"/>
    </row>
    <row r="6" spans="1:23" s="5" customFormat="1" ht="14.45" customHeight="1" x14ac:dyDescent="0.3">
      <c r="A6" s="333" t="s">
        <v>0</v>
      </c>
      <c r="B6" s="7" t="s">
        <v>7</v>
      </c>
      <c r="C6" s="335" t="s">
        <v>50</v>
      </c>
      <c r="D6" s="335"/>
      <c r="E6" s="335"/>
      <c r="F6" s="335" t="s">
        <v>51</v>
      </c>
      <c r="G6" s="335"/>
      <c r="H6" s="335"/>
      <c r="I6" s="335" t="s">
        <v>52</v>
      </c>
      <c r="J6" s="335"/>
      <c r="K6" s="335"/>
      <c r="L6" s="335" t="s">
        <v>53</v>
      </c>
      <c r="M6" s="335"/>
      <c r="N6" s="335"/>
      <c r="O6" s="335" t="s">
        <v>54</v>
      </c>
      <c r="P6" s="335"/>
      <c r="Q6" s="335"/>
      <c r="R6" s="335" t="s">
        <v>55</v>
      </c>
      <c r="S6" s="335"/>
      <c r="T6" s="335"/>
      <c r="U6" s="335" t="s">
        <v>59</v>
      </c>
      <c r="V6" s="335"/>
      <c r="W6" s="335"/>
    </row>
    <row r="7" spans="1:23" s="5" customFormat="1" ht="14.45" customHeight="1" x14ac:dyDescent="0.3">
      <c r="A7" s="333"/>
      <c r="B7" s="7" t="s">
        <v>3</v>
      </c>
      <c r="C7" s="7" t="s">
        <v>17</v>
      </c>
      <c r="D7" s="7" t="s">
        <v>163</v>
      </c>
      <c r="E7" s="7" t="s">
        <v>18</v>
      </c>
      <c r="F7" s="7" t="str">
        <f>C7</f>
        <v>Tarif</v>
      </c>
      <c r="G7" s="7" t="str">
        <f t="shared" ref="G7:W7" si="0">D7</f>
        <v>Volume/Capacité</v>
      </c>
      <c r="H7" s="7" t="str">
        <f t="shared" si="0"/>
        <v>Produit</v>
      </c>
      <c r="I7" s="7" t="str">
        <f t="shared" si="0"/>
        <v>Tarif</v>
      </c>
      <c r="J7" s="7" t="str">
        <f t="shared" si="0"/>
        <v>Volume/Capacité</v>
      </c>
      <c r="K7" s="7" t="str">
        <f t="shared" si="0"/>
        <v>Produit</v>
      </c>
      <c r="L7" s="7" t="str">
        <f t="shared" si="0"/>
        <v>Tarif</v>
      </c>
      <c r="M7" s="7" t="str">
        <f t="shared" si="0"/>
        <v>Volume/Capacité</v>
      </c>
      <c r="N7" s="7" t="str">
        <f t="shared" si="0"/>
        <v>Produit</v>
      </c>
      <c r="O7" s="7" t="str">
        <f t="shared" si="0"/>
        <v>Tarif</v>
      </c>
      <c r="P7" s="7" t="str">
        <f t="shared" si="0"/>
        <v>Volume/Capacité</v>
      </c>
      <c r="Q7" s="7" t="str">
        <f t="shared" si="0"/>
        <v>Produit</v>
      </c>
      <c r="R7" s="7" t="str">
        <f t="shared" si="0"/>
        <v>Tarif</v>
      </c>
      <c r="S7" s="7" t="str">
        <f t="shared" si="0"/>
        <v>Volume/Capacité</v>
      </c>
      <c r="T7" s="7" t="str">
        <f t="shared" si="0"/>
        <v>Produit</v>
      </c>
      <c r="U7" s="7" t="str">
        <f t="shared" si="0"/>
        <v>Tarif</v>
      </c>
      <c r="V7" s="7" t="str">
        <f t="shared" si="0"/>
        <v>Volume/Capacité</v>
      </c>
      <c r="W7" s="7" t="str">
        <f t="shared" si="0"/>
        <v>Produit</v>
      </c>
    </row>
    <row r="8" spans="1:23" s="5" customFormat="1" ht="14.45" customHeight="1" x14ac:dyDescent="0.3">
      <c r="A8" s="215" t="s">
        <v>5</v>
      </c>
      <c r="B8" s="270">
        <f>SUM(E8,H8,K8,N8,Q8,T8,W8)</f>
        <v>0</v>
      </c>
      <c r="C8" s="216"/>
      <c r="D8" s="216"/>
      <c r="E8" s="270">
        <f>SUM(E9:E11)</f>
        <v>0</v>
      </c>
      <c r="F8" s="216"/>
      <c r="G8" s="216"/>
      <c r="H8" s="270">
        <f>SUM(H9:H11)</f>
        <v>0</v>
      </c>
      <c r="I8" s="216"/>
      <c r="J8" s="216"/>
      <c r="K8" s="270">
        <f>SUM(K9:K11)</f>
        <v>0</v>
      </c>
      <c r="L8" s="216"/>
      <c r="M8" s="216"/>
      <c r="N8" s="270">
        <f>SUM(N9:N11)</f>
        <v>0</v>
      </c>
      <c r="O8" s="216"/>
      <c r="P8" s="216"/>
      <c r="Q8" s="270">
        <f>SUM(Q9:Q11)</f>
        <v>0</v>
      </c>
      <c r="R8" s="216"/>
      <c r="S8" s="270"/>
      <c r="T8" s="270">
        <f>SUM(T9:T11)</f>
        <v>0</v>
      </c>
      <c r="U8" s="216"/>
      <c r="V8" s="216"/>
      <c r="W8" s="270">
        <f>SUM(W9:W11)</f>
        <v>0</v>
      </c>
    </row>
    <row r="9" spans="1:23" s="5" customFormat="1" ht="14.45" customHeight="1" x14ac:dyDescent="0.3">
      <c r="A9" s="217" t="s">
        <v>138</v>
      </c>
      <c r="B9" s="270">
        <f t="shared" ref="B9:B18" si="1">SUM(E9,H9,K9,N9,Q9,T9,W9)</f>
        <v>0</v>
      </c>
      <c r="C9" s="218"/>
      <c r="D9" s="218"/>
      <c r="E9" s="218"/>
      <c r="F9" s="218"/>
      <c r="G9" s="218"/>
      <c r="H9" s="218"/>
      <c r="I9" s="218"/>
      <c r="J9" s="218"/>
      <c r="K9" s="272"/>
      <c r="L9" s="218"/>
      <c r="M9" s="218"/>
      <c r="N9" s="218"/>
      <c r="O9" s="269">
        <f>IF(TAB4.1!O$15="V",0,TAB4.1!O$15)</f>
        <v>0</v>
      </c>
      <c r="P9" s="270">
        <f>'TAB3'!$F$40</f>
        <v>0</v>
      </c>
      <c r="Q9" s="270">
        <f>O9*P9</f>
        <v>0</v>
      </c>
      <c r="R9" s="269">
        <f>IF(TAB4.1!P$15="V",0,TAB4.1!P$15)</f>
        <v>0</v>
      </c>
      <c r="S9" s="270">
        <f>'TAB3'!$F$41</f>
        <v>0</v>
      </c>
      <c r="T9" s="270">
        <f>R9*S9</f>
        <v>0</v>
      </c>
      <c r="U9" s="218"/>
      <c r="V9" s="218"/>
      <c r="W9" s="218"/>
    </row>
    <row r="10" spans="1:23" s="5" customFormat="1" ht="14.45" customHeight="1" x14ac:dyDescent="0.3">
      <c r="A10" s="217" t="s">
        <v>162</v>
      </c>
      <c r="B10" s="270">
        <f t="shared" si="1"/>
        <v>0</v>
      </c>
      <c r="C10" s="270">
        <f>IF(TAB4.1!K$16="V",0,TAB4.1!K$16)</f>
        <v>0</v>
      </c>
      <c r="D10" s="270">
        <f>'TAB3'!$F$8</f>
        <v>0</v>
      </c>
      <c r="E10" s="270">
        <f t="shared" ref="E10:E12" si="2">C10*D10</f>
        <v>0</v>
      </c>
      <c r="F10" s="270">
        <f>IF(TAB4.1!L$16="V",0,TAB4.1!L$16)</f>
        <v>0</v>
      </c>
      <c r="G10" s="270">
        <f>'TAB3'!$F$9</f>
        <v>0</v>
      </c>
      <c r="H10" s="270">
        <f t="shared" ref="H10:H12" si="3">F10*G10</f>
        <v>0</v>
      </c>
      <c r="I10" s="270">
        <f>IF(TAB4.1!M$16="V",0,TAB4.1!M$16)</f>
        <v>0</v>
      </c>
      <c r="J10" s="270">
        <f>'TAB3'!$F$10</f>
        <v>0</v>
      </c>
      <c r="K10" s="270">
        <f t="shared" ref="K10:K12" si="4">I10*J10</f>
        <v>0</v>
      </c>
      <c r="L10" s="270">
        <f>IF(TAB4.1!N$16="V",0,TAB4.1!N$16)</f>
        <v>0</v>
      </c>
      <c r="M10" s="270">
        <f>'TAB3'!$F$12</f>
        <v>0</v>
      </c>
      <c r="N10" s="270">
        <f t="shared" ref="N10:N12" si="5">L10*M10</f>
        <v>0</v>
      </c>
      <c r="O10" s="270">
        <f>IF(TAB4.1!O$16="V",0,TAB4.1!O$16)</f>
        <v>0</v>
      </c>
      <c r="P10" s="270">
        <f>'TAB3'!$F$13</f>
        <v>0</v>
      </c>
      <c r="Q10" s="270">
        <f t="shared" ref="Q10:Q12" si="6">O10*P10</f>
        <v>0</v>
      </c>
      <c r="R10" s="270">
        <f>IF(TAB4.1!P$16="V",0,TAB4.1!P$16)</f>
        <v>0</v>
      </c>
      <c r="S10" s="270">
        <f>'TAB3'!$F$15</f>
        <v>0</v>
      </c>
      <c r="T10" s="270">
        <f t="shared" ref="T10:T12" si="7">R10*S10</f>
        <v>0</v>
      </c>
      <c r="U10" s="270">
        <f>IF(TAB4.1!Q$16="V",0,TAB4.1!Q$16)</f>
        <v>0</v>
      </c>
      <c r="V10" s="270">
        <f>'TAB3'!$F$17</f>
        <v>0</v>
      </c>
      <c r="W10" s="270">
        <f t="shared" ref="W10:W12" si="8">U10*V10</f>
        <v>0</v>
      </c>
    </row>
    <row r="11" spans="1:23" s="5" customFormat="1" ht="14.45" customHeight="1" x14ac:dyDescent="0.3">
      <c r="A11" s="217" t="s">
        <v>143</v>
      </c>
      <c r="B11" s="270">
        <f t="shared" si="1"/>
        <v>0</v>
      </c>
      <c r="C11" s="269">
        <f>IF(TAB4.1!K$17="V",0,TAB4.1!K$17)</f>
        <v>0</v>
      </c>
      <c r="D11" s="270">
        <f>'TAB3'!$F$24</f>
        <v>0</v>
      </c>
      <c r="E11" s="270">
        <f t="shared" si="2"/>
        <v>0</v>
      </c>
      <c r="F11" s="269">
        <f>IF(TAB4.1!L$17="V",0,TAB4.1!L$17)</f>
        <v>0</v>
      </c>
      <c r="G11" s="270">
        <f>'TAB3'!$F$25</f>
        <v>0</v>
      </c>
      <c r="H11" s="270">
        <f t="shared" si="3"/>
        <v>0</v>
      </c>
      <c r="I11" s="269">
        <f>IF(TAB4.1!M$17="V",0,TAB4.1!M$17)</f>
        <v>0</v>
      </c>
      <c r="J11" s="270">
        <f>'TAB3'!$F$26</f>
        <v>0</v>
      </c>
      <c r="K11" s="270">
        <f t="shared" si="4"/>
        <v>0</v>
      </c>
      <c r="L11" s="269">
        <f>IF(TAB4.1!N$17="V",0,TAB4.1!N$17)</f>
        <v>0</v>
      </c>
      <c r="M11" s="270">
        <f>'TAB3'!$F$28</f>
        <v>0</v>
      </c>
      <c r="N11" s="270">
        <f t="shared" si="5"/>
        <v>0</v>
      </c>
      <c r="O11" s="269">
        <f>IF(TAB4.1!O$17="V",0,TAB4.1!O$17)</f>
        <v>0</v>
      </c>
      <c r="P11" s="270">
        <f>'TAB3'!$F$29</f>
        <v>0</v>
      </c>
      <c r="Q11" s="270">
        <f t="shared" si="6"/>
        <v>0</v>
      </c>
      <c r="R11" s="269">
        <f>IF(TAB4.1!P$17="V",0,TAB4.1!P$17)</f>
        <v>0</v>
      </c>
      <c r="S11" s="270">
        <f>'TAB3'!$F$31</f>
        <v>0</v>
      </c>
      <c r="T11" s="270">
        <f t="shared" si="7"/>
        <v>0</v>
      </c>
      <c r="U11" s="269">
        <f>IF(TAB4.1!Q$17="V",0,TAB4.1!Q$17)</f>
        <v>0</v>
      </c>
      <c r="V11" s="270">
        <f>'TAB3'!$F$33</f>
        <v>0</v>
      </c>
      <c r="W11" s="270">
        <f t="shared" si="8"/>
        <v>0</v>
      </c>
    </row>
    <row r="12" spans="1:23" s="5" customFormat="1" ht="14.45" customHeight="1" x14ac:dyDescent="0.3">
      <c r="A12" s="215" t="s">
        <v>160</v>
      </c>
      <c r="B12" s="270">
        <f t="shared" si="1"/>
        <v>0</v>
      </c>
      <c r="C12" s="269">
        <f>IF(TAB4.1!K$19="V",0,TAB4.1!K$19)</f>
        <v>0</v>
      </c>
      <c r="D12" s="270">
        <f>D11</f>
        <v>0</v>
      </c>
      <c r="E12" s="270">
        <f t="shared" si="2"/>
        <v>0</v>
      </c>
      <c r="F12" s="269">
        <f>IF(TAB4.1!L$19="V",0,TAB4.1!L$19)</f>
        <v>0</v>
      </c>
      <c r="G12" s="270">
        <f>G11</f>
        <v>0</v>
      </c>
      <c r="H12" s="270">
        <f t="shared" si="3"/>
        <v>0</v>
      </c>
      <c r="I12" s="269">
        <f>IF(TAB4.1!M$19="V",0,TAB4.1!M$19)</f>
        <v>0</v>
      </c>
      <c r="J12" s="270">
        <f>J11</f>
        <v>0</v>
      </c>
      <c r="K12" s="270">
        <f t="shared" si="4"/>
        <v>0</v>
      </c>
      <c r="L12" s="269">
        <f>IF(TAB4.1!N$19="V",0,TAB4.1!N$19)</f>
        <v>0</v>
      </c>
      <c r="M12" s="270">
        <f>M11</f>
        <v>0</v>
      </c>
      <c r="N12" s="270">
        <f t="shared" si="5"/>
        <v>0</v>
      </c>
      <c r="O12" s="269">
        <f>IF(TAB4.1!O$19="V",0,TAB4.1!O$19)</f>
        <v>0</v>
      </c>
      <c r="P12" s="270">
        <f>P11</f>
        <v>0</v>
      </c>
      <c r="Q12" s="270">
        <f t="shared" si="6"/>
        <v>0</v>
      </c>
      <c r="R12" s="269">
        <f>IF(TAB4.1!P$19="V",0,TAB4.1!P$19)</f>
        <v>0</v>
      </c>
      <c r="S12" s="270">
        <f>S11</f>
        <v>0</v>
      </c>
      <c r="T12" s="270">
        <f t="shared" si="7"/>
        <v>0</v>
      </c>
      <c r="U12" s="269">
        <f>IF(TAB4.1!Q$19="V",0,TAB4.1!Q$19)</f>
        <v>0</v>
      </c>
      <c r="V12" s="270">
        <f>V11</f>
        <v>0</v>
      </c>
      <c r="W12" s="270">
        <f t="shared" si="8"/>
        <v>0</v>
      </c>
    </row>
    <row r="13" spans="1:23" s="5" customFormat="1" ht="14.45" customHeight="1" x14ac:dyDescent="0.3">
      <c r="A13" s="215" t="s">
        <v>74</v>
      </c>
      <c r="B13" s="270">
        <f t="shared" si="1"/>
        <v>0</v>
      </c>
      <c r="C13" s="269"/>
      <c r="D13" s="270"/>
      <c r="E13" s="270">
        <f>SUM(E14:E16)</f>
        <v>0</v>
      </c>
      <c r="F13" s="269"/>
      <c r="G13" s="270"/>
      <c r="H13" s="270">
        <f>SUM(H14:H16)</f>
        <v>0</v>
      </c>
      <c r="I13" s="269"/>
      <c r="J13" s="270"/>
      <c r="K13" s="270">
        <f>SUM(K14:K16)</f>
        <v>0</v>
      </c>
      <c r="L13" s="269"/>
      <c r="M13" s="270"/>
      <c r="N13" s="270">
        <f>SUM(N14:N16)</f>
        <v>0</v>
      </c>
      <c r="O13" s="269"/>
      <c r="P13" s="270"/>
      <c r="Q13" s="270">
        <f>SUM(Q14:Q16)</f>
        <v>0</v>
      </c>
      <c r="R13" s="269"/>
      <c r="S13" s="270"/>
      <c r="T13" s="270">
        <f>SUM(T14:T16)</f>
        <v>0</v>
      </c>
      <c r="U13" s="269"/>
      <c r="V13" s="270"/>
      <c r="W13" s="270">
        <f>SUM(W14:W16)</f>
        <v>0</v>
      </c>
    </row>
    <row r="14" spans="1:23" s="5" customFormat="1" ht="14.45" customHeight="1" x14ac:dyDescent="0.3">
      <c r="A14" s="217" t="s">
        <v>2</v>
      </c>
      <c r="B14" s="270">
        <f t="shared" si="1"/>
        <v>0</v>
      </c>
      <c r="C14" s="269">
        <f>IF(TAB4.1!K$22="V",0,TAB4.1!K$22)</f>
        <v>0</v>
      </c>
      <c r="D14" s="270">
        <f>D12</f>
        <v>0</v>
      </c>
      <c r="E14" s="270">
        <f t="shared" ref="E14:E17" si="9">C14*D14</f>
        <v>0</v>
      </c>
      <c r="F14" s="269">
        <f>IF(TAB4.1!L$22="V",0,TAB4.1!L$22)</f>
        <v>0</v>
      </c>
      <c r="G14" s="270">
        <f>G12</f>
        <v>0</v>
      </c>
      <c r="H14" s="270">
        <f t="shared" ref="H14:H17" si="10">F14*G14</f>
        <v>0</v>
      </c>
      <c r="I14" s="269">
        <f>IF(TAB4.1!M$22="V",0,TAB4.1!M$22)</f>
        <v>0</v>
      </c>
      <c r="J14" s="270">
        <f>J12</f>
        <v>0</v>
      </c>
      <c r="K14" s="270">
        <f t="shared" ref="K14:K17" si="11">I14*J14</f>
        <v>0</v>
      </c>
      <c r="L14" s="269">
        <f>IF(TAB4.1!N$22="V",0,TAB4.1!N$22)</f>
        <v>0</v>
      </c>
      <c r="M14" s="270">
        <f>M12</f>
        <v>0</v>
      </c>
      <c r="N14" s="270">
        <f t="shared" ref="N14:N17" si="12">L14*M14</f>
        <v>0</v>
      </c>
      <c r="O14" s="269">
        <f>IF(TAB4.1!O$22="V",0,TAB4.1!O$22)</f>
        <v>0</v>
      </c>
      <c r="P14" s="270">
        <f>P12</f>
        <v>0</v>
      </c>
      <c r="Q14" s="270">
        <f t="shared" ref="Q14:Q17" si="13">O14*P14</f>
        <v>0</v>
      </c>
      <c r="R14" s="269">
        <f>IF(TAB4.1!P$22="V",0,TAB4.1!P$22)</f>
        <v>0</v>
      </c>
      <c r="S14" s="270">
        <f>S12</f>
        <v>0</v>
      </c>
      <c r="T14" s="270">
        <f t="shared" ref="T14:T17" si="14">R14*S14</f>
        <v>0</v>
      </c>
      <c r="U14" s="269">
        <f>IF(TAB4.1!Q$22="V",0,TAB4.1!Q$22)</f>
        <v>0</v>
      </c>
      <c r="V14" s="270">
        <f>V12</f>
        <v>0</v>
      </c>
      <c r="W14" s="270">
        <f t="shared" ref="W14:W17" si="15">U14*V14</f>
        <v>0</v>
      </c>
    </row>
    <row r="15" spans="1:23" s="5" customFormat="1" ht="14.45" customHeight="1" x14ac:dyDescent="0.3">
      <c r="A15" s="217" t="s">
        <v>6</v>
      </c>
      <c r="B15" s="270">
        <f t="shared" si="1"/>
        <v>0</v>
      </c>
      <c r="C15" s="269">
        <f>IF(TAB4.1!K$23="V",0,TAB4.1!K$23)</f>
        <v>0</v>
      </c>
      <c r="D15" s="270">
        <f>D14</f>
        <v>0</v>
      </c>
      <c r="E15" s="270">
        <f t="shared" si="9"/>
        <v>0</v>
      </c>
      <c r="F15" s="269">
        <f>IF(TAB4.1!L$23="V",0,TAB4.1!L$23)</f>
        <v>0</v>
      </c>
      <c r="G15" s="270">
        <f>G14</f>
        <v>0</v>
      </c>
      <c r="H15" s="270">
        <f t="shared" si="10"/>
        <v>0</v>
      </c>
      <c r="I15" s="269">
        <f>IF(TAB4.1!M$23="V",0,TAB4.1!M$23)</f>
        <v>0</v>
      </c>
      <c r="J15" s="270">
        <f>J14</f>
        <v>0</v>
      </c>
      <c r="K15" s="270">
        <f t="shared" si="11"/>
        <v>0</v>
      </c>
      <c r="L15" s="269">
        <f>IF(TAB4.1!N$23="V",0,TAB4.1!N$23)</f>
        <v>0</v>
      </c>
      <c r="M15" s="270">
        <f>M14</f>
        <v>0</v>
      </c>
      <c r="N15" s="270">
        <f t="shared" si="12"/>
        <v>0</v>
      </c>
      <c r="O15" s="269">
        <f>IF(TAB4.1!O$23="V",0,TAB4.1!O$23)</f>
        <v>0</v>
      </c>
      <c r="P15" s="270">
        <f>P14</f>
        <v>0</v>
      </c>
      <c r="Q15" s="270">
        <f t="shared" si="13"/>
        <v>0</v>
      </c>
      <c r="R15" s="269">
        <f>IF(TAB4.1!P$23="V",0,TAB4.1!P$23)</f>
        <v>0</v>
      </c>
      <c r="S15" s="270">
        <f>S14</f>
        <v>0</v>
      </c>
      <c r="T15" s="270">
        <f t="shared" si="14"/>
        <v>0</v>
      </c>
      <c r="U15" s="269">
        <f>IF(TAB4.1!Q$23="V",0,TAB4.1!Q$23)</f>
        <v>0</v>
      </c>
      <c r="V15" s="270">
        <f>V14</f>
        <v>0</v>
      </c>
      <c r="W15" s="270">
        <f t="shared" si="15"/>
        <v>0</v>
      </c>
    </row>
    <row r="16" spans="1:23" s="5" customFormat="1" ht="14.45" customHeight="1" x14ac:dyDescent="0.3">
      <c r="A16" s="217" t="s">
        <v>15</v>
      </c>
      <c r="B16" s="270">
        <f t="shared" si="1"/>
        <v>0</v>
      </c>
      <c r="C16" s="269">
        <f>IF(TAB4.1!K$24="V",0,TAB4.1!K$24)</f>
        <v>0</v>
      </c>
      <c r="D16" s="270">
        <f t="shared" ref="D16:D17" si="16">D15</f>
        <v>0</v>
      </c>
      <c r="E16" s="270">
        <f t="shared" si="9"/>
        <v>0</v>
      </c>
      <c r="F16" s="269">
        <f>IF(TAB4.1!L$24="V",0,TAB4.1!L$24)</f>
        <v>0</v>
      </c>
      <c r="G16" s="270">
        <f t="shared" ref="G16:G17" si="17">G15</f>
        <v>0</v>
      </c>
      <c r="H16" s="270">
        <f t="shared" si="10"/>
        <v>0</v>
      </c>
      <c r="I16" s="269">
        <f>IF(TAB4.1!M$24="V",0,TAB4.1!M$24)</f>
        <v>0</v>
      </c>
      <c r="J16" s="270">
        <f t="shared" ref="J16:J17" si="18">J15</f>
        <v>0</v>
      </c>
      <c r="K16" s="270">
        <f t="shared" si="11"/>
        <v>0</v>
      </c>
      <c r="L16" s="269">
        <f>IF(TAB4.1!N$24="V",0,TAB4.1!N$24)</f>
        <v>0</v>
      </c>
      <c r="M16" s="270">
        <f t="shared" ref="M16:M17" si="19">M15</f>
        <v>0</v>
      </c>
      <c r="N16" s="270">
        <f t="shared" si="12"/>
        <v>0</v>
      </c>
      <c r="O16" s="269">
        <f>IF(TAB4.1!O$24="V",0,TAB4.1!O$24)</f>
        <v>0</v>
      </c>
      <c r="P16" s="270">
        <f t="shared" ref="P16:P17" si="20">P15</f>
        <v>0</v>
      </c>
      <c r="Q16" s="270">
        <f t="shared" si="13"/>
        <v>0</v>
      </c>
      <c r="R16" s="269">
        <f>IF(TAB4.1!P$24="V",0,TAB4.1!P$24)</f>
        <v>0</v>
      </c>
      <c r="S16" s="270">
        <f t="shared" ref="S16:S17" si="21">S15</f>
        <v>0</v>
      </c>
      <c r="T16" s="270">
        <f t="shared" si="14"/>
        <v>0</v>
      </c>
      <c r="U16" s="269">
        <f>IF(TAB4.1!Q$24="V",0,TAB4.1!Q$24)</f>
        <v>0</v>
      </c>
      <c r="V16" s="270">
        <f t="shared" ref="V16:V17" si="22">V15</f>
        <v>0</v>
      </c>
      <c r="W16" s="270">
        <f t="shared" si="15"/>
        <v>0</v>
      </c>
    </row>
    <row r="17" spans="1:23" s="5" customFormat="1" ht="14.45" customHeight="1" x14ac:dyDescent="0.3">
      <c r="A17" s="215" t="s">
        <v>161</v>
      </c>
      <c r="B17" s="270">
        <f t="shared" si="1"/>
        <v>0</v>
      </c>
      <c r="C17" s="269">
        <f>IF(TAB4.1!K$26="V",0,TAB4.1!K$26)</f>
        <v>0</v>
      </c>
      <c r="D17" s="270">
        <f t="shared" si="16"/>
        <v>0</v>
      </c>
      <c r="E17" s="270">
        <f t="shared" si="9"/>
        <v>0</v>
      </c>
      <c r="F17" s="269">
        <f>IF(TAB4.1!L$26="V",0,TAB4.1!L$26)</f>
        <v>0</v>
      </c>
      <c r="G17" s="270">
        <f t="shared" si="17"/>
        <v>0</v>
      </c>
      <c r="H17" s="270">
        <f t="shared" si="10"/>
        <v>0</v>
      </c>
      <c r="I17" s="269">
        <f>IF(TAB4.1!M$26="V",0,TAB4.1!M$26)</f>
        <v>0</v>
      </c>
      <c r="J17" s="270">
        <f t="shared" si="18"/>
        <v>0</v>
      </c>
      <c r="K17" s="270">
        <f t="shared" si="11"/>
        <v>0</v>
      </c>
      <c r="L17" s="269">
        <f>IF(TAB4.1!N$26="V",0,TAB4.1!N$26)</f>
        <v>0</v>
      </c>
      <c r="M17" s="270">
        <f t="shared" si="19"/>
        <v>0</v>
      </c>
      <c r="N17" s="270">
        <f t="shared" si="12"/>
        <v>0</v>
      </c>
      <c r="O17" s="269">
        <f>IF(TAB4.1!O$26="V",0,TAB4.1!O$26)</f>
        <v>0</v>
      </c>
      <c r="P17" s="270">
        <f t="shared" si="20"/>
        <v>0</v>
      </c>
      <c r="Q17" s="270">
        <f t="shared" si="13"/>
        <v>0</v>
      </c>
      <c r="R17" s="269">
        <f>IF(TAB4.1!P$26="V",0,TAB4.1!P$26)</f>
        <v>0</v>
      </c>
      <c r="S17" s="270">
        <f t="shared" si="21"/>
        <v>0</v>
      </c>
      <c r="T17" s="270">
        <f t="shared" si="14"/>
        <v>0</v>
      </c>
      <c r="U17" s="269">
        <f>IF(TAB4.1!Q$26="V",0,TAB4.1!Q$26)</f>
        <v>0</v>
      </c>
      <c r="V17" s="270">
        <f t="shared" si="22"/>
        <v>0</v>
      </c>
      <c r="W17" s="270">
        <f t="shared" si="15"/>
        <v>0</v>
      </c>
    </row>
    <row r="18" spans="1:23" s="5" customFormat="1" ht="14.45" customHeight="1" x14ac:dyDescent="0.3">
      <c r="A18" s="53" t="s">
        <v>7</v>
      </c>
      <c r="B18" s="271">
        <f t="shared" si="1"/>
        <v>0</v>
      </c>
      <c r="C18" s="11"/>
      <c r="D18" s="271"/>
      <c r="E18" s="271">
        <f>SUM(E8,E12:E13,E17)</f>
        <v>0</v>
      </c>
      <c r="F18" s="11"/>
      <c r="G18" s="271"/>
      <c r="H18" s="271">
        <f>SUM(H8,H12:H13,H17)</f>
        <v>0</v>
      </c>
      <c r="I18" s="11"/>
      <c r="J18" s="271"/>
      <c r="K18" s="271">
        <f>SUM(K8,K12:K13,K17)</f>
        <v>0</v>
      </c>
      <c r="L18" s="11"/>
      <c r="M18" s="271"/>
      <c r="N18" s="271">
        <f>SUM(N8,N12:N13,N17)</f>
        <v>0</v>
      </c>
      <c r="O18" s="11"/>
      <c r="P18" s="271"/>
      <c r="Q18" s="271">
        <f>SUM(Q8,Q12:Q13,Q17)</f>
        <v>0</v>
      </c>
      <c r="R18" s="11"/>
      <c r="S18" s="271"/>
      <c r="T18" s="271">
        <f>SUM(T8,T12:T13,T17)</f>
        <v>0</v>
      </c>
      <c r="U18" s="11"/>
      <c r="V18" s="271"/>
      <c r="W18" s="271">
        <f>SUM(W8,W12:W13,W17)</f>
        <v>0</v>
      </c>
    </row>
    <row r="19" spans="1:23" s="5" customFormat="1" ht="14.45" customHeight="1" x14ac:dyDescent="0.3">
      <c r="W19" s="16"/>
    </row>
    <row r="20" spans="1:23" ht="21" x14ac:dyDescent="0.35">
      <c r="A20" s="334" t="s">
        <v>9</v>
      </c>
      <c r="B20" s="334"/>
      <c r="C20" s="334"/>
      <c r="D20" s="334"/>
      <c r="E20" s="334"/>
      <c r="F20" s="334"/>
      <c r="G20" s="334"/>
      <c r="H20" s="334"/>
      <c r="I20" s="334"/>
      <c r="J20" s="334"/>
      <c r="K20" s="334"/>
      <c r="L20" s="334"/>
      <c r="M20" s="334"/>
      <c r="N20" s="334"/>
      <c r="O20" s="334"/>
      <c r="P20" s="334"/>
      <c r="Q20" s="334"/>
      <c r="R20" s="334"/>
      <c r="S20" s="334"/>
      <c r="T20" s="334"/>
      <c r="U20" s="334"/>
      <c r="V20" s="334"/>
      <c r="W20" s="334"/>
    </row>
    <row r="21" spans="1:23" x14ac:dyDescent="0.3">
      <c r="A21" s="333" t="s">
        <v>0</v>
      </c>
      <c r="B21" s="7" t="s">
        <v>7</v>
      </c>
      <c r="C21" s="335" t="s">
        <v>50</v>
      </c>
      <c r="D21" s="335"/>
      <c r="E21" s="335"/>
      <c r="F21" s="335" t="s">
        <v>51</v>
      </c>
      <c r="G21" s="335"/>
      <c r="H21" s="335"/>
      <c r="I21" s="335" t="s">
        <v>52</v>
      </c>
      <c r="J21" s="335"/>
      <c r="K21" s="335"/>
      <c r="L21" s="335" t="s">
        <v>53</v>
      </c>
      <c r="M21" s="335"/>
      <c r="N21" s="335"/>
      <c r="O21" s="335" t="s">
        <v>54</v>
      </c>
      <c r="P21" s="335"/>
      <c r="Q21" s="335"/>
      <c r="R21" s="335" t="s">
        <v>55</v>
      </c>
      <c r="S21" s="335"/>
      <c r="T21" s="335"/>
      <c r="U21" s="335" t="s">
        <v>59</v>
      </c>
      <c r="V21" s="335"/>
      <c r="W21" s="335"/>
    </row>
    <row r="22" spans="1:23" x14ac:dyDescent="0.3">
      <c r="A22" s="333"/>
      <c r="B22" s="7" t="s">
        <v>3</v>
      </c>
      <c r="C22" s="7" t="str">
        <f>C7</f>
        <v>Tarif</v>
      </c>
      <c r="D22" s="7" t="str">
        <f t="shared" ref="D22:W22" si="23">D7</f>
        <v>Volume/Capacité</v>
      </c>
      <c r="E22" s="7" t="str">
        <f t="shared" si="23"/>
        <v>Produit</v>
      </c>
      <c r="F22" s="7" t="str">
        <f t="shared" si="23"/>
        <v>Tarif</v>
      </c>
      <c r="G22" s="7" t="str">
        <f t="shared" si="23"/>
        <v>Volume/Capacité</v>
      </c>
      <c r="H22" s="7" t="str">
        <f t="shared" si="23"/>
        <v>Produit</v>
      </c>
      <c r="I22" s="7" t="str">
        <f t="shared" si="23"/>
        <v>Tarif</v>
      </c>
      <c r="J22" s="7" t="str">
        <f t="shared" si="23"/>
        <v>Volume/Capacité</v>
      </c>
      <c r="K22" s="7" t="str">
        <f t="shared" si="23"/>
        <v>Produit</v>
      </c>
      <c r="L22" s="7" t="str">
        <f t="shared" si="23"/>
        <v>Tarif</v>
      </c>
      <c r="M22" s="7" t="str">
        <f t="shared" si="23"/>
        <v>Volume/Capacité</v>
      </c>
      <c r="N22" s="7" t="str">
        <f t="shared" si="23"/>
        <v>Produit</v>
      </c>
      <c r="O22" s="7" t="str">
        <f t="shared" si="23"/>
        <v>Tarif</v>
      </c>
      <c r="P22" s="7" t="str">
        <f t="shared" si="23"/>
        <v>Volume/Capacité</v>
      </c>
      <c r="Q22" s="7" t="str">
        <f t="shared" si="23"/>
        <v>Produit</v>
      </c>
      <c r="R22" s="7" t="str">
        <f t="shared" si="23"/>
        <v>Tarif</v>
      </c>
      <c r="S22" s="7" t="str">
        <f t="shared" si="23"/>
        <v>Volume/Capacité</v>
      </c>
      <c r="T22" s="7" t="str">
        <f t="shared" si="23"/>
        <v>Produit</v>
      </c>
      <c r="U22" s="7" t="str">
        <f t="shared" si="23"/>
        <v>Tarif</v>
      </c>
      <c r="V22" s="7" t="str">
        <f t="shared" si="23"/>
        <v>Volume/Capacité</v>
      </c>
      <c r="W22" s="7" t="str">
        <f t="shared" si="23"/>
        <v>Produit</v>
      </c>
    </row>
    <row r="23" spans="1:23" x14ac:dyDescent="0.3">
      <c r="A23" s="215" t="s">
        <v>5</v>
      </c>
      <c r="B23" s="270">
        <f>SUM(E23,H23,K23,N23,Q23,T23,W23)</f>
        <v>0</v>
      </c>
      <c r="C23" s="216"/>
      <c r="D23" s="216"/>
      <c r="E23" s="270">
        <f>SUM(E24:E26)</f>
        <v>0</v>
      </c>
      <c r="F23" s="216"/>
      <c r="G23" s="216"/>
      <c r="H23" s="270">
        <f>SUM(H24:H26)</f>
        <v>0</v>
      </c>
      <c r="I23" s="216"/>
      <c r="J23" s="216"/>
      <c r="K23" s="270">
        <f>SUM(K24:K26)</f>
        <v>0</v>
      </c>
      <c r="L23" s="216"/>
      <c r="M23" s="216"/>
      <c r="N23" s="270">
        <f>SUM(N24:N26)</f>
        <v>0</v>
      </c>
      <c r="O23" s="216"/>
      <c r="P23" s="216"/>
      <c r="Q23" s="270">
        <f>SUM(Q24:Q26)</f>
        <v>0</v>
      </c>
      <c r="R23" s="216"/>
      <c r="S23" s="270"/>
      <c r="T23" s="270">
        <f>SUM(T24:T26)</f>
        <v>0</v>
      </c>
      <c r="U23" s="216"/>
      <c r="V23" s="216"/>
      <c r="W23" s="270">
        <f>SUM(W24:W26)</f>
        <v>0</v>
      </c>
    </row>
    <row r="24" spans="1:23" x14ac:dyDescent="0.3">
      <c r="A24" s="217" t="s">
        <v>138</v>
      </c>
      <c r="B24" s="270">
        <f t="shared" ref="B24:B33" si="24">SUM(E24,H24,K24,N24,Q24,T24,W24)</f>
        <v>0</v>
      </c>
      <c r="C24" s="218"/>
      <c r="D24" s="218"/>
      <c r="E24" s="218"/>
      <c r="F24" s="218"/>
      <c r="G24" s="218"/>
      <c r="H24" s="218"/>
      <c r="I24" s="218"/>
      <c r="J24" s="218"/>
      <c r="K24" s="272"/>
      <c r="L24" s="218"/>
      <c r="M24" s="218"/>
      <c r="N24" s="218"/>
      <c r="O24" s="269">
        <f>IF(TAB4.2!O$15="V",0,TAB4.2!O$15)</f>
        <v>0</v>
      </c>
      <c r="P24" s="270">
        <f>'TAB3'!$H$40</f>
        <v>0</v>
      </c>
      <c r="Q24" s="270">
        <f>O24*P24</f>
        <v>0</v>
      </c>
      <c r="R24" s="269">
        <f>IF(TAB4.2!P$15="V",0,TAB4.2!P$15)</f>
        <v>0</v>
      </c>
      <c r="S24" s="270">
        <f>'TAB3'!$H$41</f>
        <v>0</v>
      </c>
      <c r="T24" s="270">
        <f>R24*S24</f>
        <v>0</v>
      </c>
      <c r="U24" s="218"/>
      <c r="V24" s="218"/>
      <c r="W24" s="218"/>
    </row>
    <row r="25" spans="1:23" x14ac:dyDescent="0.3">
      <c r="A25" s="217" t="s">
        <v>162</v>
      </c>
      <c r="B25" s="270">
        <f t="shared" si="24"/>
        <v>0</v>
      </c>
      <c r="C25" s="270">
        <f>IF(TAB4.2!K$16="V",0,TAB4.2!K$16)</f>
        <v>0</v>
      </c>
      <c r="D25" s="270">
        <f>'TAB3'!$H$8</f>
        <v>0</v>
      </c>
      <c r="E25" s="270">
        <f t="shared" ref="E25:E27" si="25">C25*D25</f>
        <v>0</v>
      </c>
      <c r="F25" s="270">
        <f>IF(TAB4.2!L$16="V",0,TAB4.2!L$16)</f>
        <v>0</v>
      </c>
      <c r="G25" s="270">
        <f>'TAB3'!$H$9</f>
        <v>0</v>
      </c>
      <c r="H25" s="270">
        <f t="shared" ref="H25:H27" si="26">F25*G25</f>
        <v>0</v>
      </c>
      <c r="I25" s="270">
        <f>IF(TAB4.2!M$16="V",0,TAB4.2!M$16)</f>
        <v>0</v>
      </c>
      <c r="J25" s="270">
        <f>'TAB3'!$H$10</f>
        <v>0</v>
      </c>
      <c r="K25" s="270">
        <f t="shared" ref="K25:K27" si="27">I25*J25</f>
        <v>0</v>
      </c>
      <c r="L25" s="270">
        <f>IF(TAB4.2!N$16="V",0,TAB4.2!N$16)</f>
        <v>0</v>
      </c>
      <c r="M25" s="270">
        <f>'TAB3'!$H$12</f>
        <v>0</v>
      </c>
      <c r="N25" s="270">
        <f t="shared" ref="N25:N27" si="28">L25*M25</f>
        <v>0</v>
      </c>
      <c r="O25" s="270">
        <f>IF(TAB4.2!O$16="V",0,TAB4.2!O$16)</f>
        <v>0</v>
      </c>
      <c r="P25" s="270">
        <f>'TAB3'!$H$13</f>
        <v>0</v>
      </c>
      <c r="Q25" s="270">
        <f t="shared" ref="Q25:Q27" si="29">O25*P25</f>
        <v>0</v>
      </c>
      <c r="R25" s="270">
        <f>IF(TAB4.2!P$16="V",0,TAB4.2!P$16)</f>
        <v>0</v>
      </c>
      <c r="S25" s="270">
        <f>'TAB3'!$H$15</f>
        <v>0</v>
      </c>
      <c r="T25" s="270">
        <f t="shared" ref="T25:T27" si="30">R25*S25</f>
        <v>0</v>
      </c>
      <c r="U25" s="270">
        <f>IF(TAB4.2!Q$16="V",0,TAB4.2!Q$16)</f>
        <v>0</v>
      </c>
      <c r="V25" s="270">
        <f>'TAB3'!$H$17</f>
        <v>0</v>
      </c>
      <c r="W25" s="270">
        <f t="shared" ref="W25:W27" si="31">U25*V25</f>
        <v>0</v>
      </c>
    </row>
    <row r="26" spans="1:23" x14ac:dyDescent="0.3">
      <c r="A26" s="217" t="s">
        <v>143</v>
      </c>
      <c r="B26" s="270">
        <f t="shared" si="24"/>
        <v>0</v>
      </c>
      <c r="C26" s="269">
        <f>IF(TAB4.2!K$17="V",0,TAB4.2!K$17)</f>
        <v>0</v>
      </c>
      <c r="D26" s="270">
        <f>'TAB3'!$H$24</f>
        <v>0</v>
      </c>
      <c r="E26" s="270">
        <f t="shared" si="25"/>
        <v>0</v>
      </c>
      <c r="F26" s="269">
        <f>IF(TAB4.2!L$17="V",0,TAB4.2!L$17)</f>
        <v>0</v>
      </c>
      <c r="G26" s="270">
        <f>'TAB3'!$H$25</f>
        <v>0</v>
      </c>
      <c r="H26" s="270">
        <f t="shared" si="26"/>
        <v>0</v>
      </c>
      <c r="I26" s="269">
        <f>IF(TAB4.2!M$17="V",0,TAB4.2!M$17)</f>
        <v>0</v>
      </c>
      <c r="J26" s="270">
        <f>'TAB3'!$H$26</f>
        <v>0</v>
      </c>
      <c r="K26" s="270">
        <f t="shared" si="27"/>
        <v>0</v>
      </c>
      <c r="L26" s="269">
        <f>IF(TAB4.2!N$17="V",0,TAB4.2!N$17)</f>
        <v>0</v>
      </c>
      <c r="M26" s="270">
        <f>'TAB3'!$H$28</f>
        <v>0</v>
      </c>
      <c r="N26" s="270">
        <f t="shared" si="28"/>
        <v>0</v>
      </c>
      <c r="O26" s="269">
        <f>IF(TAB4.2!O$17="V",0,TAB4.2!O$17)</f>
        <v>0</v>
      </c>
      <c r="P26" s="270">
        <f>'TAB3'!$H$29</f>
        <v>0</v>
      </c>
      <c r="Q26" s="270">
        <f t="shared" si="29"/>
        <v>0</v>
      </c>
      <c r="R26" s="269">
        <f>IF(TAB4.2!P$17="V",0,TAB4.2!P$17)</f>
        <v>0</v>
      </c>
      <c r="S26" s="270">
        <f>'TAB3'!$H$31</f>
        <v>0</v>
      </c>
      <c r="T26" s="270">
        <f t="shared" si="30"/>
        <v>0</v>
      </c>
      <c r="U26" s="269">
        <f>IF(TAB4.2!Q$17="V",0,TAB4.2!Q$17)</f>
        <v>0</v>
      </c>
      <c r="V26" s="270">
        <f>'TAB3'!$H$33</f>
        <v>0</v>
      </c>
      <c r="W26" s="270">
        <f t="shared" si="31"/>
        <v>0</v>
      </c>
    </row>
    <row r="27" spans="1:23" x14ac:dyDescent="0.3">
      <c r="A27" s="215" t="s">
        <v>160</v>
      </c>
      <c r="B27" s="270">
        <f t="shared" si="24"/>
        <v>0</v>
      </c>
      <c r="C27" s="269">
        <f>IF(TAB4.2!K$19="V",0,TAB4.2!K$19)</f>
        <v>0</v>
      </c>
      <c r="D27" s="270">
        <f>D26</f>
        <v>0</v>
      </c>
      <c r="E27" s="270">
        <f t="shared" si="25"/>
        <v>0</v>
      </c>
      <c r="F27" s="269">
        <f>IF(TAB4.2!L$19="V",0,TAB4.2!L$19)</f>
        <v>0</v>
      </c>
      <c r="G27" s="270">
        <f>G26</f>
        <v>0</v>
      </c>
      <c r="H27" s="270">
        <f t="shared" si="26"/>
        <v>0</v>
      </c>
      <c r="I27" s="269">
        <f>IF(TAB4.2!M$19="V",0,TAB4.2!M$19)</f>
        <v>0</v>
      </c>
      <c r="J27" s="270">
        <f>J26</f>
        <v>0</v>
      </c>
      <c r="K27" s="270">
        <f t="shared" si="27"/>
        <v>0</v>
      </c>
      <c r="L27" s="269">
        <f>IF(TAB4.2!N$19="V",0,TAB4.2!N$19)</f>
        <v>0</v>
      </c>
      <c r="M27" s="270">
        <f>M26</f>
        <v>0</v>
      </c>
      <c r="N27" s="270">
        <f t="shared" si="28"/>
        <v>0</v>
      </c>
      <c r="O27" s="269">
        <f>IF(TAB4.2!O$19="V",0,TAB4.2!O$19)</f>
        <v>0</v>
      </c>
      <c r="P27" s="270">
        <f>P26</f>
        <v>0</v>
      </c>
      <c r="Q27" s="270">
        <f t="shared" si="29"/>
        <v>0</v>
      </c>
      <c r="R27" s="269">
        <f>IF(TAB4.2!P$19="V",0,TAB4.2!P$19)</f>
        <v>0</v>
      </c>
      <c r="S27" s="270">
        <f>S26</f>
        <v>0</v>
      </c>
      <c r="T27" s="270">
        <f t="shared" si="30"/>
        <v>0</v>
      </c>
      <c r="U27" s="269">
        <f>IF(TAB4.2!Q$19="V",0,TAB4.2!Q$19)</f>
        <v>0</v>
      </c>
      <c r="V27" s="270">
        <f>V26</f>
        <v>0</v>
      </c>
      <c r="W27" s="270">
        <f t="shared" si="31"/>
        <v>0</v>
      </c>
    </row>
    <row r="28" spans="1:23" x14ac:dyDescent="0.3">
      <c r="A28" s="215" t="s">
        <v>74</v>
      </c>
      <c r="B28" s="270">
        <f t="shared" si="24"/>
        <v>0</v>
      </c>
      <c r="C28" s="269"/>
      <c r="D28" s="270"/>
      <c r="E28" s="270">
        <f>SUM(E29:E31)</f>
        <v>0</v>
      </c>
      <c r="F28" s="269"/>
      <c r="G28" s="270"/>
      <c r="H28" s="270">
        <f>SUM(H29:H31)</f>
        <v>0</v>
      </c>
      <c r="I28" s="269"/>
      <c r="J28" s="270"/>
      <c r="K28" s="270">
        <f>SUM(K29:K31)</f>
        <v>0</v>
      </c>
      <c r="L28" s="269"/>
      <c r="M28" s="270"/>
      <c r="N28" s="270">
        <f>SUM(N29:N31)</f>
        <v>0</v>
      </c>
      <c r="O28" s="269"/>
      <c r="P28" s="270"/>
      <c r="Q28" s="270">
        <f>SUM(Q29:Q31)</f>
        <v>0</v>
      </c>
      <c r="R28" s="269"/>
      <c r="S28" s="270"/>
      <c r="T28" s="270">
        <f>SUM(T29:T31)</f>
        <v>0</v>
      </c>
      <c r="U28" s="269"/>
      <c r="V28" s="270"/>
      <c r="W28" s="270">
        <f>SUM(W29:W31)</f>
        <v>0</v>
      </c>
    </row>
    <row r="29" spans="1:23" x14ac:dyDescent="0.3">
      <c r="A29" s="217" t="s">
        <v>2</v>
      </c>
      <c r="B29" s="270">
        <f t="shared" si="24"/>
        <v>0</v>
      </c>
      <c r="C29" s="269">
        <f>IF(TAB4.2!K$22="V",0,TAB4.2!K$22)</f>
        <v>0</v>
      </c>
      <c r="D29" s="270">
        <f>D27</f>
        <v>0</v>
      </c>
      <c r="E29" s="270">
        <f t="shared" ref="E29:E32" si="32">C29*D29</f>
        <v>0</v>
      </c>
      <c r="F29" s="269">
        <f>IF(TAB4.2!L$22="V",0,TAB4.2!L$22)</f>
        <v>0</v>
      </c>
      <c r="G29" s="270">
        <f>G27</f>
        <v>0</v>
      </c>
      <c r="H29" s="270">
        <f t="shared" ref="H29:H32" si="33">F29*G29</f>
        <v>0</v>
      </c>
      <c r="I29" s="269">
        <f>IF(TAB4.2!M$22="V",0,TAB4.2!M$22)</f>
        <v>0</v>
      </c>
      <c r="J29" s="270">
        <f>J27</f>
        <v>0</v>
      </c>
      <c r="K29" s="270">
        <f t="shared" ref="K29:K32" si="34">I29*J29</f>
        <v>0</v>
      </c>
      <c r="L29" s="269">
        <f>IF(TAB4.2!N$22="V",0,TAB4.2!N$22)</f>
        <v>0</v>
      </c>
      <c r="M29" s="270">
        <f>M27</f>
        <v>0</v>
      </c>
      <c r="N29" s="270">
        <f t="shared" ref="N29:N32" si="35">L29*M29</f>
        <v>0</v>
      </c>
      <c r="O29" s="269">
        <f>IF(TAB4.2!O$22="V",0,TAB4.2!O$22)</f>
        <v>0</v>
      </c>
      <c r="P29" s="270">
        <f>P27</f>
        <v>0</v>
      </c>
      <c r="Q29" s="270">
        <f t="shared" ref="Q29:Q32" si="36">O29*P29</f>
        <v>0</v>
      </c>
      <c r="R29" s="269">
        <f>IF(TAB4.2!P$22="V",0,TAB4.2!P$22)</f>
        <v>0</v>
      </c>
      <c r="S29" s="270">
        <f>S27</f>
        <v>0</v>
      </c>
      <c r="T29" s="270">
        <f t="shared" ref="T29:T32" si="37">R29*S29</f>
        <v>0</v>
      </c>
      <c r="U29" s="269">
        <f>IF(TAB4.2!Q$22="V",0,TAB4.2!Q$22)</f>
        <v>0</v>
      </c>
      <c r="V29" s="270">
        <f>V27</f>
        <v>0</v>
      </c>
      <c r="W29" s="270">
        <f t="shared" ref="W29:W32" si="38">U29*V29</f>
        <v>0</v>
      </c>
    </row>
    <row r="30" spans="1:23" x14ac:dyDescent="0.3">
      <c r="A30" s="217" t="s">
        <v>6</v>
      </c>
      <c r="B30" s="270">
        <f t="shared" si="24"/>
        <v>0</v>
      </c>
      <c r="C30" s="269">
        <f>IF(TAB4.2!K$23="V",0,TAB4.2!K$23)</f>
        <v>0</v>
      </c>
      <c r="D30" s="270">
        <f>D29</f>
        <v>0</v>
      </c>
      <c r="E30" s="270">
        <f t="shared" si="32"/>
        <v>0</v>
      </c>
      <c r="F30" s="269">
        <f>IF(TAB4.2!L$23="V",0,TAB4.2!L$23)</f>
        <v>0</v>
      </c>
      <c r="G30" s="270">
        <f>G29</f>
        <v>0</v>
      </c>
      <c r="H30" s="270">
        <f t="shared" si="33"/>
        <v>0</v>
      </c>
      <c r="I30" s="269">
        <f>IF(TAB4.2!M$23="V",0,TAB4.2!M$23)</f>
        <v>0</v>
      </c>
      <c r="J30" s="270">
        <f>J29</f>
        <v>0</v>
      </c>
      <c r="K30" s="270">
        <f t="shared" si="34"/>
        <v>0</v>
      </c>
      <c r="L30" s="269">
        <f>IF(TAB4.2!N$23="V",0,TAB4.2!N$23)</f>
        <v>0</v>
      </c>
      <c r="M30" s="270">
        <f>M29</f>
        <v>0</v>
      </c>
      <c r="N30" s="270">
        <f t="shared" si="35"/>
        <v>0</v>
      </c>
      <c r="O30" s="269">
        <f>IF(TAB4.2!O$23="V",0,TAB4.2!O$23)</f>
        <v>0</v>
      </c>
      <c r="P30" s="270">
        <f>P29</f>
        <v>0</v>
      </c>
      <c r="Q30" s="270">
        <f t="shared" si="36"/>
        <v>0</v>
      </c>
      <c r="R30" s="269">
        <f>IF(TAB4.2!P$23="V",0,TAB4.2!P$23)</f>
        <v>0</v>
      </c>
      <c r="S30" s="270">
        <f>S29</f>
        <v>0</v>
      </c>
      <c r="T30" s="270">
        <f t="shared" si="37"/>
        <v>0</v>
      </c>
      <c r="U30" s="269">
        <f>IF(TAB4.2!Q$23="V",0,TAB4.2!Q$23)</f>
        <v>0</v>
      </c>
      <c r="V30" s="270">
        <f>V29</f>
        <v>0</v>
      </c>
      <c r="W30" s="270">
        <f t="shared" si="38"/>
        <v>0</v>
      </c>
    </row>
    <row r="31" spans="1:23" x14ac:dyDescent="0.3">
      <c r="A31" s="217" t="s">
        <v>15</v>
      </c>
      <c r="B31" s="270">
        <f t="shared" si="24"/>
        <v>0</v>
      </c>
      <c r="C31" s="269">
        <f>IF(TAB4.2!K$24="V",0,TAB4.2!K$24)</f>
        <v>0</v>
      </c>
      <c r="D31" s="270">
        <f t="shared" ref="D31:D32" si="39">D30</f>
        <v>0</v>
      </c>
      <c r="E31" s="270">
        <f t="shared" si="32"/>
        <v>0</v>
      </c>
      <c r="F31" s="269">
        <f>IF(TAB4.2!L$24="V",0,TAB4.2!L$24)</f>
        <v>0</v>
      </c>
      <c r="G31" s="270">
        <f t="shared" ref="G31:G32" si="40">G30</f>
        <v>0</v>
      </c>
      <c r="H31" s="270">
        <f t="shared" si="33"/>
        <v>0</v>
      </c>
      <c r="I31" s="269">
        <f>IF(TAB4.2!M$24="V",0,TAB4.2!M$24)</f>
        <v>0</v>
      </c>
      <c r="J31" s="270">
        <f t="shared" ref="J31:J32" si="41">J30</f>
        <v>0</v>
      </c>
      <c r="K31" s="270">
        <f t="shared" si="34"/>
        <v>0</v>
      </c>
      <c r="L31" s="269">
        <f>IF(TAB4.2!N$24="V",0,TAB4.2!N$24)</f>
        <v>0</v>
      </c>
      <c r="M31" s="270">
        <f t="shared" ref="M31:M32" si="42">M30</f>
        <v>0</v>
      </c>
      <c r="N31" s="270">
        <f t="shared" si="35"/>
        <v>0</v>
      </c>
      <c r="O31" s="269">
        <f>IF(TAB4.2!O$24="V",0,TAB4.2!O$24)</f>
        <v>0</v>
      </c>
      <c r="P31" s="270">
        <f t="shared" ref="P31:P32" si="43">P30</f>
        <v>0</v>
      </c>
      <c r="Q31" s="270">
        <f t="shared" si="36"/>
        <v>0</v>
      </c>
      <c r="R31" s="269">
        <f>IF(TAB4.2!P$24="V",0,TAB4.2!P$24)</f>
        <v>0</v>
      </c>
      <c r="S31" s="270">
        <f t="shared" ref="S31:S32" si="44">S30</f>
        <v>0</v>
      </c>
      <c r="T31" s="270">
        <f t="shared" si="37"/>
        <v>0</v>
      </c>
      <c r="U31" s="269">
        <f>IF(TAB4.2!Q$24="V",0,TAB4.2!Q$24)</f>
        <v>0</v>
      </c>
      <c r="V31" s="270">
        <f t="shared" ref="V31:V32" si="45">V30</f>
        <v>0</v>
      </c>
      <c r="W31" s="270">
        <f t="shared" si="38"/>
        <v>0</v>
      </c>
    </row>
    <row r="32" spans="1:23" x14ac:dyDescent="0.3">
      <c r="A32" s="215" t="s">
        <v>161</v>
      </c>
      <c r="B32" s="270">
        <f t="shared" si="24"/>
        <v>0</v>
      </c>
      <c r="C32" s="269">
        <f>IF(TAB4.2!K$26="V",0,TAB4.2!K$26)</f>
        <v>0</v>
      </c>
      <c r="D32" s="270">
        <f t="shared" si="39"/>
        <v>0</v>
      </c>
      <c r="E32" s="270">
        <f t="shared" si="32"/>
        <v>0</v>
      </c>
      <c r="F32" s="269">
        <f>IF(TAB4.2!L$26="V",0,TAB4.2!L$26)</f>
        <v>0</v>
      </c>
      <c r="G32" s="270">
        <f t="shared" si="40"/>
        <v>0</v>
      </c>
      <c r="H32" s="270">
        <f t="shared" si="33"/>
        <v>0</v>
      </c>
      <c r="I32" s="269">
        <f>IF(TAB4.2!M$26="V",0,TAB4.2!M$26)</f>
        <v>0</v>
      </c>
      <c r="J32" s="270">
        <f t="shared" si="41"/>
        <v>0</v>
      </c>
      <c r="K32" s="270">
        <f t="shared" si="34"/>
        <v>0</v>
      </c>
      <c r="L32" s="269">
        <f>IF(TAB4.2!N$26="V",0,TAB4.2!N$26)</f>
        <v>0</v>
      </c>
      <c r="M32" s="270">
        <f t="shared" si="42"/>
        <v>0</v>
      </c>
      <c r="N32" s="270">
        <f t="shared" si="35"/>
        <v>0</v>
      </c>
      <c r="O32" s="269">
        <f>IF(TAB4.2!O$26="V",0,TAB4.2!O$26)</f>
        <v>0</v>
      </c>
      <c r="P32" s="270">
        <f t="shared" si="43"/>
        <v>0</v>
      </c>
      <c r="Q32" s="270">
        <f t="shared" si="36"/>
        <v>0</v>
      </c>
      <c r="R32" s="269">
        <f>IF(TAB4.2!P$26="V",0,TAB4.2!P$26)</f>
        <v>0</v>
      </c>
      <c r="S32" s="270">
        <f t="shared" si="44"/>
        <v>0</v>
      </c>
      <c r="T32" s="270">
        <f t="shared" si="37"/>
        <v>0</v>
      </c>
      <c r="U32" s="269">
        <f>IF(TAB4.2!Q$26="V",0,TAB4.2!Q$26)</f>
        <v>0</v>
      </c>
      <c r="V32" s="270">
        <f t="shared" si="45"/>
        <v>0</v>
      </c>
      <c r="W32" s="270">
        <f t="shared" si="38"/>
        <v>0</v>
      </c>
    </row>
    <row r="33" spans="1:23" x14ac:dyDescent="0.3">
      <c r="A33" s="53" t="s">
        <v>7</v>
      </c>
      <c r="B33" s="271">
        <f t="shared" si="24"/>
        <v>0</v>
      </c>
      <c r="C33" s="11"/>
      <c r="D33" s="271"/>
      <c r="E33" s="271">
        <f>SUM(E23,E27:E28,E32)</f>
        <v>0</v>
      </c>
      <c r="F33" s="11"/>
      <c r="G33" s="271"/>
      <c r="H33" s="271">
        <f>SUM(H23,H27:H28,H32)</f>
        <v>0</v>
      </c>
      <c r="I33" s="11"/>
      <c r="J33" s="271"/>
      <c r="K33" s="271">
        <f>SUM(K23,K27:K28,K32)</f>
        <v>0</v>
      </c>
      <c r="L33" s="11"/>
      <c r="M33" s="271"/>
      <c r="N33" s="271">
        <f>SUM(N23,N27:N28,N32)</f>
        <v>0</v>
      </c>
      <c r="O33" s="11"/>
      <c r="P33" s="271"/>
      <c r="Q33" s="271">
        <f>SUM(Q23,Q27:Q28,Q32)</f>
        <v>0</v>
      </c>
      <c r="R33" s="11"/>
      <c r="S33" s="271"/>
      <c r="T33" s="271">
        <f>SUM(T23,T27:T28,T32)</f>
        <v>0</v>
      </c>
      <c r="U33" s="11"/>
      <c r="V33" s="271"/>
      <c r="W33" s="271">
        <f>SUM(W23,W27:W28,W32)</f>
        <v>0</v>
      </c>
    </row>
    <row r="35" spans="1:23" ht="21" x14ac:dyDescent="0.35">
      <c r="A35" s="334" t="s">
        <v>13</v>
      </c>
      <c r="B35" s="334"/>
      <c r="C35" s="334"/>
      <c r="D35" s="334"/>
      <c r="E35" s="334"/>
      <c r="F35" s="334"/>
      <c r="G35" s="334"/>
      <c r="H35" s="334"/>
      <c r="I35" s="334"/>
      <c r="J35" s="334"/>
      <c r="K35" s="334"/>
      <c r="L35" s="334"/>
      <c r="M35" s="334"/>
      <c r="N35" s="334"/>
      <c r="O35" s="334"/>
      <c r="P35" s="334"/>
      <c r="Q35" s="334"/>
      <c r="R35" s="334"/>
      <c r="S35" s="334"/>
      <c r="T35" s="334"/>
      <c r="U35" s="334"/>
      <c r="V35" s="334"/>
      <c r="W35" s="334"/>
    </row>
    <row r="36" spans="1:23" x14ac:dyDescent="0.3">
      <c r="A36" s="333" t="s">
        <v>0</v>
      </c>
      <c r="B36" s="7" t="s">
        <v>7</v>
      </c>
      <c r="C36" s="335" t="s">
        <v>50</v>
      </c>
      <c r="D36" s="335"/>
      <c r="E36" s="335"/>
      <c r="F36" s="335" t="s">
        <v>51</v>
      </c>
      <c r="G36" s="335"/>
      <c r="H36" s="335"/>
      <c r="I36" s="335" t="s">
        <v>52</v>
      </c>
      <c r="J36" s="335"/>
      <c r="K36" s="335"/>
      <c r="L36" s="335" t="s">
        <v>53</v>
      </c>
      <c r="M36" s="335"/>
      <c r="N36" s="335"/>
      <c r="O36" s="335" t="s">
        <v>54</v>
      </c>
      <c r="P36" s="335"/>
      <c r="Q36" s="335"/>
      <c r="R36" s="335" t="s">
        <v>55</v>
      </c>
      <c r="S36" s="335"/>
      <c r="T36" s="335"/>
      <c r="U36" s="335" t="s">
        <v>59</v>
      </c>
      <c r="V36" s="335"/>
      <c r="W36" s="335"/>
    </row>
    <row r="37" spans="1:23" x14ac:dyDescent="0.3">
      <c r="A37" s="333"/>
      <c r="B37" s="7" t="s">
        <v>3</v>
      </c>
      <c r="C37" s="7" t="str">
        <f>C22</f>
        <v>Tarif</v>
      </c>
      <c r="D37" s="7" t="str">
        <f t="shared" ref="D37:W37" si="46">D22</f>
        <v>Volume/Capacité</v>
      </c>
      <c r="E37" s="7" t="str">
        <f t="shared" si="46"/>
        <v>Produit</v>
      </c>
      <c r="F37" s="7" t="str">
        <f t="shared" si="46"/>
        <v>Tarif</v>
      </c>
      <c r="G37" s="7" t="str">
        <f t="shared" si="46"/>
        <v>Volume/Capacité</v>
      </c>
      <c r="H37" s="7" t="str">
        <f t="shared" si="46"/>
        <v>Produit</v>
      </c>
      <c r="I37" s="7" t="str">
        <f t="shared" si="46"/>
        <v>Tarif</v>
      </c>
      <c r="J37" s="7" t="str">
        <f t="shared" si="46"/>
        <v>Volume/Capacité</v>
      </c>
      <c r="K37" s="7" t="str">
        <f t="shared" si="46"/>
        <v>Produit</v>
      </c>
      <c r="L37" s="7" t="str">
        <f t="shared" si="46"/>
        <v>Tarif</v>
      </c>
      <c r="M37" s="7" t="str">
        <f t="shared" si="46"/>
        <v>Volume/Capacité</v>
      </c>
      <c r="N37" s="7" t="str">
        <f t="shared" si="46"/>
        <v>Produit</v>
      </c>
      <c r="O37" s="7" t="str">
        <f t="shared" si="46"/>
        <v>Tarif</v>
      </c>
      <c r="P37" s="7" t="str">
        <f t="shared" si="46"/>
        <v>Volume/Capacité</v>
      </c>
      <c r="Q37" s="7" t="str">
        <f t="shared" si="46"/>
        <v>Produit</v>
      </c>
      <c r="R37" s="7" t="str">
        <f t="shared" si="46"/>
        <v>Tarif</v>
      </c>
      <c r="S37" s="7" t="str">
        <f t="shared" si="46"/>
        <v>Volume/Capacité</v>
      </c>
      <c r="T37" s="7" t="str">
        <f t="shared" si="46"/>
        <v>Produit</v>
      </c>
      <c r="U37" s="7" t="str">
        <f t="shared" si="46"/>
        <v>Tarif</v>
      </c>
      <c r="V37" s="7" t="str">
        <f t="shared" si="46"/>
        <v>Volume/Capacité</v>
      </c>
      <c r="W37" s="7" t="str">
        <f t="shared" si="46"/>
        <v>Produit</v>
      </c>
    </row>
    <row r="38" spans="1:23" x14ac:dyDescent="0.3">
      <c r="A38" s="215" t="s">
        <v>5</v>
      </c>
      <c r="B38" s="270">
        <f>SUM(E38,H38,K38,N38,Q38,T38,W38)</f>
        <v>0</v>
      </c>
      <c r="C38" s="216"/>
      <c r="D38" s="216"/>
      <c r="E38" s="270">
        <f>SUM(E39:E41)</f>
        <v>0</v>
      </c>
      <c r="F38" s="216"/>
      <c r="G38" s="216"/>
      <c r="H38" s="270">
        <f>SUM(H39:H41)</f>
        <v>0</v>
      </c>
      <c r="I38" s="216"/>
      <c r="J38" s="216"/>
      <c r="K38" s="270">
        <f>SUM(K39:K41)</f>
        <v>0</v>
      </c>
      <c r="L38" s="216"/>
      <c r="M38" s="216"/>
      <c r="N38" s="270">
        <f>SUM(N39:N41)</f>
        <v>0</v>
      </c>
      <c r="O38" s="216"/>
      <c r="P38" s="216"/>
      <c r="Q38" s="270">
        <f>SUM(Q39:Q41)</f>
        <v>0</v>
      </c>
      <c r="R38" s="216"/>
      <c r="S38" s="270"/>
      <c r="T38" s="270">
        <f>SUM(T39:T41)</f>
        <v>0</v>
      </c>
      <c r="U38" s="216"/>
      <c r="V38" s="216"/>
      <c r="W38" s="270">
        <f>SUM(W39:W41)</f>
        <v>0</v>
      </c>
    </row>
    <row r="39" spans="1:23" x14ac:dyDescent="0.3">
      <c r="A39" s="217" t="s">
        <v>138</v>
      </c>
      <c r="B39" s="270">
        <f t="shared" ref="B39:B48" si="47">SUM(E39,H39,K39,N39,Q39,T39,W39)</f>
        <v>0</v>
      </c>
      <c r="C39" s="218"/>
      <c r="D39" s="218"/>
      <c r="E39" s="218"/>
      <c r="F39" s="218"/>
      <c r="G39" s="218"/>
      <c r="H39" s="218"/>
      <c r="I39" s="218"/>
      <c r="J39" s="218"/>
      <c r="K39" s="272"/>
      <c r="L39" s="218"/>
      <c r="M39" s="218"/>
      <c r="N39" s="218"/>
      <c r="O39" s="269">
        <f>IF(TAB4.3!O$15="V",0,TAB4.3!O$15)</f>
        <v>0</v>
      </c>
      <c r="P39" s="270">
        <f>'TAB3'!$J$40</f>
        <v>0</v>
      </c>
      <c r="Q39" s="270">
        <f>O39*P39</f>
        <v>0</v>
      </c>
      <c r="R39" s="269">
        <f>IF(TAB4.3!P$15="V",0,TAB4.3!P$15)</f>
        <v>0</v>
      </c>
      <c r="S39" s="270">
        <f>'TAB3'!$J$41</f>
        <v>0</v>
      </c>
      <c r="T39" s="270">
        <f>R39*S39</f>
        <v>0</v>
      </c>
      <c r="U39" s="218"/>
      <c r="V39" s="218"/>
      <c r="W39" s="218"/>
    </row>
    <row r="40" spans="1:23" x14ac:dyDescent="0.3">
      <c r="A40" s="217" t="s">
        <v>162</v>
      </c>
      <c r="B40" s="270">
        <f t="shared" si="47"/>
        <v>0</v>
      </c>
      <c r="C40" s="270">
        <f>IF(TAB4.3!K$16="V",0,TAB4.3!K$16)</f>
        <v>0</v>
      </c>
      <c r="D40" s="270">
        <f>'TAB3'!$J$8</f>
        <v>0</v>
      </c>
      <c r="E40" s="270">
        <f t="shared" ref="E40:E42" si="48">C40*D40</f>
        <v>0</v>
      </c>
      <c r="F40" s="270">
        <f>IF(TAB4.3!L$16="V",0,TAB4.3!L$16)</f>
        <v>0</v>
      </c>
      <c r="G40" s="270">
        <f>'TAB3'!$J$9</f>
        <v>0</v>
      </c>
      <c r="H40" s="270">
        <f t="shared" ref="H40:H42" si="49">F40*G40</f>
        <v>0</v>
      </c>
      <c r="I40" s="270">
        <f>IF(TAB4.3!M$16="V",0,TAB4.3!M$16)</f>
        <v>0</v>
      </c>
      <c r="J40" s="270">
        <f>'TAB3'!$J$10</f>
        <v>0</v>
      </c>
      <c r="K40" s="270">
        <f t="shared" ref="K40:K42" si="50">I40*J40</f>
        <v>0</v>
      </c>
      <c r="L40" s="270">
        <f>IF(TAB4.3!N$16="V",0,TAB4.3!N$16)</f>
        <v>0</v>
      </c>
      <c r="M40" s="270">
        <f>'TAB3'!$J$12</f>
        <v>0</v>
      </c>
      <c r="N40" s="270">
        <f t="shared" ref="N40:N42" si="51">L40*M40</f>
        <v>0</v>
      </c>
      <c r="O40" s="270">
        <f>IF(TAB4.3!O$16="V",0,TAB4.3!O$16)</f>
        <v>0</v>
      </c>
      <c r="P40" s="270">
        <f>'TAB3'!$J$13</f>
        <v>0</v>
      </c>
      <c r="Q40" s="270">
        <f t="shared" ref="Q40:Q42" si="52">O40*P40</f>
        <v>0</v>
      </c>
      <c r="R40" s="270">
        <f>IF(TAB4.3!P$16="V",0,TAB4.3!P$16)</f>
        <v>0</v>
      </c>
      <c r="S40" s="270">
        <f>'TAB3'!$J$15</f>
        <v>0</v>
      </c>
      <c r="T40" s="270">
        <f t="shared" ref="T40:T42" si="53">R40*S40</f>
        <v>0</v>
      </c>
      <c r="U40" s="270">
        <f>IF(TAB4.3!Q$16="V",0,TAB4.3!Q$16)</f>
        <v>0</v>
      </c>
      <c r="V40" s="270">
        <f>'TAB3'!$J$17</f>
        <v>0</v>
      </c>
      <c r="W40" s="270">
        <f t="shared" ref="W40:W42" si="54">U40*V40</f>
        <v>0</v>
      </c>
    </row>
    <row r="41" spans="1:23" x14ac:dyDescent="0.3">
      <c r="A41" s="217" t="s">
        <v>143</v>
      </c>
      <c r="B41" s="270">
        <f t="shared" si="47"/>
        <v>0</v>
      </c>
      <c r="C41" s="269">
        <f>IF(TAB4.3!K$17="V",0,TAB4.3!K$17)</f>
        <v>0</v>
      </c>
      <c r="D41" s="270">
        <f>'TAB3'!$J$24</f>
        <v>0</v>
      </c>
      <c r="E41" s="270">
        <f t="shared" si="48"/>
        <v>0</v>
      </c>
      <c r="F41" s="269">
        <f>IF(TAB4.3!L$17="V",0,TAB4.3!L$17)</f>
        <v>0</v>
      </c>
      <c r="G41" s="270">
        <f>'TAB3'!$J$25</f>
        <v>0</v>
      </c>
      <c r="H41" s="270">
        <f t="shared" si="49"/>
        <v>0</v>
      </c>
      <c r="I41" s="269">
        <f>IF(TAB4.3!M$17="V",0,TAB4.3!M$17)</f>
        <v>0</v>
      </c>
      <c r="J41" s="270">
        <f>'TAB3'!$J$26</f>
        <v>0</v>
      </c>
      <c r="K41" s="270">
        <f t="shared" si="50"/>
        <v>0</v>
      </c>
      <c r="L41" s="269">
        <f>IF(TAB4.3!N$17="V",0,TAB4.3!N$17)</f>
        <v>0</v>
      </c>
      <c r="M41" s="270">
        <f>'TAB3'!$J$28</f>
        <v>0</v>
      </c>
      <c r="N41" s="270">
        <f t="shared" si="51"/>
        <v>0</v>
      </c>
      <c r="O41" s="269">
        <f>IF(TAB4.3!O$17="V",0,TAB4.3!O$17)</f>
        <v>0</v>
      </c>
      <c r="P41" s="270">
        <f>'TAB3'!$J$29</f>
        <v>0</v>
      </c>
      <c r="Q41" s="270">
        <f t="shared" si="52"/>
        <v>0</v>
      </c>
      <c r="R41" s="269">
        <f>IF(TAB4.3!P$17="V",0,TAB4.3!P$17)</f>
        <v>0</v>
      </c>
      <c r="S41" s="270">
        <f>'TAB3'!$J$31</f>
        <v>0</v>
      </c>
      <c r="T41" s="270">
        <f t="shared" si="53"/>
        <v>0</v>
      </c>
      <c r="U41" s="269">
        <f>IF(TAB4.3!Q$17="V",0,TAB4.3!Q$17)</f>
        <v>0</v>
      </c>
      <c r="V41" s="270">
        <f>'TAB3'!$J$33</f>
        <v>0</v>
      </c>
      <c r="W41" s="270">
        <f t="shared" si="54"/>
        <v>0</v>
      </c>
    </row>
    <row r="42" spans="1:23" x14ac:dyDescent="0.3">
      <c r="A42" s="215" t="s">
        <v>160</v>
      </c>
      <c r="B42" s="270">
        <f t="shared" si="47"/>
        <v>0</v>
      </c>
      <c r="C42" s="269">
        <f>IF(TAB4.3!K$19="V",0,TAB4.3!K$19)</f>
        <v>0</v>
      </c>
      <c r="D42" s="270">
        <f>D41</f>
        <v>0</v>
      </c>
      <c r="E42" s="270">
        <f t="shared" si="48"/>
        <v>0</v>
      </c>
      <c r="F42" s="269">
        <f>IF(TAB4.3!L$19="V",0,TAB4.3!L$19)</f>
        <v>0</v>
      </c>
      <c r="G42" s="270">
        <f>G41</f>
        <v>0</v>
      </c>
      <c r="H42" s="270">
        <f t="shared" si="49"/>
        <v>0</v>
      </c>
      <c r="I42" s="269">
        <f>IF(TAB4.3!M$19="V",0,TAB4.3!M$19)</f>
        <v>0</v>
      </c>
      <c r="J42" s="270">
        <f>J41</f>
        <v>0</v>
      </c>
      <c r="K42" s="270">
        <f t="shared" si="50"/>
        <v>0</v>
      </c>
      <c r="L42" s="269">
        <f>IF(TAB4.3!N$19="V",0,TAB4.3!N$19)</f>
        <v>0</v>
      </c>
      <c r="M42" s="270">
        <f>M41</f>
        <v>0</v>
      </c>
      <c r="N42" s="270">
        <f t="shared" si="51"/>
        <v>0</v>
      </c>
      <c r="O42" s="269">
        <f>IF(TAB4.3!O$19="V",0,TAB4.3!O$19)</f>
        <v>0</v>
      </c>
      <c r="P42" s="270">
        <f>P41</f>
        <v>0</v>
      </c>
      <c r="Q42" s="270">
        <f t="shared" si="52"/>
        <v>0</v>
      </c>
      <c r="R42" s="269">
        <f>IF(TAB4.3!P$19="V",0,TAB4.3!P$19)</f>
        <v>0</v>
      </c>
      <c r="S42" s="270">
        <f>S41</f>
        <v>0</v>
      </c>
      <c r="T42" s="270">
        <f t="shared" si="53"/>
        <v>0</v>
      </c>
      <c r="U42" s="269">
        <f>IF(TAB4.3!Q$19="V",0,TAB4.3!Q$19)</f>
        <v>0</v>
      </c>
      <c r="V42" s="270">
        <f>V41</f>
        <v>0</v>
      </c>
      <c r="W42" s="270">
        <f t="shared" si="54"/>
        <v>0</v>
      </c>
    </row>
    <row r="43" spans="1:23" x14ac:dyDescent="0.3">
      <c r="A43" s="215" t="s">
        <v>74</v>
      </c>
      <c r="B43" s="270">
        <f t="shared" si="47"/>
        <v>0</v>
      </c>
      <c r="C43" s="269"/>
      <c r="D43" s="270"/>
      <c r="E43" s="270">
        <f>SUM(E44:E46)</f>
        <v>0</v>
      </c>
      <c r="F43" s="269"/>
      <c r="G43" s="270"/>
      <c r="H43" s="270">
        <f>SUM(H44:H46)</f>
        <v>0</v>
      </c>
      <c r="I43" s="269"/>
      <c r="J43" s="270"/>
      <c r="K43" s="270">
        <f>SUM(K44:K46)</f>
        <v>0</v>
      </c>
      <c r="L43" s="269"/>
      <c r="M43" s="270"/>
      <c r="N43" s="270">
        <f>SUM(N44:N46)</f>
        <v>0</v>
      </c>
      <c r="O43" s="269"/>
      <c r="P43" s="270"/>
      <c r="Q43" s="270">
        <f>SUM(Q44:Q46)</f>
        <v>0</v>
      </c>
      <c r="R43" s="269"/>
      <c r="S43" s="270"/>
      <c r="T43" s="270">
        <f>SUM(T44:T46)</f>
        <v>0</v>
      </c>
      <c r="U43" s="269"/>
      <c r="V43" s="270"/>
      <c r="W43" s="270">
        <f>SUM(W44:W46)</f>
        <v>0</v>
      </c>
    </row>
    <row r="44" spans="1:23" x14ac:dyDescent="0.3">
      <c r="A44" s="217" t="s">
        <v>2</v>
      </c>
      <c r="B44" s="270">
        <f t="shared" si="47"/>
        <v>0</v>
      </c>
      <c r="C44" s="269">
        <f>IF(TAB4.3!K$22="V",0,TAB4.3!K$22)</f>
        <v>0</v>
      </c>
      <c r="D44" s="270">
        <f>D42</f>
        <v>0</v>
      </c>
      <c r="E44" s="270">
        <f t="shared" ref="E44:E47" si="55">C44*D44</f>
        <v>0</v>
      </c>
      <c r="F44" s="269">
        <f>IF(TAB4.3!L$22="V",0,TAB4.3!L$22)</f>
        <v>0</v>
      </c>
      <c r="G44" s="270">
        <f>G42</f>
        <v>0</v>
      </c>
      <c r="H44" s="270">
        <f t="shared" ref="H44:H47" si="56">F44*G44</f>
        <v>0</v>
      </c>
      <c r="I44" s="269">
        <f>IF(TAB4.3!M$22="V",0,TAB4.3!M$22)</f>
        <v>0</v>
      </c>
      <c r="J44" s="270">
        <f>J42</f>
        <v>0</v>
      </c>
      <c r="K44" s="270">
        <f t="shared" ref="K44:K47" si="57">I44*J44</f>
        <v>0</v>
      </c>
      <c r="L44" s="269">
        <f>IF(TAB4.3!N$22="V",0,TAB4.3!N$22)</f>
        <v>0</v>
      </c>
      <c r="M44" s="270">
        <f>M42</f>
        <v>0</v>
      </c>
      <c r="N44" s="270">
        <f t="shared" ref="N44:N47" si="58">L44*M44</f>
        <v>0</v>
      </c>
      <c r="O44" s="269">
        <f>IF(TAB4.3!O$22="V",0,TAB4.3!O$22)</f>
        <v>0</v>
      </c>
      <c r="P44" s="270">
        <f>P42</f>
        <v>0</v>
      </c>
      <c r="Q44" s="270">
        <f t="shared" ref="Q44:Q47" si="59">O44*P44</f>
        <v>0</v>
      </c>
      <c r="R44" s="269">
        <f>IF(TAB4.3!P$22="V",0,TAB4.3!P$22)</f>
        <v>0</v>
      </c>
      <c r="S44" s="270">
        <f>S42</f>
        <v>0</v>
      </c>
      <c r="T44" s="270">
        <f t="shared" ref="T44:T47" si="60">R44*S44</f>
        <v>0</v>
      </c>
      <c r="U44" s="269">
        <f>IF(TAB4.3!Q$22="V",0,TAB4.3!Q$22)</f>
        <v>0</v>
      </c>
      <c r="V44" s="270">
        <f>V42</f>
        <v>0</v>
      </c>
      <c r="W44" s="270">
        <f t="shared" ref="W44:W47" si="61">U44*V44</f>
        <v>0</v>
      </c>
    </row>
    <row r="45" spans="1:23" x14ac:dyDescent="0.3">
      <c r="A45" s="217" t="s">
        <v>6</v>
      </c>
      <c r="B45" s="270">
        <f t="shared" si="47"/>
        <v>0</v>
      </c>
      <c r="C45" s="269">
        <f>IF(TAB4.3!K$23="V",0,TAB4.3!K$23)</f>
        <v>0</v>
      </c>
      <c r="D45" s="270">
        <f>D44</f>
        <v>0</v>
      </c>
      <c r="E45" s="270">
        <f t="shared" si="55"/>
        <v>0</v>
      </c>
      <c r="F45" s="269">
        <f>IF(TAB4.3!L$23="V",0,TAB4.3!L$23)</f>
        <v>0</v>
      </c>
      <c r="G45" s="270">
        <f>G44</f>
        <v>0</v>
      </c>
      <c r="H45" s="270">
        <f t="shared" si="56"/>
        <v>0</v>
      </c>
      <c r="I45" s="269">
        <f>IF(TAB4.3!M$23="V",0,TAB4.3!M$23)</f>
        <v>0</v>
      </c>
      <c r="J45" s="270">
        <f>J44</f>
        <v>0</v>
      </c>
      <c r="K45" s="270">
        <f t="shared" si="57"/>
        <v>0</v>
      </c>
      <c r="L45" s="269">
        <f>IF(TAB4.3!N$23="V",0,TAB4.3!N$23)</f>
        <v>0</v>
      </c>
      <c r="M45" s="270">
        <f>M44</f>
        <v>0</v>
      </c>
      <c r="N45" s="270">
        <f t="shared" si="58"/>
        <v>0</v>
      </c>
      <c r="O45" s="269">
        <f>IF(TAB4.3!O$23="V",0,TAB4.3!O$23)</f>
        <v>0</v>
      </c>
      <c r="P45" s="270">
        <f>P44</f>
        <v>0</v>
      </c>
      <c r="Q45" s="270">
        <f t="shared" si="59"/>
        <v>0</v>
      </c>
      <c r="R45" s="269">
        <f>IF(TAB4.3!P$23="V",0,TAB4.3!P$23)</f>
        <v>0</v>
      </c>
      <c r="S45" s="270">
        <f>S44</f>
        <v>0</v>
      </c>
      <c r="T45" s="270">
        <f t="shared" si="60"/>
        <v>0</v>
      </c>
      <c r="U45" s="269">
        <f>IF(TAB4.3!Q$23="V",0,TAB4.3!Q$23)</f>
        <v>0</v>
      </c>
      <c r="V45" s="270">
        <f>V44</f>
        <v>0</v>
      </c>
      <c r="W45" s="270">
        <f t="shared" si="61"/>
        <v>0</v>
      </c>
    </row>
    <row r="46" spans="1:23" x14ac:dyDescent="0.3">
      <c r="A46" s="217" t="s">
        <v>15</v>
      </c>
      <c r="B46" s="270">
        <f t="shared" si="47"/>
        <v>0</v>
      </c>
      <c r="C46" s="269">
        <f>IF(TAB4.3!K$24="V",0,TAB4.3!K$24)</f>
        <v>0</v>
      </c>
      <c r="D46" s="270">
        <f t="shared" ref="D46:D47" si="62">D45</f>
        <v>0</v>
      </c>
      <c r="E46" s="270">
        <f t="shared" si="55"/>
        <v>0</v>
      </c>
      <c r="F46" s="269">
        <f>IF(TAB4.3!L$24="V",0,TAB4.3!L$24)</f>
        <v>0</v>
      </c>
      <c r="G46" s="270">
        <f t="shared" ref="G46:G47" si="63">G45</f>
        <v>0</v>
      </c>
      <c r="H46" s="270">
        <f t="shared" si="56"/>
        <v>0</v>
      </c>
      <c r="I46" s="269">
        <f>IF(TAB4.3!M$24="V",0,TAB4.3!M$24)</f>
        <v>0</v>
      </c>
      <c r="J46" s="270">
        <f t="shared" ref="J46:J47" si="64">J45</f>
        <v>0</v>
      </c>
      <c r="K46" s="270">
        <f t="shared" si="57"/>
        <v>0</v>
      </c>
      <c r="L46" s="269">
        <f>IF(TAB4.3!N$24="V",0,TAB4.3!N$24)</f>
        <v>0</v>
      </c>
      <c r="M46" s="270">
        <f t="shared" ref="M46:M47" si="65">M45</f>
        <v>0</v>
      </c>
      <c r="N46" s="270">
        <f t="shared" si="58"/>
        <v>0</v>
      </c>
      <c r="O46" s="269">
        <f>IF(TAB4.3!O$24="V",0,TAB4.3!O$24)</f>
        <v>0</v>
      </c>
      <c r="P46" s="270">
        <f t="shared" ref="P46:P47" si="66">P45</f>
        <v>0</v>
      </c>
      <c r="Q46" s="270">
        <f t="shared" si="59"/>
        <v>0</v>
      </c>
      <c r="R46" s="269">
        <f>IF(TAB4.3!P$24="V",0,TAB4.3!P$24)</f>
        <v>0</v>
      </c>
      <c r="S46" s="270">
        <f t="shared" ref="S46:S47" si="67">S45</f>
        <v>0</v>
      </c>
      <c r="T46" s="270">
        <f t="shared" si="60"/>
        <v>0</v>
      </c>
      <c r="U46" s="269">
        <f>IF(TAB4.3!Q$24="V",0,TAB4.3!Q$24)</f>
        <v>0</v>
      </c>
      <c r="V46" s="270">
        <f t="shared" ref="V46:V47" si="68">V45</f>
        <v>0</v>
      </c>
      <c r="W46" s="270">
        <f t="shared" si="61"/>
        <v>0</v>
      </c>
    </row>
    <row r="47" spans="1:23" x14ac:dyDescent="0.3">
      <c r="A47" s="215" t="s">
        <v>161</v>
      </c>
      <c r="B47" s="270">
        <f t="shared" si="47"/>
        <v>0</v>
      </c>
      <c r="C47" s="269">
        <f>IF(TAB4.3!K$26="V",0,TAB4.3!K$26)</f>
        <v>0</v>
      </c>
      <c r="D47" s="270">
        <f t="shared" si="62"/>
        <v>0</v>
      </c>
      <c r="E47" s="270">
        <f t="shared" si="55"/>
        <v>0</v>
      </c>
      <c r="F47" s="269">
        <f>IF(TAB4.3!L$26="V",0,TAB4.3!L$26)</f>
        <v>0</v>
      </c>
      <c r="G47" s="270">
        <f t="shared" si="63"/>
        <v>0</v>
      </c>
      <c r="H47" s="270">
        <f t="shared" si="56"/>
        <v>0</v>
      </c>
      <c r="I47" s="269">
        <f>IF(TAB4.3!M$26="V",0,TAB4.3!M$26)</f>
        <v>0</v>
      </c>
      <c r="J47" s="270">
        <f t="shared" si="64"/>
        <v>0</v>
      </c>
      <c r="K47" s="270">
        <f t="shared" si="57"/>
        <v>0</v>
      </c>
      <c r="L47" s="269">
        <f>IF(TAB4.3!N$26="V",0,TAB4.3!N$26)</f>
        <v>0</v>
      </c>
      <c r="M47" s="270">
        <f t="shared" si="65"/>
        <v>0</v>
      </c>
      <c r="N47" s="270">
        <f t="shared" si="58"/>
        <v>0</v>
      </c>
      <c r="O47" s="269">
        <f>IF(TAB4.3!O$26="V",0,TAB4.3!O$26)</f>
        <v>0</v>
      </c>
      <c r="P47" s="270">
        <f t="shared" si="66"/>
        <v>0</v>
      </c>
      <c r="Q47" s="270">
        <f t="shared" si="59"/>
        <v>0</v>
      </c>
      <c r="R47" s="269">
        <f>IF(TAB4.3!P$26="V",0,TAB4.3!P$26)</f>
        <v>0</v>
      </c>
      <c r="S47" s="270">
        <f t="shared" si="67"/>
        <v>0</v>
      </c>
      <c r="T47" s="270">
        <f t="shared" si="60"/>
        <v>0</v>
      </c>
      <c r="U47" s="269">
        <f>IF(TAB4.3!Q$26="V",0,TAB4.3!Q$26)</f>
        <v>0</v>
      </c>
      <c r="V47" s="270">
        <f t="shared" si="68"/>
        <v>0</v>
      </c>
      <c r="W47" s="270">
        <f t="shared" si="61"/>
        <v>0</v>
      </c>
    </row>
    <row r="48" spans="1:23" x14ac:dyDescent="0.3">
      <c r="A48" s="53" t="s">
        <v>7</v>
      </c>
      <c r="B48" s="271">
        <f t="shared" si="47"/>
        <v>0</v>
      </c>
      <c r="C48" s="11"/>
      <c r="D48" s="271"/>
      <c r="E48" s="271">
        <f>SUM(E38,E42:E43,E47)</f>
        <v>0</v>
      </c>
      <c r="F48" s="11"/>
      <c r="G48" s="271"/>
      <c r="H48" s="271">
        <f>SUM(H38,H42:H43,H47)</f>
        <v>0</v>
      </c>
      <c r="I48" s="11"/>
      <c r="J48" s="271"/>
      <c r="K48" s="271">
        <f>SUM(K38,K42:K43,K47)</f>
        <v>0</v>
      </c>
      <c r="L48" s="11"/>
      <c r="M48" s="271"/>
      <c r="N48" s="271">
        <f>SUM(N38,N42:N43,N47)</f>
        <v>0</v>
      </c>
      <c r="O48" s="11"/>
      <c r="P48" s="271"/>
      <c r="Q48" s="271">
        <f>SUM(Q38,Q42:Q43,Q47)</f>
        <v>0</v>
      </c>
      <c r="R48" s="11"/>
      <c r="S48" s="271"/>
      <c r="T48" s="271">
        <f>SUM(T38,T42:T43,T47)</f>
        <v>0</v>
      </c>
      <c r="U48" s="11"/>
      <c r="V48" s="271"/>
      <c r="W48" s="271">
        <f>SUM(W38,W42:W43,W47)</f>
        <v>0</v>
      </c>
    </row>
    <row r="50" spans="1:23" ht="21" x14ac:dyDescent="0.35">
      <c r="A50" s="334" t="s">
        <v>12</v>
      </c>
      <c r="B50" s="334"/>
      <c r="C50" s="334"/>
      <c r="D50" s="334"/>
      <c r="E50" s="334"/>
      <c r="F50" s="334"/>
      <c r="G50" s="334"/>
      <c r="H50" s="334"/>
      <c r="I50" s="334"/>
      <c r="J50" s="334"/>
      <c r="K50" s="334"/>
      <c r="L50" s="334"/>
      <c r="M50" s="334"/>
      <c r="N50" s="334"/>
      <c r="O50" s="334"/>
      <c r="P50" s="334"/>
      <c r="Q50" s="334"/>
      <c r="R50" s="334"/>
      <c r="S50" s="334"/>
      <c r="T50" s="334"/>
      <c r="U50" s="334"/>
      <c r="V50" s="334"/>
      <c r="W50" s="334"/>
    </row>
    <row r="51" spans="1:23" x14ac:dyDescent="0.3">
      <c r="A51" s="333" t="s">
        <v>0</v>
      </c>
      <c r="B51" s="7" t="s">
        <v>7</v>
      </c>
      <c r="C51" s="335" t="s">
        <v>50</v>
      </c>
      <c r="D51" s="335"/>
      <c r="E51" s="335"/>
      <c r="F51" s="335" t="s">
        <v>51</v>
      </c>
      <c r="G51" s="335"/>
      <c r="H51" s="335"/>
      <c r="I51" s="335" t="s">
        <v>52</v>
      </c>
      <c r="J51" s="335"/>
      <c r="K51" s="335"/>
      <c r="L51" s="335" t="s">
        <v>53</v>
      </c>
      <c r="M51" s="335"/>
      <c r="N51" s="335"/>
      <c r="O51" s="335" t="s">
        <v>54</v>
      </c>
      <c r="P51" s="335"/>
      <c r="Q51" s="335"/>
      <c r="R51" s="335" t="s">
        <v>55</v>
      </c>
      <c r="S51" s="335"/>
      <c r="T51" s="335"/>
      <c r="U51" s="335" t="s">
        <v>59</v>
      </c>
      <c r="V51" s="335"/>
      <c r="W51" s="335"/>
    </row>
    <row r="52" spans="1:23" x14ac:dyDescent="0.3">
      <c r="A52" s="333"/>
      <c r="B52" s="7" t="s">
        <v>3</v>
      </c>
      <c r="C52" s="7" t="str">
        <f>C37</f>
        <v>Tarif</v>
      </c>
      <c r="D52" s="7" t="str">
        <f t="shared" ref="D52:W52" si="69">D37</f>
        <v>Volume/Capacité</v>
      </c>
      <c r="E52" s="7" t="str">
        <f t="shared" si="69"/>
        <v>Produit</v>
      </c>
      <c r="F52" s="7" t="str">
        <f t="shared" si="69"/>
        <v>Tarif</v>
      </c>
      <c r="G52" s="7" t="str">
        <f t="shared" si="69"/>
        <v>Volume/Capacité</v>
      </c>
      <c r="H52" s="7" t="str">
        <f t="shared" si="69"/>
        <v>Produit</v>
      </c>
      <c r="I52" s="7" t="str">
        <f t="shared" si="69"/>
        <v>Tarif</v>
      </c>
      <c r="J52" s="7" t="str">
        <f t="shared" si="69"/>
        <v>Volume/Capacité</v>
      </c>
      <c r="K52" s="7" t="str">
        <f t="shared" si="69"/>
        <v>Produit</v>
      </c>
      <c r="L52" s="7" t="str">
        <f t="shared" si="69"/>
        <v>Tarif</v>
      </c>
      <c r="M52" s="7" t="str">
        <f t="shared" si="69"/>
        <v>Volume/Capacité</v>
      </c>
      <c r="N52" s="7" t="str">
        <f t="shared" si="69"/>
        <v>Produit</v>
      </c>
      <c r="O52" s="7" t="str">
        <f t="shared" si="69"/>
        <v>Tarif</v>
      </c>
      <c r="P52" s="7" t="str">
        <f t="shared" si="69"/>
        <v>Volume/Capacité</v>
      </c>
      <c r="Q52" s="7" t="str">
        <f t="shared" si="69"/>
        <v>Produit</v>
      </c>
      <c r="R52" s="7" t="str">
        <f t="shared" si="69"/>
        <v>Tarif</v>
      </c>
      <c r="S52" s="7" t="str">
        <f t="shared" si="69"/>
        <v>Volume/Capacité</v>
      </c>
      <c r="T52" s="7" t="str">
        <f t="shared" si="69"/>
        <v>Produit</v>
      </c>
      <c r="U52" s="7" t="str">
        <f t="shared" si="69"/>
        <v>Tarif</v>
      </c>
      <c r="V52" s="7" t="str">
        <f t="shared" si="69"/>
        <v>Volume/Capacité</v>
      </c>
      <c r="W52" s="7" t="str">
        <f t="shared" si="69"/>
        <v>Produit</v>
      </c>
    </row>
    <row r="53" spans="1:23" x14ac:dyDescent="0.3">
      <c r="A53" s="215" t="s">
        <v>5</v>
      </c>
      <c r="B53" s="270">
        <f>SUM(E53,H53,K53,N53,Q53,T53,W53)</f>
        <v>0</v>
      </c>
      <c r="C53" s="216"/>
      <c r="D53" s="216"/>
      <c r="E53" s="270">
        <f>SUM(E54:E56)</f>
        <v>0</v>
      </c>
      <c r="F53" s="216"/>
      <c r="G53" s="216"/>
      <c r="H53" s="270">
        <f>SUM(H54:H56)</f>
        <v>0</v>
      </c>
      <c r="I53" s="216"/>
      <c r="J53" s="216"/>
      <c r="K53" s="270">
        <f>SUM(K54:K56)</f>
        <v>0</v>
      </c>
      <c r="L53" s="216"/>
      <c r="M53" s="216"/>
      <c r="N53" s="270">
        <f>SUM(N54:N56)</f>
        <v>0</v>
      </c>
      <c r="O53" s="216"/>
      <c r="P53" s="216"/>
      <c r="Q53" s="270">
        <f>SUM(Q54:Q56)</f>
        <v>0</v>
      </c>
      <c r="R53" s="216"/>
      <c r="S53" s="270"/>
      <c r="T53" s="270">
        <f>SUM(T54:T56)</f>
        <v>0</v>
      </c>
      <c r="U53" s="216"/>
      <c r="V53" s="216"/>
      <c r="W53" s="270">
        <f>SUM(W54:W56)</f>
        <v>0</v>
      </c>
    </row>
    <row r="54" spans="1:23" x14ac:dyDescent="0.3">
      <c r="A54" s="217" t="s">
        <v>138</v>
      </c>
      <c r="B54" s="270">
        <f t="shared" ref="B54:B63" si="70">SUM(E54,H54,K54,N54,Q54,T54,W54)</f>
        <v>0</v>
      </c>
      <c r="C54" s="218"/>
      <c r="D54" s="218"/>
      <c r="E54" s="218"/>
      <c r="F54" s="218"/>
      <c r="G54" s="218"/>
      <c r="H54" s="218"/>
      <c r="I54" s="218"/>
      <c r="J54" s="218"/>
      <c r="K54" s="272"/>
      <c r="L54" s="218"/>
      <c r="M54" s="218"/>
      <c r="N54" s="218"/>
      <c r="O54" s="269">
        <f>IF(TAB4.4!O$15="V",0,TAB4.4!O$15)</f>
        <v>0</v>
      </c>
      <c r="P54" s="270">
        <f>'TAB3'!$L$40</f>
        <v>0</v>
      </c>
      <c r="Q54" s="270">
        <f>O54*P54</f>
        <v>0</v>
      </c>
      <c r="R54" s="269">
        <f>IF(TAB4.4!P$15="V",0,TAB4.4!P$15)</f>
        <v>0</v>
      </c>
      <c r="S54" s="270">
        <f>'TAB3'!$L$41</f>
        <v>0</v>
      </c>
      <c r="T54" s="270">
        <f>R54*S54</f>
        <v>0</v>
      </c>
      <c r="U54" s="218"/>
      <c r="V54" s="218"/>
      <c r="W54" s="218"/>
    </row>
    <row r="55" spans="1:23" x14ac:dyDescent="0.3">
      <c r="A55" s="217" t="s">
        <v>162</v>
      </c>
      <c r="B55" s="270">
        <f t="shared" si="70"/>
        <v>0</v>
      </c>
      <c r="C55" s="270">
        <f>IF(TAB4.4!K$16="V",0,TAB4.4!K$16)</f>
        <v>0</v>
      </c>
      <c r="D55" s="270">
        <f>'TAB3'!$L$8</f>
        <v>0</v>
      </c>
      <c r="E55" s="270">
        <f t="shared" ref="E55:E57" si="71">C55*D55</f>
        <v>0</v>
      </c>
      <c r="F55" s="270">
        <f>IF(TAB4.4!L$16="V",0,TAB4.4!L$16)</f>
        <v>0</v>
      </c>
      <c r="G55" s="270">
        <f>'TAB3'!$L$9</f>
        <v>0</v>
      </c>
      <c r="H55" s="270">
        <f t="shared" ref="H55:H57" si="72">F55*G55</f>
        <v>0</v>
      </c>
      <c r="I55" s="270">
        <f>IF(TAB4.4!M$16="V",0,TAB4.4!M$16)</f>
        <v>0</v>
      </c>
      <c r="J55" s="270">
        <f>'TAB3'!$L$10</f>
        <v>0</v>
      </c>
      <c r="K55" s="270">
        <f t="shared" ref="K55:K57" si="73">I55*J55</f>
        <v>0</v>
      </c>
      <c r="L55" s="270">
        <f>IF(TAB4.4!N$16="V",0,TAB4.4!N$16)</f>
        <v>0</v>
      </c>
      <c r="M55" s="270">
        <f>'TAB3'!$L$12</f>
        <v>0</v>
      </c>
      <c r="N55" s="270">
        <f t="shared" ref="N55:N57" si="74">L55*M55</f>
        <v>0</v>
      </c>
      <c r="O55" s="270">
        <f>IF(TAB4.4!O$16="V",0,TAB4.4!O$16)</f>
        <v>0</v>
      </c>
      <c r="P55" s="270">
        <f>'TAB3'!$L$13</f>
        <v>0</v>
      </c>
      <c r="Q55" s="270">
        <f t="shared" ref="Q55:Q57" si="75">O55*P55</f>
        <v>0</v>
      </c>
      <c r="R55" s="270">
        <f>IF(TAB4.4!P$16="V",0,TAB4.4!P$16)</f>
        <v>0</v>
      </c>
      <c r="S55" s="270">
        <f>'TAB3'!$L$15</f>
        <v>0</v>
      </c>
      <c r="T55" s="270">
        <f t="shared" ref="T55:T57" si="76">R55*S55</f>
        <v>0</v>
      </c>
      <c r="U55" s="270">
        <f>IF(TAB4.4!Q$16="V",0,TAB4.4!Q$16)</f>
        <v>0</v>
      </c>
      <c r="V55" s="270">
        <f>'TAB3'!$L$17</f>
        <v>0</v>
      </c>
      <c r="W55" s="270">
        <f t="shared" ref="W55:W57" si="77">U55*V55</f>
        <v>0</v>
      </c>
    </row>
    <row r="56" spans="1:23" x14ac:dyDescent="0.3">
      <c r="A56" s="217" t="s">
        <v>143</v>
      </c>
      <c r="B56" s="270">
        <f t="shared" si="70"/>
        <v>0</v>
      </c>
      <c r="C56" s="269">
        <f>IF(TAB4.4!K$17="V",0,TAB4.4!K$17)</f>
        <v>0</v>
      </c>
      <c r="D56" s="270">
        <f>'TAB3'!$L$24</f>
        <v>0</v>
      </c>
      <c r="E56" s="270">
        <f t="shared" si="71"/>
        <v>0</v>
      </c>
      <c r="F56" s="269">
        <f>IF(TAB4.4!L$17="V",0,TAB4.4!L$17)</f>
        <v>0</v>
      </c>
      <c r="G56" s="270">
        <f>'TAB3'!$L$25</f>
        <v>0</v>
      </c>
      <c r="H56" s="270">
        <f t="shared" si="72"/>
        <v>0</v>
      </c>
      <c r="I56" s="269">
        <f>IF(TAB4.4!M$17="V",0,TAB4.4!M$17)</f>
        <v>0</v>
      </c>
      <c r="J56" s="270">
        <f>'TAB3'!$L$26</f>
        <v>0</v>
      </c>
      <c r="K56" s="270">
        <f t="shared" si="73"/>
        <v>0</v>
      </c>
      <c r="L56" s="269">
        <f>IF(TAB4.4!N$17="V",0,TAB4.4!N$17)</f>
        <v>0</v>
      </c>
      <c r="M56" s="270">
        <f>'TAB3'!$L$28</f>
        <v>0</v>
      </c>
      <c r="N56" s="270">
        <f t="shared" si="74"/>
        <v>0</v>
      </c>
      <c r="O56" s="269">
        <f>IF(TAB4.4!O$17="V",0,TAB4.4!O$17)</f>
        <v>0</v>
      </c>
      <c r="P56" s="270">
        <f>'TAB3'!$L$29</f>
        <v>0</v>
      </c>
      <c r="Q56" s="270">
        <f t="shared" si="75"/>
        <v>0</v>
      </c>
      <c r="R56" s="269">
        <f>IF(TAB4.4!P$17="V",0,TAB4.4!P$17)</f>
        <v>0</v>
      </c>
      <c r="S56" s="270">
        <f>'TAB3'!$L$31</f>
        <v>0</v>
      </c>
      <c r="T56" s="270">
        <f t="shared" si="76"/>
        <v>0</v>
      </c>
      <c r="U56" s="269">
        <f>IF(TAB4.4!Q$17="V",0,TAB4.4!Q$17)</f>
        <v>0</v>
      </c>
      <c r="V56" s="270">
        <f>'TAB3'!$L$33</f>
        <v>0</v>
      </c>
      <c r="W56" s="270">
        <f t="shared" si="77"/>
        <v>0</v>
      </c>
    </row>
    <row r="57" spans="1:23" x14ac:dyDescent="0.3">
      <c r="A57" s="215" t="s">
        <v>160</v>
      </c>
      <c r="B57" s="270">
        <f t="shared" si="70"/>
        <v>0</v>
      </c>
      <c r="C57" s="269">
        <f>IF(TAB4.4!K$19="V",0,TAB4.4!K$19)</f>
        <v>0</v>
      </c>
      <c r="D57" s="270">
        <f>D56</f>
        <v>0</v>
      </c>
      <c r="E57" s="270">
        <f t="shared" si="71"/>
        <v>0</v>
      </c>
      <c r="F57" s="269">
        <f>IF(TAB4.4!L$19="V",0,TAB4.4!L$19)</f>
        <v>0</v>
      </c>
      <c r="G57" s="270">
        <f>G56</f>
        <v>0</v>
      </c>
      <c r="H57" s="270">
        <f t="shared" si="72"/>
        <v>0</v>
      </c>
      <c r="I57" s="269">
        <f>IF(TAB4.4!M$19="V",0,TAB4.4!M$19)</f>
        <v>0</v>
      </c>
      <c r="J57" s="270">
        <f>J56</f>
        <v>0</v>
      </c>
      <c r="K57" s="270">
        <f t="shared" si="73"/>
        <v>0</v>
      </c>
      <c r="L57" s="269">
        <f>IF(TAB4.4!N$19="V",0,TAB4.4!N$19)</f>
        <v>0</v>
      </c>
      <c r="M57" s="270">
        <f>M56</f>
        <v>0</v>
      </c>
      <c r="N57" s="270">
        <f t="shared" si="74"/>
        <v>0</v>
      </c>
      <c r="O57" s="269">
        <f>IF(TAB4.4!O$19="V",0,TAB4.4!O$19)</f>
        <v>0</v>
      </c>
      <c r="P57" s="270">
        <f>P56</f>
        <v>0</v>
      </c>
      <c r="Q57" s="270">
        <f t="shared" si="75"/>
        <v>0</v>
      </c>
      <c r="R57" s="269">
        <f>IF(TAB4.4!P$19="V",0,TAB4.4!P$19)</f>
        <v>0</v>
      </c>
      <c r="S57" s="270">
        <f>S56</f>
        <v>0</v>
      </c>
      <c r="T57" s="270">
        <f t="shared" si="76"/>
        <v>0</v>
      </c>
      <c r="U57" s="269">
        <f>IF(TAB4.4!Q$19="V",0,TAB4.4!Q$19)</f>
        <v>0</v>
      </c>
      <c r="V57" s="270">
        <f>V56</f>
        <v>0</v>
      </c>
      <c r="W57" s="270">
        <f t="shared" si="77"/>
        <v>0</v>
      </c>
    </row>
    <row r="58" spans="1:23" x14ac:dyDescent="0.3">
      <c r="A58" s="215" t="s">
        <v>74</v>
      </c>
      <c r="B58" s="270">
        <f t="shared" si="70"/>
        <v>0</v>
      </c>
      <c r="C58" s="269"/>
      <c r="D58" s="270"/>
      <c r="E58" s="270">
        <f>SUM(E59:E61)</f>
        <v>0</v>
      </c>
      <c r="F58" s="269"/>
      <c r="G58" s="270"/>
      <c r="H58" s="270">
        <f>SUM(H59:H61)</f>
        <v>0</v>
      </c>
      <c r="I58" s="269"/>
      <c r="J58" s="270"/>
      <c r="K58" s="270">
        <f>SUM(K59:K61)</f>
        <v>0</v>
      </c>
      <c r="L58" s="269"/>
      <c r="M58" s="270"/>
      <c r="N58" s="270">
        <f>SUM(N59:N61)</f>
        <v>0</v>
      </c>
      <c r="O58" s="269"/>
      <c r="P58" s="270"/>
      <c r="Q58" s="270">
        <f>SUM(Q59:Q61)</f>
        <v>0</v>
      </c>
      <c r="R58" s="269"/>
      <c r="S58" s="270"/>
      <c r="T58" s="270">
        <f>SUM(T59:T61)</f>
        <v>0</v>
      </c>
      <c r="U58" s="269"/>
      <c r="V58" s="270"/>
      <c r="W58" s="270">
        <f>SUM(W59:W61)</f>
        <v>0</v>
      </c>
    </row>
    <row r="59" spans="1:23" x14ac:dyDescent="0.3">
      <c r="A59" s="217" t="s">
        <v>2</v>
      </c>
      <c r="B59" s="270">
        <f t="shared" si="70"/>
        <v>0</v>
      </c>
      <c r="C59" s="269">
        <f>IF(TAB4.4!K$22="V",0,TAB4.4!K$22)</f>
        <v>0</v>
      </c>
      <c r="D59" s="270">
        <f>D57</f>
        <v>0</v>
      </c>
      <c r="E59" s="270">
        <f t="shared" ref="E59:E62" si="78">C59*D59</f>
        <v>0</v>
      </c>
      <c r="F59" s="269">
        <f>IF(TAB4.4!L$22="V",0,TAB4.4!L$22)</f>
        <v>0</v>
      </c>
      <c r="G59" s="270">
        <f>G57</f>
        <v>0</v>
      </c>
      <c r="H59" s="270">
        <f t="shared" ref="H59:H62" si="79">F59*G59</f>
        <v>0</v>
      </c>
      <c r="I59" s="269">
        <f>IF(TAB4.4!M$22="V",0,TAB4.4!M$22)</f>
        <v>0</v>
      </c>
      <c r="J59" s="270">
        <f>J57</f>
        <v>0</v>
      </c>
      <c r="K59" s="270">
        <f t="shared" ref="K59:K62" si="80">I59*J59</f>
        <v>0</v>
      </c>
      <c r="L59" s="269">
        <f>IF(TAB4.4!N$22="V",0,TAB4.4!N$22)</f>
        <v>0</v>
      </c>
      <c r="M59" s="270">
        <f>M57</f>
        <v>0</v>
      </c>
      <c r="N59" s="270">
        <f t="shared" ref="N59:N62" si="81">L59*M59</f>
        <v>0</v>
      </c>
      <c r="O59" s="269">
        <f>IF(TAB4.4!O$22="V",0,TAB4.4!O$22)</f>
        <v>0</v>
      </c>
      <c r="P59" s="270">
        <f>P57</f>
        <v>0</v>
      </c>
      <c r="Q59" s="270">
        <f t="shared" ref="Q59:Q62" si="82">O59*P59</f>
        <v>0</v>
      </c>
      <c r="R59" s="269">
        <f>IF(TAB4.4!P$22="V",0,TAB4.4!P$22)</f>
        <v>0</v>
      </c>
      <c r="S59" s="270">
        <f>S57</f>
        <v>0</v>
      </c>
      <c r="T59" s="270">
        <f t="shared" ref="T59:T62" si="83">R59*S59</f>
        <v>0</v>
      </c>
      <c r="U59" s="269">
        <f>IF(TAB4.4!Q$22="V",0,TAB4.4!Q$22)</f>
        <v>0</v>
      </c>
      <c r="V59" s="270">
        <f>V57</f>
        <v>0</v>
      </c>
      <c r="W59" s="270">
        <f t="shared" ref="W59:W62" si="84">U59*V59</f>
        <v>0</v>
      </c>
    </row>
    <row r="60" spans="1:23" x14ac:dyDescent="0.3">
      <c r="A60" s="217" t="s">
        <v>6</v>
      </c>
      <c r="B60" s="270">
        <f t="shared" si="70"/>
        <v>0</v>
      </c>
      <c r="C60" s="269">
        <f>IF(TAB4.4!K$23="V",0,TAB4.4!K$23)</f>
        <v>0</v>
      </c>
      <c r="D60" s="270">
        <f>D59</f>
        <v>0</v>
      </c>
      <c r="E60" s="270">
        <f t="shared" si="78"/>
        <v>0</v>
      </c>
      <c r="F60" s="269">
        <f>IF(TAB4.4!L$23="V",0,TAB4.4!L$23)</f>
        <v>0</v>
      </c>
      <c r="G60" s="270">
        <f>G59</f>
        <v>0</v>
      </c>
      <c r="H60" s="270">
        <f t="shared" si="79"/>
        <v>0</v>
      </c>
      <c r="I60" s="269">
        <f>IF(TAB4.4!M$23="V",0,TAB4.4!M$23)</f>
        <v>0</v>
      </c>
      <c r="J60" s="270">
        <f>J59</f>
        <v>0</v>
      </c>
      <c r="K60" s="270">
        <f t="shared" si="80"/>
        <v>0</v>
      </c>
      <c r="L60" s="269">
        <f>IF(TAB4.4!N$23="V",0,TAB4.4!N$23)</f>
        <v>0</v>
      </c>
      <c r="M60" s="270">
        <f>M59</f>
        <v>0</v>
      </c>
      <c r="N60" s="270">
        <f t="shared" si="81"/>
        <v>0</v>
      </c>
      <c r="O60" s="269">
        <f>IF(TAB4.4!O$23="V",0,TAB4.4!O$23)</f>
        <v>0</v>
      </c>
      <c r="P60" s="270">
        <f>P59</f>
        <v>0</v>
      </c>
      <c r="Q60" s="270">
        <f t="shared" si="82"/>
        <v>0</v>
      </c>
      <c r="R60" s="269">
        <f>IF(TAB4.4!P$23="V",0,TAB4.4!P$23)</f>
        <v>0</v>
      </c>
      <c r="S60" s="270">
        <f>S59</f>
        <v>0</v>
      </c>
      <c r="T60" s="270">
        <f t="shared" si="83"/>
        <v>0</v>
      </c>
      <c r="U60" s="269">
        <f>IF(TAB4.4!Q$23="V",0,TAB4.4!Q$23)</f>
        <v>0</v>
      </c>
      <c r="V60" s="270">
        <f>V59</f>
        <v>0</v>
      </c>
      <c r="W60" s="270">
        <f t="shared" si="84"/>
        <v>0</v>
      </c>
    </row>
    <row r="61" spans="1:23" x14ac:dyDescent="0.3">
      <c r="A61" s="217" t="s">
        <v>15</v>
      </c>
      <c r="B61" s="270">
        <f t="shared" si="70"/>
        <v>0</v>
      </c>
      <c r="C61" s="269">
        <f>IF(TAB4.4!K$24="V",0,TAB4.4!K$24)</f>
        <v>0</v>
      </c>
      <c r="D61" s="270">
        <f t="shared" ref="D61:D62" si="85">D60</f>
        <v>0</v>
      </c>
      <c r="E61" s="270">
        <f t="shared" si="78"/>
        <v>0</v>
      </c>
      <c r="F61" s="269">
        <f>IF(TAB4.4!L$24="V",0,TAB4.4!L$24)</f>
        <v>0</v>
      </c>
      <c r="G61" s="270">
        <f t="shared" ref="G61:G62" si="86">G60</f>
        <v>0</v>
      </c>
      <c r="H61" s="270">
        <f t="shared" si="79"/>
        <v>0</v>
      </c>
      <c r="I61" s="269">
        <f>IF(TAB4.4!M$24="V",0,TAB4.4!M$24)</f>
        <v>0</v>
      </c>
      <c r="J61" s="270">
        <f t="shared" ref="J61:J62" si="87">J60</f>
        <v>0</v>
      </c>
      <c r="K61" s="270">
        <f t="shared" si="80"/>
        <v>0</v>
      </c>
      <c r="L61" s="269">
        <f>IF(TAB4.4!N$24="V",0,TAB4.4!N$24)</f>
        <v>0</v>
      </c>
      <c r="M61" s="270">
        <f t="shared" ref="M61:M62" si="88">M60</f>
        <v>0</v>
      </c>
      <c r="N61" s="270">
        <f t="shared" si="81"/>
        <v>0</v>
      </c>
      <c r="O61" s="269">
        <f>IF(TAB4.4!O$24="V",0,TAB4.4!O$24)</f>
        <v>0</v>
      </c>
      <c r="P61" s="270">
        <f t="shared" ref="P61:P62" si="89">P60</f>
        <v>0</v>
      </c>
      <c r="Q61" s="270">
        <f t="shared" si="82"/>
        <v>0</v>
      </c>
      <c r="R61" s="269">
        <f>IF(TAB4.4!P$24="V",0,TAB4.4!P$24)</f>
        <v>0</v>
      </c>
      <c r="S61" s="270">
        <f t="shared" ref="S61:S62" si="90">S60</f>
        <v>0</v>
      </c>
      <c r="T61" s="270">
        <f t="shared" si="83"/>
        <v>0</v>
      </c>
      <c r="U61" s="269">
        <f>IF(TAB4.4!Q$24="V",0,TAB4.4!Q$24)</f>
        <v>0</v>
      </c>
      <c r="V61" s="270">
        <f t="shared" ref="V61:V62" si="91">V60</f>
        <v>0</v>
      </c>
      <c r="W61" s="270">
        <f t="shared" si="84"/>
        <v>0</v>
      </c>
    </row>
    <row r="62" spans="1:23" x14ac:dyDescent="0.3">
      <c r="A62" s="215" t="s">
        <v>161</v>
      </c>
      <c r="B62" s="270">
        <f t="shared" si="70"/>
        <v>0</v>
      </c>
      <c r="C62" s="269">
        <f>IF(TAB4.4!K$26="V",0,TAB4.4!K$26)</f>
        <v>0</v>
      </c>
      <c r="D62" s="270">
        <f t="shared" si="85"/>
        <v>0</v>
      </c>
      <c r="E62" s="270">
        <f t="shared" si="78"/>
        <v>0</v>
      </c>
      <c r="F62" s="269">
        <f>IF(TAB4.4!L$26="V",0,TAB4.4!L$26)</f>
        <v>0</v>
      </c>
      <c r="G62" s="270">
        <f t="shared" si="86"/>
        <v>0</v>
      </c>
      <c r="H62" s="270">
        <f t="shared" si="79"/>
        <v>0</v>
      </c>
      <c r="I62" s="269">
        <f>IF(TAB4.4!M$26="V",0,TAB4.4!M$26)</f>
        <v>0</v>
      </c>
      <c r="J62" s="270">
        <f t="shared" si="87"/>
        <v>0</v>
      </c>
      <c r="K62" s="270">
        <f t="shared" si="80"/>
        <v>0</v>
      </c>
      <c r="L62" s="269">
        <f>IF(TAB4.4!N$26="V",0,TAB4.4!N$26)</f>
        <v>0</v>
      </c>
      <c r="M62" s="270">
        <f t="shared" si="88"/>
        <v>0</v>
      </c>
      <c r="N62" s="270">
        <f t="shared" si="81"/>
        <v>0</v>
      </c>
      <c r="O62" s="269">
        <f>IF(TAB4.4!O$26="V",0,TAB4.4!O$26)</f>
        <v>0</v>
      </c>
      <c r="P62" s="270">
        <f t="shared" si="89"/>
        <v>0</v>
      </c>
      <c r="Q62" s="270">
        <f t="shared" si="82"/>
        <v>0</v>
      </c>
      <c r="R62" s="269">
        <f>IF(TAB4.4!P$26="V",0,TAB4.4!P$26)</f>
        <v>0</v>
      </c>
      <c r="S62" s="270">
        <f t="shared" si="90"/>
        <v>0</v>
      </c>
      <c r="T62" s="270">
        <f t="shared" si="83"/>
        <v>0</v>
      </c>
      <c r="U62" s="269">
        <f>IF(TAB4.4!Q$26="V",0,TAB4.4!Q$26)</f>
        <v>0</v>
      </c>
      <c r="V62" s="270">
        <f t="shared" si="91"/>
        <v>0</v>
      </c>
      <c r="W62" s="270">
        <f t="shared" si="84"/>
        <v>0</v>
      </c>
    </row>
    <row r="63" spans="1:23" x14ac:dyDescent="0.3">
      <c r="A63" s="53" t="s">
        <v>7</v>
      </c>
      <c r="B63" s="271">
        <f t="shared" si="70"/>
        <v>0</v>
      </c>
      <c r="C63" s="11"/>
      <c r="D63" s="271"/>
      <c r="E63" s="271">
        <f>SUM(E53,E57:E58,E62)</f>
        <v>0</v>
      </c>
      <c r="F63" s="11"/>
      <c r="G63" s="271"/>
      <c r="H63" s="271">
        <f>SUM(H53,H57:H58,H62)</f>
        <v>0</v>
      </c>
      <c r="I63" s="11"/>
      <c r="J63" s="271"/>
      <c r="K63" s="271">
        <f>SUM(K53,K57:K58,K62)</f>
        <v>0</v>
      </c>
      <c r="L63" s="11"/>
      <c r="M63" s="271"/>
      <c r="N63" s="271">
        <f>SUM(N53,N57:N58,N62)</f>
        <v>0</v>
      </c>
      <c r="O63" s="11"/>
      <c r="P63" s="271"/>
      <c r="Q63" s="271">
        <f>SUM(Q53,Q57:Q58,Q62)</f>
        <v>0</v>
      </c>
      <c r="R63" s="11"/>
      <c r="S63" s="271"/>
      <c r="T63" s="271">
        <f>SUM(T53,T57:T58,T62)</f>
        <v>0</v>
      </c>
      <c r="U63" s="11"/>
      <c r="V63" s="271"/>
      <c r="W63" s="271">
        <f>SUM(W53,W57:W58,W62)</f>
        <v>0</v>
      </c>
    </row>
    <row r="65" spans="1:23" ht="21" x14ac:dyDescent="0.35">
      <c r="A65" s="334" t="s">
        <v>11</v>
      </c>
      <c r="B65" s="334"/>
      <c r="C65" s="334"/>
      <c r="D65" s="334"/>
      <c r="E65" s="334"/>
      <c r="F65" s="334"/>
      <c r="G65" s="334"/>
      <c r="H65" s="334"/>
      <c r="I65" s="334"/>
      <c r="J65" s="334"/>
      <c r="K65" s="334"/>
      <c r="L65" s="334"/>
      <c r="M65" s="334"/>
      <c r="N65" s="334"/>
      <c r="O65" s="334"/>
      <c r="P65" s="334"/>
      <c r="Q65" s="334"/>
      <c r="R65" s="334"/>
      <c r="S65" s="334"/>
      <c r="T65" s="334"/>
      <c r="U65" s="334"/>
      <c r="V65" s="334"/>
      <c r="W65" s="334"/>
    </row>
    <row r="66" spans="1:23" x14ac:dyDescent="0.3">
      <c r="A66" s="333" t="s">
        <v>0</v>
      </c>
      <c r="B66" s="7" t="s">
        <v>7</v>
      </c>
      <c r="C66" s="335" t="s">
        <v>50</v>
      </c>
      <c r="D66" s="335"/>
      <c r="E66" s="335"/>
      <c r="F66" s="335" t="s">
        <v>51</v>
      </c>
      <c r="G66" s="335"/>
      <c r="H66" s="335"/>
      <c r="I66" s="335" t="s">
        <v>52</v>
      </c>
      <c r="J66" s="335"/>
      <c r="K66" s="335"/>
      <c r="L66" s="335" t="s">
        <v>53</v>
      </c>
      <c r="M66" s="335"/>
      <c r="N66" s="335"/>
      <c r="O66" s="335" t="s">
        <v>54</v>
      </c>
      <c r="P66" s="335"/>
      <c r="Q66" s="335"/>
      <c r="R66" s="335" t="s">
        <v>55</v>
      </c>
      <c r="S66" s="335"/>
      <c r="T66" s="335"/>
      <c r="U66" s="335" t="s">
        <v>59</v>
      </c>
      <c r="V66" s="335"/>
      <c r="W66" s="335"/>
    </row>
    <row r="67" spans="1:23" x14ac:dyDescent="0.3">
      <c r="A67" s="333"/>
      <c r="B67" s="7" t="s">
        <v>3</v>
      </c>
      <c r="C67" s="7" t="str">
        <f>C52</f>
        <v>Tarif</v>
      </c>
      <c r="D67" s="7" t="str">
        <f t="shared" ref="D67:W67" si="92">D52</f>
        <v>Volume/Capacité</v>
      </c>
      <c r="E67" s="7" t="str">
        <f t="shared" si="92"/>
        <v>Produit</v>
      </c>
      <c r="F67" s="7" t="str">
        <f t="shared" si="92"/>
        <v>Tarif</v>
      </c>
      <c r="G67" s="7" t="str">
        <f t="shared" si="92"/>
        <v>Volume/Capacité</v>
      </c>
      <c r="H67" s="7" t="str">
        <f t="shared" si="92"/>
        <v>Produit</v>
      </c>
      <c r="I67" s="7" t="str">
        <f t="shared" si="92"/>
        <v>Tarif</v>
      </c>
      <c r="J67" s="7" t="str">
        <f t="shared" si="92"/>
        <v>Volume/Capacité</v>
      </c>
      <c r="K67" s="7" t="str">
        <f t="shared" si="92"/>
        <v>Produit</v>
      </c>
      <c r="L67" s="7" t="str">
        <f t="shared" si="92"/>
        <v>Tarif</v>
      </c>
      <c r="M67" s="7" t="str">
        <f t="shared" si="92"/>
        <v>Volume/Capacité</v>
      </c>
      <c r="N67" s="7" t="str">
        <f t="shared" si="92"/>
        <v>Produit</v>
      </c>
      <c r="O67" s="7" t="str">
        <f t="shared" si="92"/>
        <v>Tarif</v>
      </c>
      <c r="P67" s="7" t="str">
        <f t="shared" si="92"/>
        <v>Volume/Capacité</v>
      </c>
      <c r="Q67" s="7" t="str">
        <f t="shared" si="92"/>
        <v>Produit</v>
      </c>
      <c r="R67" s="7" t="str">
        <f t="shared" si="92"/>
        <v>Tarif</v>
      </c>
      <c r="S67" s="7" t="str">
        <f t="shared" si="92"/>
        <v>Volume/Capacité</v>
      </c>
      <c r="T67" s="7" t="str">
        <f t="shared" si="92"/>
        <v>Produit</v>
      </c>
      <c r="U67" s="7" t="str">
        <f t="shared" si="92"/>
        <v>Tarif</v>
      </c>
      <c r="V67" s="7" t="str">
        <f t="shared" si="92"/>
        <v>Volume/Capacité</v>
      </c>
      <c r="W67" s="7" t="str">
        <f t="shared" si="92"/>
        <v>Produit</v>
      </c>
    </row>
    <row r="68" spans="1:23" x14ac:dyDescent="0.3">
      <c r="A68" s="215" t="s">
        <v>5</v>
      </c>
      <c r="B68" s="270">
        <f>SUM(E68,H68,K68,N68,Q68,T68,W68)</f>
        <v>0</v>
      </c>
      <c r="C68" s="216"/>
      <c r="D68" s="216"/>
      <c r="E68" s="270">
        <f>SUM(E69:E71)</f>
        <v>0</v>
      </c>
      <c r="F68" s="216"/>
      <c r="G68" s="216"/>
      <c r="H68" s="270">
        <f>SUM(H69:H71)</f>
        <v>0</v>
      </c>
      <c r="I68" s="216"/>
      <c r="J68" s="216"/>
      <c r="K68" s="270">
        <f>SUM(K69:K71)</f>
        <v>0</v>
      </c>
      <c r="L68" s="216"/>
      <c r="M68" s="216"/>
      <c r="N68" s="270">
        <f>SUM(N69:N71)</f>
        <v>0</v>
      </c>
      <c r="O68" s="216"/>
      <c r="P68" s="216"/>
      <c r="Q68" s="270">
        <f>SUM(Q69:Q71)</f>
        <v>0</v>
      </c>
      <c r="R68" s="216"/>
      <c r="S68" s="270"/>
      <c r="T68" s="270">
        <f>SUM(T69:T71)</f>
        <v>0</v>
      </c>
      <c r="U68" s="216"/>
      <c r="V68" s="216"/>
      <c r="W68" s="270">
        <f>SUM(W69:W71)</f>
        <v>0</v>
      </c>
    </row>
    <row r="69" spans="1:23" x14ac:dyDescent="0.3">
      <c r="A69" s="217" t="s">
        <v>138</v>
      </c>
      <c r="B69" s="270">
        <f t="shared" ref="B69:B78" si="93">SUM(E69,H69,K69,N69,Q69,T69,W69)</f>
        <v>0</v>
      </c>
      <c r="C69" s="218"/>
      <c r="D69" s="218"/>
      <c r="E69" s="218"/>
      <c r="F69" s="218"/>
      <c r="G69" s="218"/>
      <c r="H69" s="218"/>
      <c r="I69" s="218"/>
      <c r="J69" s="218"/>
      <c r="K69" s="272"/>
      <c r="L69" s="218"/>
      <c r="M69" s="218"/>
      <c r="N69" s="218"/>
      <c r="O69" s="269">
        <f>IF(TAB4.5!O$15="V",0,TAB4.5!O$15)</f>
        <v>0</v>
      </c>
      <c r="P69" s="270">
        <f>'TAB3'!$N$40</f>
        <v>0</v>
      </c>
      <c r="Q69" s="270">
        <f>O69*P69</f>
        <v>0</v>
      </c>
      <c r="R69" s="269">
        <f>IF(TAB4.5!P$15="V",0,TAB4.5!P$15)</f>
        <v>0</v>
      </c>
      <c r="S69" s="270">
        <f>'TAB3'!$N$41</f>
        <v>0</v>
      </c>
      <c r="T69" s="270">
        <f>R69*S69</f>
        <v>0</v>
      </c>
      <c r="U69" s="218"/>
      <c r="V69" s="218"/>
      <c r="W69" s="218"/>
    </row>
    <row r="70" spans="1:23" x14ac:dyDescent="0.3">
      <c r="A70" s="217" t="s">
        <v>162</v>
      </c>
      <c r="B70" s="270">
        <f t="shared" si="93"/>
        <v>0</v>
      </c>
      <c r="C70" s="270">
        <f>IF(TAB4.5!K$16="V",0,TAB4.5!K$16)</f>
        <v>0</v>
      </c>
      <c r="D70" s="270">
        <f>'TAB3'!$N$8</f>
        <v>0</v>
      </c>
      <c r="E70" s="270">
        <f t="shared" ref="E70:E72" si="94">C70*D70</f>
        <v>0</v>
      </c>
      <c r="F70" s="270">
        <f>IF(TAB4.5!L$16="V",0,TAB4.5!L$16)</f>
        <v>0</v>
      </c>
      <c r="G70" s="270">
        <f>'TAB3'!$N$9</f>
        <v>0</v>
      </c>
      <c r="H70" s="270">
        <f t="shared" ref="H70:H72" si="95">F70*G70</f>
        <v>0</v>
      </c>
      <c r="I70" s="270">
        <f>IF(TAB4.5!M$16="V",0,TAB4.5!M$16)</f>
        <v>0</v>
      </c>
      <c r="J70" s="270">
        <f>'TAB3'!$N$10</f>
        <v>0</v>
      </c>
      <c r="K70" s="270">
        <f t="shared" ref="K70:K72" si="96">I70*J70</f>
        <v>0</v>
      </c>
      <c r="L70" s="270">
        <f>IF(TAB4.5!N$16="V",0,TAB4.5!N$16)</f>
        <v>0</v>
      </c>
      <c r="M70" s="270">
        <f>'TAB3'!$N$12</f>
        <v>0</v>
      </c>
      <c r="N70" s="270">
        <f t="shared" ref="N70:N72" si="97">L70*M70</f>
        <v>0</v>
      </c>
      <c r="O70" s="270">
        <f>IF(TAB4.5!O$16="V",0,TAB4.5!O$16)</f>
        <v>0</v>
      </c>
      <c r="P70" s="270">
        <f>'TAB3'!$N$13</f>
        <v>0</v>
      </c>
      <c r="Q70" s="270">
        <f t="shared" ref="Q70:Q72" si="98">O70*P70</f>
        <v>0</v>
      </c>
      <c r="R70" s="270">
        <f>IF(TAB4.5!P$16="V",0,TAB4.5!P$16)</f>
        <v>0</v>
      </c>
      <c r="S70" s="270">
        <f>'TAB3'!$N$15</f>
        <v>0</v>
      </c>
      <c r="T70" s="270">
        <f t="shared" ref="T70:T72" si="99">R70*S70</f>
        <v>0</v>
      </c>
      <c r="U70" s="270">
        <f>IF(TAB4.5!Q$16="V",0,TAB4.5!Q$16)</f>
        <v>0</v>
      </c>
      <c r="V70" s="270">
        <f>'TAB3'!$N$17</f>
        <v>0</v>
      </c>
      <c r="W70" s="270">
        <f t="shared" ref="W70:W72" si="100">U70*V70</f>
        <v>0</v>
      </c>
    </row>
    <row r="71" spans="1:23" x14ac:dyDescent="0.3">
      <c r="A71" s="217" t="s">
        <v>143</v>
      </c>
      <c r="B71" s="270">
        <f t="shared" si="93"/>
        <v>0</v>
      </c>
      <c r="C71" s="269">
        <f>IF(TAB4.5!K$17="V",0,TAB4.5!K$17)</f>
        <v>0</v>
      </c>
      <c r="D71" s="270">
        <f>'TAB3'!$N$24</f>
        <v>0</v>
      </c>
      <c r="E71" s="270">
        <f t="shared" si="94"/>
        <v>0</v>
      </c>
      <c r="F71" s="269">
        <f>IF(TAB4.5!L$17="V",0,TAB4.5!L$17)</f>
        <v>0</v>
      </c>
      <c r="G71" s="270">
        <f>'TAB3'!$N$25</f>
        <v>0</v>
      </c>
      <c r="H71" s="270">
        <f t="shared" si="95"/>
        <v>0</v>
      </c>
      <c r="I71" s="269">
        <f>IF(TAB4.5!M$17="V",0,TAB4.5!M$17)</f>
        <v>0</v>
      </c>
      <c r="J71" s="270">
        <f>'TAB3'!$N$26</f>
        <v>0</v>
      </c>
      <c r="K71" s="270">
        <f t="shared" si="96"/>
        <v>0</v>
      </c>
      <c r="L71" s="269">
        <f>IF(TAB4.5!N$17="V",0,TAB4.5!N$17)</f>
        <v>0</v>
      </c>
      <c r="M71" s="270">
        <f>'TAB3'!$N$28</f>
        <v>0</v>
      </c>
      <c r="N71" s="270">
        <f t="shared" si="97"/>
        <v>0</v>
      </c>
      <c r="O71" s="269">
        <f>IF(TAB4.5!O$17="V",0,TAB4.5!O$17)</f>
        <v>0</v>
      </c>
      <c r="P71" s="270">
        <f>'TAB3'!$N$29</f>
        <v>0</v>
      </c>
      <c r="Q71" s="270">
        <f t="shared" si="98"/>
        <v>0</v>
      </c>
      <c r="R71" s="269">
        <f>IF(TAB4.5!P$17="V",0,TAB4.5!P$17)</f>
        <v>0</v>
      </c>
      <c r="S71" s="270">
        <f>'TAB3'!$N$31</f>
        <v>0</v>
      </c>
      <c r="T71" s="270">
        <f t="shared" si="99"/>
        <v>0</v>
      </c>
      <c r="U71" s="269">
        <f>IF(TAB4.5!Q$17="V",0,TAB4.5!Q$17)</f>
        <v>0</v>
      </c>
      <c r="V71" s="270">
        <f>'TAB3'!$N$33</f>
        <v>0</v>
      </c>
      <c r="W71" s="270">
        <f t="shared" si="100"/>
        <v>0</v>
      </c>
    </row>
    <row r="72" spans="1:23" x14ac:dyDescent="0.3">
      <c r="A72" s="215" t="s">
        <v>160</v>
      </c>
      <c r="B72" s="270">
        <f t="shared" si="93"/>
        <v>0</v>
      </c>
      <c r="C72" s="269">
        <f>IF(TAB4.5!K$19="V",0,TAB4.5!K$19)</f>
        <v>0</v>
      </c>
      <c r="D72" s="270">
        <f>D71</f>
        <v>0</v>
      </c>
      <c r="E72" s="270">
        <f t="shared" si="94"/>
        <v>0</v>
      </c>
      <c r="F72" s="269">
        <f>IF(TAB4.5!L$19="V",0,TAB4.5!L$19)</f>
        <v>0</v>
      </c>
      <c r="G72" s="270">
        <f>G71</f>
        <v>0</v>
      </c>
      <c r="H72" s="270">
        <f t="shared" si="95"/>
        <v>0</v>
      </c>
      <c r="I72" s="269">
        <f>IF(TAB4.5!M$19="V",0,TAB4.5!M$19)</f>
        <v>0</v>
      </c>
      <c r="J72" s="270">
        <f>J71</f>
        <v>0</v>
      </c>
      <c r="K72" s="270">
        <f t="shared" si="96"/>
        <v>0</v>
      </c>
      <c r="L72" s="269">
        <f>IF(TAB4.5!N$19="V",0,TAB4.5!N$19)</f>
        <v>0</v>
      </c>
      <c r="M72" s="270">
        <f>M71</f>
        <v>0</v>
      </c>
      <c r="N72" s="270">
        <f t="shared" si="97"/>
        <v>0</v>
      </c>
      <c r="O72" s="269">
        <f>IF(TAB4.5!O$19="V",0,TAB4.5!O$19)</f>
        <v>0</v>
      </c>
      <c r="P72" s="270">
        <f>P71</f>
        <v>0</v>
      </c>
      <c r="Q72" s="270">
        <f t="shared" si="98"/>
        <v>0</v>
      </c>
      <c r="R72" s="269">
        <f>IF(TAB4.5!P$19="V",0,TAB4.5!P$19)</f>
        <v>0</v>
      </c>
      <c r="S72" s="270">
        <f>S71</f>
        <v>0</v>
      </c>
      <c r="T72" s="270">
        <f t="shared" si="99"/>
        <v>0</v>
      </c>
      <c r="U72" s="269">
        <f>IF(TAB4.5!Q$19="V",0,TAB4.5!Q$19)</f>
        <v>0</v>
      </c>
      <c r="V72" s="270">
        <f>V71</f>
        <v>0</v>
      </c>
      <c r="W72" s="270">
        <f t="shared" si="100"/>
        <v>0</v>
      </c>
    </row>
    <row r="73" spans="1:23" x14ac:dyDescent="0.3">
      <c r="A73" s="215" t="s">
        <v>74</v>
      </c>
      <c r="B73" s="270">
        <f t="shared" si="93"/>
        <v>0</v>
      </c>
      <c r="C73" s="269"/>
      <c r="D73" s="270"/>
      <c r="E73" s="270">
        <f>SUM(E74:E76)</f>
        <v>0</v>
      </c>
      <c r="F73" s="269"/>
      <c r="G73" s="270"/>
      <c r="H73" s="270">
        <f>SUM(H74:H76)</f>
        <v>0</v>
      </c>
      <c r="I73" s="269"/>
      <c r="J73" s="270"/>
      <c r="K73" s="270">
        <f>SUM(K74:K76)</f>
        <v>0</v>
      </c>
      <c r="L73" s="269"/>
      <c r="M73" s="270"/>
      <c r="N73" s="270">
        <f>SUM(N74:N76)</f>
        <v>0</v>
      </c>
      <c r="O73" s="269"/>
      <c r="P73" s="270"/>
      <c r="Q73" s="270">
        <f>SUM(Q74:Q76)</f>
        <v>0</v>
      </c>
      <c r="R73" s="269"/>
      <c r="S73" s="270"/>
      <c r="T73" s="270">
        <f>SUM(T74:T76)</f>
        <v>0</v>
      </c>
      <c r="U73" s="269"/>
      <c r="V73" s="270"/>
      <c r="W73" s="270">
        <f>SUM(W74:W76)</f>
        <v>0</v>
      </c>
    </row>
    <row r="74" spans="1:23" x14ac:dyDescent="0.3">
      <c r="A74" s="217" t="s">
        <v>2</v>
      </c>
      <c r="B74" s="270">
        <f t="shared" si="93"/>
        <v>0</v>
      </c>
      <c r="C74" s="269">
        <f>IF(TAB4.5!K$22="V",0,TAB4.5!K$22)</f>
        <v>0</v>
      </c>
      <c r="D74" s="270">
        <f>D72</f>
        <v>0</v>
      </c>
      <c r="E74" s="270">
        <f t="shared" ref="E74:E77" si="101">C74*D74</f>
        <v>0</v>
      </c>
      <c r="F74" s="269">
        <f>IF(TAB4.5!L$22="V",0,TAB4.5!L$22)</f>
        <v>0</v>
      </c>
      <c r="G74" s="270">
        <f>G72</f>
        <v>0</v>
      </c>
      <c r="H74" s="270">
        <f t="shared" ref="H74:H77" si="102">F74*G74</f>
        <v>0</v>
      </c>
      <c r="I74" s="269">
        <f>IF(TAB4.5!M$22="V",0,TAB4.5!M$22)</f>
        <v>0</v>
      </c>
      <c r="J74" s="270">
        <f>J72</f>
        <v>0</v>
      </c>
      <c r="K74" s="270">
        <f t="shared" ref="K74:K77" si="103">I74*J74</f>
        <v>0</v>
      </c>
      <c r="L74" s="269">
        <f>IF(TAB4.5!N$22="V",0,TAB4.5!N$22)</f>
        <v>0</v>
      </c>
      <c r="M74" s="270">
        <f>M72</f>
        <v>0</v>
      </c>
      <c r="N74" s="270">
        <f t="shared" ref="N74:N77" si="104">L74*M74</f>
        <v>0</v>
      </c>
      <c r="O74" s="269">
        <f>IF(TAB4.5!O$22="V",0,TAB4.5!O$22)</f>
        <v>0</v>
      </c>
      <c r="P74" s="270">
        <f>P72</f>
        <v>0</v>
      </c>
      <c r="Q74" s="270">
        <f t="shared" ref="Q74:Q77" si="105">O74*P74</f>
        <v>0</v>
      </c>
      <c r="R74" s="269">
        <f>IF(TAB4.5!P$22="V",0,TAB4.5!P$22)</f>
        <v>0</v>
      </c>
      <c r="S74" s="270">
        <f>S72</f>
        <v>0</v>
      </c>
      <c r="T74" s="270">
        <f t="shared" ref="T74:T77" si="106">R74*S74</f>
        <v>0</v>
      </c>
      <c r="U74" s="269">
        <f>IF(TAB4.5!Q$22="V",0,TAB4.5!Q$22)</f>
        <v>0</v>
      </c>
      <c r="V74" s="270">
        <f>V72</f>
        <v>0</v>
      </c>
      <c r="W74" s="270">
        <f t="shared" ref="W74:W77" si="107">U74*V74</f>
        <v>0</v>
      </c>
    </row>
    <row r="75" spans="1:23" x14ac:dyDescent="0.3">
      <c r="A75" s="217" t="s">
        <v>6</v>
      </c>
      <c r="B75" s="270">
        <f t="shared" si="93"/>
        <v>0</v>
      </c>
      <c r="C75" s="269">
        <f>IF(TAB4.5!K$23="V",0,TAB4.5!K$23)</f>
        <v>0</v>
      </c>
      <c r="D75" s="270">
        <f>D74</f>
        <v>0</v>
      </c>
      <c r="E75" s="270">
        <f t="shared" si="101"/>
        <v>0</v>
      </c>
      <c r="F75" s="269">
        <f>IF(TAB4.5!L$23="V",0,TAB4.5!L$23)</f>
        <v>0</v>
      </c>
      <c r="G75" s="270">
        <f>G74</f>
        <v>0</v>
      </c>
      <c r="H75" s="270">
        <f t="shared" si="102"/>
        <v>0</v>
      </c>
      <c r="I75" s="269">
        <f>IF(TAB4.5!M$23="V",0,TAB4.5!M$23)</f>
        <v>0</v>
      </c>
      <c r="J75" s="270">
        <f>J74</f>
        <v>0</v>
      </c>
      <c r="K75" s="270">
        <f t="shared" si="103"/>
        <v>0</v>
      </c>
      <c r="L75" s="269">
        <f>IF(TAB4.5!N$23="V",0,TAB4.5!N$23)</f>
        <v>0</v>
      </c>
      <c r="M75" s="270">
        <f>M74</f>
        <v>0</v>
      </c>
      <c r="N75" s="270">
        <f t="shared" si="104"/>
        <v>0</v>
      </c>
      <c r="O75" s="269">
        <f>IF(TAB4.5!O$23="V",0,TAB4.5!O$23)</f>
        <v>0</v>
      </c>
      <c r="P75" s="270">
        <f>P74</f>
        <v>0</v>
      </c>
      <c r="Q75" s="270">
        <f t="shared" si="105"/>
        <v>0</v>
      </c>
      <c r="R75" s="269">
        <f>IF(TAB4.5!P$23="V",0,TAB4.5!P$23)</f>
        <v>0</v>
      </c>
      <c r="S75" s="270">
        <f>S74</f>
        <v>0</v>
      </c>
      <c r="T75" s="270">
        <f t="shared" si="106"/>
        <v>0</v>
      </c>
      <c r="U75" s="269">
        <f>IF(TAB4.5!Q$23="V",0,TAB4.5!Q$23)</f>
        <v>0</v>
      </c>
      <c r="V75" s="270">
        <f>V74</f>
        <v>0</v>
      </c>
      <c r="W75" s="270">
        <f t="shared" si="107"/>
        <v>0</v>
      </c>
    </row>
    <row r="76" spans="1:23" x14ac:dyDescent="0.3">
      <c r="A76" s="217" t="s">
        <v>15</v>
      </c>
      <c r="B76" s="270">
        <f t="shared" si="93"/>
        <v>0</v>
      </c>
      <c r="C76" s="269">
        <f>IF(TAB4.5!K$24="V",0,TAB4.5!K$24)</f>
        <v>0</v>
      </c>
      <c r="D76" s="270">
        <f t="shared" ref="D76:D77" si="108">D75</f>
        <v>0</v>
      </c>
      <c r="E76" s="270">
        <f t="shared" si="101"/>
        <v>0</v>
      </c>
      <c r="F76" s="269">
        <f>IF(TAB4.5!L$24="V",0,TAB4.5!L$24)</f>
        <v>0</v>
      </c>
      <c r="G76" s="270">
        <f t="shared" ref="G76:G77" si="109">G75</f>
        <v>0</v>
      </c>
      <c r="H76" s="270">
        <f t="shared" si="102"/>
        <v>0</v>
      </c>
      <c r="I76" s="269">
        <f>IF(TAB4.5!M$24="V",0,TAB4.5!M$24)</f>
        <v>0</v>
      </c>
      <c r="J76" s="270">
        <f t="shared" ref="J76:J77" si="110">J75</f>
        <v>0</v>
      </c>
      <c r="K76" s="270">
        <f t="shared" si="103"/>
        <v>0</v>
      </c>
      <c r="L76" s="269">
        <f>IF(TAB4.5!N$24="V",0,TAB4.5!N$24)</f>
        <v>0</v>
      </c>
      <c r="M76" s="270">
        <f t="shared" ref="M76:M77" si="111">M75</f>
        <v>0</v>
      </c>
      <c r="N76" s="270">
        <f t="shared" si="104"/>
        <v>0</v>
      </c>
      <c r="O76" s="269">
        <f>IF(TAB4.5!O$24="V",0,TAB4.5!O$24)</f>
        <v>0</v>
      </c>
      <c r="P76" s="270">
        <f t="shared" ref="P76:P77" si="112">P75</f>
        <v>0</v>
      </c>
      <c r="Q76" s="270">
        <f t="shared" si="105"/>
        <v>0</v>
      </c>
      <c r="R76" s="269">
        <f>IF(TAB4.5!P$24="V",0,TAB4.5!P$24)</f>
        <v>0</v>
      </c>
      <c r="S76" s="270">
        <f t="shared" ref="S76:S77" si="113">S75</f>
        <v>0</v>
      </c>
      <c r="T76" s="270">
        <f t="shared" si="106"/>
        <v>0</v>
      </c>
      <c r="U76" s="269">
        <f>IF(TAB4.5!Q$24="V",0,TAB4.5!Q$24)</f>
        <v>0</v>
      </c>
      <c r="V76" s="270">
        <f t="shared" ref="V76:V77" si="114">V75</f>
        <v>0</v>
      </c>
      <c r="W76" s="270">
        <f t="shared" si="107"/>
        <v>0</v>
      </c>
    </row>
    <row r="77" spans="1:23" x14ac:dyDescent="0.3">
      <c r="A77" s="215" t="s">
        <v>161</v>
      </c>
      <c r="B77" s="270">
        <f t="shared" si="93"/>
        <v>0</v>
      </c>
      <c r="C77" s="269">
        <f>IF(TAB4.5!K$26="V",0,TAB4.5!K$26)</f>
        <v>0</v>
      </c>
      <c r="D77" s="270">
        <f t="shared" si="108"/>
        <v>0</v>
      </c>
      <c r="E77" s="270">
        <f t="shared" si="101"/>
        <v>0</v>
      </c>
      <c r="F77" s="269">
        <f>IF(TAB4.5!L$26="V",0,TAB4.5!L$26)</f>
        <v>0</v>
      </c>
      <c r="G77" s="270">
        <f t="shared" si="109"/>
        <v>0</v>
      </c>
      <c r="H77" s="270">
        <f t="shared" si="102"/>
        <v>0</v>
      </c>
      <c r="I77" s="269">
        <f>IF(TAB4.5!M$26="V",0,TAB4.5!M$26)</f>
        <v>0</v>
      </c>
      <c r="J77" s="270">
        <f t="shared" si="110"/>
        <v>0</v>
      </c>
      <c r="K77" s="270">
        <f t="shared" si="103"/>
        <v>0</v>
      </c>
      <c r="L77" s="269">
        <f>IF(TAB4.5!N$26="V",0,TAB4.5!N$26)</f>
        <v>0</v>
      </c>
      <c r="M77" s="270">
        <f t="shared" si="111"/>
        <v>0</v>
      </c>
      <c r="N77" s="270">
        <f t="shared" si="104"/>
        <v>0</v>
      </c>
      <c r="O77" s="269">
        <f>IF(TAB4.5!O$26="V",0,TAB4.5!O$26)</f>
        <v>0</v>
      </c>
      <c r="P77" s="270">
        <f t="shared" si="112"/>
        <v>0</v>
      </c>
      <c r="Q77" s="270">
        <f t="shared" si="105"/>
        <v>0</v>
      </c>
      <c r="R77" s="269">
        <f>IF(TAB4.5!P$26="V",0,TAB4.5!P$26)</f>
        <v>0</v>
      </c>
      <c r="S77" s="270">
        <f t="shared" si="113"/>
        <v>0</v>
      </c>
      <c r="T77" s="270">
        <f t="shared" si="106"/>
        <v>0</v>
      </c>
      <c r="U77" s="269">
        <f>IF(TAB4.5!Q$26="V",0,TAB4.5!Q$26)</f>
        <v>0</v>
      </c>
      <c r="V77" s="270">
        <f t="shared" si="114"/>
        <v>0</v>
      </c>
      <c r="W77" s="270">
        <f t="shared" si="107"/>
        <v>0</v>
      </c>
    </row>
    <row r="78" spans="1:23" x14ac:dyDescent="0.3">
      <c r="A78" s="53" t="s">
        <v>7</v>
      </c>
      <c r="B78" s="271">
        <f t="shared" si="93"/>
        <v>0</v>
      </c>
      <c r="C78" s="11"/>
      <c r="D78" s="271"/>
      <c r="E78" s="271">
        <f>SUM(E68,E72:E73,E77)</f>
        <v>0</v>
      </c>
      <c r="F78" s="11"/>
      <c r="G78" s="271"/>
      <c r="H78" s="271">
        <f>SUM(H68,H72:H73,H77)</f>
        <v>0</v>
      </c>
      <c r="I78" s="11"/>
      <c r="J78" s="271"/>
      <c r="K78" s="271">
        <f>SUM(K68,K72:K73,K77)</f>
        <v>0</v>
      </c>
      <c r="L78" s="11"/>
      <c r="M78" s="271"/>
      <c r="N78" s="271">
        <f>SUM(N68,N72:N73,N77)</f>
        <v>0</v>
      </c>
      <c r="O78" s="11"/>
      <c r="P78" s="271"/>
      <c r="Q78" s="271">
        <f>SUM(Q68,Q72:Q73,Q77)</f>
        <v>0</v>
      </c>
      <c r="R78" s="11"/>
      <c r="S78" s="271"/>
      <c r="T78" s="271">
        <f>SUM(T68,T72:T73,T77)</f>
        <v>0</v>
      </c>
      <c r="U78" s="11"/>
      <c r="V78" s="271"/>
      <c r="W78" s="271">
        <f>SUM(W68,W72:W73,W77)</f>
        <v>0</v>
      </c>
    </row>
  </sheetData>
  <mergeCells count="45">
    <mergeCell ref="R66:T66"/>
    <mergeCell ref="U66:W66"/>
    <mergeCell ref="A66:A67"/>
    <mergeCell ref="C66:E66"/>
    <mergeCell ref="F66:H66"/>
    <mergeCell ref="I66:K66"/>
    <mergeCell ref="L66:N66"/>
    <mergeCell ref="O66:Q66"/>
    <mergeCell ref="O36:Q36"/>
    <mergeCell ref="R36:T36"/>
    <mergeCell ref="U36:W36"/>
    <mergeCell ref="A50:W50"/>
    <mergeCell ref="A51:A52"/>
    <mergeCell ref="C51:E51"/>
    <mergeCell ref="F51:H51"/>
    <mergeCell ref="I51:K51"/>
    <mergeCell ref="L51:N51"/>
    <mergeCell ref="O51:Q51"/>
    <mergeCell ref="R51:T51"/>
    <mergeCell ref="U51:W51"/>
    <mergeCell ref="A65:W65"/>
    <mergeCell ref="A20:W20"/>
    <mergeCell ref="A21:A22"/>
    <mergeCell ref="L21:N21"/>
    <mergeCell ref="O21:Q21"/>
    <mergeCell ref="R21:T21"/>
    <mergeCell ref="U21:W21"/>
    <mergeCell ref="C21:E21"/>
    <mergeCell ref="F21:H21"/>
    <mergeCell ref="I21:K21"/>
    <mergeCell ref="A35:W35"/>
    <mergeCell ref="A36:A37"/>
    <mergeCell ref="C36:E36"/>
    <mergeCell ref="F36:H36"/>
    <mergeCell ref="I36:K36"/>
    <mergeCell ref="L36:N36"/>
    <mergeCell ref="A5:W5"/>
    <mergeCell ref="A6:A7"/>
    <mergeCell ref="L6:N6"/>
    <mergeCell ref="O6:Q6"/>
    <mergeCell ref="R6:T6"/>
    <mergeCell ref="U6:W6"/>
    <mergeCell ref="C6:E6"/>
    <mergeCell ref="F6:H6"/>
    <mergeCell ref="I6:K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election activeCell="W22" sqref="W2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22.28515625" customWidth="1"/>
    <col min="9" max="9" width="13.7109375" style="150" customWidth="1"/>
    <col min="10" max="10" width="9.7109375" style="150" customWidth="1"/>
    <col min="11" max="16" width="15.7109375" customWidth="1"/>
    <col min="17" max="17" width="13.7109375" customWidth="1"/>
    <col min="18" max="18" width="1.7109375" customWidth="1"/>
    <col min="19" max="19" width="2.7109375" customWidth="1"/>
  </cols>
  <sheetData>
    <row r="1" spans="1:21" s="182" customFormat="1" ht="29.45" customHeight="1" x14ac:dyDescent="0.2">
      <c r="L1" s="183"/>
      <c r="M1" s="183"/>
      <c r="N1" s="183"/>
      <c r="O1" s="183"/>
    </row>
    <row r="2" spans="1:21" s="4" customFormat="1" ht="29.45" customHeight="1" x14ac:dyDescent="0.3">
      <c r="A2" s="29" t="str">
        <f>TAB00!B43&amp;" : "&amp;TAB00!C43</f>
        <v>TAB4.1 : Tarifs de prélèvement 2019</v>
      </c>
      <c r="B2" s="26"/>
      <c r="C2" s="26"/>
      <c r="D2" s="26"/>
      <c r="E2" s="26"/>
      <c r="F2" s="26"/>
      <c r="G2" s="26"/>
      <c r="H2" s="26"/>
      <c r="I2" s="26"/>
      <c r="J2" s="26"/>
      <c r="K2" s="26"/>
      <c r="L2" s="26"/>
      <c r="M2" s="26"/>
      <c r="N2" s="26"/>
      <c r="O2" s="26"/>
      <c r="P2" s="26"/>
      <c r="Q2" s="26"/>
      <c r="R2" s="26"/>
    </row>
    <row r="3" spans="1:21" s="182" customFormat="1" ht="14.25" x14ac:dyDescent="0.2">
      <c r="L3" s="183"/>
      <c r="M3" s="183"/>
      <c r="N3" s="183"/>
      <c r="O3" s="183"/>
    </row>
    <row r="4" spans="1:21" s="182" customFormat="1" ht="14.25" customHeight="1" x14ac:dyDescent="0.2">
      <c r="L4" s="183"/>
      <c r="M4" s="183"/>
      <c r="N4" s="183"/>
      <c r="O4" s="183"/>
    </row>
    <row r="5" spans="1:21" s="182" customFormat="1" ht="8.25" customHeight="1" x14ac:dyDescent="0.2">
      <c r="B5" s="151"/>
      <c r="C5" s="60"/>
      <c r="D5" s="60"/>
      <c r="E5" s="60"/>
      <c r="F5" s="60"/>
      <c r="G5" s="60"/>
      <c r="H5" s="60"/>
      <c r="I5" s="60"/>
      <c r="J5" s="60"/>
      <c r="K5" s="60"/>
      <c r="L5" s="184"/>
      <c r="M5" s="184"/>
      <c r="N5" s="184"/>
      <c r="O5" s="184"/>
      <c r="P5" s="184"/>
      <c r="Q5" s="184"/>
      <c r="R5" s="62"/>
      <c r="S5" s="58"/>
      <c r="T5" s="58"/>
    </row>
    <row r="6" spans="1:21" ht="16.5" x14ac:dyDescent="0.3">
      <c r="B6" s="63"/>
      <c r="C6" s="360" t="s">
        <v>132</v>
      </c>
      <c r="D6" s="360"/>
      <c r="E6" s="360"/>
      <c r="F6" s="360"/>
      <c r="G6" s="360"/>
      <c r="H6" s="360"/>
      <c r="I6" s="360"/>
      <c r="J6" s="360"/>
      <c r="K6" s="361" t="s">
        <v>133</v>
      </c>
      <c r="L6" s="361"/>
      <c r="M6" s="361"/>
      <c r="N6" s="361"/>
      <c r="O6" s="346" t="str">
        <f>IF(TAB00!E11=0,"# Nom du GRD",TAB00!E11)</f>
        <v># Nom du GRD</v>
      </c>
      <c r="P6" s="346"/>
      <c r="Q6" s="346"/>
      <c r="R6" s="64"/>
      <c r="S6" s="58"/>
      <c r="T6" s="58"/>
      <c r="U6" s="58"/>
    </row>
    <row r="7" spans="1:21" s="185" customFormat="1" ht="5.0999999999999996" customHeight="1" x14ac:dyDescent="0.25">
      <c r="B7" s="186"/>
      <c r="C7" s="65"/>
      <c r="D7" s="66"/>
      <c r="E7" s="65"/>
      <c r="F7" s="65"/>
      <c r="G7" s="65"/>
      <c r="H7" s="65"/>
      <c r="I7" s="65"/>
      <c r="J7" s="65"/>
      <c r="K7" s="65"/>
      <c r="L7" s="67"/>
      <c r="M7" s="67"/>
      <c r="N7" s="67"/>
      <c r="O7" s="67"/>
      <c r="P7" s="67"/>
      <c r="Q7" s="67"/>
      <c r="R7" s="187"/>
      <c r="S7" s="188"/>
      <c r="T7" s="188"/>
    </row>
    <row r="8" spans="1:21" s="185" customFormat="1" ht="15" customHeight="1" x14ac:dyDescent="0.2">
      <c r="B8" s="186"/>
      <c r="C8" s="362" t="s">
        <v>134</v>
      </c>
      <c r="D8" s="362"/>
      <c r="E8" s="362"/>
      <c r="F8" s="362"/>
      <c r="G8" s="363" t="str">
        <f>"du 01.01.20"&amp;RIGHT(A2,2)&amp;" au 31.12.20"&amp;RIGHT(A2,2)</f>
        <v>du 01.01.2019 au 31.12.2019</v>
      </c>
      <c r="H8" s="363"/>
      <c r="I8" s="69"/>
      <c r="J8" s="65"/>
      <c r="K8" s="65"/>
      <c r="L8" s="67"/>
      <c r="M8" s="67"/>
      <c r="N8" s="67"/>
      <c r="O8" s="67"/>
      <c r="P8" s="67"/>
      <c r="Q8" s="67"/>
      <c r="R8" s="187"/>
      <c r="S8" s="188"/>
      <c r="T8" s="188"/>
    </row>
    <row r="9" spans="1:21" ht="15.75" thickBot="1" x14ac:dyDescent="0.35">
      <c r="B9" s="63"/>
      <c r="C9" s="358"/>
      <c r="D9" s="358"/>
      <c r="E9" s="358"/>
      <c r="F9" s="358"/>
      <c r="G9" s="358"/>
      <c r="H9" s="358"/>
      <c r="I9" s="358"/>
      <c r="J9" s="70"/>
      <c r="K9" s="71"/>
      <c r="L9" s="71"/>
      <c r="M9" s="71"/>
      <c r="N9" s="71"/>
      <c r="O9" s="71"/>
      <c r="P9" s="71"/>
      <c r="Q9" s="68"/>
      <c r="R9" s="64"/>
      <c r="S9" s="58"/>
      <c r="T9" s="58"/>
      <c r="U9" s="58"/>
    </row>
    <row r="10" spans="1:21" x14ac:dyDescent="0.3">
      <c r="B10" s="63"/>
      <c r="C10" s="347"/>
      <c r="D10" s="348"/>
      <c r="E10" s="348"/>
      <c r="F10" s="348"/>
      <c r="G10" s="348"/>
      <c r="H10" s="348"/>
      <c r="I10" s="348"/>
      <c r="J10" s="349" t="s">
        <v>135</v>
      </c>
      <c r="K10" s="352" t="s">
        <v>136</v>
      </c>
      <c r="L10" s="353"/>
      <c r="M10" s="353"/>
      <c r="N10" s="353"/>
      <c r="O10" s="352" t="s">
        <v>137</v>
      </c>
      <c r="P10" s="354"/>
      <c r="Q10" s="72"/>
      <c r="R10" s="64"/>
      <c r="S10" s="58"/>
      <c r="T10" s="58"/>
      <c r="U10" s="58"/>
    </row>
    <row r="11" spans="1:21" x14ac:dyDescent="0.3">
      <c r="B11" s="63"/>
      <c r="C11" s="355"/>
      <c r="D11" s="356"/>
      <c r="E11" s="356"/>
      <c r="F11" s="356"/>
      <c r="G11" s="356"/>
      <c r="H11" s="356"/>
      <c r="I11" s="356"/>
      <c r="J11" s="350"/>
      <c r="K11" s="73" t="s">
        <v>50</v>
      </c>
      <c r="L11" s="70" t="s">
        <v>51</v>
      </c>
      <c r="M11" s="70" t="s">
        <v>52</v>
      </c>
      <c r="N11" s="70" t="s">
        <v>53</v>
      </c>
      <c r="O11" s="74" t="s">
        <v>54</v>
      </c>
      <c r="P11" s="75" t="s">
        <v>55</v>
      </c>
      <c r="Q11" s="76" t="s">
        <v>59</v>
      </c>
      <c r="R11" s="64"/>
      <c r="S11" s="58"/>
      <c r="T11" s="58"/>
      <c r="U11" s="58"/>
    </row>
    <row r="12" spans="1:21" x14ac:dyDescent="0.3">
      <c r="B12" s="63"/>
      <c r="C12" s="357"/>
      <c r="D12" s="358"/>
      <c r="E12" s="358"/>
      <c r="F12" s="358"/>
      <c r="G12" s="358"/>
      <c r="H12" s="358"/>
      <c r="I12" s="358"/>
      <c r="J12" s="350"/>
      <c r="K12" s="357" t="s">
        <v>67</v>
      </c>
      <c r="L12" s="358"/>
      <c r="M12" s="358"/>
      <c r="N12" s="358"/>
      <c r="O12" s="357"/>
      <c r="P12" s="359"/>
      <c r="Q12" s="77"/>
      <c r="R12" s="64"/>
      <c r="S12" s="58"/>
      <c r="T12" s="58"/>
      <c r="U12" s="58"/>
    </row>
    <row r="13" spans="1:21" ht="15.75" thickBot="1" x14ac:dyDescent="0.35">
      <c r="B13" s="63"/>
      <c r="C13" s="357"/>
      <c r="D13" s="358"/>
      <c r="E13" s="358"/>
      <c r="F13" s="358"/>
      <c r="G13" s="358"/>
      <c r="H13" s="358"/>
      <c r="I13" s="358"/>
      <c r="J13" s="351"/>
      <c r="K13" s="78" t="s">
        <v>68</v>
      </c>
      <c r="L13" s="79" t="s">
        <v>69</v>
      </c>
      <c r="M13" s="80" t="s">
        <v>70</v>
      </c>
      <c r="N13" s="80" t="s">
        <v>71</v>
      </c>
      <c r="O13" s="78" t="s">
        <v>72</v>
      </c>
      <c r="P13" s="81" t="s">
        <v>73</v>
      </c>
      <c r="Q13" s="82"/>
      <c r="R13" s="64"/>
      <c r="S13" s="58"/>
      <c r="T13" s="58"/>
      <c r="U13" s="58"/>
    </row>
    <row r="14" spans="1:21" x14ac:dyDescent="0.3">
      <c r="B14" s="63"/>
      <c r="C14" s="83"/>
      <c r="D14" s="84" t="s">
        <v>5</v>
      </c>
      <c r="E14" s="84"/>
      <c r="F14" s="84"/>
      <c r="G14" s="85"/>
      <c r="H14" s="85"/>
      <c r="I14" s="86"/>
      <c r="J14" s="87"/>
      <c r="K14" s="87"/>
      <c r="L14" s="88"/>
      <c r="M14" s="89"/>
      <c r="N14" s="90"/>
      <c r="O14" s="89"/>
      <c r="P14" s="88"/>
      <c r="Q14" s="91"/>
      <c r="R14" s="64"/>
      <c r="S14" s="58"/>
      <c r="T14" s="58"/>
      <c r="U14" s="58"/>
    </row>
    <row r="15" spans="1:21" x14ac:dyDescent="0.3">
      <c r="B15" s="63"/>
      <c r="C15" s="92"/>
      <c r="D15" s="68"/>
      <c r="E15" s="93" t="s">
        <v>138</v>
      </c>
      <c r="F15" s="94"/>
      <c r="G15" s="94"/>
      <c r="H15" s="94"/>
      <c r="I15" s="95" t="s">
        <v>139</v>
      </c>
      <c r="J15" s="96" t="s">
        <v>140</v>
      </c>
      <c r="K15" s="97"/>
      <c r="L15" s="98"/>
      <c r="M15" s="98"/>
      <c r="N15" s="99"/>
      <c r="O15" s="98" t="s">
        <v>82</v>
      </c>
      <c r="P15" s="98" t="s">
        <v>82</v>
      </c>
      <c r="Q15" s="101"/>
      <c r="R15" s="64"/>
      <c r="S15" s="58"/>
      <c r="T15" s="58"/>
      <c r="U15" s="58"/>
    </row>
    <row r="16" spans="1:21" x14ac:dyDescent="0.3">
      <c r="B16" s="63"/>
      <c r="C16" s="92"/>
      <c r="D16" s="68"/>
      <c r="E16" s="95" t="s">
        <v>141</v>
      </c>
      <c r="F16" s="94"/>
      <c r="G16" s="94"/>
      <c r="H16" s="94"/>
      <c r="I16" s="95" t="s">
        <v>142</v>
      </c>
      <c r="J16" s="96" t="s">
        <v>140</v>
      </c>
      <c r="K16" s="102" t="s">
        <v>82</v>
      </c>
      <c r="L16" s="100" t="s">
        <v>82</v>
      </c>
      <c r="M16" s="100" t="s">
        <v>82</v>
      </c>
      <c r="N16" s="103" t="s">
        <v>82</v>
      </c>
      <c r="O16" s="100" t="s">
        <v>82</v>
      </c>
      <c r="P16" s="100" t="s">
        <v>82</v>
      </c>
      <c r="Q16" s="104" t="s">
        <v>82</v>
      </c>
      <c r="R16" s="64"/>
      <c r="S16" s="58"/>
      <c r="T16" s="58"/>
      <c r="U16" s="58"/>
    </row>
    <row r="17" spans="2:21" x14ac:dyDescent="0.3">
      <c r="B17" s="63"/>
      <c r="C17" s="92"/>
      <c r="D17" s="68"/>
      <c r="E17" s="105" t="s">
        <v>143</v>
      </c>
      <c r="F17" s="106"/>
      <c r="G17" s="106"/>
      <c r="H17" s="106"/>
      <c r="I17" s="105" t="s">
        <v>144</v>
      </c>
      <c r="J17" s="96" t="s">
        <v>140</v>
      </c>
      <c r="K17" s="97" t="s">
        <v>82</v>
      </c>
      <c r="L17" s="98" t="s">
        <v>82</v>
      </c>
      <c r="M17" s="98" t="s">
        <v>82</v>
      </c>
      <c r="N17" s="99" t="s">
        <v>82</v>
      </c>
      <c r="O17" s="98" t="s">
        <v>82</v>
      </c>
      <c r="P17" s="98" t="s">
        <v>82</v>
      </c>
      <c r="Q17" s="273" t="s">
        <v>82</v>
      </c>
      <c r="R17" s="64"/>
      <c r="S17" s="58"/>
      <c r="T17" s="58"/>
      <c r="U17" s="58"/>
    </row>
    <row r="18" spans="2:21" ht="15.75" x14ac:dyDescent="0.3">
      <c r="B18" s="63"/>
      <c r="C18" s="107"/>
      <c r="D18" s="108"/>
      <c r="E18" s="108"/>
      <c r="F18" s="108"/>
      <c r="G18" s="108"/>
      <c r="H18" s="108"/>
      <c r="I18" s="109"/>
      <c r="J18" s="110"/>
      <c r="K18" s="274"/>
      <c r="L18" s="275"/>
      <c r="M18" s="275"/>
      <c r="N18" s="276"/>
      <c r="O18" s="275"/>
      <c r="P18" s="275"/>
      <c r="Q18" s="277"/>
      <c r="R18" s="111"/>
    </row>
    <row r="19" spans="2:21" x14ac:dyDescent="0.3">
      <c r="B19" s="63"/>
      <c r="C19" s="92"/>
      <c r="D19" s="84" t="s">
        <v>145</v>
      </c>
      <c r="E19" s="94"/>
      <c r="F19" s="94"/>
      <c r="G19" s="94"/>
      <c r="H19" s="94"/>
      <c r="I19" s="95" t="s">
        <v>144</v>
      </c>
      <c r="J19" s="96" t="s">
        <v>146</v>
      </c>
      <c r="K19" s="97" t="s">
        <v>82</v>
      </c>
      <c r="L19" s="98" t="s">
        <v>82</v>
      </c>
      <c r="M19" s="98" t="s">
        <v>82</v>
      </c>
      <c r="N19" s="99" t="s">
        <v>82</v>
      </c>
      <c r="O19" s="98" t="s">
        <v>82</v>
      </c>
      <c r="P19" s="98" t="s">
        <v>82</v>
      </c>
      <c r="Q19" s="273" t="s">
        <v>82</v>
      </c>
      <c r="R19" s="64"/>
      <c r="S19" s="58"/>
      <c r="T19" s="58"/>
      <c r="U19" s="58"/>
    </row>
    <row r="20" spans="2:21" x14ac:dyDescent="0.3">
      <c r="B20" s="63"/>
      <c r="C20" s="92"/>
      <c r="D20" s="84"/>
      <c r="E20" s="112"/>
      <c r="F20" s="112"/>
      <c r="G20" s="112"/>
      <c r="H20" s="112"/>
      <c r="I20" s="86"/>
      <c r="J20" s="96"/>
      <c r="K20" s="97"/>
      <c r="L20" s="98"/>
      <c r="M20" s="98"/>
      <c r="N20" s="99"/>
      <c r="O20" s="98"/>
      <c r="P20" s="98"/>
      <c r="Q20" s="273"/>
      <c r="R20" s="64"/>
      <c r="S20" s="58"/>
      <c r="T20" s="58"/>
      <c r="U20" s="58"/>
    </row>
    <row r="21" spans="2:21" x14ac:dyDescent="0.3">
      <c r="B21" s="63"/>
      <c r="C21" s="92"/>
      <c r="D21" s="84" t="s">
        <v>147</v>
      </c>
      <c r="E21" s="113"/>
      <c r="F21" s="112"/>
      <c r="G21" s="112"/>
      <c r="H21" s="112"/>
      <c r="I21" s="86"/>
      <c r="J21" s="114"/>
      <c r="K21" s="278"/>
      <c r="L21" s="279"/>
      <c r="M21" s="280"/>
      <c r="N21" s="281"/>
      <c r="O21" s="279"/>
      <c r="P21" s="279"/>
      <c r="Q21" s="282"/>
      <c r="R21" s="64"/>
      <c r="S21" s="58"/>
      <c r="T21" s="58"/>
      <c r="U21" s="58"/>
    </row>
    <row r="22" spans="2:21" x14ac:dyDescent="0.3">
      <c r="B22" s="63"/>
      <c r="C22" s="92"/>
      <c r="D22" s="115"/>
      <c r="E22" s="116" t="s">
        <v>148</v>
      </c>
      <c r="F22" s="117"/>
      <c r="G22" s="117"/>
      <c r="H22" s="117"/>
      <c r="I22" s="105" t="s">
        <v>144</v>
      </c>
      <c r="J22" s="96" t="s">
        <v>149</v>
      </c>
      <c r="K22" s="97" t="s">
        <v>82</v>
      </c>
      <c r="L22" s="98" t="s">
        <v>82</v>
      </c>
      <c r="M22" s="98" t="s">
        <v>82</v>
      </c>
      <c r="N22" s="99" t="s">
        <v>82</v>
      </c>
      <c r="O22" s="98" t="s">
        <v>82</v>
      </c>
      <c r="P22" s="98" t="s">
        <v>82</v>
      </c>
      <c r="Q22" s="273" t="s">
        <v>82</v>
      </c>
      <c r="R22" s="64"/>
      <c r="S22" s="58"/>
      <c r="T22" s="58"/>
      <c r="U22" s="58"/>
    </row>
    <row r="23" spans="2:21" x14ac:dyDescent="0.3">
      <c r="B23" s="63"/>
      <c r="C23" s="92"/>
      <c r="D23" s="115"/>
      <c r="E23" s="116" t="s">
        <v>150</v>
      </c>
      <c r="F23" s="117"/>
      <c r="G23" s="117"/>
      <c r="H23" s="117"/>
      <c r="I23" s="105" t="s">
        <v>144</v>
      </c>
      <c r="J23" s="96" t="s">
        <v>151</v>
      </c>
      <c r="K23" s="97" t="s">
        <v>82</v>
      </c>
      <c r="L23" s="98" t="s">
        <v>82</v>
      </c>
      <c r="M23" s="98" t="s">
        <v>82</v>
      </c>
      <c r="N23" s="99" t="s">
        <v>82</v>
      </c>
      <c r="O23" s="98" t="s">
        <v>82</v>
      </c>
      <c r="P23" s="98" t="s">
        <v>82</v>
      </c>
      <c r="Q23" s="273" t="s">
        <v>82</v>
      </c>
      <c r="R23" s="64"/>
      <c r="S23" s="58"/>
      <c r="T23" s="58"/>
      <c r="U23" s="58"/>
    </row>
    <row r="24" spans="2:21" ht="15.75" thickBot="1" x14ac:dyDescent="0.35">
      <c r="B24" s="63"/>
      <c r="C24" s="92"/>
      <c r="D24" s="115"/>
      <c r="E24" s="116" t="s">
        <v>152</v>
      </c>
      <c r="F24" s="117"/>
      <c r="G24" s="117"/>
      <c r="H24" s="117"/>
      <c r="I24" s="105" t="s">
        <v>144</v>
      </c>
      <c r="J24" s="118" t="s">
        <v>153</v>
      </c>
      <c r="K24" s="283" t="s">
        <v>82</v>
      </c>
      <c r="L24" s="284" t="s">
        <v>82</v>
      </c>
      <c r="M24" s="284" t="s">
        <v>82</v>
      </c>
      <c r="N24" s="285" t="s">
        <v>82</v>
      </c>
      <c r="O24" s="284" t="s">
        <v>82</v>
      </c>
      <c r="P24" s="284" t="s">
        <v>82</v>
      </c>
      <c r="Q24" s="286" t="s">
        <v>82</v>
      </c>
      <c r="R24" s="64"/>
      <c r="S24" s="58"/>
      <c r="T24" s="58"/>
      <c r="U24" s="58"/>
    </row>
    <row r="25" spans="2:21" ht="15.75" thickBot="1" x14ac:dyDescent="0.35">
      <c r="B25" s="63"/>
      <c r="C25" s="92"/>
      <c r="D25" s="115"/>
      <c r="E25" s="86"/>
      <c r="F25" s="68"/>
      <c r="G25" s="68"/>
      <c r="H25" s="68"/>
      <c r="I25" s="86"/>
      <c r="J25" s="119"/>
      <c r="K25" s="287"/>
      <c r="L25" s="287"/>
      <c r="M25" s="287"/>
      <c r="N25" s="287"/>
      <c r="O25" s="287"/>
      <c r="P25" s="287"/>
      <c r="Q25" s="288"/>
      <c r="R25" s="64"/>
      <c r="S25" s="58"/>
      <c r="T25" s="58"/>
      <c r="U25" s="58"/>
    </row>
    <row r="26" spans="2:21" ht="15.75" thickBot="1" x14ac:dyDescent="0.35">
      <c r="B26" s="63"/>
      <c r="C26" s="92"/>
      <c r="D26" s="84" t="s">
        <v>154</v>
      </c>
      <c r="E26" s="112"/>
      <c r="F26" s="84"/>
      <c r="G26" s="84"/>
      <c r="H26" s="121"/>
      <c r="I26" s="95" t="s">
        <v>144</v>
      </c>
      <c r="J26" s="122" t="s">
        <v>155</v>
      </c>
      <c r="K26" s="289" t="s">
        <v>82</v>
      </c>
      <c r="L26" s="287" t="s">
        <v>82</v>
      </c>
      <c r="M26" s="287" t="s">
        <v>82</v>
      </c>
      <c r="N26" s="287" t="s">
        <v>82</v>
      </c>
      <c r="O26" s="289" t="s">
        <v>82</v>
      </c>
      <c r="P26" s="288" t="s">
        <v>82</v>
      </c>
      <c r="Q26" s="290" t="s">
        <v>82</v>
      </c>
      <c r="R26" s="64"/>
      <c r="S26" s="58"/>
      <c r="T26" s="58"/>
      <c r="U26" s="58"/>
    </row>
    <row r="27" spans="2:21" ht="15.75" thickBot="1" x14ac:dyDescent="0.35">
      <c r="B27" s="63"/>
      <c r="C27" s="124"/>
      <c r="D27" s="125"/>
      <c r="E27" s="126"/>
      <c r="F27" s="125"/>
      <c r="G27" s="125"/>
      <c r="H27" s="125"/>
      <c r="I27" s="127"/>
      <c r="J27" s="119"/>
      <c r="K27" s="120"/>
      <c r="L27" s="120"/>
      <c r="M27" s="120"/>
      <c r="N27" s="120"/>
      <c r="O27" s="120"/>
      <c r="P27" s="120"/>
      <c r="Q27" s="123"/>
      <c r="R27" s="64"/>
      <c r="S27" s="58"/>
      <c r="T27" s="58"/>
      <c r="U27" s="58"/>
    </row>
    <row r="28" spans="2:21" x14ac:dyDescent="0.3">
      <c r="B28" s="128"/>
      <c r="C28" s="129"/>
      <c r="D28" s="130"/>
      <c r="E28" s="130"/>
      <c r="F28" s="130"/>
      <c r="G28" s="130"/>
      <c r="H28" s="130"/>
      <c r="I28" s="131"/>
      <c r="J28" s="131"/>
      <c r="K28" s="130"/>
      <c r="L28" s="130"/>
      <c r="M28" s="130"/>
      <c r="N28" s="130"/>
      <c r="O28" s="130"/>
      <c r="P28" s="130"/>
      <c r="Q28" s="130"/>
      <c r="R28" s="132"/>
      <c r="S28" s="58"/>
      <c r="T28" s="58"/>
      <c r="U28" s="58"/>
    </row>
    <row r="29" spans="2:21" x14ac:dyDescent="0.3">
      <c r="C29" s="58"/>
      <c r="D29" s="58"/>
      <c r="E29" s="58"/>
      <c r="F29" s="58"/>
      <c r="G29" s="58"/>
      <c r="H29" s="58"/>
      <c r="I29" s="59"/>
      <c r="J29" s="59"/>
      <c r="K29" s="58"/>
      <c r="L29" s="58"/>
      <c r="M29" s="58"/>
      <c r="N29" s="58"/>
      <c r="O29" s="58"/>
      <c r="P29" s="58"/>
      <c r="Q29" s="58"/>
      <c r="R29" s="58"/>
      <c r="S29" s="58"/>
      <c r="T29" s="58"/>
      <c r="U29" s="58"/>
    </row>
    <row r="30" spans="2:21" x14ac:dyDescent="0.3">
      <c r="B30" s="133"/>
      <c r="C30" s="134"/>
      <c r="D30" s="345" t="s">
        <v>156</v>
      </c>
      <c r="E30" s="345"/>
      <c r="F30" s="345"/>
      <c r="G30" s="345"/>
      <c r="H30" s="345"/>
      <c r="I30" s="345"/>
      <c r="J30" s="135"/>
      <c r="K30" s="135"/>
      <c r="L30" s="135"/>
      <c r="M30" s="136"/>
      <c r="N30" s="136"/>
      <c r="O30" s="136"/>
      <c r="P30" s="134"/>
      <c r="Q30" s="137"/>
      <c r="R30" s="138"/>
    </row>
    <row r="31" spans="2:21" x14ac:dyDescent="0.3">
      <c r="B31" s="139"/>
      <c r="C31" s="68"/>
      <c r="D31" s="140"/>
      <c r="E31" s="140"/>
      <c r="F31" s="140"/>
      <c r="G31" s="140"/>
      <c r="H31" s="140"/>
      <c r="I31" s="140"/>
      <c r="J31" s="140"/>
      <c r="K31" s="140"/>
      <c r="L31" s="140"/>
      <c r="M31" s="141"/>
      <c r="N31" s="141"/>
      <c r="O31" s="141"/>
      <c r="P31" s="68"/>
      <c r="Q31" s="108"/>
      <c r="R31" s="111"/>
    </row>
    <row r="32" spans="2:21" x14ac:dyDescent="0.3">
      <c r="B32" s="139"/>
      <c r="C32" s="68"/>
      <c r="D32" s="68"/>
      <c r="E32" s="68"/>
      <c r="F32" s="68"/>
      <c r="G32" s="68"/>
      <c r="H32" s="68"/>
      <c r="I32" s="68"/>
      <c r="J32" s="68"/>
      <c r="K32" s="68"/>
      <c r="L32" s="141"/>
      <c r="M32" s="141"/>
      <c r="N32" s="141"/>
      <c r="O32" s="141"/>
      <c r="P32" s="68"/>
      <c r="Q32" s="108"/>
      <c r="R32" s="111"/>
    </row>
    <row r="33" spans="2:18" x14ac:dyDescent="0.3">
      <c r="B33" s="139"/>
      <c r="C33" s="68"/>
      <c r="D33" s="68"/>
      <c r="E33" s="68"/>
      <c r="F33" s="68"/>
      <c r="G33" s="68"/>
      <c r="H33" s="68"/>
      <c r="I33" s="68"/>
      <c r="J33" s="68"/>
      <c r="K33" s="68"/>
      <c r="L33" s="141"/>
      <c r="M33" s="141"/>
      <c r="N33" s="141"/>
      <c r="O33" s="141"/>
      <c r="P33" s="68"/>
      <c r="Q33" s="108"/>
      <c r="R33" s="111"/>
    </row>
    <row r="34" spans="2:18" ht="15.75" x14ac:dyDescent="0.3">
      <c r="B34" s="142"/>
      <c r="C34" s="143"/>
      <c r="D34" s="143"/>
      <c r="E34" s="143"/>
      <c r="F34" s="143"/>
      <c r="G34" s="143"/>
      <c r="H34" s="143"/>
      <c r="I34" s="143"/>
      <c r="J34" s="143"/>
      <c r="K34" s="143"/>
      <c r="L34" s="144"/>
      <c r="M34" s="144"/>
      <c r="N34" s="144"/>
      <c r="O34" s="144"/>
      <c r="P34" s="143"/>
      <c r="Q34" s="108"/>
      <c r="R34" s="111"/>
    </row>
    <row r="35" spans="2:18" ht="15.75" x14ac:dyDescent="0.3">
      <c r="B35" s="142"/>
      <c r="C35" s="143"/>
      <c r="D35" s="143"/>
      <c r="E35" s="143"/>
      <c r="F35" s="143"/>
      <c r="G35" s="143"/>
      <c r="H35" s="143"/>
      <c r="I35" s="143"/>
      <c r="J35" s="143"/>
      <c r="K35" s="143"/>
      <c r="L35" s="144"/>
      <c r="M35" s="144"/>
      <c r="N35" s="144"/>
      <c r="O35" s="144"/>
      <c r="P35" s="143"/>
      <c r="Q35" s="108"/>
      <c r="R35" s="111"/>
    </row>
    <row r="36" spans="2:18" ht="15.75" x14ac:dyDescent="0.3">
      <c r="B36" s="145"/>
      <c r="C36" s="146"/>
      <c r="D36" s="146"/>
      <c r="E36" s="146"/>
      <c r="F36" s="146"/>
      <c r="G36" s="146"/>
      <c r="H36" s="146"/>
      <c r="I36" s="146"/>
      <c r="J36" s="146"/>
      <c r="K36" s="146"/>
      <c r="L36" s="147"/>
      <c r="M36" s="147"/>
      <c r="N36" s="147"/>
      <c r="O36" s="147"/>
      <c r="P36" s="146"/>
      <c r="Q36" s="148"/>
      <c r="R36" s="149"/>
    </row>
  </sheetData>
  <mergeCells count="16">
    <mergeCell ref="D30:I30"/>
    <mergeCell ref="O6:Q6"/>
    <mergeCell ref="C10:I10"/>
    <mergeCell ref="J10:J13"/>
    <mergeCell ref="K10:N10"/>
    <mergeCell ref="O10:P10"/>
    <mergeCell ref="C11:I11"/>
    <mergeCell ref="C12:I12"/>
    <mergeCell ref="K12:N12"/>
    <mergeCell ref="O12:P12"/>
    <mergeCell ref="C13:I13"/>
    <mergeCell ref="C6:J6"/>
    <mergeCell ref="K6:N6"/>
    <mergeCell ref="C8:F8"/>
    <mergeCell ref="G8:H8"/>
    <mergeCell ref="C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TAB00</vt:lpstr>
      <vt:lpstr>TAB A</vt:lpstr>
      <vt:lpstr>TAB B</vt:lpstr>
      <vt:lpstr>TAB1</vt:lpstr>
      <vt:lpstr>TAB2.1</vt:lpstr>
      <vt:lpstr>TAB2.2</vt:lpstr>
      <vt:lpstr>TAB3</vt:lpstr>
      <vt:lpstr>TAB4</vt:lpstr>
      <vt:lpstr>TAB4.1</vt:lpstr>
      <vt:lpstr>TAB4.2</vt:lpstr>
      <vt:lpstr>TAB4.3</vt:lpstr>
      <vt:lpstr>TAB4.4</vt:lpstr>
      <vt:lpstr>TAB4.5</vt:lpstr>
      <vt:lpstr>TAB5</vt:lpstr>
      <vt:lpstr>TAB5.1</vt:lpstr>
      <vt:lpstr>TAB5.2</vt:lpstr>
      <vt:lpstr>TAB5.3</vt:lpstr>
      <vt:lpstr>TAB5.4</vt:lpstr>
      <vt:lpstr>TAB5.5</vt:lpstr>
      <vt:lpstr>TAB6.1</vt:lpstr>
      <vt:lpstr>TAB6.2</vt:lpstr>
      <vt:lpstr>TAB7</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2017-02-27T09:15:08Z</cp:lastPrinted>
  <dcterms:created xsi:type="dcterms:W3CDTF">2017-02-08T09:31:52Z</dcterms:created>
  <dcterms:modified xsi:type="dcterms:W3CDTF">2017-03-30T11:13:06Z</dcterms:modified>
</cp:coreProperties>
</file>